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'Hoja1'!$A$1:$W$76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<sst xmlns="http://schemas.openxmlformats.org/spreadsheetml/2006/main" count="154" uniqueCount="68">
  <si>
    <t xml:space="preserve"> P3AP260F</t>
  </si>
  <si>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</si>
  <si>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</si>
  <si>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</si>
  <si>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</si>
  <si>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</si>
  <si>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</si>
  <si>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</si>
  <si>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</si>
  <si>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</si>
  <si>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</si>
  <si>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</si>
  <si>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</si>
  <si>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</si>
  <si>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</si>
  <si>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</si>
  <si>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</si>
  <si>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</si>
  <si>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</si>
  <si>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</si>
  <si>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</si>
  <si>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</si>
  <si>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</si>
  <si>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</si>
  <si>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</si>
  <si>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</si>
  <si>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</si>
  <si>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</si>
  <si>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</si>
  <si>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</si>
  <si>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</si>
  <si>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</si>
  <si>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</si>
  <si>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</si>
  <si>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</si>
  <si>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</si>
  <si>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 xml:space="preserve"> E N T I D A D :  LOTERIA NACIONAL PARA LA ASISTENCIA PUBLICA</t>
  </si>
  <si>
    <t>S E C T O R :  HACIENDA Y CREDITO PUBLICO</t>
  </si>
  <si>
    <t>TOTAL ORIGINAL</t>
  </si>
  <si>
    <t>TOTAL EJERCIDO</t>
  </si>
  <si>
    <t>PORCENTAJE DE EJERCICIO EJER/ORIG</t>
  </si>
  <si>
    <t>17</t>
  </si>
  <si>
    <t>OTROS SERVICIOS Y ACTIVIDADES</t>
  </si>
  <si>
    <t>ECONOMICAS</t>
  </si>
  <si>
    <t xml:space="preserve">  Original</t>
  </si>
  <si>
    <t xml:space="preserve">  Ejercido</t>
  </si>
  <si>
    <t xml:space="preserve">  Porcentaje de Ejercicio Ejer/Orig</t>
  </si>
  <si>
    <t>00</t>
  </si>
  <si>
    <t>11</t>
  </si>
  <si>
    <t>Programa Nacional de Financiamiento del</t>
  </si>
  <si>
    <t>Desarrollo</t>
  </si>
  <si>
    <t>403</t>
  </si>
  <si>
    <t>Captar recursos financieros</t>
  </si>
  <si>
    <t>404</t>
  </si>
  <si>
    <t>Canalizar recursos públicos</t>
  </si>
  <si>
    <t>701</t>
  </si>
  <si>
    <t>Administrar recursos humanos, materiales y</t>
  </si>
  <si>
    <t>financieros</t>
  </si>
  <si>
    <t>HOJA  2    DE   2   .</t>
  </si>
  <si>
    <t>Servicios Compartidos</t>
  </si>
  <si>
    <t xml:space="preserve">  Original  1/</t>
  </si>
  <si>
    <t>1/ Con la implementación de la Nueva Estructura Programática, esta Institución en base a los lineamientos al respecto, formuló sus Actividades Institucionales</t>
  </si>
  <si>
    <t>en las que se incluyó la Actividad Institucional 404 Canalizar recursos públicos, por considerarse como el objetivo principal de la Entidad, sin embargo la totalidad</t>
  </si>
  <si>
    <t>de los recursos asignados originalmente fueron transferidos como apoyo para el desarrollo de las actividades institucionales 403 Captar recursos financieros</t>
  </si>
  <si>
    <t>y 701 Administrar recursos humanos, materiales y financieros, toda vez que la combinación y ejecución de estas actividades dan como resultado la canalización</t>
  </si>
  <si>
    <t>de recursos a los programas de Asistencia Pública.</t>
  </si>
  <si>
    <t>P02G05</t>
  </si>
  <si>
    <t xml:space="preserve"> P02G05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</si>
</sst>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80" fontId="0" fillId="2" borderId="0" xfId="0" applyNumberFormat="1" applyFont="1" applyFill="1" applyAlignment="1">
      <alignment vertical="center"/>
    </xf>
    <xf numFmtId="180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80" fontId="0" fillId="2" borderId="3" xfId="0" applyNumberFormat="1" applyFont="1" applyFill="1" applyBorder="1" applyAlignment="1">
      <alignment horizontal="centerContinuous" vertical="center"/>
    </xf>
    <xf numFmtId="180" fontId="0" fillId="2" borderId="4" xfId="0" applyNumberFormat="1" applyFont="1" applyFill="1" applyBorder="1" applyAlignment="1">
      <alignment horizontal="centerContinuous" vertical="center"/>
    </xf>
    <xf numFmtId="180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80" fontId="0" fillId="2" borderId="8" xfId="0" applyNumberFormat="1" applyFont="1" applyFill="1" applyBorder="1" applyAlignment="1">
      <alignment vertical="center"/>
    </xf>
    <xf numFmtId="180" fontId="1" fillId="2" borderId="0" xfId="0" applyNumberFormat="1" applyFont="1" applyFill="1" applyAlignment="1">
      <alignment vertical="center"/>
    </xf>
    <xf numFmtId="180" fontId="1" fillId="2" borderId="9" xfId="0" applyNumberFormat="1" applyFont="1" applyFill="1" applyBorder="1" applyAlignment="1">
      <alignment vertical="center"/>
    </xf>
    <xf numFmtId="180" fontId="1" fillId="2" borderId="1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horizontal="center" vertical="center"/>
    </xf>
    <xf numFmtId="180" fontId="1" fillId="2" borderId="7" xfId="0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>
      <alignment vertical="center"/>
    </xf>
    <xf numFmtId="180" fontId="1" fillId="2" borderId="12" xfId="0" applyNumberFormat="1" applyFont="1" applyFill="1" applyBorder="1" applyAlignment="1">
      <alignment horizontal="center" vertical="center"/>
    </xf>
    <xf numFmtId="180" fontId="1" fillId="2" borderId="13" xfId="0" applyNumberFormat="1" applyFont="1" applyFill="1" applyBorder="1" applyAlignment="1">
      <alignment horizontal="centerContinuous" vertical="center"/>
    </xf>
    <xf numFmtId="180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80" fontId="1" fillId="2" borderId="0" xfId="0" applyNumberFormat="1" applyFont="1" applyFill="1" applyAlignment="1">
      <alignment horizontal="center" vertical="center"/>
    </xf>
    <xf numFmtId="180" fontId="1" fillId="2" borderId="9" xfId="0" applyNumberFormat="1" applyFont="1" applyFill="1" applyBorder="1" applyAlignment="1">
      <alignment horizontal="center" vertical="center"/>
    </xf>
    <xf numFmtId="180" fontId="1" fillId="2" borderId="10" xfId="0" applyNumberFormat="1" applyFont="1" applyFill="1" applyBorder="1" applyAlignment="1">
      <alignment horizontal="center" vertical="center"/>
    </xf>
    <xf numFmtId="180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80" fontId="1" fillId="2" borderId="17" xfId="0" applyNumberFormat="1" applyFont="1" applyFill="1" applyBorder="1" applyAlignment="1">
      <alignment vertical="center"/>
    </xf>
    <xf numFmtId="180" fontId="1" fillId="2" borderId="18" xfId="0" applyNumberFormat="1" applyFont="1" applyFill="1" applyBorder="1" applyAlignment="1">
      <alignment horizontal="center" vertical="center"/>
    </xf>
    <xf numFmtId="180" fontId="1" fillId="2" borderId="19" xfId="0" applyNumberFormat="1" applyFont="1" applyFill="1" applyBorder="1" applyAlignment="1">
      <alignment vertical="center"/>
    </xf>
    <xf numFmtId="180" fontId="1" fillId="2" borderId="13" xfId="0" applyNumberFormat="1" applyFont="1" applyFill="1" applyBorder="1" applyAlignment="1">
      <alignment horizontal="center" vertical="center"/>
    </xf>
    <xf numFmtId="180" fontId="1" fillId="2" borderId="13" xfId="0" applyNumberFormat="1" applyFont="1" applyFill="1" applyBorder="1" applyAlignment="1">
      <alignment vertical="center"/>
    </xf>
    <xf numFmtId="180" fontId="1" fillId="2" borderId="20" xfId="0" applyNumberFormat="1" applyFont="1" applyFill="1" applyBorder="1" applyAlignment="1">
      <alignment horizontal="center" vertical="center"/>
    </xf>
    <xf numFmtId="180" fontId="1" fillId="2" borderId="21" xfId="0" applyNumberFormat="1" applyFont="1" applyFill="1" applyBorder="1" applyAlignment="1">
      <alignment horizontal="center" vertical="center"/>
    </xf>
    <xf numFmtId="180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80" fontId="1" fillId="2" borderId="12" xfId="0" applyNumberFormat="1" applyFont="1" applyFill="1" applyBorder="1" applyAlignment="1">
      <alignment vertical="center"/>
    </xf>
    <xf numFmtId="180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80" fontId="1" fillId="2" borderId="14" xfId="0" applyNumberFormat="1" applyFont="1" applyFill="1" applyBorder="1" applyAlignment="1">
      <alignment vertical="center"/>
    </xf>
    <xf numFmtId="180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horizontal="centerContinuous" vertical="center"/>
    </xf>
    <xf numFmtId="180" fontId="0" fillId="0" borderId="4" xfId="0" applyNumberFormat="1" applyFont="1" applyFill="1" applyBorder="1" applyAlignment="1">
      <alignment horizontal="centerContinuous" vertical="center"/>
    </xf>
    <xf numFmtId="180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horizontal="justify" vertical="center"/>
    </xf>
    <xf numFmtId="180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horizontal="justify" vertical="center"/>
    </xf>
    <xf numFmtId="180" fontId="5" fillId="0" borderId="8" xfId="0" applyNumberFormat="1" applyFont="1" applyFill="1" applyBorder="1" applyAlignment="1">
      <alignment vertical="center"/>
    </xf>
    <xf numFmtId="180" fontId="1" fillId="0" borderId="8" xfId="0" applyNumberFormat="1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3" xfId="0" applyNumberFormat="1" applyFont="1" applyFill="1" applyBorder="1" applyAlignment="1">
      <alignment horizontal="justify"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justify"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35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66</v>
      </c>
      <c r="W4" s="57"/>
    </row>
    <row r="5" spans="1:23" ht="23.25">
      <c r="A5" s="57"/>
      <c r="B5" s="63" t="s">
        <v>36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37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1</v>
      </c>
      <c r="L7" s="69"/>
      <c r="M7" s="69"/>
      <c r="N7" s="69"/>
      <c r="O7" s="69"/>
      <c r="P7" s="70" t="s">
        <v>2</v>
      </c>
      <c r="Q7" s="69"/>
      <c r="R7" s="69"/>
      <c r="S7" s="69"/>
      <c r="T7" s="70" t="s">
        <v>3</v>
      </c>
      <c r="U7" s="69"/>
      <c r="V7" s="71"/>
      <c r="W7" s="57"/>
    </row>
    <row r="8" spans="1:23" ht="23.25">
      <c r="A8" s="57"/>
      <c r="B8" s="72" t="s">
        <v>4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5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6</v>
      </c>
      <c r="J9" s="76"/>
      <c r="K9" s="89" t="s">
        <v>7</v>
      </c>
      <c r="L9" s="90" t="s">
        <v>8</v>
      </c>
      <c r="M9" s="91" t="s">
        <v>7</v>
      </c>
      <c r="N9" s="80" t="s">
        <v>9</v>
      </c>
      <c r="O9" s="78"/>
      <c r="P9" s="92" t="s">
        <v>10</v>
      </c>
      <c r="Q9" s="89" t="s">
        <v>11</v>
      </c>
      <c r="R9" s="83" t="s">
        <v>33</v>
      </c>
      <c r="S9" s="81"/>
      <c r="T9" s="81"/>
      <c r="U9" s="81"/>
      <c r="V9" s="90"/>
      <c r="W9" s="57"/>
    </row>
    <row r="10" spans="1:23" ht="23.25">
      <c r="A10" s="57"/>
      <c r="B10" s="93" t="s">
        <v>27</v>
      </c>
      <c r="C10" s="93" t="s">
        <v>28</v>
      </c>
      <c r="D10" s="93" t="s">
        <v>29</v>
      </c>
      <c r="E10" s="93" t="s">
        <v>30</v>
      </c>
      <c r="F10" s="93" t="s">
        <v>31</v>
      </c>
      <c r="G10" s="93" t="s">
        <v>32</v>
      </c>
      <c r="H10" s="75"/>
      <c r="I10" s="88"/>
      <c r="J10" s="76"/>
      <c r="K10" s="89" t="s">
        <v>12</v>
      </c>
      <c r="L10" s="90" t="s">
        <v>13</v>
      </c>
      <c r="M10" s="91" t="s">
        <v>14</v>
      </c>
      <c r="N10" s="80" t="s">
        <v>15</v>
      </c>
      <c r="O10" s="90" t="s">
        <v>16</v>
      </c>
      <c r="P10" s="92" t="s">
        <v>17</v>
      </c>
      <c r="Q10" s="89" t="s">
        <v>18</v>
      </c>
      <c r="R10" s="83" t="s">
        <v>34</v>
      </c>
      <c r="S10" s="80" t="s">
        <v>16</v>
      </c>
      <c r="T10" s="80" t="s">
        <v>19</v>
      </c>
      <c r="U10" s="80" t="s">
        <v>20</v>
      </c>
      <c r="V10" s="90" t="s">
        <v>21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22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75"/>
      <c r="C13" s="75"/>
      <c r="D13" s="75"/>
      <c r="E13" s="75"/>
      <c r="F13" s="75"/>
      <c r="G13" s="75"/>
      <c r="H13" s="105"/>
      <c r="I13" s="109" t="s">
        <v>38</v>
      </c>
      <c r="J13" s="110"/>
      <c r="K13" s="111">
        <f aca="true" t="shared" si="0" ref="K13:N14">+K19</f>
        <v>214300</v>
      </c>
      <c r="L13" s="111">
        <f t="shared" si="0"/>
        <v>324000.6</v>
      </c>
      <c r="M13" s="111">
        <f t="shared" si="0"/>
        <v>278690.6</v>
      </c>
      <c r="N13" s="111">
        <f t="shared" si="0"/>
        <v>11900</v>
      </c>
      <c r="O13" s="111">
        <f>SUM(K13:N13)</f>
        <v>828891.2</v>
      </c>
      <c r="P13" s="111">
        <f>+P19</f>
        <v>15000</v>
      </c>
      <c r="Q13" s="111">
        <f>+Q19</f>
        <v>3000</v>
      </c>
      <c r="R13" s="112"/>
      <c r="S13" s="113">
        <f>SUM(P13:R13)</f>
        <v>18000</v>
      </c>
      <c r="T13" s="113">
        <f>+O13+S13</f>
        <v>846891.2</v>
      </c>
      <c r="U13" s="113">
        <f>+O13/T13*100</f>
        <v>97.87457940287962</v>
      </c>
      <c r="V13" s="113">
        <f>+S13/T13*100</f>
        <v>2.1254205971203857</v>
      </c>
      <c r="W13" s="77"/>
    </row>
    <row r="14" spans="1:23" ht="23.25">
      <c r="A14" s="58"/>
      <c r="B14" s="75"/>
      <c r="C14" s="75"/>
      <c r="D14" s="75"/>
      <c r="E14" s="75"/>
      <c r="F14" s="75"/>
      <c r="G14" s="75"/>
      <c r="H14" s="105"/>
      <c r="I14" s="109" t="s">
        <v>39</v>
      </c>
      <c r="J14" s="110"/>
      <c r="K14" s="111">
        <f t="shared" si="0"/>
        <v>241277.8</v>
      </c>
      <c r="L14" s="111">
        <f t="shared" si="0"/>
        <v>105119.1</v>
      </c>
      <c r="M14" s="111">
        <f t="shared" si="0"/>
        <v>541631.6</v>
      </c>
      <c r="N14" s="111">
        <f t="shared" si="0"/>
        <v>0</v>
      </c>
      <c r="O14" s="111">
        <f>SUM(K14:N14)</f>
        <v>888028.5</v>
      </c>
      <c r="P14" s="111">
        <f>+P20</f>
        <v>9659.599999999999</v>
      </c>
      <c r="Q14" s="111">
        <f>+Q20</f>
        <v>224.3</v>
      </c>
      <c r="R14" s="112"/>
      <c r="S14" s="113">
        <f>SUM(P14:R14)</f>
        <v>9883.899999999998</v>
      </c>
      <c r="T14" s="113">
        <f>+O14+S14</f>
        <v>897912.4</v>
      </c>
      <c r="U14" s="113">
        <f>+O14/T14*100</f>
        <v>98.89923560472046</v>
      </c>
      <c r="V14" s="113">
        <f>+S14/T14*100</f>
        <v>1.1007643952795392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4" t="s">
        <v>40</v>
      </c>
      <c r="J15" s="107"/>
      <c r="K15" s="111">
        <f aca="true" t="shared" si="1" ref="K15:Q15">+K14/K13*100</f>
        <v>112.58880074661688</v>
      </c>
      <c r="L15" s="111">
        <f t="shared" si="1"/>
        <v>32.44410658498781</v>
      </c>
      <c r="M15" s="111">
        <f t="shared" si="1"/>
        <v>194.3487150266281</v>
      </c>
      <c r="N15" s="111">
        <f t="shared" si="1"/>
        <v>0</v>
      </c>
      <c r="O15" s="111">
        <f t="shared" si="1"/>
        <v>107.13450691719251</v>
      </c>
      <c r="P15" s="111">
        <f t="shared" si="1"/>
        <v>64.39733333333334</v>
      </c>
      <c r="Q15" s="111">
        <f t="shared" si="1"/>
        <v>7.4766666666666675</v>
      </c>
      <c r="R15" s="112"/>
      <c r="S15" s="111">
        <f>+S14/S13*100</f>
        <v>54.91055555555554</v>
      </c>
      <c r="T15" s="111">
        <f>+T14/T13*100</f>
        <v>106.02452829832217</v>
      </c>
      <c r="U15" s="113"/>
      <c r="V15" s="113"/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06"/>
      <c r="J16" s="107"/>
      <c r="K16" s="112"/>
      <c r="L16" s="112"/>
      <c r="M16" s="112"/>
      <c r="N16" s="112"/>
      <c r="O16" s="78"/>
      <c r="P16" s="112"/>
      <c r="Q16" s="112"/>
      <c r="R16" s="112"/>
      <c r="S16" s="78"/>
      <c r="T16" s="78"/>
      <c r="U16" s="78"/>
      <c r="V16" s="78"/>
      <c r="W16" s="57"/>
    </row>
    <row r="17" spans="1:23" ht="23.25">
      <c r="A17" s="58"/>
      <c r="B17" s="93" t="s">
        <v>41</v>
      </c>
      <c r="C17" s="75"/>
      <c r="D17" s="75"/>
      <c r="E17" s="75"/>
      <c r="F17" s="75"/>
      <c r="G17" s="75"/>
      <c r="H17" s="105"/>
      <c r="I17" s="106" t="s">
        <v>42</v>
      </c>
      <c r="J17" s="107"/>
      <c r="K17" s="112"/>
      <c r="L17" s="112"/>
      <c r="M17" s="112"/>
      <c r="N17" s="112"/>
      <c r="O17" s="78"/>
      <c r="P17" s="112"/>
      <c r="Q17" s="112"/>
      <c r="R17" s="112"/>
      <c r="S17" s="78"/>
      <c r="T17" s="78"/>
      <c r="U17" s="78"/>
      <c r="V17" s="78"/>
      <c r="W17" s="57"/>
    </row>
    <row r="18" spans="1:23" ht="23.25">
      <c r="A18" s="58"/>
      <c r="B18" s="75"/>
      <c r="C18" s="75"/>
      <c r="D18" s="75"/>
      <c r="E18" s="75"/>
      <c r="F18" s="75"/>
      <c r="G18" s="75"/>
      <c r="H18" s="105"/>
      <c r="I18" s="106" t="s">
        <v>43</v>
      </c>
      <c r="J18" s="107"/>
      <c r="K18" s="112"/>
      <c r="L18" s="112"/>
      <c r="M18" s="112"/>
      <c r="N18" s="112"/>
      <c r="O18" s="78"/>
      <c r="P18" s="112"/>
      <c r="Q18" s="112"/>
      <c r="R18" s="112"/>
      <c r="S18" s="78"/>
      <c r="T18" s="78"/>
      <c r="U18" s="78"/>
      <c r="V18" s="78"/>
      <c r="W18" s="57"/>
    </row>
    <row r="19" spans="1:23" ht="23.25">
      <c r="A19" s="58"/>
      <c r="B19" s="75"/>
      <c r="C19" s="75"/>
      <c r="D19" s="75"/>
      <c r="E19" s="75"/>
      <c r="F19" s="75"/>
      <c r="G19" s="75"/>
      <c r="H19" s="105"/>
      <c r="I19" s="106" t="s">
        <v>44</v>
      </c>
      <c r="J19" s="107"/>
      <c r="K19" s="112">
        <f aca="true" t="shared" si="2" ref="K19:N20">+K24</f>
        <v>214300</v>
      </c>
      <c r="L19" s="112">
        <f t="shared" si="2"/>
        <v>324000.6</v>
      </c>
      <c r="M19" s="112">
        <f t="shared" si="2"/>
        <v>278690.6</v>
      </c>
      <c r="N19" s="112">
        <f t="shared" si="2"/>
        <v>11900</v>
      </c>
      <c r="O19" s="78">
        <f>SUM(K19:N19)</f>
        <v>828891.2</v>
      </c>
      <c r="P19" s="112">
        <f>+P24</f>
        <v>15000</v>
      </c>
      <c r="Q19" s="112">
        <f>+Q24</f>
        <v>3000</v>
      </c>
      <c r="R19" s="112"/>
      <c r="S19" s="78">
        <f>SUM(P19:R19)</f>
        <v>18000</v>
      </c>
      <c r="T19" s="78">
        <f>+O19+S19</f>
        <v>846891.2</v>
      </c>
      <c r="U19" s="78">
        <f>+O19/T19*100</f>
        <v>97.87457940287962</v>
      </c>
      <c r="V19" s="78">
        <f>+S19/T19*100</f>
        <v>2.1254205971203857</v>
      </c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06" t="s">
        <v>45</v>
      </c>
      <c r="J20" s="107"/>
      <c r="K20" s="112">
        <f t="shared" si="2"/>
        <v>241277.8</v>
      </c>
      <c r="L20" s="112">
        <f t="shared" si="2"/>
        <v>105119.1</v>
      </c>
      <c r="M20" s="112">
        <f t="shared" si="2"/>
        <v>541631.6</v>
      </c>
      <c r="N20" s="112">
        <f t="shared" si="2"/>
        <v>0</v>
      </c>
      <c r="O20" s="78">
        <f>SUM(K20:N20)</f>
        <v>888028.5</v>
      </c>
      <c r="P20" s="112">
        <f>+P25</f>
        <v>9659.599999999999</v>
      </c>
      <c r="Q20" s="112">
        <f>+Q25</f>
        <v>224.3</v>
      </c>
      <c r="R20" s="112"/>
      <c r="S20" s="78">
        <f>SUM(P20:R20)</f>
        <v>9883.899999999998</v>
      </c>
      <c r="T20" s="78">
        <f>+O20+S20</f>
        <v>897912.4</v>
      </c>
      <c r="U20" s="78">
        <f>+O20/T20*100</f>
        <v>98.89923560472046</v>
      </c>
      <c r="V20" s="78">
        <f>+S20/T20*100</f>
        <v>1.1007643952795392</v>
      </c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06" t="s">
        <v>46</v>
      </c>
      <c r="J21" s="107"/>
      <c r="K21" s="112">
        <f aca="true" t="shared" si="3" ref="K21:Q21">+K20/K19*100</f>
        <v>112.58880074661688</v>
      </c>
      <c r="L21" s="112">
        <f t="shared" si="3"/>
        <v>32.44410658498781</v>
      </c>
      <c r="M21" s="112">
        <f t="shared" si="3"/>
        <v>194.3487150266281</v>
      </c>
      <c r="N21" s="112">
        <f t="shared" si="3"/>
        <v>0</v>
      </c>
      <c r="O21" s="112">
        <f t="shared" si="3"/>
        <v>107.13450691719251</v>
      </c>
      <c r="P21" s="112">
        <f t="shared" si="3"/>
        <v>64.39733333333334</v>
      </c>
      <c r="Q21" s="112">
        <f t="shared" si="3"/>
        <v>7.4766666666666675</v>
      </c>
      <c r="R21" s="112"/>
      <c r="S21" s="112">
        <f>+S20/S19*100</f>
        <v>54.91055555555554</v>
      </c>
      <c r="T21" s="112">
        <f>+T20/T19*100</f>
        <v>106.02452829832217</v>
      </c>
      <c r="U21" s="78"/>
      <c r="V21" s="78"/>
      <c r="W21" s="57"/>
    </row>
    <row r="22" spans="1:23" ht="23.25">
      <c r="A22" s="58"/>
      <c r="B22" s="75"/>
      <c r="C22" s="75"/>
      <c r="D22" s="75"/>
      <c r="E22" s="75"/>
      <c r="F22" s="75"/>
      <c r="G22" s="75"/>
      <c r="H22" s="105"/>
      <c r="I22" s="106"/>
      <c r="J22" s="107"/>
      <c r="K22" s="112"/>
      <c r="L22" s="112"/>
      <c r="M22" s="112"/>
      <c r="N22" s="112"/>
      <c r="O22" s="78"/>
      <c r="P22" s="112"/>
      <c r="Q22" s="112"/>
      <c r="R22" s="112"/>
      <c r="S22" s="78"/>
      <c r="T22" s="78"/>
      <c r="U22" s="78"/>
      <c r="V22" s="78"/>
      <c r="W22" s="57"/>
    </row>
    <row r="23" spans="1:23" ht="23.25">
      <c r="A23" s="58"/>
      <c r="B23" s="75"/>
      <c r="C23" s="93" t="s">
        <v>47</v>
      </c>
      <c r="D23" s="75"/>
      <c r="E23" s="75"/>
      <c r="F23" s="75"/>
      <c r="G23" s="75"/>
      <c r="H23" s="105"/>
      <c r="I23" s="106" t="s">
        <v>59</v>
      </c>
      <c r="J23" s="107"/>
      <c r="K23" s="112"/>
      <c r="L23" s="112"/>
      <c r="M23" s="112"/>
      <c r="N23" s="112"/>
      <c r="O23" s="78"/>
      <c r="P23" s="112"/>
      <c r="Q23" s="112"/>
      <c r="R23" s="112"/>
      <c r="S23" s="78"/>
      <c r="T23" s="78"/>
      <c r="U23" s="78"/>
      <c r="V23" s="78"/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06" t="s">
        <v>44</v>
      </c>
      <c r="J24" s="107"/>
      <c r="K24" s="112">
        <f aca="true" t="shared" si="4" ref="K24:N25">+K30</f>
        <v>214300</v>
      </c>
      <c r="L24" s="112">
        <f t="shared" si="4"/>
        <v>324000.6</v>
      </c>
      <c r="M24" s="112">
        <f t="shared" si="4"/>
        <v>278690.6</v>
      </c>
      <c r="N24" s="112">
        <f t="shared" si="4"/>
        <v>11900</v>
      </c>
      <c r="O24" s="78">
        <f>SUM(K24:N24)</f>
        <v>828891.2</v>
      </c>
      <c r="P24" s="112">
        <f>+P30</f>
        <v>15000</v>
      </c>
      <c r="Q24" s="112">
        <f>+Q30</f>
        <v>3000</v>
      </c>
      <c r="R24" s="112"/>
      <c r="S24" s="78">
        <f>SUM(P24:R24)</f>
        <v>18000</v>
      </c>
      <c r="T24" s="78">
        <f>+O24+S24</f>
        <v>846891.2</v>
      </c>
      <c r="U24" s="78">
        <f>+O24/T24*100</f>
        <v>97.87457940287962</v>
      </c>
      <c r="V24" s="78">
        <f>+S24/T24*100</f>
        <v>2.1254205971203857</v>
      </c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06" t="s">
        <v>45</v>
      </c>
      <c r="J25" s="107"/>
      <c r="K25" s="112">
        <f t="shared" si="4"/>
        <v>241277.8</v>
      </c>
      <c r="L25" s="112">
        <f t="shared" si="4"/>
        <v>105119.1</v>
      </c>
      <c r="M25" s="112">
        <f t="shared" si="4"/>
        <v>541631.6</v>
      </c>
      <c r="N25" s="112">
        <f t="shared" si="4"/>
        <v>0</v>
      </c>
      <c r="O25" s="78">
        <f>SUM(K25:N25)</f>
        <v>888028.5</v>
      </c>
      <c r="P25" s="112">
        <f>+P31</f>
        <v>9659.599999999999</v>
      </c>
      <c r="Q25" s="112">
        <f>+Q31</f>
        <v>224.3</v>
      </c>
      <c r="R25" s="112"/>
      <c r="S25" s="78">
        <f>SUM(P25:R25)</f>
        <v>9883.899999999998</v>
      </c>
      <c r="T25" s="78">
        <f>+O25+S25</f>
        <v>897912.4</v>
      </c>
      <c r="U25" s="78">
        <f>+O25/T25*100</f>
        <v>98.89923560472046</v>
      </c>
      <c r="V25" s="78">
        <f>+S25/T25*100</f>
        <v>1.1007643952795392</v>
      </c>
      <c r="W25" s="57"/>
    </row>
    <row r="26" spans="1:23" ht="23.25">
      <c r="A26" s="58"/>
      <c r="B26" s="75"/>
      <c r="C26" s="75"/>
      <c r="D26" s="75"/>
      <c r="E26" s="75"/>
      <c r="F26" s="75"/>
      <c r="G26" s="93"/>
      <c r="H26" s="105"/>
      <c r="I26" s="106" t="s">
        <v>46</v>
      </c>
      <c r="J26" s="107"/>
      <c r="K26" s="112">
        <f aca="true" t="shared" si="5" ref="K26:Q26">+K25/K24*100</f>
        <v>112.58880074661688</v>
      </c>
      <c r="L26" s="112">
        <f t="shared" si="5"/>
        <v>32.44410658498781</v>
      </c>
      <c r="M26" s="112">
        <f t="shared" si="5"/>
        <v>194.3487150266281</v>
      </c>
      <c r="N26" s="112">
        <f t="shared" si="5"/>
        <v>0</v>
      </c>
      <c r="O26" s="112">
        <f t="shared" si="5"/>
        <v>107.13450691719251</v>
      </c>
      <c r="P26" s="112">
        <f t="shared" si="5"/>
        <v>64.39733333333334</v>
      </c>
      <c r="Q26" s="112">
        <f t="shared" si="5"/>
        <v>7.4766666666666675</v>
      </c>
      <c r="R26" s="112"/>
      <c r="S26" s="112">
        <f>+S25/S24*100</f>
        <v>54.91055555555554</v>
      </c>
      <c r="T26" s="112">
        <f>+T25/T24*100</f>
        <v>106.02452829832217</v>
      </c>
      <c r="U26" s="78"/>
      <c r="V26" s="78"/>
      <c r="W26" s="57"/>
    </row>
    <row r="27" spans="1:23" ht="23.25">
      <c r="A27" s="58"/>
      <c r="B27" s="75"/>
      <c r="C27" s="75"/>
      <c r="D27" s="75"/>
      <c r="E27" s="75"/>
      <c r="F27" s="75"/>
      <c r="G27" s="75"/>
      <c r="H27" s="105"/>
      <c r="I27" s="106"/>
      <c r="J27" s="107"/>
      <c r="K27" s="112"/>
      <c r="L27" s="112"/>
      <c r="M27" s="112"/>
      <c r="N27" s="112"/>
      <c r="O27" s="78"/>
      <c r="P27" s="112"/>
      <c r="Q27" s="112"/>
      <c r="R27" s="112"/>
      <c r="S27" s="78"/>
      <c r="T27" s="78"/>
      <c r="U27" s="78"/>
      <c r="V27" s="78"/>
      <c r="W27" s="57"/>
    </row>
    <row r="28" spans="1:23" ht="23.25">
      <c r="A28" s="58"/>
      <c r="B28" s="75"/>
      <c r="C28" s="75"/>
      <c r="D28" s="93" t="s">
        <v>48</v>
      </c>
      <c r="E28" s="75"/>
      <c r="F28" s="75"/>
      <c r="G28" s="75"/>
      <c r="H28" s="105"/>
      <c r="I28" s="106" t="s">
        <v>49</v>
      </c>
      <c r="J28" s="107"/>
      <c r="K28" s="112"/>
      <c r="L28" s="112"/>
      <c r="M28" s="112"/>
      <c r="N28" s="112"/>
      <c r="O28" s="78"/>
      <c r="P28" s="112"/>
      <c r="Q28" s="112"/>
      <c r="R28" s="112"/>
      <c r="S28" s="78"/>
      <c r="T28" s="78"/>
      <c r="U28" s="78"/>
      <c r="V28" s="78"/>
      <c r="W28" s="57"/>
    </row>
    <row r="29" spans="1:23" ht="23.25">
      <c r="A29" s="58"/>
      <c r="B29" s="75"/>
      <c r="C29" s="75"/>
      <c r="D29" s="75"/>
      <c r="E29" s="75"/>
      <c r="F29" s="75"/>
      <c r="G29" s="75"/>
      <c r="H29" s="105"/>
      <c r="I29" s="106" t="s">
        <v>50</v>
      </c>
      <c r="J29" s="107"/>
      <c r="K29" s="112"/>
      <c r="L29" s="112"/>
      <c r="M29" s="112"/>
      <c r="N29" s="112"/>
      <c r="O29" s="78"/>
      <c r="P29" s="112"/>
      <c r="Q29" s="112"/>
      <c r="R29" s="112"/>
      <c r="S29" s="78"/>
      <c r="T29" s="78"/>
      <c r="U29" s="78"/>
      <c r="V29" s="78"/>
      <c r="W29" s="57"/>
    </row>
    <row r="30" spans="1:23" ht="23.25">
      <c r="A30" s="58"/>
      <c r="B30" s="115"/>
      <c r="C30" s="116"/>
      <c r="D30" s="116"/>
      <c r="E30" s="116"/>
      <c r="F30" s="116"/>
      <c r="G30" s="116"/>
      <c r="H30" s="117"/>
      <c r="I30" s="106" t="s">
        <v>44</v>
      </c>
      <c r="J30" s="107"/>
      <c r="K30" s="76">
        <f aca="true" t="shared" si="6" ref="K30:N31">+K35+K48+K54</f>
        <v>214300</v>
      </c>
      <c r="L30" s="76">
        <f t="shared" si="6"/>
        <v>324000.6</v>
      </c>
      <c r="M30" s="76">
        <f t="shared" si="6"/>
        <v>278690.6</v>
      </c>
      <c r="N30" s="76">
        <f t="shared" si="6"/>
        <v>11900</v>
      </c>
      <c r="O30" s="78">
        <f>SUM(K30:N30)</f>
        <v>828891.2</v>
      </c>
      <c r="P30" s="76">
        <f>+P35+P48+P54</f>
        <v>15000</v>
      </c>
      <c r="Q30" s="76">
        <f>+Q35+Q48+Q54</f>
        <v>3000</v>
      </c>
      <c r="R30" s="76"/>
      <c r="S30" s="78">
        <f>SUM(P30:R30)</f>
        <v>18000</v>
      </c>
      <c r="T30" s="78">
        <f>+O30+S30</f>
        <v>846891.2</v>
      </c>
      <c r="U30" s="78">
        <f>+O30/T30*100</f>
        <v>97.87457940287962</v>
      </c>
      <c r="V30" s="78">
        <f>+S30/T30*100</f>
        <v>2.1254205971203857</v>
      </c>
      <c r="W30" s="57"/>
    </row>
    <row r="31" spans="1:23" ht="23.25">
      <c r="A31" s="58"/>
      <c r="B31" s="93"/>
      <c r="C31" s="93"/>
      <c r="D31" s="93"/>
      <c r="E31" s="93"/>
      <c r="F31" s="93"/>
      <c r="G31" s="75"/>
      <c r="H31" s="105"/>
      <c r="I31" s="106" t="s">
        <v>45</v>
      </c>
      <c r="J31" s="107"/>
      <c r="K31" s="76">
        <f t="shared" si="6"/>
        <v>241277.8</v>
      </c>
      <c r="L31" s="76">
        <f t="shared" si="6"/>
        <v>105119.1</v>
      </c>
      <c r="M31" s="76">
        <f t="shared" si="6"/>
        <v>541631.6</v>
      </c>
      <c r="N31" s="76">
        <f t="shared" si="6"/>
        <v>0</v>
      </c>
      <c r="O31" s="78">
        <f>SUM(K31:N31)</f>
        <v>888028.5</v>
      </c>
      <c r="P31" s="76">
        <f>+P36+P49+P55</f>
        <v>9659.599999999999</v>
      </c>
      <c r="Q31" s="76">
        <f>+Q36+Q49+Q55</f>
        <v>224.3</v>
      </c>
      <c r="R31" s="112"/>
      <c r="S31" s="78">
        <f>SUM(P31:R31)</f>
        <v>9883.899999999998</v>
      </c>
      <c r="T31" s="78">
        <f>+O31+S31</f>
        <v>897912.4</v>
      </c>
      <c r="U31" s="78">
        <f>+O31/T31*100</f>
        <v>98.89923560472046</v>
      </c>
      <c r="V31" s="78">
        <f>+S31/T31*100</f>
        <v>1.1007643952795392</v>
      </c>
      <c r="W31" s="57"/>
    </row>
    <row r="32" spans="1:23" ht="23.25">
      <c r="A32" s="58"/>
      <c r="B32" s="75"/>
      <c r="C32" s="75"/>
      <c r="D32" s="75"/>
      <c r="E32" s="75"/>
      <c r="F32" s="75"/>
      <c r="G32" s="75"/>
      <c r="H32" s="105"/>
      <c r="I32" s="106" t="s">
        <v>46</v>
      </c>
      <c r="J32" s="107"/>
      <c r="K32" s="112">
        <f aca="true" t="shared" si="7" ref="K32:Q32">+K31/K30*100</f>
        <v>112.58880074661688</v>
      </c>
      <c r="L32" s="112">
        <f t="shared" si="7"/>
        <v>32.44410658498781</v>
      </c>
      <c r="M32" s="112">
        <f t="shared" si="7"/>
        <v>194.3487150266281</v>
      </c>
      <c r="N32" s="112">
        <f t="shared" si="7"/>
        <v>0</v>
      </c>
      <c r="O32" s="112">
        <f t="shared" si="7"/>
        <v>107.13450691719251</v>
      </c>
      <c r="P32" s="112">
        <f t="shared" si="7"/>
        <v>64.39733333333334</v>
      </c>
      <c r="Q32" s="112">
        <f t="shared" si="7"/>
        <v>7.4766666666666675</v>
      </c>
      <c r="R32" s="112"/>
      <c r="S32" s="112">
        <f>+S31/S30*100</f>
        <v>54.91055555555554</v>
      </c>
      <c r="T32" s="112">
        <f>+T31/T30*100</f>
        <v>106.02452829832217</v>
      </c>
      <c r="U32" s="78"/>
      <c r="V32" s="78"/>
      <c r="W32" s="57"/>
    </row>
    <row r="33" spans="1:23" ht="23.25">
      <c r="A33" s="58"/>
      <c r="B33" s="75"/>
      <c r="C33" s="75"/>
      <c r="D33" s="75"/>
      <c r="E33" s="75"/>
      <c r="F33" s="75"/>
      <c r="G33" s="75"/>
      <c r="H33" s="105"/>
      <c r="I33" s="106"/>
      <c r="J33" s="107"/>
      <c r="K33" s="112"/>
      <c r="L33" s="112"/>
      <c r="M33" s="112"/>
      <c r="N33" s="112"/>
      <c r="O33" s="78"/>
      <c r="P33" s="112"/>
      <c r="Q33" s="112"/>
      <c r="R33" s="112"/>
      <c r="S33" s="78"/>
      <c r="T33" s="78"/>
      <c r="U33" s="78"/>
      <c r="V33" s="78"/>
      <c r="W33" s="57"/>
    </row>
    <row r="34" spans="1:23" ht="23.25">
      <c r="A34" s="58"/>
      <c r="B34" s="75"/>
      <c r="C34" s="75"/>
      <c r="D34" s="75"/>
      <c r="E34" s="75"/>
      <c r="F34" s="93" t="s">
        <v>51</v>
      </c>
      <c r="G34" s="75"/>
      <c r="H34" s="105"/>
      <c r="I34" s="106" t="s">
        <v>52</v>
      </c>
      <c r="J34" s="107"/>
      <c r="K34" s="112"/>
      <c r="L34" s="112"/>
      <c r="M34" s="112"/>
      <c r="N34" s="112"/>
      <c r="O34" s="78"/>
      <c r="P34" s="112"/>
      <c r="Q34" s="112"/>
      <c r="R34" s="112"/>
      <c r="S34" s="78"/>
      <c r="T34" s="78"/>
      <c r="U34" s="78"/>
      <c r="V34" s="78"/>
      <c r="W34" s="57"/>
    </row>
    <row r="35" spans="1:23" ht="23.25">
      <c r="A35" s="58"/>
      <c r="B35" s="75"/>
      <c r="C35" s="75"/>
      <c r="D35" s="75"/>
      <c r="E35" s="75"/>
      <c r="F35" s="75"/>
      <c r="G35" s="75"/>
      <c r="H35" s="105"/>
      <c r="I35" s="106" t="s">
        <v>44</v>
      </c>
      <c r="J35" s="107"/>
      <c r="K35" s="112">
        <v>126437</v>
      </c>
      <c r="L35" s="112">
        <v>287978.6</v>
      </c>
      <c r="M35" s="112">
        <v>216870.2</v>
      </c>
      <c r="N35" s="112">
        <v>5117</v>
      </c>
      <c r="O35" s="78">
        <f>SUM(K35:N35)</f>
        <v>636402.8</v>
      </c>
      <c r="P35" s="112">
        <v>10950</v>
      </c>
      <c r="Q35" s="112">
        <v>2040</v>
      </c>
      <c r="R35" s="112"/>
      <c r="S35" s="78">
        <f>SUM(P35:R35)</f>
        <v>12990</v>
      </c>
      <c r="T35" s="78">
        <f>+O35+S35</f>
        <v>649392.8</v>
      </c>
      <c r="U35" s="78">
        <f>+O35/T35*100</f>
        <v>97.99966984543099</v>
      </c>
      <c r="V35" s="78">
        <f>+S35/T35*100</f>
        <v>2.0003301545690064</v>
      </c>
      <c r="W35" s="57"/>
    </row>
    <row r="36" spans="1:23" ht="23.25">
      <c r="A36" s="58"/>
      <c r="B36" s="75"/>
      <c r="C36" s="75"/>
      <c r="D36" s="75"/>
      <c r="E36" s="75"/>
      <c r="F36" s="75"/>
      <c r="G36" s="75"/>
      <c r="H36" s="105"/>
      <c r="I36" s="106" t="s">
        <v>45</v>
      </c>
      <c r="J36" s="107"/>
      <c r="K36" s="112">
        <v>159777.4</v>
      </c>
      <c r="L36" s="112">
        <v>80630.5</v>
      </c>
      <c r="M36" s="112">
        <v>482560.6</v>
      </c>
      <c r="N36" s="112"/>
      <c r="O36" s="78">
        <f>SUM(K36:N36)</f>
        <v>722968.5</v>
      </c>
      <c r="P36" s="112">
        <v>9570.8</v>
      </c>
      <c r="Q36" s="112"/>
      <c r="R36" s="112"/>
      <c r="S36" s="78">
        <f>SUM(P36:R36)</f>
        <v>9570.8</v>
      </c>
      <c r="T36" s="78">
        <f>+O36+S36</f>
        <v>732539.3</v>
      </c>
      <c r="U36" s="78">
        <f>+O36/T36*100</f>
        <v>98.69347624079691</v>
      </c>
      <c r="V36" s="78">
        <f>+S36/T36*100</f>
        <v>1.3065237592030896</v>
      </c>
      <c r="W36" s="57"/>
    </row>
    <row r="37" spans="1:23" ht="23.25">
      <c r="A37" s="58"/>
      <c r="B37" s="75"/>
      <c r="C37" s="75"/>
      <c r="D37" s="75"/>
      <c r="E37" s="75"/>
      <c r="F37" s="75"/>
      <c r="G37" s="75"/>
      <c r="H37" s="105"/>
      <c r="I37" s="106" t="s">
        <v>46</v>
      </c>
      <c r="J37" s="107"/>
      <c r="K37" s="112">
        <f aca="true" t="shared" si="8" ref="K37:Q37">+K36/K35*100</f>
        <v>126.36917990778016</v>
      </c>
      <c r="L37" s="112">
        <f t="shared" si="8"/>
        <v>27.998781853929426</v>
      </c>
      <c r="M37" s="112">
        <f t="shared" si="8"/>
        <v>222.51125327500043</v>
      </c>
      <c r="N37" s="112">
        <f t="shared" si="8"/>
        <v>0</v>
      </c>
      <c r="O37" s="112">
        <f t="shared" si="8"/>
        <v>113.60234430143927</v>
      </c>
      <c r="P37" s="112">
        <f t="shared" si="8"/>
        <v>87.40456621004566</v>
      </c>
      <c r="Q37" s="112">
        <f t="shared" si="8"/>
        <v>0</v>
      </c>
      <c r="R37" s="112"/>
      <c r="S37" s="112">
        <f>+S36/S35*100</f>
        <v>73.67821401077752</v>
      </c>
      <c r="T37" s="112">
        <f>+T36/T35*100</f>
        <v>112.80372988428576</v>
      </c>
      <c r="U37" s="78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18"/>
      <c r="I38" s="119"/>
      <c r="J38" s="120"/>
      <c r="K38" s="121"/>
      <c r="L38" s="122"/>
      <c r="M38" s="121"/>
      <c r="N38" s="122"/>
      <c r="O38" s="123"/>
      <c r="P38" s="121"/>
      <c r="Q38" s="121"/>
      <c r="R38" s="121"/>
      <c r="S38" s="122"/>
      <c r="T38" s="122"/>
      <c r="U38" s="122"/>
      <c r="V38" s="122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57"/>
      <c r="B40" s="124" t="s">
        <v>67</v>
      </c>
      <c r="C40" s="124"/>
      <c r="D40" s="124"/>
      <c r="E40" s="124"/>
      <c r="F40" s="124"/>
      <c r="G40" s="58"/>
      <c r="H40" s="58"/>
      <c r="I40" s="58"/>
      <c r="J40" s="58"/>
      <c r="K40" s="57"/>
      <c r="L40" s="57"/>
      <c r="M40" s="57"/>
      <c r="N40" s="57"/>
      <c r="O40" s="57"/>
      <c r="P40" s="57"/>
      <c r="Q40" s="57"/>
      <c r="R40" s="57"/>
      <c r="S40" s="62"/>
      <c r="T40" s="62"/>
      <c r="U40" s="62"/>
      <c r="V40" s="62" t="s">
        <v>58</v>
      </c>
      <c r="W40" s="57"/>
    </row>
    <row r="41" spans="1:23" ht="23.25">
      <c r="A41" s="57"/>
      <c r="B41" s="66"/>
      <c r="C41" s="67"/>
      <c r="D41" s="67"/>
      <c r="E41" s="67"/>
      <c r="F41" s="67"/>
      <c r="G41" s="67"/>
      <c r="H41" s="66"/>
      <c r="I41" s="67"/>
      <c r="J41" s="125"/>
      <c r="K41" s="69" t="s">
        <v>1</v>
      </c>
      <c r="L41" s="69"/>
      <c r="M41" s="69"/>
      <c r="N41" s="69"/>
      <c r="O41" s="69"/>
      <c r="P41" s="70" t="s">
        <v>2</v>
      </c>
      <c r="Q41" s="69"/>
      <c r="R41" s="69"/>
      <c r="S41" s="69"/>
      <c r="T41" s="70" t="s">
        <v>3</v>
      </c>
      <c r="U41" s="69"/>
      <c r="V41" s="71"/>
      <c r="W41" s="57"/>
    </row>
    <row r="42" spans="1:23" ht="23.25">
      <c r="A42" s="57"/>
      <c r="B42" s="72" t="s">
        <v>4</v>
      </c>
      <c r="C42" s="73"/>
      <c r="D42" s="73"/>
      <c r="E42" s="73"/>
      <c r="F42" s="73"/>
      <c r="G42" s="74"/>
      <c r="H42" s="75"/>
      <c r="I42" s="58"/>
      <c r="J42" s="116"/>
      <c r="K42" s="77"/>
      <c r="L42" s="78"/>
      <c r="M42" s="79"/>
      <c r="N42" s="80"/>
      <c r="O42" s="81"/>
      <c r="P42" s="82"/>
      <c r="Q42" s="77"/>
      <c r="R42" s="83"/>
      <c r="S42" s="81"/>
      <c r="T42" s="81"/>
      <c r="U42" s="84" t="s">
        <v>5</v>
      </c>
      <c r="V42" s="85"/>
      <c r="W42" s="57"/>
    </row>
    <row r="43" spans="1:23" ht="23.25">
      <c r="A43" s="57"/>
      <c r="B43" s="75"/>
      <c r="C43" s="86"/>
      <c r="D43" s="86"/>
      <c r="E43" s="86"/>
      <c r="F43" s="87"/>
      <c r="G43" s="86"/>
      <c r="H43" s="75"/>
      <c r="I43" s="88" t="s">
        <v>6</v>
      </c>
      <c r="J43" s="116"/>
      <c r="K43" s="89" t="s">
        <v>7</v>
      </c>
      <c r="L43" s="90" t="s">
        <v>8</v>
      </c>
      <c r="M43" s="91" t="s">
        <v>7</v>
      </c>
      <c r="N43" s="80" t="s">
        <v>9</v>
      </c>
      <c r="O43" s="78"/>
      <c r="P43" s="92" t="s">
        <v>10</v>
      </c>
      <c r="Q43" s="89" t="s">
        <v>11</v>
      </c>
      <c r="R43" s="83" t="s">
        <v>33</v>
      </c>
      <c r="S43" s="81"/>
      <c r="T43" s="81"/>
      <c r="U43" s="81"/>
      <c r="V43" s="90"/>
      <c r="W43" s="57"/>
    </row>
    <row r="44" spans="1:23" ht="23.25">
      <c r="A44" s="57"/>
      <c r="B44" s="93" t="s">
        <v>27</v>
      </c>
      <c r="C44" s="93" t="s">
        <v>28</v>
      </c>
      <c r="D44" s="93" t="s">
        <v>29</v>
      </c>
      <c r="E44" s="93" t="s">
        <v>30</v>
      </c>
      <c r="F44" s="93" t="s">
        <v>31</v>
      </c>
      <c r="G44" s="93" t="s">
        <v>32</v>
      </c>
      <c r="H44" s="75"/>
      <c r="I44" s="88"/>
      <c r="J44" s="116"/>
      <c r="K44" s="89" t="s">
        <v>12</v>
      </c>
      <c r="L44" s="90" t="s">
        <v>13</v>
      </c>
      <c r="M44" s="91" t="s">
        <v>14</v>
      </c>
      <c r="N44" s="80" t="s">
        <v>15</v>
      </c>
      <c r="O44" s="90" t="s">
        <v>16</v>
      </c>
      <c r="P44" s="92" t="s">
        <v>17</v>
      </c>
      <c r="Q44" s="89" t="s">
        <v>18</v>
      </c>
      <c r="R44" s="83" t="s">
        <v>34</v>
      </c>
      <c r="S44" s="80" t="s">
        <v>16</v>
      </c>
      <c r="T44" s="80" t="s">
        <v>19</v>
      </c>
      <c r="U44" s="80" t="s">
        <v>20</v>
      </c>
      <c r="V44" s="90" t="s">
        <v>21</v>
      </c>
      <c r="W44" s="57"/>
    </row>
    <row r="45" spans="1:23" ht="23.25">
      <c r="A45" s="57"/>
      <c r="B45" s="94"/>
      <c r="C45" s="94"/>
      <c r="D45" s="94"/>
      <c r="E45" s="94"/>
      <c r="F45" s="94"/>
      <c r="G45" s="94"/>
      <c r="H45" s="94"/>
      <c r="I45" s="95"/>
      <c r="J45" s="126"/>
      <c r="K45" s="97"/>
      <c r="L45" s="98"/>
      <c r="M45" s="99"/>
      <c r="N45" s="100"/>
      <c r="O45" s="101"/>
      <c r="P45" s="102" t="s">
        <v>22</v>
      </c>
      <c r="Q45" s="97"/>
      <c r="R45" s="103"/>
      <c r="S45" s="101"/>
      <c r="T45" s="101"/>
      <c r="U45" s="101"/>
      <c r="V45" s="104"/>
      <c r="W45" s="57"/>
    </row>
    <row r="46" spans="1:23" ht="23.25">
      <c r="A46" s="58"/>
      <c r="B46" s="115"/>
      <c r="C46" s="115"/>
      <c r="D46" s="115"/>
      <c r="E46" s="115"/>
      <c r="F46" s="115"/>
      <c r="G46" s="115"/>
      <c r="H46" s="105"/>
      <c r="I46" s="106"/>
      <c r="J46" s="107"/>
      <c r="K46" s="112"/>
      <c r="L46" s="78"/>
      <c r="M46" s="112"/>
      <c r="N46" s="78"/>
      <c r="O46" s="78"/>
      <c r="P46" s="112"/>
      <c r="Q46" s="112"/>
      <c r="R46" s="112"/>
      <c r="S46" s="78"/>
      <c r="T46" s="78"/>
      <c r="U46" s="78"/>
      <c r="V46" s="78"/>
      <c r="W46" s="57"/>
    </row>
    <row r="47" spans="1:23" ht="23.25">
      <c r="A47" s="58"/>
      <c r="B47" s="93" t="s">
        <v>41</v>
      </c>
      <c r="C47" s="93" t="s">
        <v>47</v>
      </c>
      <c r="D47" s="93" t="s">
        <v>48</v>
      </c>
      <c r="E47" s="75"/>
      <c r="F47" s="93" t="s">
        <v>53</v>
      </c>
      <c r="G47" s="93"/>
      <c r="H47" s="105"/>
      <c r="I47" s="106" t="s">
        <v>54</v>
      </c>
      <c r="J47" s="107"/>
      <c r="K47" s="112"/>
      <c r="L47" s="112"/>
      <c r="M47" s="112"/>
      <c r="N47" s="112"/>
      <c r="O47" s="78"/>
      <c r="P47" s="112"/>
      <c r="Q47" s="112"/>
      <c r="R47" s="112"/>
      <c r="S47" s="78"/>
      <c r="T47" s="78"/>
      <c r="U47" s="78"/>
      <c r="V47" s="78"/>
      <c r="W47" s="57"/>
    </row>
    <row r="48" spans="1:23" ht="23.25">
      <c r="A48" s="58"/>
      <c r="B48" s="75"/>
      <c r="C48" s="75"/>
      <c r="D48" s="75"/>
      <c r="E48" s="75"/>
      <c r="F48" s="75"/>
      <c r="G48" s="75"/>
      <c r="H48" s="105"/>
      <c r="I48" s="106" t="s">
        <v>60</v>
      </c>
      <c r="J48" s="107"/>
      <c r="K48" s="112">
        <v>15001</v>
      </c>
      <c r="L48" s="112">
        <v>22680</v>
      </c>
      <c r="M48" s="112">
        <v>19508.4</v>
      </c>
      <c r="N48" s="112">
        <v>833</v>
      </c>
      <c r="O48" s="78">
        <f>SUM(K48:N48)</f>
        <v>58022.4</v>
      </c>
      <c r="P48" s="112">
        <v>1050</v>
      </c>
      <c r="Q48" s="112">
        <v>210</v>
      </c>
      <c r="R48" s="112"/>
      <c r="S48" s="78">
        <f>SUM(P48:R48)</f>
        <v>1260</v>
      </c>
      <c r="T48" s="78">
        <f>+O48+S48</f>
        <v>59282.4</v>
      </c>
      <c r="U48" s="78">
        <f>+O48/T48*100</f>
        <v>97.87457997651917</v>
      </c>
      <c r="V48" s="78">
        <f>+S48/T48*100</f>
        <v>2.1254200234808307</v>
      </c>
      <c r="W48" s="57"/>
    </row>
    <row r="49" spans="1:23" ht="23.25">
      <c r="A49" s="58"/>
      <c r="B49" s="75"/>
      <c r="C49" s="75"/>
      <c r="D49" s="75"/>
      <c r="E49" s="75"/>
      <c r="F49" s="75"/>
      <c r="G49" s="75"/>
      <c r="H49" s="105"/>
      <c r="I49" s="106" t="s">
        <v>45</v>
      </c>
      <c r="J49" s="107"/>
      <c r="K49" s="112"/>
      <c r="L49" s="112"/>
      <c r="M49" s="112"/>
      <c r="N49" s="112"/>
      <c r="O49" s="78">
        <f>SUM(K49:N49)</f>
        <v>0</v>
      </c>
      <c r="P49" s="112"/>
      <c r="Q49" s="112"/>
      <c r="R49" s="112"/>
      <c r="S49" s="78">
        <f>SUM(P49:R49)</f>
        <v>0</v>
      </c>
      <c r="T49" s="78">
        <f>+O49+S49</f>
        <v>0</v>
      </c>
      <c r="U49" s="78"/>
      <c r="V49" s="78"/>
      <c r="W49" s="57"/>
    </row>
    <row r="50" spans="1:23" ht="23.25">
      <c r="A50" s="58"/>
      <c r="B50" s="75"/>
      <c r="C50" s="75"/>
      <c r="D50" s="75"/>
      <c r="E50" s="75"/>
      <c r="F50" s="75"/>
      <c r="G50" s="75"/>
      <c r="H50" s="105"/>
      <c r="I50" s="106" t="s">
        <v>46</v>
      </c>
      <c r="J50" s="107"/>
      <c r="K50" s="111">
        <f aca="true" t="shared" si="9" ref="K50:Q50">+K49/K48*100</f>
        <v>0</v>
      </c>
      <c r="L50" s="111">
        <f t="shared" si="9"/>
        <v>0</v>
      </c>
      <c r="M50" s="111">
        <f t="shared" si="9"/>
        <v>0</v>
      </c>
      <c r="N50" s="111">
        <f t="shared" si="9"/>
        <v>0</v>
      </c>
      <c r="O50" s="111">
        <f t="shared" si="9"/>
        <v>0</v>
      </c>
      <c r="P50" s="111">
        <f t="shared" si="9"/>
        <v>0</v>
      </c>
      <c r="Q50" s="111">
        <f t="shared" si="9"/>
        <v>0</v>
      </c>
      <c r="R50" s="112"/>
      <c r="S50" s="111">
        <f>+S49/S48*100</f>
        <v>0</v>
      </c>
      <c r="T50" s="111">
        <f>+T49/T48*100</f>
        <v>0</v>
      </c>
      <c r="U50" s="78"/>
      <c r="V50" s="78"/>
      <c r="W50" s="57"/>
    </row>
    <row r="51" spans="1:23" ht="23.25">
      <c r="A51" s="58"/>
      <c r="B51" s="75"/>
      <c r="C51" s="75"/>
      <c r="D51" s="75"/>
      <c r="E51" s="75"/>
      <c r="F51" s="75"/>
      <c r="G51" s="75"/>
      <c r="H51" s="105"/>
      <c r="I51" s="106"/>
      <c r="J51" s="107"/>
      <c r="K51" s="112"/>
      <c r="L51" s="112"/>
      <c r="M51" s="112"/>
      <c r="N51" s="112"/>
      <c r="O51" s="78"/>
      <c r="P51" s="112"/>
      <c r="Q51" s="112"/>
      <c r="R51" s="112"/>
      <c r="S51" s="78"/>
      <c r="T51" s="78"/>
      <c r="U51" s="78"/>
      <c r="V51" s="78"/>
      <c r="W51" s="57"/>
    </row>
    <row r="52" spans="1:23" ht="23.25">
      <c r="A52" s="58"/>
      <c r="B52" s="75"/>
      <c r="C52" s="75"/>
      <c r="D52" s="75"/>
      <c r="E52" s="75"/>
      <c r="F52" s="93" t="s">
        <v>55</v>
      </c>
      <c r="G52" s="75"/>
      <c r="H52" s="105"/>
      <c r="I52" s="106" t="s">
        <v>56</v>
      </c>
      <c r="J52" s="107"/>
      <c r="K52" s="112"/>
      <c r="L52" s="112"/>
      <c r="M52" s="112"/>
      <c r="N52" s="112"/>
      <c r="O52" s="78"/>
      <c r="P52" s="112"/>
      <c r="Q52" s="112"/>
      <c r="R52" s="112"/>
      <c r="S52" s="78"/>
      <c r="T52" s="78"/>
      <c r="U52" s="78"/>
      <c r="V52" s="78"/>
      <c r="W52" s="57"/>
    </row>
    <row r="53" spans="1:23" ht="23.25">
      <c r="A53" s="58"/>
      <c r="B53" s="115"/>
      <c r="C53" s="116"/>
      <c r="D53" s="116"/>
      <c r="E53" s="116"/>
      <c r="F53" s="116"/>
      <c r="G53" s="116"/>
      <c r="H53" s="117"/>
      <c r="I53" s="106" t="s">
        <v>57</v>
      </c>
      <c r="J53" s="107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57"/>
    </row>
    <row r="54" spans="1:23" ht="23.25">
      <c r="A54" s="58"/>
      <c r="B54" s="75"/>
      <c r="C54" s="75"/>
      <c r="D54" s="75"/>
      <c r="E54" s="75"/>
      <c r="F54" s="75"/>
      <c r="G54" s="75"/>
      <c r="H54" s="105"/>
      <c r="I54" s="106" t="s">
        <v>44</v>
      </c>
      <c r="J54" s="107"/>
      <c r="K54" s="112">
        <v>72862</v>
      </c>
      <c r="L54" s="112">
        <v>13342</v>
      </c>
      <c r="M54" s="112">
        <v>42312</v>
      </c>
      <c r="N54" s="112">
        <v>5950</v>
      </c>
      <c r="O54" s="78">
        <f>SUM(K54:N54)</f>
        <v>134466</v>
      </c>
      <c r="P54" s="112">
        <v>3000</v>
      </c>
      <c r="Q54" s="112">
        <v>750</v>
      </c>
      <c r="R54" s="112"/>
      <c r="S54" s="78">
        <f>SUM(P54:R54)</f>
        <v>3750</v>
      </c>
      <c r="T54" s="78">
        <f>+O54+S54</f>
        <v>138216</v>
      </c>
      <c r="U54" s="78">
        <f>+O54/T54*100</f>
        <v>97.28685535683277</v>
      </c>
      <c r="V54" s="78">
        <f>+S54/T54*100</f>
        <v>2.7131446431672166</v>
      </c>
      <c r="W54" s="57"/>
    </row>
    <row r="55" spans="1:23" ht="23.25">
      <c r="A55" s="58"/>
      <c r="B55" s="75"/>
      <c r="C55" s="75"/>
      <c r="D55" s="75"/>
      <c r="E55" s="75"/>
      <c r="F55" s="75"/>
      <c r="G55" s="75"/>
      <c r="H55" s="105"/>
      <c r="I55" s="106" t="s">
        <v>45</v>
      </c>
      <c r="J55" s="107"/>
      <c r="K55" s="112">
        <v>81500.4</v>
      </c>
      <c r="L55" s="112">
        <v>24488.6</v>
      </c>
      <c r="M55" s="112">
        <v>59071</v>
      </c>
      <c r="N55" s="112"/>
      <c r="O55" s="78">
        <f>SUM(K55:N55)</f>
        <v>165060</v>
      </c>
      <c r="P55" s="112">
        <v>88.8</v>
      </c>
      <c r="Q55" s="112">
        <v>224.3</v>
      </c>
      <c r="R55" s="112"/>
      <c r="S55" s="78">
        <f>SUM(P55:R55)</f>
        <v>313.1</v>
      </c>
      <c r="T55" s="78">
        <f>+O55+S55</f>
        <v>165373.1</v>
      </c>
      <c r="U55" s="78">
        <f>+O55/T55*100</f>
        <v>99.81067053831609</v>
      </c>
      <c r="V55" s="78">
        <f>+S55/T55*100</f>
        <v>0.18932946168391354</v>
      </c>
      <c r="W55" s="57"/>
    </row>
    <row r="56" spans="1:23" ht="23.25">
      <c r="A56" s="58"/>
      <c r="B56" s="75"/>
      <c r="C56" s="75"/>
      <c r="D56" s="75"/>
      <c r="E56" s="75"/>
      <c r="F56" s="75"/>
      <c r="G56" s="75"/>
      <c r="H56" s="105"/>
      <c r="I56" s="106" t="s">
        <v>46</v>
      </c>
      <c r="J56" s="107"/>
      <c r="K56" s="112">
        <f aca="true" t="shared" si="10" ref="K56:Q56">+K55/K54*100</f>
        <v>111.85583706184292</v>
      </c>
      <c r="L56" s="112">
        <f t="shared" si="10"/>
        <v>183.54519562284514</v>
      </c>
      <c r="M56" s="112">
        <f t="shared" si="10"/>
        <v>139.60814898846664</v>
      </c>
      <c r="N56" s="112">
        <f t="shared" si="10"/>
        <v>0</v>
      </c>
      <c r="O56" s="112">
        <f t="shared" si="10"/>
        <v>122.75221989201732</v>
      </c>
      <c r="P56" s="112">
        <f t="shared" si="10"/>
        <v>2.96</v>
      </c>
      <c r="Q56" s="112">
        <f t="shared" si="10"/>
        <v>29.90666666666667</v>
      </c>
      <c r="R56" s="112"/>
      <c r="S56" s="112">
        <f>+S55/S54*100</f>
        <v>8.349333333333334</v>
      </c>
      <c r="T56" s="112">
        <f>+T55/T54*100</f>
        <v>119.64830410372171</v>
      </c>
      <c r="U56" s="78"/>
      <c r="V56" s="78"/>
      <c r="W56" s="57"/>
    </row>
    <row r="57" spans="1:23" ht="23.25">
      <c r="A57" s="58"/>
      <c r="B57" s="75"/>
      <c r="C57" s="75"/>
      <c r="D57" s="75"/>
      <c r="E57" s="75"/>
      <c r="F57" s="75"/>
      <c r="G57" s="75"/>
      <c r="H57" s="105"/>
      <c r="I57" s="106"/>
      <c r="J57" s="107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57"/>
    </row>
    <row r="58" spans="1:23" ht="23.25">
      <c r="A58" s="58"/>
      <c r="B58" s="75"/>
      <c r="C58" s="75"/>
      <c r="D58" s="75"/>
      <c r="E58" s="75"/>
      <c r="F58" s="75"/>
      <c r="G58" s="75"/>
      <c r="H58" s="105"/>
      <c r="I58" s="106"/>
      <c r="J58" s="107"/>
      <c r="K58" s="112"/>
      <c r="L58" s="78"/>
      <c r="M58" s="112"/>
      <c r="N58" s="78"/>
      <c r="O58" s="78"/>
      <c r="P58" s="112"/>
      <c r="Q58" s="112"/>
      <c r="R58" s="112"/>
      <c r="S58" s="78"/>
      <c r="T58" s="78"/>
      <c r="U58" s="78"/>
      <c r="V58" s="78"/>
      <c r="W58" s="57"/>
    </row>
    <row r="59" spans="1:23" ht="23.25">
      <c r="A59" s="58"/>
      <c r="B59" s="75"/>
      <c r="C59" s="75"/>
      <c r="D59" s="75"/>
      <c r="E59" s="75"/>
      <c r="F59" s="75"/>
      <c r="G59" s="75"/>
      <c r="H59" s="105"/>
      <c r="I59" s="106"/>
      <c r="J59" s="107"/>
      <c r="K59" s="112"/>
      <c r="L59" s="78"/>
      <c r="M59" s="112"/>
      <c r="N59" s="78"/>
      <c r="O59" s="78"/>
      <c r="P59" s="112"/>
      <c r="Q59" s="112"/>
      <c r="R59" s="112"/>
      <c r="S59" s="78"/>
      <c r="T59" s="78"/>
      <c r="U59" s="78"/>
      <c r="V59" s="78"/>
      <c r="W59" s="57"/>
    </row>
    <row r="60" spans="1:23" ht="23.25">
      <c r="A60" s="58"/>
      <c r="B60" s="75"/>
      <c r="C60" s="75"/>
      <c r="D60" s="75"/>
      <c r="E60" s="75"/>
      <c r="F60" s="75"/>
      <c r="G60" s="75"/>
      <c r="H60" s="105"/>
      <c r="I60" s="106"/>
      <c r="J60" s="107"/>
      <c r="K60" s="112"/>
      <c r="L60" s="78"/>
      <c r="M60" s="112"/>
      <c r="N60" s="78"/>
      <c r="O60" s="78"/>
      <c r="P60" s="112"/>
      <c r="Q60" s="112"/>
      <c r="R60" s="112"/>
      <c r="S60" s="78"/>
      <c r="T60" s="78"/>
      <c r="U60" s="78"/>
      <c r="V60" s="78"/>
      <c r="W60" s="57"/>
    </row>
    <row r="61" spans="1:23" ht="23.25">
      <c r="A61" s="58"/>
      <c r="B61" s="75"/>
      <c r="C61" s="75"/>
      <c r="D61" s="75"/>
      <c r="E61" s="75"/>
      <c r="F61" s="75"/>
      <c r="G61" s="75"/>
      <c r="H61" s="105"/>
      <c r="I61" s="106"/>
      <c r="J61" s="107"/>
      <c r="K61" s="112"/>
      <c r="L61" s="78"/>
      <c r="M61" s="112"/>
      <c r="N61" s="78"/>
      <c r="O61" s="78"/>
      <c r="P61" s="112"/>
      <c r="Q61" s="112"/>
      <c r="R61" s="112"/>
      <c r="S61" s="78"/>
      <c r="T61" s="78"/>
      <c r="U61" s="78"/>
      <c r="V61" s="78"/>
      <c r="W61" s="57"/>
    </row>
    <row r="62" spans="1:23" ht="23.25">
      <c r="A62" s="58"/>
      <c r="B62" s="127"/>
      <c r="C62" s="93"/>
      <c r="D62" s="93"/>
      <c r="E62" s="93"/>
      <c r="F62" s="93"/>
      <c r="G62" s="93"/>
      <c r="H62" s="105"/>
      <c r="I62" s="106"/>
      <c r="J62" s="107"/>
      <c r="K62" s="77"/>
      <c r="L62" s="78"/>
      <c r="M62" s="79"/>
      <c r="N62" s="81"/>
      <c r="O62" s="81"/>
      <c r="P62" s="82"/>
      <c r="Q62" s="77"/>
      <c r="R62" s="108"/>
      <c r="S62" s="81"/>
      <c r="T62" s="81"/>
      <c r="U62" s="81"/>
      <c r="V62" s="78"/>
      <c r="W62" s="57"/>
    </row>
    <row r="63" spans="1:23" ht="23.25">
      <c r="A63" s="58"/>
      <c r="B63" s="115"/>
      <c r="C63" s="75"/>
      <c r="D63" s="75"/>
      <c r="E63" s="75"/>
      <c r="F63" s="75"/>
      <c r="G63" s="75"/>
      <c r="H63" s="105"/>
      <c r="I63" s="106"/>
      <c r="J63" s="107"/>
      <c r="K63" s="77"/>
      <c r="L63" s="78"/>
      <c r="M63" s="79"/>
      <c r="N63" s="81"/>
      <c r="O63" s="81"/>
      <c r="P63" s="82"/>
      <c r="Q63" s="77"/>
      <c r="R63" s="108"/>
      <c r="S63" s="81"/>
      <c r="T63" s="81"/>
      <c r="U63" s="81"/>
      <c r="V63" s="78"/>
      <c r="W63" s="57"/>
    </row>
    <row r="64" spans="1:23" ht="23.25">
      <c r="A64" s="58"/>
      <c r="B64" s="115"/>
      <c r="C64" s="75"/>
      <c r="D64" s="75"/>
      <c r="E64" s="75"/>
      <c r="F64" s="75"/>
      <c r="G64" s="75"/>
      <c r="H64" s="105"/>
      <c r="I64" s="106"/>
      <c r="J64" s="107"/>
      <c r="K64" s="77"/>
      <c r="L64" s="78"/>
      <c r="M64" s="79"/>
      <c r="N64" s="81"/>
      <c r="O64" s="81"/>
      <c r="P64" s="82"/>
      <c r="Q64" s="77"/>
      <c r="R64" s="108"/>
      <c r="S64" s="81"/>
      <c r="T64" s="81"/>
      <c r="U64" s="81"/>
      <c r="V64" s="78"/>
      <c r="W64" s="57"/>
    </row>
    <row r="65" spans="1:23" ht="23.25">
      <c r="A65" s="58"/>
      <c r="B65" s="115"/>
      <c r="C65" s="116"/>
      <c r="D65" s="116"/>
      <c r="E65" s="116"/>
      <c r="F65" s="116"/>
      <c r="G65" s="116"/>
      <c r="H65" s="117"/>
      <c r="I65" s="106" t="s">
        <v>61</v>
      </c>
      <c r="J65" s="107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57"/>
    </row>
    <row r="66" spans="1:23" ht="23.25">
      <c r="A66" s="58"/>
      <c r="B66" s="115"/>
      <c r="C66" s="116"/>
      <c r="D66" s="116"/>
      <c r="E66" s="116"/>
      <c r="F66" s="116"/>
      <c r="G66" s="116"/>
      <c r="H66" s="117"/>
      <c r="I66" s="106" t="s">
        <v>62</v>
      </c>
      <c r="J66" s="107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57"/>
    </row>
    <row r="67" spans="1:23" ht="23.25">
      <c r="A67" s="58"/>
      <c r="B67" s="127"/>
      <c r="C67" s="127"/>
      <c r="D67" s="127"/>
      <c r="E67" s="127"/>
      <c r="F67" s="127"/>
      <c r="G67" s="115"/>
      <c r="H67" s="105"/>
      <c r="I67" s="106" t="s">
        <v>63</v>
      </c>
      <c r="J67" s="107"/>
      <c r="K67" s="112"/>
      <c r="L67" s="78"/>
      <c r="M67" s="112"/>
      <c r="N67" s="78"/>
      <c r="O67" s="78"/>
      <c r="P67" s="112"/>
      <c r="Q67" s="112"/>
      <c r="R67" s="112"/>
      <c r="S67" s="78"/>
      <c r="T67" s="78"/>
      <c r="U67" s="78"/>
      <c r="V67" s="78"/>
      <c r="W67" s="57"/>
    </row>
    <row r="68" spans="1:23" ht="23.25">
      <c r="A68" s="58"/>
      <c r="B68" s="115"/>
      <c r="C68" s="115"/>
      <c r="D68" s="115"/>
      <c r="E68" s="115"/>
      <c r="F68" s="115"/>
      <c r="G68" s="115"/>
      <c r="H68" s="105"/>
      <c r="I68" s="106" t="s">
        <v>64</v>
      </c>
      <c r="J68" s="107"/>
      <c r="K68" s="112"/>
      <c r="L68" s="78"/>
      <c r="M68" s="112"/>
      <c r="N68" s="78"/>
      <c r="O68" s="78"/>
      <c r="P68" s="112"/>
      <c r="Q68" s="112"/>
      <c r="R68" s="112"/>
      <c r="S68" s="78"/>
      <c r="T68" s="78"/>
      <c r="U68" s="78"/>
      <c r="V68" s="78"/>
      <c r="W68" s="57"/>
    </row>
    <row r="69" spans="1:23" ht="23.25">
      <c r="A69" s="58"/>
      <c r="B69" s="115"/>
      <c r="C69" s="116"/>
      <c r="D69" s="116"/>
      <c r="E69" s="116"/>
      <c r="F69" s="116"/>
      <c r="G69" s="116"/>
      <c r="H69" s="117"/>
      <c r="I69" s="106" t="s">
        <v>65</v>
      </c>
      <c r="J69" s="107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57"/>
    </row>
    <row r="70" spans="1:23" ht="23.25">
      <c r="A70" s="58"/>
      <c r="B70" s="115"/>
      <c r="C70" s="115"/>
      <c r="D70" s="115"/>
      <c r="E70" s="115"/>
      <c r="F70" s="115"/>
      <c r="G70" s="115"/>
      <c r="H70" s="105"/>
      <c r="I70" s="106"/>
      <c r="J70" s="107"/>
      <c r="K70" s="112"/>
      <c r="L70" s="78"/>
      <c r="M70" s="112"/>
      <c r="N70" s="78"/>
      <c r="O70" s="78"/>
      <c r="P70" s="112"/>
      <c r="Q70" s="112"/>
      <c r="R70" s="112"/>
      <c r="S70" s="78"/>
      <c r="T70" s="78"/>
      <c r="U70" s="78"/>
      <c r="V70" s="78"/>
      <c r="W70" s="57"/>
    </row>
    <row r="71" spans="1:23" ht="23.25">
      <c r="A71" s="58"/>
      <c r="B71" s="115"/>
      <c r="C71" s="115"/>
      <c r="D71" s="115"/>
      <c r="E71" s="115"/>
      <c r="F71" s="115"/>
      <c r="G71" s="115"/>
      <c r="H71" s="105"/>
      <c r="I71" s="106"/>
      <c r="J71" s="107"/>
      <c r="K71" s="112"/>
      <c r="L71" s="78"/>
      <c r="M71" s="112"/>
      <c r="N71" s="78"/>
      <c r="O71" s="78"/>
      <c r="P71" s="112"/>
      <c r="Q71" s="112"/>
      <c r="R71" s="112"/>
      <c r="S71" s="78"/>
      <c r="T71" s="78"/>
      <c r="U71" s="78"/>
      <c r="V71" s="78"/>
      <c r="W71" s="57"/>
    </row>
    <row r="72" spans="1:23" ht="23.25">
      <c r="A72" s="58"/>
      <c r="B72" s="115"/>
      <c r="C72" s="115"/>
      <c r="D72" s="115"/>
      <c r="E72" s="115"/>
      <c r="F72" s="115"/>
      <c r="G72" s="115"/>
      <c r="H72" s="105"/>
      <c r="I72" s="106"/>
      <c r="J72" s="107"/>
      <c r="K72" s="112"/>
      <c r="L72" s="78"/>
      <c r="M72" s="112"/>
      <c r="N72" s="78"/>
      <c r="O72" s="78"/>
      <c r="P72" s="112"/>
      <c r="Q72" s="112"/>
      <c r="R72" s="112"/>
      <c r="S72" s="78"/>
      <c r="T72" s="78"/>
      <c r="U72" s="78"/>
      <c r="V72" s="78"/>
      <c r="W72" s="57"/>
    </row>
    <row r="73" spans="1:23" ht="23.25">
      <c r="A73" s="58"/>
      <c r="B73" s="115"/>
      <c r="C73" s="115"/>
      <c r="D73" s="115"/>
      <c r="E73" s="115"/>
      <c r="F73" s="115"/>
      <c r="G73" s="115"/>
      <c r="H73" s="105"/>
      <c r="I73" s="106"/>
      <c r="J73" s="107"/>
      <c r="K73" s="112"/>
      <c r="L73" s="78"/>
      <c r="M73" s="112"/>
      <c r="N73" s="78"/>
      <c r="O73" s="78"/>
      <c r="P73" s="112"/>
      <c r="Q73" s="112"/>
      <c r="R73" s="112"/>
      <c r="S73" s="78"/>
      <c r="T73" s="78"/>
      <c r="U73" s="78"/>
      <c r="V73" s="78"/>
      <c r="W73" s="57"/>
    </row>
    <row r="74" spans="1:23" ht="23.25">
      <c r="A74" s="58"/>
      <c r="B74" s="115"/>
      <c r="C74" s="115"/>
      <c r="D74" s="115"/>
      <c r="E74" s="115"/>
      <c r="F74" s="115"/>
      <c r="G74" s="115"/>
      <c r="H74" s="105"/>
      <c r="I74" s="106"/>
      <c r="J74" s="107"/>
      <c r="K74" s="112"/>
      <c r="L74" s="78"/>
      <c r="M74" s="112"/>
      <c r="N74" s="78"/>
      <c r="O74" s="78"/>
      <c r="P74" s="112"/>
      <c r="Q74" s="112"/>
      <c r="R74" s="112"/>
      <c r="S74" s="78"/>
      <c r="T74" s="78"/>
      <c r="U74" s="78"/>
      <c r="V74" s="78"/>
      <c r="W74" s="57"/>
    </row>
    <row r="75" spans="1:23" ht="23.25">
      <c r="A75" s="58"/>
      <c r="B75" s="115"/>
      <c r="C75" s="115"/>
      <c r="D75" s="115"/>
      <c r="E75" s="115"/>
      <c r="F75" s="115"/>
      <c r="G75" s="115"/>
      <c r="H75" s="105"/>
      <c r="I75" s="106"/>
      <c r="J75" s="107"/>
      <c r="K75" s="112"/>
      <c r="L75" s="78"/>
      <c r="M75" s="112"/>
      <c r="N75" s="78"/>
      <c r="O75" s="78"/>
      <c r="P75" s="112"/>
      <c r="Q75" s="112"/>
      <c r="R75" s="112"/>
      <c r="S75" s="78"/>
      <c r="T75" s="78"/>
      <c r="U75" s="78"/>
      <c r="V75" s="78"/>
      <c r="W75" s="57"/>
    </row>
    <row r="76" spans="1:23" ht="23.25">
      <c r="A76" s="58"/>
      <c r="B76" s="128"/>
      <c r="C76" s="128"/>
      <c r="D76" s="128"/>
      <c r="E76" s="128"/>
      <c r="F76" s="128"/>
      <c r="G76" s="128"/>
      <c r="H76" s="118"/>
      <c r="I76" s="119"/>
      <c r="J76" s="120"/>
      <c r="K76" s="121"/>
      <c r="L76" s="122"/>
      <c r="M76" s="121"/>
      <c r="N76" s="122"/>
      <c r="O76" s="122"/>
      <c r="P76" s="121"/>
      <c r="Q76" s="121"/>
      <c r="R76" s="121"/>
      <c r="S76" s="122"/>
      <c r="T76" s="122"/>
      <c r="U76" s="122"/>
      <c r="V76" s="122"/>
      <c r="W76" s="57"/>
    </row>
    <row r="77" spans="1:23" ht="39.75" customHeight="1">
      <c r="A77" s="57" t="s">
        <v>24</v>
      </c>
      <c r="B77" s="58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 t="s">
        <v>24</v>
      </c>
    </row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65498" spans="1:23" ht="23.25">
      <c r="A65498" s="1"/>
      <c r="B65498" s="11"/>
      <c r="C65498" s="11"/>
      <c r="D65498" s="11"/>
      <c r="E65498" s="11"/>
      <c r="F65498" s="11"/>
      <c r="G65498" s="11"/>
      <c r="H65498" s="11"/>
      <c r="I65498" s="11"/>
      <c r="J65498" s="11"/>
      <c r="K65498" s="1"/>
      <c r="L65498" s="1"/>
      <c r="M65498" s="1"/>
      <c r="N65498" s="1"/>
      <c r="O65498" s="1"/>
      <c r="P65498" s="1"/>
      <c r="Q65498" s="1"/>
      <c r="R65498" s="1"/>
      <c r="S65498" s="1"/>
      <c r="T65498" s="1"/>
      <c r="U65498" s="1"/>
      <c r="V65498" s="1"/>
      <c r="W65498" s="1"/>
    </row>
    <row r="65499" spans="1:23" ht="23.25">
      <c r="A65499" s="1"/>
      <c r="B65499" s="51" t="s">
        <v>0</v>
      </c>
      <c r="C65499" s="51"/>
      <c r="D65499" s="51"/>
      <c r="E65499" s="51"/>
      <c r="F65499" s="51"/>
      <c r="G65499" s="11"/>
      <c r="H65499" s="11"/>
      <c r="I65499" s="11"/>
      <c r="J65499" s="11"/>
      <c r="K65499" s="1"/>
      <c r="L65499" s="1"/>
      <c r="M65499" s="1"/>
      <c r="N65499" s="1"/>
      <c r="O65499" s="1"/>
      <c r="P65499" s="1"/>
      <c r="Q65499" s="1"/>
      <c r="R65499" s="1"/>
      <c r="S65499" s="2"/>
      <c r="T65499" s="2"/>
      <c r="U65499" s="2"/>
      <c r="V65499" s="2" t="s">
        <v>23</v>
      </c>
      <c r="W65499" s="1"/>
    </row>
    <row r="65500" spans="1:23" ht="23.25">
      <c r="A65500" s="1"/>
      <c r="B65500" s="3"/>
      <c r="C65500" s="4"/>
      <c r="D65500" s="4"/>
      <c r="E65500" s="4"/>
      <c r="F65500" s="4"/>
      <c r="G65500" s="4"/>
      <c r="H65500" s="3"/>
      <c r="I65500" s="4"/>
      <c r="J65500" s="52"/>
      <c r="K65500" s="5" t="s">
        <v>1</v>
      </c>
      <c r="L65500" s="5"/>
      <c r="M65500" s="5"/>
      <c r="N65500" s="5"/>
      <c r="O65500" s="5"/>
      <c r="P65500" s="6" t="s">
        <v>2</v>
      </c>
      <c r="Q65500" s="5"/>
      <c r="R65500" s="5"/>
      <c r="S65500" s="5"/>
      <c r="T65500" s="6" t="s">
        <v>3</v>
      </c>
      <c r="U65500" s="5"/>
      <c r="V65500" s="7"/>
      <c r="W65500" s="1"/>
    </row>
    <row r="65501" spans="1:23" ht="23.25">
      <c r="A65501" s="1"/>
      <c r="B65501" s="8" t="s">
        <v>4</v>
      </c>
      <c r="C65501" s="59"/>
      <c r="D65501" s="59"/>
      <c r="E65501" s="59"/>
      <c r="F65501" s="59"/>
      <c r="G65501" s="9"/>
      <c r="H65501" s="10"/>
      <c r="I65501" s="11"/>
      <c r="J65501" s="45"/>
      <c r="K65501" s="13"/>
      <c r="L65501" s="14"/>
      <c r="M65501" s="15"/>
      <c r="N65501" s="16"/>
      <c r="O65501" s="17"/>
      <c r="P65501" s="18"/>
      <c r="Q65501" s="13"/>
      <c r="R65501" s="19"/>
      <c r="S65501" s="17"/>
      <c r="T65501" s="17"/>
      <c r="U65501" s="20" t="s">
        <v>5</v>
      </c>
      <c r="V65501" s="21"/>
      <c r="W65501" s="1"/>
    </row>
    <row r="65502" spans="1:23" ht="23.25">
      <c r="A65502" s="1"/>
      <c r="B65502" s="10"/>
      <c r="C65502" s="22"/>
      <c r="D65502" s="22"/>
      <c r="E65502" s="22"/>
      <c r="F65502" s="60"/>
      <c r="G65502" s="22"/>
      <c r="H65502" s="10"/>
      <c r="I65502" s="23" t="s">
        <v>6</v>
      </c>
      <c r="J65502" s="45"/>
      <c r="K65502" s="24" t="s">
        <v>7</v>
      </c>
      <c r="L65502" s="25" t="s">
        <v>8</v>
      </c>
      <c r="M65502" s="26" t="s">
        <v>7</v>
      </c>
      <c r="N65502" s="16" t="s">
        <v>9</v>
      </c>
      <c r="O65502" s="14"/>
      <c r="P65502" s="27" t="s">
        <v>10</v>
      </c>
      <c r="Q65502" s="24" t="s">
        <v>11</v>
      </c>
      <c r="R65502" s="19" t="s">
        <v>33</v>
      </c>
      <c r="S65502" s="17"/>
      <c r="T65502" s="17"/>
      <c r="U65502" s="17"/>
      <c r="V65502" s="25"/>
      <c r="W65502" s="1"/>
    </row>
    <row r="65503" spans="1:23" ht="23.25">
      <c r="A65503" s="1"/>
      <c r="B65503" s="28" t="s">
        <v>27</v>
      </c>
      <c r="C65503" s="28" t="s">
        <v>28</v>
      </c>
      <c r="D65503" s="28" t="s">
        <v>29</v>
      </c>
      <c r="E65503" s="28" t="s">
        <v>30</v>
      </c>
      <c r="F65503" s="28" t="s">
        <v>31</v>
      </c>
      <c r="G65503" s="28" t="s">
        <v>32</v>
      </c>
      <c r="H65503" s="10"/>
      <c r="I65503" s="23"/>
      <c r="J65503" s="45"/>
      <c r="K65503" s="24" t="s">
        <v>12</v>
      </c>
      <c r="L65503" s="25" t="s">
        <v>13</v>
      </c>
      <c r="M65503" s="26" t="s">
        <v>14</v>
      </c>
      <c r="N65503" s="16" t="s">
        <v>15</v>
      </c>
      <c r="O65503" s="25" t="s">
        <v>16</v>
      </c>
      <c r="P65503" s="27" t="s">
        <v>17</v>
      </c>
      <c r="Q65503" s="24" t="s">
        <v>18</v>
      </c>
      <c r="R65503" s="19" t="s">
        <v>34</v>
      </c>
      <c r="S65503" s="16" t="s">
        <v>16</v>
      </c>
      <c r="T65503" s="16" t="s">
        <v>19</v>
      </c>
      <c r="U65503" s="16" t="s">
        <v>20</v>
      </c>
      <c r="V65503" s="25" t="s">
        <v>21</v>
      </c>
      <c r="W65503" s="1"/>
    </row>
    <row r="65504" spans="1:23" ht="23.25">
      <c r="A65504" s="1"/>
      <c r="B65504" s="29"/>
      <c r="C65504" s="29"/>
      <c r="D65504" s="29"/>
      <c r="E65504" s="29"/>
      <c r="F65504" s="29"/>
      <c r="G65504" s="29"/>
      <c r="H65504" s="29"/>
      <c r="I65504" s="30"/>
      <c r="J65504" s="53"/>
      <c r="K65504" s="31"/>
      <c r="L65504" s="32"/>
      <c r="M65504" s="33"/>
      <c r="N65504" s="34"/>
      <c r="O65504" s="35"/>
      <c r="P65504" s="36" t="s">
        <v>22</v>
      </c>
      <c r="Q65504" s="31"/>
      <c r="R65504" s="37"/>
      <c r="S65504" s="35"/>
      <c r="T65504" s="35"/>
      <c r="U65504" s="35"/>
      <c r="V65504" s="38"/>
      <c r="W65504" s="1"/>
    </row>
    <row r="65505" spans="1:23" ht="23.25">
      <c r="A65505" s="11"/>
      <c r="B65505" s="44"/>
      <c r="C65505" s="44"/>
      <c r="D65505" s="44"/>
      <c r="E65505" s="44"/>
      <c r="F65505" s="44"/>
      <c r="G65505" s="44"/>
      <c r="H65505" s="39"/>
      <c r="I65505" s="40"/>
      <c r="J65505" s="41"/>
      <c r="K65505" s="43"/>
      <c r="L65505" s="14"/>
      <c r="M65505" s="43"/>
      <c r="N65505" s="14"/>
      <c r="O65505" s="14"/>
      <c r="P65505" s="43"/>
      <c r="Q65505" s="43"/>
      <c r="R65505" s="43"/>
      <c r="S65505" s="14"/>
      <c r="T65505" s="14"/>
      <c r="U65505" s="14"/>
      <c r="V65505" s="14"/>
      <c r="W65505" s="1"/>
    </row>
    <row r="65506" spans="1:23" ht="23.25">
      <c r="A65506" s="11"/>
      <c r="B65506" s="10"/>
      <c r="C65506" s="10"/>
      <c r="D65506" s="10"/>
      <c r="E65506" s="10"/>
      <c r="F65506" s="10"/>
      <c r="G65506" s="28"/>
      <c r="H65506" s="39"/>
      <c r="I65506" s="40"/>
      <c r="J65506" s="41"/>
      <c r="K65506" s="43"/>
      <c r="L65506" s="14"/>
      <c r="M65506" s="43"/>
      <c r="N65506" s="14"/>
      <c r="O65506" s="14"/>
      <c r="P65506" s="43"/>
      <c r="Q65506" s="43"/>
      <c r="R65506" s="43"/>
      <c r="S65506" s="14"/>
      <c r="T65506" s="14"/>
      <c r="U65506" s="14"/>
      <c r="V65506" s="14"/>
      <c r="W65506" s="1"/>
    </row>
    <row r="65507" spans="1:23" ht="23.25">
      <c r="A65507" s="11"/>
      <c r="B65507" s="10"/>
      <c r="C65507" s="10"/>
      <c r="D65507" s="10"/>
      <c r="E65507" s="10"/>
      <c r="F65507" s="10"/>
      <c r="G65507" s="10"/>
      <c r="H65507" s="39"/>
      <c r="I65507" s="40"/>
      <c r="J65507" s="41"/>
      <c r="K65507" s="43"/>
      <c r="L65507" s="14"/>
      <c r="M65507" s="43"/>
      <c r="N65507" s="14"/>
      <c r="O65507" s="14"/>
      <c r="P65507" s="43"/>
      <c r="Q65507" s="43"/>
      <c r="R65507" s="43"/>
      <c r="S65507" s="14"/>
      <c r="T65507" s="14"/>
      <c r="U65507" s="14"/>
      <c r="V65507" s="14"/>
      <c r="W65507" s="1"/>
    </row>
    <row r="65508" spans="1:23" ht="23.25">
      <c r="A65508" s="11"/>
      <c r="B65508" s="10"/>
      <c r="C65508" s="10"/>
      <c r="D65508" s="10"/>
      <c r="E65508" s="10"/>
      <c r="F65508" s="10"/>
      <c r="G65508" s="10"/>
      <c r="H65508" s="39"/>
      <c r="I65508" s="40"/>
      <c r="J65508" s="41"/>
      <c r="K65508" s="43"/>
      <c r="L65508" s="14"/>
      <c r="M65508" s="43"/>
      <c r="N65508" s="14"/>
      <c r="O65508" s="14"/>
      <c r="P65508" s="43"/>
      <c r="Q65508" s="43"/>
      <c r="R65508" s="43"/>
      <c r="S65508" s="14"/>
      <c r="T65508" s="14"/>
      <c r="U65508" s="14"/>
      <c r="V65508" s="14"/>
      <c r="W65508" s="1"/>
    </row>
    <row r="65509" spans="1:23" ht="23.25">
      <c r="A65509" s="11"/>
      <c r="B65509" s="10"/>
      <c r="C65509" s="10"/>
      <c r="D65509" s="10"/>
      <c r="E65509" s="10"/>
      <c r="F65509" s="10"/>
      <c r="G65509" s="10"/>
      <c r="H65509" s="39"/>
      <c r="I65509" s="40"/>
      <c r="J65509" s="41"/>
      <c r="K65509" s="43"/>
      <c r="L65509" s="14"/>
      <c r="M65509" s="43"/>
      <c r="N65509" s="14"/>
      <c r="O65509" s="14"/>
      <c r="P65509" s="43"/>
      <c r="Q65509" s="43"/>
      <c r="R65509" s="43"/>
      <c r="S65509" s="14"/>
      <c r="T65509" s="14"/>
      <c r="U65509" s="14"/>
      <c r="V65509" s="14"/>
      <c r="W65509" s="1"/>
    </row>
    <row r="65510" spans="1:23" ht="23.25">
      <c r="A65510" s="11"/>
      <c r="B65510" s="10"/>
      <c r="C65510" s="10"/>
      <c r="D65510" s="10"/>
      <c r="E65510" s="10"/>
      <c r="F65510" s="10"/>
      <c r="G65510" s="10"/>
      <c r="H65510" s="39"/>
      <c r="I65510" s="40"/>
      <c r="J65510" s="41"/>
      <c r="K65510" s="43"/>
      <c r="L65510" s="14"/>
      <c r="M65510" s="43"/>
      <c r="N65510" s="14"/>
      <c r="O65510" s="14"/>
      <c r="P65510" s="43"/>
      <c r="Q65510" s="43"/>
      <c r="R65510" s="43"/>
      <c r="S65510" s="14"/>
      <c r="T65510" s="14"/>
      <c r="U65510" s="14"/>
      <c r="V65510" s="14"/>
      <c r="W65510" s="1"/>
    </row>
    <row r="65511" spans="1:23" ht="23.25">
      <c r="A65511" s="11"/>
      <c r="B65511" s="10"/>
      <c r="C65511" s="10"/>
      <c r="D65511" s="10"/>
      <c r="E65511" s="10"/>
      <c r="F65511" s="10"/>
      <c r="G65511" s="10"/>
      <c r="H65511" s="39"/>
      <c r="I65511" s="40"/>
      <c r="J65511" s="41"/>
      <c r="K65511" s="43"/>
      <c r="L65511" s="14"/>
      <c r="M65511" s="43"/>
      <c r="N65511" s="14"/>
      <c r="O65511" s="14"/>
      <c r="P65511" s="43"/>
      <c r="Q65511" s="43"/>
      <c r="R65511" s="43"/>
      <c r="S65511" s="14"/>
      <c r="T65511" s="14"/>
      <c r="U65511" s="14"/>
      <c r="V65511" s="14"/>
      <c r="W65511" s="1"/>
    </row>
    <row r="65512" spans="1:23" ht="23.25">
      <c r="A65512" s="11"/>
      <c r="B65512" s="44"/>
      <c r="C65512" s="45"/>
      <c r="D65512" s="45"/>
      <c r="E65512" s="45"/>
      <c r="F65512" s="45"/>
      <c r="G65512" s="45"/>
      <c r="H65512" s="40"/>
      <c r="I65512" s="40"/>
      <c r="J65512" s="41"/>
      <c r="K65512" s="12"/>
      <c r="L65512" s="12"/>
      <c r="M65512" s="12"/>
      <c r="N65512" s="12"/>
      <c r="O65512" s="12"/>
      <c r="P65512" s="12"/>
      <c r="Q65512" s="12"/>
      <c r="R65512" s="12"/>
      <c r="S65512" s="12"/>
      <c r="T65512" s="12"/>
      <c r="U65512" s="12"/>
      <c r="V65512" s="12"/>
      <c r="W65512" s="1"/>
    </row>
    <row r="65513" spans="1:23" ht="23.25">
      <c r="A65513" s="11"/>
      <c r="B65513" s="10"/>
      <c r="C65513" s="10"/>
      <c r="D65513" s="10"/>
      <c r="E65513" s="10"/>
      <c r="F65513" s="10"/>
      <c r="G65513" s="10"/>
      <c r="H65513" s="39"/>
      <c r="I65513" s="40"/>
      <c r="J65513" s="41"/>
      <c r="K65513" s="43"/>
      <c r="L65513" s="14"/>
      <c r="M65513" s="43"/>
      <c r="N65513" s="14"/>
      <c r="O65513" s="14"/>
      <c r="P65513" s="43"/>
      <c r="Q65513" s="43"/>
      <c r="R65513" s="43"/>
      <c r="S65513" s="14"/>
      <c r="T65513" s="14"/>
      <c r="U65513" s="14"/>
      <c r="V65513" s="14"/>
      <c r="W65513" s="1"/>
    </row>
    <row r="65514" spans="1:23" ht="23.25">
      <c r="A65514" s="11"/>
      <c r="B65514" s="10"/>
      <c r="C65514" s="10"/>
      <c r="D65514" s="10"/>
      <c r="E65514" s="10"/>
      <c r="F65514" s="10"/>
      <c r="G65514" s="10"/>
      <c r="H65514" s="39"/>
      <c r="I65514" s="40"/>
      <c r="J65514" s="41"/>
      <c r="K65514" s="43"/>
      <c r="L65514" s="14"/>
      <c r="M65514" s="43"/>
      <c r="N65514" s="14"/>
      <c r="O65514" s="14"/>
      <c r="P65514" s="43"/>
      <c r="Q65514" s="43"/>
      <c r="R65514" s="43"/>
      <c r="S65514" s="14"/>
      <c r="T65514" s="14"/>
      <c r="U65514" s="14"/>
      <c r="V65514" s="14"/>
      <c r="W65514" s="1"/>
    </row>
    <row r="65515" spans="1:23" ht="23.25">
      <c r="A65515" s="11"/>
      <c r="B65515" s="10"/>
      <c r="C65515" s="10"/>
      <c r="D65515" s="10"/>
      <c r="E65515" s="10"/>
      <c r="F65515" s="10"/>
      <c r="G65515" s="10"/>
      <c r="H65515" s="39"/>
      <c r="I65515" s="40"/>
      <c r="J65515" s="41"/>
      <c r="K65515" s="43"/>
      <c r="L65515" s="14"/>
      <c r="M65515" s="43"/>
      <c r="N65515" s="14"/>
      <c r="O65515" s="14"/>
      <c r="P65515" s="43"/>
      <c r="Q65515" s="43"/>
      <c r="R65515" s="43"/>
      <c r="S65515" s="14"/>
      <c r="T65515" s="14"/>
      <c r="U65515" s="14"/>
      <c r="V65515" s="14"/>
      <c r="W65515" s="1"/>
    </row>
    <row r="65516" spans="1:23" ht="23.25">
      <c r="A65516" s="11"/>
      <c r="B65516" s="10"/>
      <c r="C65516" s="10"/>
      <c r="D65516" s="10"/>
      <c r="E65516" s="10"/>
      <c r="F65516" s="10"/>
      <c r="G65516" s="10"/>
      <c r="H65516" s="39"/>
      <c r="I65516" s="40"/>
      <c r="J65516" s="41"/>
      <c r="K65516" s="12"/>
      <c r="L65516" s="12"/>
      <c r="M65516" s="12"/>
      <c r="N65516" s="12"/>
      <c r="O65516" s="12"/>
      <c r="P65516" s="12"/>
      <c r="Q65516" s="12"/>
      <c r="R65516" s="12"/>
      <c r="S65516" s="12"/>
      <c r="T65516" s="12"/>
      <c r="U65516" s="12"/>
      <c r="V65516" s="12"/>
      <c r="W65516" s="1"/>
    </row>
    <row r="65517" spans="1:23" ht="23.25">
      <c r="A65517" s="11"/>
      <c r="B65517" s="10"/>
      <c r="C65517" s="10"/>
      <c r="D65517" s="10"/>
      <c r="E65517" s="10"/>
      <c r="F65517" s="10"/>
      <c r="G65517" s="10"/>
      <c r="H65517" s="39"/>
      <c r="I65517" s="40"/>
      <c r="J65517" s="41"/>
      <c r="K65517" s="43"/>
      <c r="L65517" s="14"/>
      <c r="M65517" s="43"/>
      <c r="N65517" s="14"/>
      <c r="O65517" s="14"/>
      <c r="P65517" s="43"/>
      <c r="Q65517" s="43"/>
      <c r="R65517" s="43"/>
      <c r="S65517" s="14"/>
      <c r="T65517" s="14"/>
      <c r="U65517" s="14"/>
      <c r="V65517" s="14"/>
      <c r="W65517" s="1"/>
    </row>
    <row r="65518" spans="1:23" ht="23.25">
      <c r="A65518" s="11"/>
      <c r="B65518" s="10"/>
      <c r="C65518" s="10"/>
      <c r="D65518" s="10"/>
      <c r="E65518" s="10"/>
      <c r="F65518" s="10"/>
      <c r="G65518" s="10"/>
      <c r="H65518" s="39"/>
      <c r="I65518" s="40"/>
      <c r="J65518" s="41"/>
      <c r="K65518" s="43"/>
      <c r="L65518" s="14"/>
      <c r="M65518" s="43"/>
      <c r="N65518" s="14"/>
      <c r="O65518" s="14"/>
      <c r="P65518" s="43"/>
      <c r="Q65518" s="43"/>
      <c r="R65518" s="43"/>
      <c r="S65518" s="14"/>
      <c r="T65518" s="14"/>
      <c r="U65518" s="14"/>
      <c r="V65518" s="14"/>
      <c r="W65518" s="1"/>
    </row>
    <row r="65519" spans="1:23" ht="23.25">
      <c r="A65519" s="11"/>
      <c r="B65519" s="10"/>
      <c r="C65519" s="10"/>
      <c r="D65519" s="10"/>
      <c r="E65519" s="10"/>
      <c r="F65519" s="10"/>
      <c r="G65519" s="10"/>
      <c r="H65519" s="39"/>
      <c r="I65519" s="40"/>
      <c r="J65519" s="41"/>
      <c r="K65519" s="43"/>
      <c r="L65519" s="14"/>
      <c r="M65519" s="43"/>
      <c r="N65519" s="14"/>
      <c r="O65519" s="14"/>
      <c r="P65519" s="43"/>
      <c r="Q65519" s="43"/>
      <c r="R65519" s="43"/>
      <c r="S65519" s="14"/>
      <c r="T65519" s="14"/>
      <c r="U65519" s="14"/>
      <c r="V65519" s="14"/>
      <c r="W65519" s="1"/>
    </row>
    <row r="65520" spans="1:23" ht="23.25">
      <c r="A65520" s="11"/>
      <c r="B65520" s="10"/>
      <c r="C65520" s="10"/>
      <c r="D65520" s="10"/>
      <c r="E65520" s="10"/>
      <c r="F65520" s="10"/>
      <c r="G65520" s="10"/>
      <c r="H65520" s="39"/>
      <c r="I65520" s="54"/>
      <c r="J65520" s="41"/>
      <c r="K65520" s="43"/>
      <c r="L65520" s="14"/>
      <c r="M65520" s="43"/>
      <c r="N65520" s="14"/>
      <c r="O65520" s="14"/>
      <c r="P65520" s="43"/>
      <c r="Q65520" s="43"/>
      <c r="R65520" s="43"/>
      <c r="S65520" s="14"/>
      <c r="T65520" s="14"/>
      <c r="U65520" s="14"/>
      <c r="V65520" s="14"/>
      <c r="W65520" s="1"/>
    </row>
    <row r="65521" spans="1:23" ht="23.25">
      <c r="A65521" s="11"/>
      <c r="B65521" s="55"/>
      <c r="C65521" s="28"/>
      <c r="D65521" s="28"/>
      <c r="E65521" s="28"/>
      <c r="F65521" s="28"/>
      <c r="G65521" s="28"/>
      <c r="H65521" s="39"/>
      <c r="I65521" s="40"/>
      <c r="J65521" s="41"/>
      <c r="K65521" s="13"/>
      <c r="L65521" s="14"/>
      <c r="M65521" s="15"/>
      <c r="N65521" s="17"/>
      <c r="O65521" s="17"/>
      <c r="P65521" s="18"/>
      <c r="Q65521" s="13"/>
      <c r="R65521" s="42"/>
      <c r="S65521" s="17"/>
      <c r="T65521" s="17"/>
      <c r="U65521" s="17"/>
      <c r="V65521" s="14"/>
      <c r="W65521" s="1"/>
    </row>
    <row r="65522" spans="1:23" ht="23.25">
      <c r="A65522" s="11"/>
      <c r="B65522" s="44"/>
      <c r="C65522" s="10"/>
      <c r="D65522" s="10"/>
      <c r="E65522" s="10"/>
      <c r="F65522" s="10"/>
      <c r="G65522" s="10"/>
      <c r="H65522" s="39"/>
      <c r="I65522" s="40"/>
      <c r="J65522" s="41"/>
      <c r="K65522" s="13"/>
      <c r="L65522" s="14"/>
      <c r="M65522" s="15"/>
      <c r="N65522" s="17"/>
      <c r="O65522" s="17"/>
      <c r="P65522" s="18"/>
      <c r="Q65522" s="13"/>
      <c r="R65522" s="42"/>
      <c r="S65522" s="17"/>
      <c r="T65522" s="17"/>
      <c r="U65522" s="17"/>
      <c r="V65522" s="14"/>
      <c r="W65522" s="1"/>
    </row>
    <row r="65523" spans="1:23" ht="23.25">
      <c r="A65523" s="11"/>
      <c r="B65523" s="44"/>
      <c r="C65523" s="10"/>
      <c r="D65523" s="10"/>
      <c r="E65523" s="10"/>
      <c r="F65523" s="10"/>
      <c r="G65523" s="10"/>
      <c r="H65523" s="39"/>
      <c r="I65523" s="40"/>
      <c r="J65523" s="41"/>
      <c r="K65523" s="13"/>
      <c r="L65523" s="14"/>
      <c r="M65523" s="15"/>
      <c r="N65523" s="17"/>
      <c r="O65523" s="17"/>
      <c r="P65523" s="18"/>
      <c r="Q65523" s="13"/>
      <c r="R65523" s="42"/>
      <c r="S65523" s="17"/>
      <c r="T65523" s="17"/>
      <c r="U65523" s="17"/>
      <c r="V65523" s="14"/>
      <c r="W65523" s="1"/>
    </row>
    <row r="65524" spans="1:23" ht="23.25">
      <c r="A65524" s="11"/>
      <c r="B65524" s="44"/>
      <c r="C65524" s="45"/>
      <c r="D65524" s="45"/>
      <c r="E65524" s="45"/>
      <c r="F65524" s="45"/>
      <c r="G65524" s="45"/>
      <c r="H65524" s="40"/>
      <c r="I65524" s="40"/>
      <c r="J65524" s="41"/>
      <c r="K65524" s="12"/>
      <c r="L65524" s="12"/>
      <c r="M65524" s="12"/>
      <c r="N65524" s="12"/>
      <c r="O65524" s="12"/>
      <c r="P65524" s="12"/>
      <c r="Q65524" s="12"/>
      <c r="R65524" s="12"/>
      <c r="S65524" s="12"/>
      <c r="T65524" s="12"/>
      <c r="U65524" s="12"/>
      <c r="V65524" s="12"/>
      <c r="W65524" s="1"/>
    </row>
    <row r="65525" spans="1:23" ht="23.25">
      <c r="A65525" s="11"/>
      <c r="B65525" s="44"/>
      <c r="C65525" s="45"/>
      <c r="D65525" s="45"/>
      <c r="E65525" s="45"/>
      <c r="F65525" s="45"/>
      <c r="G65525" s="45"/>
      <c r="H65525" s="40"/>
      <c r="I65525" s="40"/>
      <c r="J65525" s="41"/>
      <c r="K65525" s="12"/>
      <c r="L65525" s="12"/>
      <c r="M65525" s="12"/>
      <c r="N65525" s="12"/>
      <c r="O65525" s="12"/>
      <c r="P65525" s="12"/>
      <c r="Q65525" s="12"/>
      <c r="R65525" s="12"/>
      <c r="S65525" s="12"/>
      <c r="T65525" s="12"/>
      <c r="U65525" s="12"/>
      <c r="V65525" s="12"/>
      <c r="W65525" s="1"/>
    </row>
    <row r="65526" spans="1:23" ht="23.25">
      <c r="A65526" s="11"/>
      <c r="B65526" s="55"/>
      <c r="C65526" s="55"/>
      <c r="D65526" s="55"/>
      <c r="E65526" s="55"/>
      <c r="F65526" s="55"/>
      <c r="G65526" s="44"/>
      <c r="H65526" s="39"/>
      <c r="I65526" s="40"/>
      <c r="J65526" s="41"/>
      <c r="K65526" s="43"/>
      <c r="L65526" s="14"/>
      <c r="M65526" s="43"/>
      <c r="N65526" s="14"/>
      <c r="O65526" s="14"/>
      <c r="P65526" s="43"/>
      <c r="Q65526" s="43"/>
      <c r="R65526" s="43"/>
      <c r="S65526" s="14"/>
      <c r="T65526" s="14"/>
      <c r="U65526" s="14"/>
      <c r="V65526" s="14"/>
      <c r="W65526" s="1"/>
    </row>
    <row r="65527" spans="1:23" ht="23.25">
      <c r="A65527" s="11"/>
      <c r="B65527" s="44"/>
      <c r="C65527" s="44"/>
      <c r="D65527" s="44"/>
      <c r="E65527" s="44"/>
      <c r="F65527" s="44"/>
      <c r="G65527" s="44"/>
      <c r="H65527" s="39"/>
      <c r="I65527" s="40"/>
      <c r="J65527" s="41"/>
      <c r="K65527" s="43"/>
      <c r="L65527" s="14"/>
      <c r="M65527" s="43"/>
      <c r="N65527" s="14"/>
      <c r="O65527" s="14"/>
      <c r="P65527" s="43"/>
      <c r="Q65527" s="43"/>
      <c r="R65527" s="43"/>
      <c r="S65527" s="14"/>
      <c r="T65527" s="14"/>
      <c r="U65527" s="14"/>
      <c r="V65527" s="14"/>
      <c r="W65527" s="1"/>
    </row>
    <row r="65528" spans="1:23" ht="23.25">
      <c r="A65528" s="11"/>
      <c r="B65528" s="44"/>
      <c r="C65528" s="45"/>
      <c r="D65528" s="45"/>
      <c r="E65528" s="45"/>
      <c r="F65528" s="45"/>
      <c r="G65528" s="45"/>
      <c r="H65528" s="40"/>
      <c r="I65528" s="40"/>
      <c r="J65528" s="41"/>
      <c r="K65528" s="12"/>
      <c r="L65528" s="12"/>
      <c r="M65528" s="12"/>
      <c r="N65528" s="12"/>
      <c r="O65528" s="12"/>
      <c r="P65528" s="12"/>
      <c r="Q65528" s="12"/>
      <c r="R65528" s="12"/>
      <c r="S65528" s="12"/>
      <c r="T65528" s="12"/>
      <c r="U65528" s="12"/>
      <c r="V65528" s="12"/>
      <c r="W65528" s="1"/>
    </row>
    <row r="65529" spans="1:23" ht="23.25">
      <c r="A65529" s="11"/>
      <c r="B65529" s="44"/>
      <c r="C65529" s="44"/>
      <c r="D65529" s="44"/>
      <c r="E65529" s="44"/>
      <c r="F65529" s="44"/>
      <c r="G65529" s="44"/>
      <c r="H65529" s="39"/>
      <c r="I65529" s="40"/>
      <c r="J65529" s="41"/>
      <c r="K65529" s="43"/>
      <c r="L65529" s="14"/>
      <c r="M65529" s="43"/>
      <c r="N65529" s="14"/>
      <c r="O65529" s="14"/>
      <c r="P65529" s="43"/>
      <c r="Q65529" s="43"/>
      <c r="R65529" s="43"/>
      <c r="S65529" s="14"/>
      <c r="T65529" s="14"/>
      <c r="U65529" s="14"/>
      <c r="V65529" s="14"/>
      <c r="W65529" s="1"/>
    </row>
    <row r="65530" spans="1:23" ht="23.25">
      <c r="A65530" s="11"/>
      <c r="B65530" s="44"/>
      <c r="C65530" s="44"/>
      <c r="D65530" s="44"/>
      <c r="E65530" s="44"/>
      <c r="F65530" s="44"/>
      <c r="G65530" s="44"/>
      <c r="H65530" s="39"/>
      <c r="I65530" s="40"/>
      <c r="J65530" s="41"/>
      <c r="K65530" s="43"/>
      <c r="L65530" s="14"/>
      <c r="M65530" s="43"/>
      <c r="N65530" s="14"/>
      <c r="O65530" s="14"/>
      <c r="P65530" s="43"/>
      <c r="Q65530" s="43"/>
      <c r="R65530" s="43"/>
      <c r="S65530" s="14"/>
      <c r="T65530" s="14"/>
      <c r="U65530" s="14"/>
      <c r="V65530" s="14"/>
      <c r="W65530" s="1"/>
    </row>
    <row r="65531" spans="1:23" ht="23.25">
      <c r="A65531" s="11"/>
      <c r="B65531" s="44"/>
      <c r="C65531" s="44"/>
      <c r="D65531" s="44"/>
      <c r="E65531" s="44"/>
      <c r="F65531" s="44"/>
      <c r="G65531" s="44"/>
      <c r="H65531" s="39"/>
      <c r="I65531" s="40"/>
      <c r="J65531" s="41"/>
      <c r="K65531" s="43"/>
      <c r="L65531" s="14"/>
      <c r="M65531" s="43"/>
      <c r="N65531" s="14"/>
      <c r="O65531" s="14"/>
      <c r="P65531" s="43"/>
      <c r="Q65531" s="43"/>
      <c r="R65531" s="43"/>
      <c r="S65531" s="14"/>
      <c r="T65531" s="14"/>
      <c r="U65531" s="14"/>
      <c r="V65531" s="14"/>
      <c r="W65531" s="1"/>
    </row>
    <row r="65532" spans="1:23" ht="23.25">
      <c r="A65532" s="11"/>
      <c r="B65532" s="44"/>
      <c r="C65532" s="44"/>
      <c r="D65532" s="44"/>
      <c r="E65532" s="44"/>
      <c r="F65532" s="44"/>
      <c r="G65532" s="44"/>
      <c r="H65532" s="39"/>
      <c r="I65532" s="40"/>
      <c r="J65532" s="41"/>
      <c r="K65532" s="43"/>
      <c r="L65532" s="14"/>
      <c r="M65532" s="43"/>
      <c r="N65532" s="14"/>
      <c r="O65532" s="14"/>
      <c r="P65532" s="43"/>
      <c r="Q65532" s="43"/>
      <c r="R65532" s="43"/>
      <c r="S65532" s="14"/>
      <c r="T65532" s="14"/>
      <c r="U65532" s="14"/>
      <c r="V65532" s="14"/>
      <c r="W65532" s="1"/>
    </row>
    <row r="65533" spans="1:23" ht="23.25">
      <c r="A65533" s="11"/>
      <c r="B65533" s="44"/>
      <c r="C65533" s="44"/>
      <c r="D65533" s="44"/>
      <c r="E65533" s="44"/>
      <c r="F65533" s="44"/>
      <c r="G65533" s="44"/>
      <c r="H65533" s="39"/>
      <c r="I65533" s="40"/>
      <c r="J65533" s="41"/>
      <c r="K65533" s="43"/>
      <c r="L65533" s="14"/>
      <c r="M65533" s="43"/>
      <c r="N65533" s="14"/>
      <c r="O65533" s="14"/>
      <c r="P65533" s="43"/>
      <c r="Q65533" s="43"/>
      <c r="R65533" s="43"/>
      <c r="S65533" s="14"/>
      <c r="T65533" s="14"/>
      <c r="U65533" s="14"/>
      <c r="V65533" s="14"/>
      <c r="W65533" s="1"/>
    </row>
    <row r="65534" spans="1:23" ht="23.25">
      <c r="A65534" s="11"/>
      <c r="B65534" s="44"/>
      <c r="C65534" s="44"/>
      <c r="D65534" s="44"/>
      <c r="E65534" s="44"/>
      <c r="F65534" s="44"/>
      <c r="G65534" s="44"/>
      <c r="H65534" s="39"/>
      <c r="I65534" s="40"/>
      <c r="J65534" s="41"/>
      <c r="K65534" s="43"/>
      <c r="L65534" s="14"/>
      <c r="M65534" s="43"/>
      <c r="N65534" s="14"/>
      <c r="O65534" s="14"/>
      <c r="P65534" s="43"/>
      <c r="Q65534" s="43"/>
      <c r="R65534" s="43"/>
      <c r="S65534" s="14"/>
      <c r="T65534" s="14"/>
      <c r="U65534" s="14"/>
      <c r="V65534" s="14"/>
      <c r="W65534" s="1"/>
    </row>
    <row r="65535" spans="1:23" ht="23.25">
      <c r="A65535" s="11"/>
      <c r="B65535" s="56"/>
      <c r="C65535" s="56"/>
      <c r="D65535" s="56"/>
      <c r="E65535" s="56"/>
      <c r="F65535" s="56"/>
      <c r="G65535" s="56"/>
      <c r="H65535" s="46"/>
      <c r="I65535" s="47"/>
      <c r="J65535" s="48"/>
      <c r="K65535" s="49"/>
      <c r="L65535" s="50"/>
      <c r="M65535" s="49"/>
      <c r="N65535" s="50"/>
      <c r="O65535" s="50"/>
      <c r="P65535" s="49"/>
      <c r="Q65535" s="49"/>
      <c r="R65535" s="49"/>
      <c r="S65535" s="50"/>
      <c r="T65535" s="50"/>
      <c r="U65535" s="50"/>
      <c r="V65535" s="50"/>
      <c r="W65535" s="1"/>
    </row>
    <row r="65536" spans="1:23" ht="23.25">
      <c r="A65536" s="1" t="s">
        <v>24</v>
      </c>
      <c r="B65536" s="58"/>
      <c r="C65536" s="58"/>
      <c r="D65536" s="58"/>
      <c r="E65536" s="58"/>
      <c r="F65536" s="58"/>
      <c r="G65536" s="58"/>
      <c r="H65536" s="58"/>
      <c r="I65536" s="58"/>
      <c r="J65536" s="58"/>
      <c r="K65536" s="57"/>
      <c r="L65536" s="57"/>
      <c r="M65536" s="57"/>
      <c r="N65536" s="57"/>
      <c r="O65536" s="57"/>
      <c r="P65536" s="57"/>
      <c r="Q65536" s="57"/>
      <c r="R65536" s="57"/>
      <c r="S65536" s="57"/>
      <c r="T65536" s="57"/>
      <c r="U65536" s="57"/>
      <c r="V65536" s="57"/>
      <c r="W65536" s="57" t="s">
        <v>24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1999-05-21T18:19:45Z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