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'Hoja1'!$A$1:$Z$90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<sst xmlns="http://schemas.openxmlformats.org/spreadsheetml/2006/main" count="195" uniqueCount="69">
  <si>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</si>
  <si>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</si>
  <si>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</si>
  <si>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</si>
  <si>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</si>
  <si>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</si>
  <si>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</si>
  <si>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</si>
  <si>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</si>
  <si>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</si>
  <si>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</si>
  <si>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</si>
  <si>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</si>
  <si>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</si>
  <si>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</si>
  <si>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</si>
  <si>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</si>
  <si>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</si>
  <si>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</si>
  <si>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</si>
  <si>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</si>
  <si>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</si>
  <si>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</si>
  <si>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</si>
  <si>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</si>
  <si>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</si>
  <si>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</si>
  <si>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</si>
  <si>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</si>
  <si>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</si>
  <si>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</si>
  <si>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</si>
  <si>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</si>
  <si>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</si>
  <si>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</si>
  <si>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</si>
  <si>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</si>
  <si>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</si>
  <si>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</si>
  <si>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</si>
  <si>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</si>
  <si>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</si>
  <si>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>02</t>
  </si>
  <si>
    <t>IMPARTICION DE JUSTICIA</t>
  </si>
  <si>
    <t>Gasto Directo</t>
  </si>
  <si>
    <t>Ayudas, Subsidios y Transferencias</t>
  </si>
  <si>
    <t>03</t>
  </si>
  <si>
    <t>Programa de Impartición de Justicia</t>
  </si>
  <si>
    <t>003</t>
  </si>
  <si>
    <t>Impartir Justicia en el ámbito de su competencia</t>
  </si>
  <si>
    <t>100</t>
  </si>
  <si>
    <t>Poder Judicial de la Federación</t>
  </si>
  <si>
    <t>004</t>
  </si>
  <si>
    <t>Resolver impugnaciones en procesos electorales</t>
  </si>
  <si>
    <t>210</t>
  </si>
  <si>
    <t>Sala Superior</t>
  </si>
  <si>
    <t>211</t>
  </si>
  <si>
    <t>Salas Regionales</t>
  </si>
  <si>
    <t>09</t>
  </si>
  <si>
    <t>SEGURIDAD SOCIAL</t>
  </si>
  <si>
    <t>Seguros</t>
  </si>
  <si>
    <t>707</t>
  </si>
  <si>
    <t>Pagar las aportaciones del Gobierno Federal</t>
  </si>
  <si>
    <t>TOTAL DEL GASTO PROGRAMABLE</t>
  </si>
  <si>
    <t>DEVENGADO</t>
  </si>
  <si>
    <t>1/ Se refiere a la relación de la meta original respecto al universo de cobertura.</t>
  </si>
  <si>
    <t>2/ Se refiere a la relación de la meta alcanzada respecto al universo de cobertura.</t>
  </si>
  <si>
    <t xml:space="preserve"> D E P E N D E N C I A :  Poder Judicial</t>
  </si>
  <si>
    <t>HOJA   2   DE   2   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</si>
</sst>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  <numFmt numFmtId="181" formatCode="h:mm"/>
    <numFmt numFmtId="182" formatCode="#\ ##0\ 000.0"/>
    <numFmt numFmtId="183" formatCode="#\ ##0\ 00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81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182" fontId="1" fillId="0" borderId="7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4" xfId="0" applyNumberFormat="1" applyFont="1" applyFill="1" applyBorder="1" applyAlignment="1">
      <alignment horizontal="left" vertical="center"/>
    </xf>
    <xf numFmtId="182" fontId="0" fillId="0" borderId="5" xfId="0" applyNumberFormat="1" applyFont="1" applyFill="1" applyBorder="1" applyAlignment="1">
      <alignment horizontal="centerContinuous" vertical="center"/>
    </xf>
    <xf numFmtId="182" fontId="0" fillId="0" borderId="7" xfId="0" applyNumberFormat="1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0" fillId="0" borderId="10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7" xfId="0" applyNumberFormat="1" applyFont="1" applyFill="1" applyBorder="1" applyAlignment="1">
      <alignment vertical="center"/>
    </xf>
    <xf numFmtId="182" fontId="0" fillId="0" borderId="14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horizontal="center" vertical="center"/>
    </xf>
    <xf numFmtId="182" fontId="0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182" fontId="0" fillId="0" borderId="15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6" fillId="0" borderId="7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67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19" t="s">
        <v>37</v>
      </c>
      <c r="T10" s="121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23"/>
      <c r="T11" s="124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42</v>
      </c>
      <c r="C13" s="41"/>
      <c r="D13" s="41"/>
      <c r="E13" s="41"/>
      <c r="F13" s="42"/>
      <c r="G13" s="43"/>
      <c r="H13" s="44"/>
      <c r="I13" s="45"/>
      <c r="J13" s="49" t="s">
        <v>43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94">
        <f>SUM(U14:U15)</f>
        <v>5330610.7</v>
      </c>
      <c r="V13" s="95">
        <f>SUM(V14:V15)</f>
        <v>6492273.9</v>
      </c>
      <c r="W13" s="96">
        <f>SUM(W14:W15)</f>
        <v>6492273.9</v>
      </c>
      <c r="X13" s="82">
        <f>SUM(W13/U13)*100</f>
        <v>121.79230983797036</v>
      </c>
      <c r="Y13" s="83">
        <f>SUM(W13/V13)*100</f>
        <v>100</v>
      </c>
      <c r="Z13" s="1"/>
    </row>
    <row r="14" spans="1:26" ht="23.25">
      <c r="A14" s="1"/>
      <c r="B14" s="41"/>
      <c r="C14" s="41"/>
      <c r="D14" s="41"/>
      <c r="E14" s="41"/>
      <c r="F14" s="42"/>
      <c r="G14" s="43"/>
      <c r="H14" s="44"/>
      <c r="I14" s="45"/>
      <c r="J14" s="49" t="s">
        <v>44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94">
        <f aca="true" t="shared" si="0" ref="U14:W15">SUM(U18)</f>
        <v>5237582.600000001</v>
      </c>
      <c r="V14" s="95">
        <f t="shared" si="0"/>
        <v>6433654</v>
      </c>
      <c r="W14" s="96">
        <f t="shared" si="0"/>
        <v>6433654</v>
      </c>
      <c r="X14" s="82">
        <f>SUM(W14/U14)*100</f>
        <v>122.83632529251184</v>
      </c>
      <c r="Y14" s="83">
        <f>SUM(W14/V14)*100</f>
        <v>100</v>
      </c>
      <c r="Z14" s="1"/>
    </row>
    <row r="15" spans="1:26" ht="23.25">
      <c r="A15" s="1"/>
      <c r="B15" s="41"/>
      <c r="C15" s="41"/>
      <c r="D15" s="41"/>
      <c r="E15" s="41"/>
      <c r="F15" s="42"/>
      <c r="G15" s="43"/>
      <c r="H15" s="44"/>
      <c r="I15" s="45"/>
      <c r="J15" s="49" t="s">
        <v>45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94">
        <f t="shared" si="0"/>
        <v>93028.1</v>
      </c>
      <c r="V15" s="95">
        <f t="shared" si="0"/>
        <v>58619.899999999994</v>
      </c>
      <c r="W15" s="96">
        <f t="shared" si="0"/>
        <v>58619.899999999994</v>
      </c>
      <c r="X15" s="82">
        <f>SUM(W15/U15)*100</f>
        <v>63.01311109223986</v>
      </c>
      <c r="Y15" s="83">
        <f>SUM(W15/V15)*100</f>
        <v>100</v>
      </c>
      <c r="Z15" s="1"/>
    </row>
    <row r="16" spans="1:26" ht="23.25">
      <c r="A16" s="1"/>
      <c r="B16" s="41"/>
      <c r="C16" s="41"/>
      <c r="D16" s="41"/>
      <c r="E16" s="41"/>
      <c r="F16" s="42"/>
      <c r="G16" s="43"/>
      <c r="H16" s="44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94"/>
      <c r="V16" s="95"/>
      <c r="W16" s="96"/>
      <c r="X16" s="82"/>
      <c r="Y16" s="83"/>
      <c r="Z16" s="1"/>
    </row>
    <row r="17" spans="1:26" ht="23.25">
      <c r="A17" s="1"/>
      <c r="B17" s="41"/>
      <c r="C17" s="41"/>
      <c r="D17" s="41" t="s">
        <v>46</v>
      </c>
      <c r="E17" s="41"/>
      <c r="F17" s="42"/>
      <c r="G17" s="43"/>
      <c r="H17" s="44"/>
      <c r="I17" s="45"/>
      <c r="J17" s="49" t="s">
        <v>47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94">
        <f>SUM(U18:U19)</f>
        <v>5330610.7</v>
      </c>
      <c r="V17" s="95">
        <f>SUM(V18:V19)</f>
        <v>6492273.9</v>
      </c>
      <c r="W17" s="96">
        <f>SUM(W18:W19)</f>
        <v>6492273.9</v>
      </c>
      <c r="X17" s="82">
        <f>SUM(W17/U17)*100</f>
        <v>121.79230983797036</v>
      </c>
      <c r="Y17" s="83">
        <f>SUM(W17/V17)*100</f>
        <v>100</v>
      </c>
      <c r="Z17" s="1"/>
    </row>
    <row r="18" spans="1:26" ht="23.25">
      <c r="A18" s="1"/>
      <c r="B18" s="41"/>
      <c r="C18" s="41"/>
      <c r="D18" s="41"/>
      <c r="E18" s="41"/>
      <c r="F18" s="51"/>
      <c r="G18" s="43"/>
      <c r="H18" s="44"/>
      <c r="I18" s="45"/>
      <c r="J18" s="49" t="s">
        <v>44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94">
        <f aca="true" t="shared" si="1" ref="U18:W19">SUM(U22+U30)</f>
        <v>5237582.600000001</v>
      </c>
      <c r="V18" s="95">
        <f t="shared" si="1"/>
        <v>6433654</v>
      </c>
      <c r="W18" s="96">
        <f t="shared" si="1"/>
        <v>6433654</v>
      </c>
      <c r="X18" s="82">
        <f>SUM(W18/U18)*100</f>
        <v>122.83632529251184</v>
      </c>
      <c r="Y18" s="83">
        <f>SUM(W18/V18)*100</f>
        <v>100</v>
      </c>
      <c r="Z18" s="1"/>
    </row>
    <row r="19" spans="1:26" ht="23.25">
      <c r="A19" s="1"/>
      <c r="B19" s="41"/>
      <c r="C19" s="41"/>
      <c r="D19" s="41"/>
      <c r="E19" s="41"/>
      <c r="F19" s="42"/>
      <c r="G19" s="43"/>
      <c r="H19" s="44"/>
      <c r="I19" s="45"/>
      <c r="J19" s="49" t="s">
        <v>45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94">
        <f t="shared" si="1"/>
        <v>93028.1</v>
      </c>
      <c r="V19" s="95">
        <f t="shared" si="1"/>
        <v>58619.899999999994</v>
      </c>
      <c r="W19" s="96">
        <f t="shared" si="1"/>
        <v>58619.899999999994</v>
      </c>
      <c r="X19" s="82">
        <f>SUM(W19/U19)*100</f>
        <v>63.01311109223986</v>
      </c>
      <c r="Y19" s="83">
        <f>SUM(W19/V19)*100</f>
        <v>100</v>
      </c>
      <c r="Z19" s="1"/>
    </row>
    <row r="20" spans="1:26" ht="23.25">
      <c r="A20" s="1"/>
      <c r="B20" s="41"/>
      <c r="C20" s="41"/>
      <c r="D20" s="41"/>
      <c r="E20" s="41"/>
      <c r="F20" s="42"/>
      <c r="G20" s="43"/>
      <c r="H20" s="41"/>
      <c r="I20" s="45"/>
      <c r="J20" s="49"/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94"/>
      <c r="V20" s="95"/>
      <c r="W20" s="96"/>
      <c r="X20" s="82"/>
      <c r="Y20" s="83"/>
      <c r="Z20" s="1"/>
    </row>
    <row r="21" spans="1:26" ht="23.25">
      <c r="A21" s="1"/>
      <c r="B21" s="41"/>
      <c r="C21" s="41"/>
      <c r="D21" s="41"/>
      <c r="E21" s="41"/>
      <c r="F21" s="42" t="s">
        <v>48</v>
      </c>
      <c r="G21" s="43"/>
      <c r="H21" s="44"/>
      <c r="I21" s="45"/>
      <c r="J21" s="49" t="s">
        <v>49</v>
      </c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94">
        <f>SUM(U22:U23)</f>
        <v>4891013</v>
      </c>
      <c r="V21" s="95">
        <f>SUM(V22:V23)</f>
        <v>5980018.600000001</v>
      </c>
      <c r="W21" s="96">
        <f>SUM(W22:W23)</f>
        <v>5980018.600000001</v>
      </c>
      <c r="X21" s="82">
        <f>SUM(W21/U21)*100</f>
        <v>122.26544071749555</v>
      </c>
      <c r="Y21" s="83">
        <f>SUM(W21/V21)*100</f>
        <v>100</v>
      </c>
      <c r="Z21" s="1"/>
    </row>
    <row r="22" spans="1:26" ht="23.25">
      <c r="A22" s="1"/>
      <c r="B22" s="41"/>
      <c r="C22" s="41"/>
      <c r="D22" s="41"/>
      <c r="E22" s="41"/>
      <c r="F22" s="42"/>
      <c r="G22" s="43"/>
      <c r="H22" s="44"/>
      <c r="I22" s="45"/>
      <c r="J22" s="49" t="s">
        <v>44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94">
        <f aca="true" t="shared" si="2" ref="U22:W23">SUM(U26)</f>
        <v>4803184.9</v>
      </c>
      <c r="V22" s="95">
        <f t="shared" si="2"/>
        <v>5924435.4</v>
      </c>
      <c r="W22" s="96">
        <f t="shared" si="2"/>
        <v>5924435.4</v>
      </c>
      <c r="X22" s="82">
        <f>SUM(W22/U22)*100</f>
        <v>123.3438962551702</v>
      </c>
      <c r="Y22" s="83">
        <f>SUM(W22/V22)*100</f>
        <v>100</v>
      </c>
      <c r="Z22" s="1"/>
    </row>
    <row r="23" spans="1:26" ht="23.25">
      <c r="A23" s="1"/>
      <c r="B23" s="41"/>
      <c r="C23" s="41"/>
      <c r="D23" s="41"/>
      <c r="E23" s="41"/>
      <c r="F23" s="42"/>
      <c r="G23" s="43"/>
      <c r="H23" s="44"/>
      <c r="I23" s="45"/>
      <c r="J23" s="49" t="s">
        <v>45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94">
        <f t="shared" si="2"/>
        <v>87828.1</v>
      </c>
      <c r="V23" s="95">
        <f t="shared" si="2"/>
        <v>55583.2</v>
      </c>
      <c r="W23" s="96">
        <f t="shared" si="2"/>
        <v>55583.2</v>
      </c>
      <c r="X23" s="82">
        <f>SUM(W23/U23)*100</f>
        <v>63.28635140689596</v>
      </c>
      <c r="Y23" s="83">
        <f>SUM(W23/V23)*100</f>
        <v>100</v>
      </c>
      <c r="Z23" s="1"/>
    </row>
    <row r="24" spans="1:26" ht="23.25">
      <c r="A24" s="1"/>
      <c r="B24" s="41"/>
      <c r="C24" s="41"/>
      <c r="D24" s="41"/>
      <c r="E24" s="41"/>
      <c r="F24" s="42"/>
      <c r="G24" s="43"/>
      <c r="H24" s="44"/>
      <c r="I24" s="45"/>
      <c r="J24" s="49"/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94"/>
      <c r="V24" s="95"/>
      <c r="W24" s="96"/>
      <c r="X24" s="82"/>
      <c r="Y24" s="83"/>
      <c r="Z24" s="1"/>
    </row>
    <row r="25" spans="1:26" ht="23.25">
      <c r="A25" s="1"/>
      <c r="B25" s="41"/>
      <c r="C25" s="41"/>
      <c r="D25" s="41"/>
      <c r="E25" s="41"/>
      <c r="F25" s="42"/>
      <c r="G25" s="43"/>
      <c r="H25" s="44" t="s">
        <v>50</v>
      </c>
      <c r="I25" s="45"/>
      <c r="J25" s="49" t="s">
        <v>51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94">
        <f>SUM(U26:U27)</f>
        <v>4891013</v>
      </c>
      <c r="V25" s="95">
        <f>SUM(V26:V27)</f>
        <v>5980018.600000001</v>
      </c>
      <c r="W25" s="96">
        <f>SUM(W26:W27)</f>
        <v>5980018.600000001</v>
      </c>
      <c r="X25" s="82">
        <f>SUM(W25/U25)*100</f>
        <v>122.26544071749555</v>
      </c>
      <c r="Y25" s="83">
        <f>SUM(W25/V25)*100</f>
        <v>100</v>
      </c>
      <c r="Z25" s="1"/>
    </row>
    <row r="26" spans="1:26" ht="23.25">
      <c r="A26" s="1"/>
      <c r="B26" s="41"/>
      <c r="C26" s="41"/>
      <c r="D26" s="41"/>
      <c r="E26" s="41"/>
      <c r="F26" s="51"/>
      <c r="G26" s="43"/>
      <c r="H26" s="44"/>
      <c r="I26" s="45"/>
      <c r="J26" s="49" t="s">
        <v>44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94">
        <v>4803184.9</v>
      </c>
      <c r="V26" s="95">
        <v>5924435.4</v>
      </c>
      <c r="W26" s="96">
        <v>5924435.4</v>
      </c>
      <c r="X26" s="82">
        <f>SUM(W26/U26)*100</f>
        <v>123.3438962551702</v>
      </c>
      <c r="Y26" s="83">
        <f>SUM(W26/V26)*100</f>
        <v>100</v>
      </c>
      <c r="Z26" s="1"/>
    </row>
    <row r="27" spans="1:26" ht="23.25">
      <c r="A27" s="1"/>
      <c r="B27" s="41"/>
      <c r="C27" s="41"/>
      <c r="D27" s="41"/>
      <c r="E27" s="41"/>
      <c r="F27" s="51"/>
      <c r="G27" s="43"/>
      <c r="H27" s="44"/>
      <c r="I27" s="45"/>
      <c r="J27" s="49" t="s">
        <v>45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94">
        <v>87828.1</v>
      </c>
      <c r="V27" s="95">
        <v>55583.2</v>
      </c>
      <c r="W27" s="96">
        <v>55583.2</v>
      </c>
      <c r="X27" s="82">
        <f>SUM(W27/U27)*100</f>
        <v>63.28635140689596</v>
      </c>
      <c r="Y27" s="83">
        <f>SUM(W27/V27)*100</f>
        <v>100</v>
      </c>
      <c r="Z27" s="1"/>
    </row>
    <row r="28" spans="1:26" ht="23.25">
      <c r="A28" s="1"/>
      <c r="B28" s="41"/>
      <c r="C28" s="41"/>
      <c r="D28" s="41"/>
      <c r="E28" s="41"/>
      <c r="F28" s="51"/>
      <c r="G28" s="43"/>
      <c r="H28" s="44"/>
      <c r="I28" s="45"/>
      <c r="J28" s="49"/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94"/>
      <c r="V28" s="95"/>
      <c r="W28" s="96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 t="s">
        <v>52</v>
      </c>
      <c r="G29" s="43"/>
      <c r="H29" s="44"/>
      <c r="I29" s="45"/>
      <c r="J29" s="43" t="s">
        <v>53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94">
        <f>SUM(U30:U31)</f>
        <v>439597.69999999995</v>
      </c>
      <c r="V29" s="95">
        <f>SUM(V30:V31)</f>
        <v>512255.3</v>
      </c>
      <c r="W29" s="96">
        <f>SUM(W30:W31)</f>
        <v>512255.3</v>
      </c>
      <c r="X29" s="82">
        <f>SUM(W29/U29)*100</f>
        <v>116.52820294555681</v>
      </c>
      <c r="Y29" s="83">
        <f>SUM(W29/V29)*100</f>
        <v>100</v>
      </c>
      <c r="Z29" s="1"/>
    </row>
    <row r="30" spans="1:26" ht="23.25">
      <c r="A30" s="1"/>
      <c r="B30" s="41"/>
      <c r="C30" s="41"/>
      <c r="D30" s="41"/>
      <c r="E30" s="41"/>
      <c r="F30" s="51"/>
      <c r="G30" s="43"/>
      <c r="H30" s="44"/>
      <c r="I30" s="45"/>
      <c r="J30" s="49" t="s">
        <v>44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94">
        <f aca="true" t="shared" si="3" ref="U30:W31">SUM(U34+U38)</f>
        <v>434397.69999999995</v>
      </c>
      <c r="V30" s="95">
        <f t="shared" si="3"/>
        <v>509218.6</v>
      </c>
      <c r="W30" s="96">
        <f t="shared" si="3"/>
        <v>509218.6</v>
      </c>
      <c r="X30" s="82">
        <f>SUM(W30/U30)*100</f>
        <v>117.22405528390229</v>
      </c>
      <c r="Y30" s="83">
        <f>SUM(W30/V30)*100</f>
        <v>100</v>
      </c>
      <c r="Z30" s="1"/>
    </row>
    <row r="31" spans="1:26" ht="23.25">
      <c r="A31" s="1"/>
      <c r="B31" s="41"/>
      <c r="C31" s="41"/>
      <c r="D31" s="41"/>
      <c r="E31" s="41"/>
      <c r="F31" s="51"/>
      <c r="G31" s="43"/>
      <c r="H31" s="44"/>
      <c r="I31" s="45"/>
      <c r="J31" s="49" t="s">
        <v>45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94">
        <f t="shared" si="3"/>
        <v>5200</v>
      </c>
      <c r="V31" s="95">
        <f t="shared" si="3"/>
        <v>3036.7</v>
      </c>
      <c r="W31" s="96">
        <f t="shared" si="3"/>
        <v>3036.7</v>
      </c>
      <c r="X31" s="82">
        <f>SUM(W31/U31)*100</f>
        <v>58.39807692307693</v>
      </c>
      <c r="Y31" s="83">
        <f>SUM(W31/V31)*100</f>
        <v>100</v>
      </c>
      <c r="Z31" s="1"/>
    </row>
    <row r="32" spans="1:26" ht="23.25">
      <c r="A32" s="1"/>
      <c r="B32" s="41"/>
      <c r="C32" s="41"/>
      <c r="D32" s="41"/>
      <c r="E32" s="41"/>
      <c r="F32" s="51"/>
      <c r="G32" s="43"/>
      <c r="H32" s="44"/>
      <c r="I32" s="45"/>
      <c r="J32" s="49"/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94"/>
      <c r="V32" s="95"/>
      <c r="W32" s="96"/>
      <c r="X32" s="82"/>
      <c r="Y32" s="83"/>
      <c r="Z32" s="1"/>
    </row>
    <row r="33" spans="1:26" ht="23.25">
      <c r="A33" s="1"/>
      <c r="B33" s="41"/>
      <c r="C33" s="41"/>
      <c r="D33" s="41"/>
      <c r="E33" s="41"/>
      <c r="F33" s="51"/>
      <c r="G33" s="43"/>
      <c r="H33" s="44" t="s">
        <v>54</v>
      </c>
      <c r="I33" s="45"/>
      <c r="J33" s="49" t="s">
        <v>55</v>
      </c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94">
        <f>SUM(U34:U35)</f>
        <v>361528.6</v>
      </c>
      <c r="V33" s="95">
        <f>SUM(V34:V35)</f>
        <v>403095.3</v>
      </c>
      <c r="W33" s="96">
        <f>SUM(W34:W35)</f>
        <v>403095.3</v>
      </c>
      <c r="X33" s="82">
        <f>SUM(W33/U33)*100</f>
        <v>111.49748595270195</v>
      </c>
      <c r="Y33" s="83">
        <f>SUM(W33/V33)*100</f>
        <v>100</v>
      </c>
      <c r="Z33" s="1"/>
    </row>
    <row r="34" spans="1:26" ht="23.25">
      <c r="A34" s="1"/>
      <c r="B34" s="41"/>
      <c r="C34" s="41"/>
      <c r="D34" s="41"/>
      <c r="E34" s="41"/>
      <c r="F34" s="42"/>
      <c r="G34" s="43"/>
      <c r="H34" s="44"/>
      <c r="I34" s="45"/>
      <c r="J34" s="49" t="s">
        <v>44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94">
        <v>358247.6</v>
      </c>
      <c r="V34" s="95">
        <v>400620.7</v>
      </c>
      <c r="W34" s="96">
        <v>400620.7</v>
      </c>
      <c r="X34" s="82">
        <f>SUM(W34/U34)*100</f>
        <v>111.82788105209917</v>
      </c>
      <c r="Y34" s="83">
        <f>SUM(W34/V34)*100</f>
        <v>100</v>
      </c>
      <c r="Z34" s="1"/>
    </row>
    <row r="35" spans="1:26" ht="23.25">
      <c r="A35" s="1"/>
      <c r="B35" s="41"/>
      <c r="C35" s="41"/>
      <c r="D35" s="41"/>
      <c r="E35" s="41"/>
      <c r="F35" s="42"/>
      <c r="G35" s="43"/>
      <c r="H35" s="41"/>
      <c r="I35" s="45"/>
      <c r="J35" s="49" t="s">
        <v>45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94">
        <v>3281</v>
      </c>
      <c r="V35" s="95">
        <v>2474.6</v>
      </c>
      <c r="W35" s="96">
        <v>2474.6</v>
      </c>
      <c r="X35" s="82">
        <f>SUM(W35/U35)*100</f>
        <v>75.42212740018287</v>
      </c>
      <c r="Y35" s="83">
        <f>SUM(W35/V35)*100</f>
        <v>100</v>
      </c>
      <c r="Z35" s="1"/>
    </row>
    <row r="36" spans="1:26" ht="23.25">
      <c r="A36" s="1"/>
      <c r="B36" s="41"/>
      <c r="C36" s="41"/>
      <c r="D36" s="41"/>
      <c r="E36" s="41"/>
      <c r="F36" s="42"/>
      <c r="G36" s="43"/>
      <c r="H36" s="41"/>
      <c r="I36" s="45"/>
      <c r="J36" s="49"/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94"/>
      <c r="V36" s="95"/>
      <c r="W36" s="96"/>
      <c r="X36" s="82"/>
      <c r="Y36" s="83"/>
      <c r="Z36" s="1"/>
    </row>
    <row r="37" spans="1:26" ht="23.25">
      <c r="A37" s="1"/>
      <c r="B37" s="41"/>
      <c r="C37" s="41"/>
      <c r="D37" s="41"/>
      <c r="E37" s="41"/>
      <c r="F37" s="42"/>
      <c r="G37" s="43"/>
      <c r="H37" s="44" t="s">
        <v>56</v>
      </c>
      <c r="I37" s="45"/>
      <c r="J37" s="49" t="s">
        <v>57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94">
        <f>SUM(U38:U39)</f>
        <v>78069.1</v>
      </c>
      <c r="V37" s="95">
        <f>SUM(V38:V39)</f>
        <v>109160</v>
      </c>
      <c r="W37" s="96">
        <f>SUM(W38:W39)</f>
        <v>109160</v>
      </c>
      <c r="X37" s="82">
        <f>SUM(W37/U37)*100</f>
        <v>139.8248474748652</v>
      </c>
      <c r="Y37" s="83">
        <f>SUM(W37/V37)*100</f>
        <v>100</v>
      </c>
      <c r="Z37" s="1"/>
    </row>
    <row r="38" spans="1:26" ht="23.25">
      <c r="A38" s="1"/>
      <c r="B38" s="41"/>
      <c r="C38" s="41"/>
      <c r="D38" s="41"/>
      <c r="E38" s="41"/>
      <c r="F38" s="42"/>
      <c r="G38" s="43"/>
      <c r="H38" s="41"/>
      <c r="I38" s="45"/>
      <c r="J38" s="49" t="s">
        <v>44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94">
        <v>76150.1</v>
      </c>
      <c r="V38" s="95">
        <v>108597.9</v>
      </c>
      <c r="W38" s="96">
        <v>108597.9</v>
      </c>
      <c r="X38" s="82">
        <f>SUM(W38/U38)*100</f>
        <v>142.61031830555703</v>
      </c>
      <c r="Y38" s="83">
        <f>SUM(W38/V38)*100</f>
        <v>100</v>
      </c>
      <c r="Z38" s="1"/>
    </row>
    <row r="39" spans="1:26" ht="23.25">
      <c r="A39" s="1"/>
      <c r="B39" s="41"/>
      <c r="C39" s="41"/>
      <c r="D39" s="41"/>
      <c r="E39" s="41"/>
      <c r="F39" s="42"/>
      <c r="G39" s="43"/>
      <c r="H39" s="44"/>
      <c r="I39" s="45"/>
      <c r="J39" s="49" t="s">
        <v>45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94">
        <v>1919</v>
      </c>
      <c r="V39" s="95">
        <v>562.1</v>
      </c>
      <c r="W39" s="96">
        <v>562.1</v>
      </c>
      <c r="X39" s="82">
        <f>SUM(W39/U39)*100</f>
        <v>29.291297550807716</v>
      </c>
      <c r="Y39" s="83">
        <f>SUM(W39/V39)*100</f>
        <v>100</v>
      </c>
      <c r="Z39" s="1"/>
    </row>
    <row r="40" spans="1:26" ht="23.25">
      <c r="A40" s="1"/>
      <c r="B40" s="41"/>
      <c r="C40" s="41"/>
      <c r="D40" s="41"/>
      <c r="E40" s="41"/>
      <c r="F40" s="42"/>
      <c r="G40" s="43"/>
      <c r="H40" s="41"/>
      <c r="I40" s="45"/>
      <c r="J40" s="49"/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94"/>
      <c r="V40" s="95"/>
      <c r="W40" s="96"/>
      <c r="X40" s="82"/>
      <c r="Y40" s="83"/>
      <c r="Z40" s="1"/>
    </row>
    <row r="41" spans="1:26" ht="23.25">
      <c r="A41" s="1"/>
      <c r="B41" s="41" t="s">
        <v>58</v>
      </c>
      <c r="C41" s="41"/>
      <c r="D41" s="41"/>
      <c r="E41" s="41"/>
      <c r="F41" s="42"/>
      <c r="G41" s="43"/>
      <c r="H41" s="44"/>
      <c r="I41" s="45"/>
      <c r="J41" s="49" t="s">
        <v>59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94">
        <f>SUM(U42)</f>
        <v>223385.5</v>
      </c>
      <c r="V41" s="95">
        <f>SUM(V42)</f>
        <v>221148.30000000002</v>
      </c>
      <c r="W41" s="96">
        <f>SUM(W42)</f>
        <v>221148.30000000002</v>
      </c>
      <c r="X41" s="82">
        <f>SUM(W41/U41)*100</f>
        <v>98.99850258857447</v>
      </c>
      <c r="Y41" s="83">
        <f>SUM(W41/V41)*100</f>
        <v>100</v>
      </c>
      <c r="Z41" s="1"/>
    </row>
    <row r="42" spans="1:26" ht="23.25">
      <c r="A42" s="1"/>
      <c r="B42" s="41"/>
      <c r="C42" s="41"/>
      <c r="D42" s="41"/>
      <c r="E42" s="41"/>
      <c r="F42" s="42"/>
      <c r="G42" s="43"/>
      <c r="H42" s="41"/>
      <c r="I42" s="45"/>
      <c r="J42" s="49" t="s">
        <v>44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94">
        <f>SUM(U56)</f>
        <v>223385.5</v>
      </c>
      <c r="V42" s="95">
        <f>SUM(V56)</f>
        <v>221148.30000000002</v>
      </c>
      <c r="W42" s="96">
        <f>SUM(W56)</f>
        <v>221148.30000000002</v>
      </c>
      <c r="X42" s="82">
        <f>SUM(W42/U42)*100</f>
        <v>98.99850258857447</v>
      </c>
      <c r="Y42" s="83">
        <f>SUM(W42/V42)*100</f>
        <v>100</v>
      </c>
      <c r="Z42" s="1"/>
    </row>
    <row r="43" spans="1:26" ht="23.25">
      <c r="A43" s="1"/>
      <c r="B43" s="41"/>
      <c r="C43" s="41"/>
      <c r="D43" s="41"/>
      <c r="E43" s="41"/>
      <c r="F43" s="42"/>
      <c r="G43" s="43"/>
      <c r="H43" s="44"/>
      <c r="I43" s="45"/>
      <c r="J43" s="49" t="s">
        <v>45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94"/>
      <c r="V43" s="95"/>
      <c r="W43" s="96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42"/>
      <c r="G44" s="43"/>
      <c r="H44" s="41"/>
      <c r="I44" s="45"/>
      <c r="J44" s="49"/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94"/>
      <c r="V44" s="95"/>
      <c r="W44" s="96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97"/>
      <c r="V45" s="98"/>
      <c r="W45" s="99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100"/>
      <c r="V46" s="100"/>
      <c r="W46" s="100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100"/>
      <c r="V47" s="100"/>
      <c r="W47" s="101"/>
      <c r="X47" s="59"/>
      <c r="Y47" s="60" t="s">
        <v>68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02"/>
      <c r="V48" s="103"/>
      <c r="W48" s="103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04" t="s">
        <v>2</v>
      </c>
      <c r="V49" s="105"/>
      <c r="W49" s="10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106" t="s">
        <v>20</v>
      </c>
      <c r="V50" s="107"/>
      <c r="W50" s="107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108"/>
      <c r="V51" s="109"/>
      <c r="W51" s="100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19" t="s">
        <v>37</v>
      </c>
      <c r="T52" s="121" t="s">
        <v>38</v>
      </c>
      <c r="U52" s="110" t="s">
        <v>6</v>
      </c>
      <c r="V52" s="111" t="s">
        <v>9</v>
      </c>
      <c r="W52" s="112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23"/>
      <c r="T53" s="124"/>
      <c r="U53" s="113"/>
      <c r="V53" s="114"/>
      <c r="W53" s="115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94"/>
      <c r="V54" s="94"/>
      <c r="W54" s="94"/>
      <c r="X54" s="82"/>
      <c r="Y54" s="83"/>
      <c r="Z54" s="1"/>
    </row>
    <row r="55" spans="1:26" ht="23.25">
      <c r="A55" s="1"/>
      <c r="B55" s="44"/>
      <c r="C55" s="44" t="s">
        <v>46</v>
      </c>
      <c r="D55" s="44"/>
      <c r="E55" s="44"/>
      <c r="F55" s="42"/>
      <c r="G55" s="43"/>
      <c r="H55" s="44"/>
      <c r="I55" s="45"/>
      <c r="J55" s="49" t="s">
        <v>60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94">
        <f>SUM(U56)</f>
        <v>223385.5</v>
      </c>
      <c r="V55" s="95">
        <f>SUM(V56)</f>
        <v>221148.30000000002</v>
      </c>
      <c r="W55" s="96">
        <f>SUM(W56)</f>
        <v>221148.30000000002</v>
      </c>
      <c r="X55" s="82">
        <f>SUM(W55/U55)*100</f>
        <v>98.99850258857447</v>
      </c>
      <c r="Y55" s="83">
        <f>SUM(W55/V55)*100</f>
        <v>100</v>
      </c>
      <c r="Z55" s="1"/>
    </row>
    <row r="56" spans="1:26" ht="23.25">
      <c r="A56" s="1"/>
      <c r="B56" s="41"/>
      <c r="C56" s="41"/>
      <c r="D56" s="41"/>
      <c r="E56" s="41"/>
      <c r="F56" s="42"/>
      <c r="G56" s="43"/>
      <c r="H56" s="44"/>
      <c r="I56" s="45"/>
      <c r="J56" s="49" t="s">
        <v>44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94">
        <f>SUM(U60)</f>
        <v>223385.5</v>
      </c>
      <c r="V56" s="95">
        <f>SUM(V60)</f>
        <v>221148.30000000002</v>
      </c>
      <c r="W56" s="96">
        <f>SUM(W60)</f>
        <v>221148.30000000002</v>
      </c>
      <c r="X56" s="82">
        <f>SUM(W56/U56)*100</f>
        <v>98.99850258857447</v>
      </c>
      <c r="Y56" s="83">
        <f>SUM(W56/V56)*100</f>
        <v>100</v>
      </c>
      <c r="Z56" s="1"/>
    </row>
    <row r="57" spans="1:26" ht="23.25">
      <c r="A57" s="1"/>
      <c r="B57" s="44"/>
      <c r="C57" s="44"/>
      <c r="D57" s="44"/>
      <c r="E57" s="44"/>
      <c r="F57" s="42"/>
      <c r="G57" s="43"/>
      <c r="H57" s="44"/>
      <c r="I57" s="45"/>
      <c r="J57" s="49" t="s">
        <v>45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94"/>
      <c r="V57" s="95"/>
      <c r="W57" s="96"/>
      <c r="X57" s="82"/>
      <c r="Y57" s="83"/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4"/>
      <c r="I58" s="45"/>
      <c r="J58" s="49"/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94"/>
      <c r="V58" s="95"/>
      <c r="W58" s="96"/>
      <c r="X58" s="82"/>
      <c r="Y58" s="83"/>
      <c r="Z58" s="1"/>
    </row>
    <row r="59" spans="1:26" ht="23.25">
      <c r="A59" s="1"/>
      <c r="B59" s="44"/>
      <c r="C59" s="44"/>
      <c r="D59" s="44" t="s">
        <v>46</v>
      </c>
      <c r="E59" s="44"/>
      <c r="F59" s="51"/>
      <c r="G59" s="43"/>
      <c r="H59" s="44"/>
      <c r="I59" s="45"/>
      <c r="J59" s="49" t="s">
        <v>47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94">
        <f>SUM(U60)</f>
        <v>223385.5</v>
      </c>
      <c r="V59" s="95">
        <f>SUM(V60)</f>
        <v>221148.30000000002</v>
      </c>
      <c r="W59" s="96">
        <f>SUM(W60)</f>
        <v>221148.30000000002</v>
      </c>
      <c r="X59" s="82">
        <f>SUM(W59/U59)*100</f>
        <v>98.99850258857447</v>
      </c>
      <c r="Y59" s="83">
        <f>SUM(W59/V59)*100</f>
        <v>100</v>
      </c>
      <c r="Z59" s="1"/>
    </row>
    <row r="60" spans="1:26" ht="23.25">
      <c r="A60" s="1"/>
      <c r="B60" s="44"/>
      <c r="C60" s="44"/>
      <c r="D60" s="44"/>
      <c r="E60" s="44"/>
      <c r="F60" s="42"/>
      <c r="G60" s="43"/>
      <c r="H60" s="44"/>
      <c r="I60" s="45"/>
      <c r="J60" s="49" t="s">
        <v>44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94">
        <f>SUM(U64)</f>
        <v>223385.5</v>
      </c>
      <c r="V60" s="95">
        <f>SUM(V64)</f>
        <v>221148.30000000002</v>
      </c>
      <c r="W60" s="96">
        <f>SUM(W64)</f>
        <v>221148.30000000002</v>
      </c>
      <c r="X60" s="82">
        <f>SUM(W60/U60)*100</f>
        <v>98.99850258857447</v>
      </c>
      <c r="Y60" s="83">
        <f>SUM(W60/V60)*100</f>
        <v>100</v>
      </c>
      <c r="Z60" s="1"/>
    </row>
    <row r="61" spans="1:26" ht="23.25">
      <c r="A61" s="1"/>
      <c r="B61" s="44"/>
      <c r="C61" s="44"/>
      <c r="D61" s="44"/>
      <c r="E61" s="44"/>
      <c r="F61" s="42"/>
      <c r="G61" s="43"/>
      <c r="H61" s="41"/>
      <c r="I61" s="45"/>
      <c r="J61" s="49" t="s">
        <v>45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94"/>
      <c r="V61" s="95"/>
      <c r="W61" s="96"/>
      <c r="X61" s="82"/>
      <c r="Y61" s="83"/>
      <c r="Z61" s="1"/>
    </row>
    <row r="62" spans="1:26" ht="23.25">
      <c r="A62" s="1"/>
      <c r="B62" s="44"/>
      <c r="C62" s="44"/>
      <c r="D62" s="44"/>
      <c r="E62" s="44"/>
      <c r="F62" s="42"/>
      <c r="G62" s="43"/>
      <c r="H62" s="44"/>
      <c r="I62" s="45"/>
      <c r="J62" s="49"/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94"/>
      <c r="V62" s="95"/>
      <c r="W62" s="96"/>
      <c r="X62" s="82"/>
      <c r="Y62" s="83"/>
      <c r="Z62" s="1"/>
    </row>
    <row r="63" spans="1:26" ht="23.25">
      <c r="A63" s="1"/>
      <c r="B63" s="44"/>
      <c r="C63" s="44"/>
      <c r="D63" s="44"/>
      <c r="E63" s="44"/>
      <c r="F63" s="42" t="s">
        <v>61</v>
      </c>
      <c r="G63" s="43"/>
      <c r="H63" s="44"/>
      <c r="I63" s="45"/>
      <c r="J63" s="49" t="s">
        <v>62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94">
        <f>SUM(U64)</f>
        <v>223385.5</v>
      </c>
      <c r="V63" s="95">
        <f>SUM(V64)</f>
        <v>221148.30000000002</v>
      </c>
      <c r="W63" s="96">
        <f>SUM(W64)</f>
        <v>221148.30000000002</v>
      </c>
      <c r="X63" s="82">
        <f>SUM(W63/U63)*100</f>
        <v>98.99850258857447</v>
      </c>
      <c r="Y63" s="83">
        <f>SUM(W63/V63)*100</f>
        <v>100</v>
      </c>
      <c r="Z63" s="1"/>
    </row>
    <row r="64" spans="1:26" ht="23.25">
      <c r="A64" s="1"/>
      <c r="B64" s="44"/>
      <c r="C64" s="44"/>
      <c r="D64" s="44"/>
      <c r="E64" s="44"/>
      <c r="F64" s="42"/>
      <c r="G64" s="43"/>
      <c r="H64" s="44"/>
      <c r="I64" s="45"/>
      <c r="J64" s="49" t="s">
        <v>44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94">
        <f>SUM(U68+U72+U76)</f>
        <v>223385.5</v>
      </c>
      <c r="V64" s="95">
        <f>SUM(V68+V72+V76)</f>
        <v>221148.30000000002</v>
      </c>
      <c r="W64" s="96">
        <f>SUM(W68+W72+W76)</f>
        <v>221148.30000000002</v>
      </c>
      <c r="X64" s="82">
        <f>SUM(W64/U64)*100</f>
        <v>98.99850258857447</v>
      </c>
      <c r="Y64" s="83">
        <f>SUM(W64/V64)*100</f>
        <v>100</v>
      </c>
      <c r="Z64" s="1"/>
    </row>
    <row r="65" spans="1:26" ht="23.25">
      <c r="A65" s="1"/>
      <c r="B65" s="44"/>
      <c r="C65" s="44"/>
      <c r="D65" s="44"/>
      <c r="E65" s="44"/>
      <c r="F65" s="42"/>
      <c r="G65" s="43"/>
      <c r="H65" s="44"/>
      <c r="I65" s="45"/>
      <c r="J65" s="49" t="s">
        <v>45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94"/>
      <c r="V65" s="95"/>
      <c r="W65" s="96"/>
      <c r="X65" s="82"/>
      <c r="Y65" s="83"/>
      <c r="Z65" s="1"/>
    </row>
    <row r="66" spans="1:26" ht="23.25">
      <c r="A66" s="1"/>
      <c r="B66" s="44"/>
      <c r="C66" s="44"/>
      <c r="D66" s="44"/>
      <c r="E66" s="44"/>
      <c r="F66" s="42"/>
      <c r="G66" s="43"/>
      <c r="H66" s="44"/>
      <c r="I66" s="45"/>
      <c r="J66" s="49"/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94"/>
      <c r="V66" s="95"/>
      <c r="W66" s="96"/>
      <c r="X66" s="82"/>
      <c r="Y66" s="83"/>
      <c r="Z66" s="1"/>
    </row>
    <row r="67" spans="1:26" ht="23.25">
      <c r="A67" s="1"/>
      <c r="B67" s="44"/>
      <c r="C67" s="44"/>
      <c r="D67" s="44"/>
      <c r="E67" s="44"/>
      <c r="F67" s="51"/>
      <c r="G67" s="43"/>
      <c r="H67" s="44" t="s">
        <v>50</v>
      </c>
      <c r="I67" s="45"/>
      <c r="J67" s="49" t="s">
        <v>51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94">
        <f>SUM(U68)</f>
        <v>212756.4</v>
      </c>
      <c r="V67" s="95">
        <f>SUM(V68)</f>
        <v>211839.1</v>
      </c>
      <c r="W67" s="96">
        <f>SUM(W68)</f>
        <v>211839.1</v>
      </c>
      <c r="X67" s="82">
        <f>SUM(W67/U67)*100</f>
        <v>99.5688496327255</v>
      </c>
      <c r="Y67" s="83">
        <f>SUM(W67/V67)*100</f>
        <v>100</v>
      </c>
      <c r="Z67" s="1"/>
    </row>
    <row r="68" spans="1:26" ht="23.25">
      <c r="A68" s="1"/>
      <c r="B68" s="44"/>
      <c r="C68" s="44"/>
      <c r="D68" s="44"/>
      <c r="E68" s="44"/>
      <c r="F68" s="42"/>
      <c r="G68" s="43"/>
      <c r="H68" s="44"/>
      <c r="I68" s="45"/>
      <c r="J68" s="49" t="s">
        <v>44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94">
        <v>212756.4</v>
      </c>
      <c r="V68" s="95">
        <v>211839.1</v>
      </c>
      <c r="W68" s="96">
        <v>211839.1</v>
      </c>
      <c r="X68" s="82">
        <f>SUM(W68/U68)*100</f>
        <v>99.5688496327255</v>
      </c>
      <c r="Y68" s="83">
        <f>SUM(W68/V68)*100</f>
        <v>100</v>
      </c>
      <c r="Z68" s="1"/>
    </row>
    <row r="69" spans="1:26" ht="23.25">
      <c r="A69" s="1"/>
      <c r="B69" s="44"/>
      <c r="C69" s="44"/>
      <c r="D69" s="44"/>
      <c r="E69" s="44"/>
      <c r="F69" s="42"/>
      <c r="G69" s="43"/>
      <c r="H69" s="41"/>
      <c r="I69" s="45"/>
      <c r="J69" s="49" t="s">
        <v>45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94"/>
      <c r="V69" s="95"/>
      <c r="W69" s="96"/>
      <c r="X69" s="82"/>
      <c r="Y69" s="83"/>
      <c r="Z69" s="1"/>
    </row>
    <row r="70" spans="1:26" ht="23.25">
      <c r="A70" s="1"/>
      <c r="B70" s="44"/>
      <c r="C70" s="44"/>
      <c r="D70" s="44"/>
      <c r="E70" s="44"/>
      <c r="F70" s="42"/>
      <c r="G70" s="43"/>
      <c r="H70" s="41"/>
      <c r="I70" s="45"/>
      <c r="J70" s="49"/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94"/>
      <c r="V70" s="95"/>
      <c r="W70" s="96"/>
      <c r="X70" s="82"/>
      <c r="Y70" s="83"/>
      <c r="Z70" s="1"/>
    </row>
    <row r="71" spans="1:26" ht="23.25">
      <c r="A71" s="1"/>
      <c r="B71" s="44"/>
      <c r="C71" s="44"/>
      <c r="D71" s="44"/>
      <c r="E71" s="44"/>
      <c r="F71" s="42"/>
      <c r="G71" s="43"/>
      <c r="H71" s="44" t="s">
        <v>54</v>
      </c>
      <c r="I71" s="45"/>
      <c r="J71" s="49" t="s">
        <v>55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94">
        <f>SUM(U72)</f>
        <v>7688.2</v>
      </c>
      <c r="V71" s="95">
        <f>SUM(V72)</f>
        <v>6890.6</v>
      </c>
      <c r="W71" s="96">
        <f>SUM(W72)</f>
        <v>6890.6</v>
      </c>
      <c r="X71" s="82">
        <f>SUM(W71/U71)*100</f>
        <v>89.62566010249475</v>
      </c>
      <c r="Y71" s="83">
        <f>SUM(W71/V71)*100</f>
        <v>100</v>
      </c>
      <c r="Z71" s="1"/>
    </row>
    <row r="72" spans="1:26" ht="23.25">
      <c r="A72" s="1"/>
      <c r="B72" s="44"/>
      <c r="C72" s="44"/>
      <c r="D72" s="44"/>
      <c r="E72" s="44"/>
      <c r="F72" s="42"/>
      <c r="G72" s="43"/>
      <c r="H72" s="44"/>
      <c r="I72" s="45"/>
      <c r="J72" s="49" t="s">
        <v>44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94">
        <v>7688.2</v>
      </c>
      <c r="V72" s="95">
        <v>6890.6</v>
      </c>
      <c r="W72" s="96">
        <v>6890.6</v>
      </c>
      <c r="X72" s="82">
        <f>SUM(W72/U72)*100</f>
        <v>89.62566010249475</v>
      </c>
      <c r="Y72" s="83">
        <f>SUM(W72/V72)*100</f>
        <v>100</v>
      </c>
      <c r="Z72" s="1"/>
    </row>
    <row r="73" spans="1:26" ht="23.25">
      <c r="A73" s="1"/>
      <c r="B73" s="44"/>
      <c r="C73" s="44"/>
      <c r="D73" s="44"/>
      <c r="E73" s="44"/>
      <c r="F73" s="42"/>
      <c r="G73" s="43"/>
      <c r="H73" s="44"/>
      <c r="I73" s="45"/>
      <c r="J73" s="49" t="s">
        <v>45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94"/>
      <c r="V73" s="95"/>
      <c r="W73" s="96"/>
      <c r="X73" s="82"/>
      <c r="Y73" s="83"/>
      <c r="Z73" s="1"/>
    </row>
    <row r="74" spans="1:26" ht="23.25">
      <c r="A74" s="1"/>
      <c r="B74" s="44"/>
      <c r="C74" s="44"/>
      <c r="D74" s="44"/>
      <c r="E74" s="44"/>
      <c r="F74" s="42"/>
      <c r="G74" s="43"/>
      <c r="H74" s="44"/>
      <c r="I74" s="45"/>
      <c r="J74" s="49"/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94"/>
      <c r="V74" s="95"/>
      <c r="W74" s="96"/>
      <c r="X74" s="82"/>
      <c r="Y74" s="83"/>
      <c r="Z74" s="1"/>
    </row>
    <row r="75" spans="1:26" ht="23.25">
      <c r="A75" s="1"/>
      <c r="B75" s="44"/>
      <c r="C75" s="44"/>
      <c r="D75" s="44"/>
      <c r="E75" s="44"/>
      <c r="F75" s="42"/>
      <c r="G75" s="43"/>
      <c r="H75" s="44" t="s">
        <v>56</v>
      </c>
      <c r="I75" s="45"/>
      <c r="J75" s="49" t="s">
        <v>57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94">
        <f>SUM(U76)</f>
        <v>2940.9</v>
      </c>
      <c r="V75" s="95">
        <f>SUM(V76)</f>
        <v>2418.6</v>
      </c>
      <c r="W75" s="96">
        <f>SUM(W76)</f>
        <v>2418.6</v>
      </c>
      <c r="X75" s="82">
        <f>SUM(W75/U75)*100</f>
        <v>82.24013057227378</v>
      </c>
      <c r="Y75" s="83">
        <f>SUM(W75/V75)*100</f>
        <v>100</v>
      </c>
      <c r="Z75" s="1"/>
    </row>
    <row r="76" spans="1:26" ht="23.25">
      <c r="A76" s="1"/>
      <c r="B76" s="44"/>
      <c r="C76" s="44"/>
      <c r="D76" s="44"/>
      <c r="E76" s="44"/>
      <c r="F76" s="42"/>
      <c r="G76" s="43"/>
      <c r="H76" s="44"/>
      <c r="I76" s="45"/>
      <c r="J76" s="49" t="s">
        <v>44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94">
        <v>2940.9</v>
      </c>
      <c r="V76" s="95">
        <v>2418.6</v>
      </c>
      <c r="W76" s="96">
        <v>2418.6</v>
      </c>
      <c r="X76" s="82">
        <f>SUM(W76/U76)*100</f>
        <v>82.24013057227378</v>
      </c>
      <c r="Y76" s="83">
        <f>SUM(W76/V76)*100</f>
        <v>100</v>
      </c>
      <c r="Z76" s="1"/>
    </row>
    <row r="77" spans="1:26" ht="23.25">
      <c r="A77" s="1"/>
      <c r="B77" s="44"/>
      <c r="C77" s="44"/>
      <c r="D77" s="44"/>
      <c r="E77" s="44"/>
      <c r="F77" s="42"/>
      <c r="G77" s="43"/>
      <c r="H77" s="44"/>
      <c r="I77" s="45"/>
      <c r="J77" s="49" t="s">
        <v>45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94"/>
      <c r="V77" s="95"/>
      <c r="W77" s="96"/>
      <c r="X77" s="82"/>
      <c r="Y77" s="83"/>
      <c r="Z77" s="1"/>
    </row>
    <row r="78" spans="1:26" ht="23.25">
      <c r="A78" s="1"/>
      <c r="B78" s="44"/>
      <c r="C78" s="44"/>
      <c r="D78" s="44"/>
      <c r="E78" s="44"/>
      <c r="F78" s="42"/>
      <c r="G78" s="43"/>
      <c r="H78" s="44"/>
      <c r="I78" s="45"/>
      <c r="J78" s="49"/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94"/>
      <c r="V78" s="95"/>
      <c r="W78" s="96"/>
      <c r="X78" s="82"/>
      <c r="Y78" s="83"/>
      <c r="Z78" s="1"/>
    </row>
    <row r="79" spans="1:26" ht="23.25">
      <c r="A79" s="1"/>
      <c r="B79" s="44"/>
      <c r="C79" s="44"/>
      <c r="D79" s="44"/>
      <c r="E79" s="44"/>
      <c r="F79" s="42"/>
      <c r="G79" s="43"/>
      <c r="H79" s="41"/>
      <c r="I79" s="45"/>
      <c r="J79" s="90" t="s">
        <v>63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94"/>
      <c r="V79" s="95"/>
      <c r="W79" s="96"/>
      <c r="X79" s="82"/>
      <c r="Y79" s="83"/>
      <c r="Z79" s="1"/>
    </row>
    <row r="80" spans="1:26" ht="23.25">
      <c r="A80" s="1"/>
      <c r="B80" s="44"/>
      <c r="C80" s="44"/>
      <c r="D80" s="44"/>
      <c r="E80" s="44"/>
      <c r="F80" s="42"/>
      <c r="G80" s="43"/>
      <c r="H80" s="44"/>
      <c r="I80" s="45"/>
      <c r="J80" s="90" t="s">
        <v>64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116">
        <f>SUM(U81:U82)</f>
        <v>5553996.2</v>
      </c>
      <c r="V80" s="117">
        <f>SUM(V81:V82)</f>
        <v>6713422.2</v>
      </c>
      <c r="W80" s="118">
        <f>SUM(W81:W82)</f>
        <v>6713422.2</v>
      </c>
      <c r="X80" s="91">
        <f>SUM(W80/U80)*100</f>
        <v>120.8755274265402</v>
      </c>
      <c r="Y80" s="92">
        <f>SUM(W80/V80)*100</f>
        <v>100</v>
      </c>
      <c r="Z80" s="1"/>
    </row>
    <row r="81" spans="1:26" ht="23.25">
      <c r="A81" s="1"/>
      <c r="B81" s="44"/>
      <c r="C81" s="44"/>
      <c r="D81" s="44"/>
      <c r="E81" s="44"/>
      <c r="F81" s="42"/>
      <c r="G81" s="43"/>
      <c r="H81" s="41"/>
      <c r="I81" s="45"/>
      <c r="J81" s="90" t="s">
        <v>44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116">
        <f aca="true" t="shared" si="4" ref="U81:W82">SUM(U14+U42)</f>
        <v>5460968.100000001</v>
      </c>
      <c r="V81" s="117">
        <f t="shared" si="4"/>
        <v>6654802.3</v>
      </c>
      <c r="W81" s="118">
        <f t="shared" si="4"/>
        <v>6654802.3</v>
      </c>
      <c r="X81" s="91">
        <f>SUM(W81/U81)*100</f>
        <v>121.86121907578986</v>
      </c>
      <c r="Y81" s="92">
        <f>SUM(W81/V81)*100</f>
        <v>100</v>
      </c>
      <c r="Z81" s="1"/>
    </row>
    <row r="82" spans="1:26" ht="23.25">
      <c r="A82" s="1"/>
      <c r="B82" s="44"/>
      <c r="C82" s="44"/>
      <c r="D82" s="44"/>
      <c r="E82" s="44"/>
      <c r="F82" s="42"/>
      <c r="G82" s="43"/>
      <c r="H82" s="44"/>
      <c r="I82" s="45"/>
      <c r="J82" s="90" t="s">
        <v>45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116">
        <f t="shared" si="4"/>
        <v>93028.1</v>
      </c>
      <c r="V82" s="117">
        <f t="shared" si="4"/>
        <v>58619.899999999994</v>
      </c>
      <c r="W82" s="118">
        <f t="shared" si="4"/>
        <v>58619.899999999994</v>
      </c>
      <c r="X82" s="91">
        <f>SUM(W82/U82)*100</f>
        <v>63.01311109223986</v>
      </c>
      <c r="Y82" s="92">
        <f>SUM(W82/V82)*100</f>
        <v>100</v>
      </c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1"/>
      <c r="I83" s="45"/>
      <c r="J83" s="49"/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4"/>
      <c r="I84" s="45"/>
      <c r="K84" s="50"/>
      <c r="L84" s="43"/>
      <c r="M84" s="71"/>
      <c r="N84" s="72"/>
      <c r="O84" s="73"/>
      <c r="P84" s="71"/>
      <c r="Q84" s="79"/>
      <c r="R84" s="80"/>
      <c r="S84" s="79"/>
      <c r="T84" s="81"/>
      <c r="U84" s="82"/>
      <c r="V84" s="83"/>
      <c r="W84" s="84"/>
      <c r="X84" s="82"/>
      <c r="Y84" s="83"/>
      <c r="Z84" s="1"/>
    </row>
    <row r="85" spans="1:26" ht="23.25">
      <c r="A85" s="1"/>
      <c r="B85" s="44"/>
      <c r="C85" s="44"/>
      <c r="D85" s="44"/>
      <c r="E85" s="44"/>
      <c r="F85" s="42"/>
      <c r="G85" s="43"/>
      <c r="H85" s="44"/>
      <c r="I85" s="45"/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/>
      <c r="V85" s="83"/>
      <c r="W85" s="84"/>
      <c r="X85" s="82"/>
      <c r="Y85" s="83"/>
      <c r="Z85" s="1"/>
    </row>
    <row r="86" spans="1:26" ht="23.25">
      <c r="A86" s="1"/>
      <c r="B86" s="44"/>
      <c r="C86" s="44"/>
      <c r="D86" s="44"/>
      <c r="E86" s="44"/>
      <c r="F86" s="51"/>
      <c r="G86" s="43"/>
      <c r="H86" s="44"/>
      <c r="I86" s="45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1"/>
    </row>
    <row r="88" spans="1:26" ht="23.25">
      <c r="A88" s="1"/>
      <c r="B88" s="44"/>
      <c r="C88" s="44"/>
      <c r="D88" s="44"/>
      <c r="E88" s="44"/>
      <c r="F88" s="51"/>
      <c r="G88" s="43"/>
      <c r="H88" s="44"/>
      <c r="I88" s="45"/>
      <c r="J88" s="49" t="s">
        <v>65</v>
      </c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1"/>
    </row>
    <row r="89" spans="1:26" ht="23.25">
      <c r="A89" s="1"/>
      <c r="B89" s="44"/>
      <c r="C89" s="44"/>
      <c r="D89" s="44"/>
      <c r="E89" s="44"/>
      <c r="F89" s="51"/>
      <c r="G89" s="43"/>
      <c r="H89" s="44"/>
      <c r="I89" s="45"/>
      <c r="J89" s="49" t="s">
        <v>66</v>
      </c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 t="s">
        <v>13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19" t="s">
        <v>37</v>
      </c>
      <c r="T65497" s="121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20"/>
      <c r="T65498" s="122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6">
    <mergeCell ref="S65497:S65498"/>
    <mergeCell ref="T65497:T65498"/>
    <mergeCell ref="S10:S11"/>
    <mergeCell ref="T10:T11"/>
    <mergeCell ref="S52:S53"/>
    <mergeCell ref="T52:T53"/>
  </mergeCells>
  <printOptions horizontalCentered="1" verticalCentered="1"/>
  <pageMargins left="0.75" right="0.75" top="1" bottom="1" header="0" footer="0"/>
  <pageSetup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2000-05-26T15:31:26Z</cp:lastPrinted>
  <dcterms:created xsi:type="dcterms:W3CDTF">1998-09-03T23:55:40Z</dcterms:created>
  <dcterms:modified xsi:type="dcterms:W3CDTF">2000-06-07T00:08:29Z</dcterms:modified>
  <cp:category/>
  <cp:version/>
  <cp:contentType/>
  <cp:contentStatus/>
</cp:coreProperties>
</file>