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'Hoja1'!$A$1:$Z$900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<sst xmlns="http://schemas.openxmlformats.org/spreadsheetml/2006/main" count="1666" uniqueCount="220">
  <si>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</si>
  <si>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</si>
  <si>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</si>
  <si>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</si>
  <si>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</si>
  <si>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</si>
  <si>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</si>
  <si>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</si>
  <si>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</si>
  <si>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</si>
  <si>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</si>
  <si>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</si>
  <si>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</si>
  <si>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</si>
  <si>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</si>
  <si>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</si>
  <si>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</si>
  <si>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</si>
  <si>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</si>
  <si>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</si>
  <si>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</si>
  <si>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</si>
  <si>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</si>
  <si>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</si>
  <si>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</si>
  <si>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</si>
  <si>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</si>
  <si>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</si>
  <si>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</si>
  <si>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</si>
  <si>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</si>
  <si>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</si>
  <si>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</si>
  <si>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</si>
  <si>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</si>
  <si>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</si>
  <si>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</si>
  <si>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</si>
  <si>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</si>
  <si>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</si>
  <si>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</si>
  <si>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</si>
  <si>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 xml:space="preserve"> </t>
  </si>
  <si>
    <t>GASTO PROGRAMABLE DEVENGADO</t>
  </si>
  <si>
    <t xml:space="preserve"> D E P E N D E N C I A  :  SECRETARIA DE CONTRALORIA Y DESARROLLO ADMINISTRATIVO</t>
  </si>
  <si>
    <t>TOTAL ORIGINAL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</si>
  <si>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</si>
  <si>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</si>
  <si>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</si>
  <si>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</si>
  <si>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</si>
  <si>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</si>
  <si>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</si>
  <si>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</si>
  <si>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</si>
  <si>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</si>
  <si>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</si>
  <si>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05</t>
  </si>
  <si>
    <t>Control Interno</t>
  </si>
  <si>
    <t>16</t>
  </si>
  <si>
    <t xml:space="preserve">Programa      de      Modernización      de     la </t>
  </si>
  <si>
    <t>Administración Pública</t>
  </si>
  <si>
    <t>000</t>
  </si>
  <si>
    <t>Programa Normal de Operación</t>
  </si>
  <si>
    <t>101</t>
  </si>
  <si>
    <t xml:space="preserve">Diseñar  políticas  públicas  y  las  estrategias </t>
  </si>
  <si>
    <t>para su implantación</t>
  </si>
  <si>
    <t>N000</t>
  </si>
  <si>
    <t xml:space="preserve">Actividad     institucional     no    asociada     a </t>
  </si>
  <si>
    <t>proyectos</t>
  </si>
  <si>
    <t>100</t>
  </si>
  <si>
    <t>Secretaría</t>
  </si>
  <si>
    <t>109</t>
  </si>
  <si>
    <t>Unidad de Desarrollo Administrativo</t>
  </si>
  <si>
    <t>200</t>
  </si>
  <si>
    <t>Subsecretaría   de   Atención  Ciudadana     y</t>
  </si>
  <si>
    <t>Contraloría Social</t>
  </si>
  <si>
    <t>300</t>
  </si>
  <si>
    <t>Subsecretaría  de  Normatividad  y Control de</t>
  </si>
  <si>
    <t>la Gestión Pública</t>
  </si>
  <si>
    <t>I008</t>
  </si>
  <si>
    <t>y metodología del PROMAP</t>
  </si>
  <si>
    <t>102</t>
  </si>
  <si>
    <t xml:space="preserve">Proporcionar    asesoría,    así   como   apoyo </t>
  </si>
  <si>
    <t>técnico y jurídico</t>
  </si>
  <si>
    <t>110</t>
  </si>
  <si>
    <t>Unidad de Asuntos Jurídicos</t>
  </si>
  <si>
    <t>104</t>
  </si>
  <si>
    <t>Comunicar   y    difundir    las   actividades   y</t>
  </si>
  <si>
    <t>compromisos del Gobierno Federal</t>
  </si>
  <si>
    <t>111</t>
  </si>
  <si>
    <t>Dirección General de Comunicación Social</t>
  </si>
  <si>
    <t>207</t>
  </si>
  <si>
    <t>I001</t>
  </si>
  <si>
    <t>Sistema    Electrónico     de     Contrataciones</t>
  </si>
  <si>
    <t>Gubernamentales (COMPRANET)</t>
  </si>
  <si>
    <t>Subsecretaría    de    Atención  Ciudadana   y</t>
  </si>
  <si>
    <t>I002</t>
  </si>
  <si>
    <t>Sistema  Nacional  de  Quejas,  Denuncias   y</t>
  </si>
  <si>
    <t>Atención a la Ciudadanía</t>
  </si>
  <si>
    <t>210</t>
  </si>
  <si>
    <t>Dirección General de Atención Ciudadana</t>
  </si>
  <si>
    <t>213</t>
  </si>
  <si>
    <t>Dirección General de Inconformidades</t>
  </si>
  <si>
    <t>I003</t>
  </si>
  <si>
    <t>Sistema    Electrónico      de     Declaraciones</t>
  </si>
  <si>
    <t>Patrimoniales (DECLARANET)</t>
  </si>
  <si>
    <t>211</t>
  </si>
  <si>
    <t>Dirección General de Responsabilidades     y</t>
  </si>
  <si>
    <t>Situación Patrimonial</t>
  </si>
  <si>
    <t>413</t>
  </si>
  <si>
    <t>Preservar  y conservar el patrimonio y acervo</t>
  </si>
  <si>
    <t>histórico de la Nación</t>
  </si>
  <si>
    <t>K041</t>
  </si>
  <si>
    <t>Rehabilitación y mantenimiento</t>
  </si>
  <si>
    <t>A00</t>
  </si>
  <si>
    <t>Comisión  de  Avalúos  de  Bienes Nacionales</t>
  </si>
  <si>
    <t>K042</t>
  </si>
  <si>
    <t>Proyectos y obras complementarias</t>
  </si>
  <si>
    <t>K043</t>
  </si>
  <si>
    <t>Estudios y proyectos</t>
  </si>
  <si>
    <t>601</t>
  </si>
  <si>
    <t>Medir y evaluar la gestión pública</t>
  </si>
  <si>
    <t>112</t>
  </si>
  <si>
    <t>Contraloría Interna</t>
  </si>
  <si>
    <t xml:space="preserve">  Modificado </t>
  </si>
  <si>
    <t>I004</t>
  </si>
  <si>
    <t>Sistema      de      Control      y       Evaluación</t>
  </si>
  <si>
    <t>Gubernamental</t>
  </si>
  <si>
    <t>310</t>
  </si>
  <si>
    <t>Unidad  de  Seguimiento  y  Evaluación  de  la</t>
  </si>
  <si>
    <t>Gestión Pública</t>
  </si>
  <si>
    <t>602</t>
  </si>
  <si>
    <t>Auditar a la gestión pública</t>
  </si>
  <si>
    <t>I005</t>
  </si>
  <si>
    <t xml:space="preserve">Sistematizar  los  Procesos  de  las Auditorías </t>
  </si>
  <si>
    <t>Directas, Especiales y Externas</t>
  </si>
  <si>
    <t>311</t>
  </si>
  <si>
    <t>Dirección General de Auditoría</t>
  </si>
  <si>
    <t>603</t>
  </si>
  <si>
    <t>Controlar   el  patrimonio  inmobiliario   federal</t>
  </si>
  <si>
    <t>604</t>
  </si>
  <si>
    <t>Supervisar       la       descentralización      y/o</t>
  </si>
  <si>
    <t>desconcentración administrativa</t>
  </si>
  <si>
    <t>I006</t>
  </si>
  <si>
    <t>Programa de Contraloría Social</t>
  </si>
  <si>
    <t>212</t>
  </si>
  <si>
    <t>Dirección General de Operación Regional</t>
  </si>
  <si>
    <t>y Contraloría Social</t>
  </si>
  <si>
    <t>605</t>
  </si>
  <si>
    <t>Establecer   los  procesos  de   adquisiciones,</t>
  </si>
  <si>
    <t>obras públicas y servicios relacionados</t>
  </si>
  <si>
    <t>I007</t>
  </si>
  <si>
    <t xml:space="preserve">Normatividad     de     adquisiciones,      obras </t>
  </si>
  <si>
    <t>públicas, servicios y bienes muebles</t>
  </si>
  <si>
    <t>309</t>
  </si>
  <si>
    <t>Unidad  de  Normatividad  de    Adquisiciones,</t>
  </si>
  <si>
    <t>Obras Públicas, Servicios y Patrimonio</t>
  </si>
  <si>
    <t>Federal</t>
  </si>
  <si>
    <t>701</t>
  </si>
  <si>
    <t xml:space="preserve">Administrar   recursos   humanos,   materiales </t>
  </si>
  <si>
    <t>y financieros</t>
  </si>
  <si>
    <t>400</t>
  </si>
  <si>
    <t>Oficialía Mayor</t>
  </si>
  <si>
    <t>410</t>
  </si>
  <si>
    <t>Dirección General de Administración</t>
  </si>
  <si>
    <t>412</t>
  </si>
  <si>
    <t xml:space="preserve">Dirección      General      de      Programación, </t>
  </si>
  <si>
    <t>Organización y Presupuesto</t>
  </si>
  <si>
    <t>702</t>
  </si>
  <si>
    <t>Administrar  los  recursos  informaticos para el</t>
  </si>
  <si>
    <t>desarrollo de las actividades sustantivas</t>
  </si>
  <si>
    <t>411</t>
  </si>
  <si>
    <t>Dirección General de Informática</t>
  </si>
  <si>
    <t>703</t>
  </si>
  <si>
    <t>Capacitar y formar servidores públicos</t>
  </si>
  <si>
    <t>I009</t>
  </si>
  <si>
    <t>Capacitación técnica y de calidad total</t>
  </si>
  <si>
    <t>708</t>
  </si>
  <si>
    <t xml:space="preserve">Prever   el  pago   de    los   incrementos   por </t>
  </si>
  <si>
    <t>servicios personales</t>
  </si>
  <si>
    <t>09</t>
  </si>
  <si>
    <t>Seguridad Social</t>
  </si>
  <si>
    <t>03</t>
  </si>
  <si>
    <t>Seguros</t>
  </si>
  <si>
    <t>Programa de Normal de Operación</t>
  </si>
  <si>
    <t>707</t>
  </si>
  <si>
    <t>Pagar  las  aportaciones  del Gobierno Federal</t>
  </si>
  <si>
    <t xml:space="preserve">110 </t>
  </si>
  <si>
    <t>Subsecretaría    de   Atención   Ciudadana   y</t>
  </si>
  <si>
    <t>Dirección  General  de   Atención   Ciudadana</t>
  </si>
  <si>
    <t>Dirección   General  de  Responsabilidades  y</t>
  </si>
  <si>
    <t xml:space="preserve">Dirección  General  de  Operación Regional y </t>
  </si>
  <si>
    <t>Subsecretaría de Normatividad y Control de la</t>
  </si>
  <si>
    <t xml:space="preserve">Unidad  de  Normatividad  de   Adquisiciones, </t>
  </si>
  <si>
    <t xml:space="preserve">Obras Públicas, Servicios y Patrimonio  </t>
  </si>
  <si>
    <t xml:space="preserve">   Modificado</t>
  </si>
  <si>
    <t xml:space="preserve">Dirección General de Auditoría </t>
  </si>
  <si>
    <t xml:space="preserve">400 </t>
  </si>
  <si>
    <t xml:space="preserve">410 </t>
  </si>
  <si>
    <t>Asesorar,  promover,  difundir  los  conceptos</t>
  </si>
  <si>
    <t>HOJA   2   DE   19   .</t>
  </si>
  <si>
    <t>HOJA   3   DE   19   .</t>
  </si>
  <si>
    <t>HOJA   4   DE   19   .</t>
  </si>
  <si>
    <t>HOJA   5   DE   19   .</t>
  </si>
  <si>
    <t>HOJA   6   DE   19   .</t>
  </si>
  <si>
    <t>HOJA   7   DE   19   .</t>
  </si>
  <si>
    <t>HOJA   8   DE   19   .</t>
  </si>
  <si>
    <t>HOJA   9   DE   19   .</t>
  </si>
  <si>
    <t>HOJA   10   DE   19   .</t>
  </si>
  <si>
    <t>HOJA   11   DE   19   .</t>
  </si>
  <si>
    <t>HOJA   12   DE   19   .</t>
  </si>
  <si>
    <t>HOJA   13   DE   19   .</t>
  </si>
  <si>
    <t>HOJA   14   DE   19   .</t>
  </si>
  <si>
    <t>HOJA   15   DE   19   .</t>
  </si>
  <si>
    <t>HOJA   16   DE   19   .</t>
  </si>
  <si>
    <t>HOJA   17   DE   19   .</t>
  </si>
  <si>
    <t>HOJA   18   DE   19   .</t>
  </si>
  <si>
    <t>HOJA   19   DE   19   .</t>
  </si>
  <si>
    <t>Promover la participación ciudadana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</si>
</sst>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43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45</v>
      </c>
      <c r="K13" s="79"/>
      <c r="L13" s="80">
        <f aca="true" t="shared" si="0" ref="L13:P15">+L20+L640</f>
        <v>540554.2000000001</v>
      </c>
      <c r="M13" s="80">
        <f t="shared" si="0"/>
        <v>19440</v>
      </c>
      <c r="N13" s="80">
        <f t="shared" si="0"/>
        <v>148767.5</v>
      </c>
      <c r="O13" s="80">
        <f t="shared" si="0"/>
        <v>43600</v>
      </c>
      <c r="P13" s="80">
        <f t="shared" si="0"/>
        <v>0</v>
      </c>
      <c r="Q13" s="80">
        <f>SUM(L13:P13)</f>
        <v>752361.7000000001</v>
      </c>
      <c r="R13" s="80">
        <f aca="true" t="shared" si="1" ref="R13:U15">+R20+R640</f>
        <v>151500</v>
      </c>
      <c r="S13" s="80">
        <f t="shared" si="1"/>
        <v>15500</v>
      </c>
      <c r="T13" s="80">
        <f t="shared" si="1"/>
        <v>1400</v>
      </c>
      <c r="U13" s="80">
        <f t="shared" si="1"/>
        <v>0</v>
      </c>
      <c r="V13" s="80">
        <f>SUM(R13:U13)</f>
        <v>168400</v>
      </c>
      <c r="W13" s="80">
        <f>+V13+Q13</f>
        <v>920761.7000000001</v>
      </c>
      <c r="X13" s="80">
        <f>(Q13/W13)*100</f>
        <v>81.71079444333968</v>
      </c>
      <c r="Y13" s="80">
        <f>(V13/W13)*100</f>
        <v>18.289205556660313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46</v>
      </c>
      <c r="K14" s="79"/>
      <c r="L14" s="80">
        <f t="shared" si="0"/>
        <v>634213.1000000001</v>
      </c>
      <c r="M14" s="80">
        <f t="shared" si="0"/>
        <v>15500.2</v>
      </c>
      <c r="N14" s="80">
        <f t="shared" si="0"/>
        <v>93688.3</v>
      </c>
      <c r="O14" s="80">
        <f t="shared" si="0"/>
        <v>44541.6</v>
      </c>
      <c r="P14" s="80">
        <f t="shared" si="0"/>
        <v>0</v>
      </c>
      <c r="Q14" s="80">
        <f>SUM(L14:P14)</f>
        <v>787943.2000000001</v>
      </c>
      <c r="R14" s="80">
        <f t="shared" si="1"/>
        <v>152312</v>
      </c>
      <c r="S14" s="80">
        <f t="shared" si="1"/>
        <v>17100</v>
      </c>
      <c r="T14" s="80">
        <f t="shared" si="1"/>
        <v>0</v>
      </c>
      <c r="U14" s="80">
        <f t="shared" si="1"/>
        <v>0</v>
      </c>
      <c r="V14" s="81">
        <f>SUM(R14:U14)</f>
        <v>169412</v>
      </c>
      <c r="W14" s="81">
        <f>+V14+Q14</f>
        <v>957355.2000000001</v>
      </c>
      <c r="X14" s="81">
        <f>(Q14/W14)*100</f>
        <v>82.30416464025055</v>
      </c>
      <c r="Y14" s="81">
        <f>(V14/W14)*100</f>
        <v>17.69583535974944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47</v>
      </c>
      <c r="K15" s="79"/>
      <c r="L15" s="80">
        <f t="shared" si="0"/>
        <v>627891.9</v>
      </c>
      <c r="M15" s="80">
        <f t="shared" si="0"/>
        <v>11453.199999999997</v>
      </c>
      <c r="N15" s="80">
        <f t="shared" si="0"/>
        <v>82087.60000000002</v>
      </c>
      <c r="O15" s="80">
        <f t="shared" si="0"/>
        <v>44498.6</v>
      </c>
      <c r="P15" s="80">
        <f t="shared" si="0"/>
        <v>0</v>
      </c>
      <c r="Q15" s="80">
        <f>SUM(L15:P15)</f>
        <v>765931.2999999999</v>
      </c>
      <c r="R15" s="80">
        <f t="shared" si="1"/>
        <v>152312</v>
      </c>
      <c r="S15" s="80">
        <f t="shared" si="1"/>
        <v>15828.5</v>
      </c>
      <c r="T15" s="80">
        <f t="shared" si="1"/>
        <v>0</v>
      </c>
      <c r="U15" s="80">
        <f t="shared" si="1"/>
        <v>0</v>
      </c>
      <c r="V15" s="81">
        <f>SUM(R15:U15)</f>
        <v>168140.5</v>
      </c>
      <c r="W15" s="81">
        <f>+V15+Q15</f>
        <v>934071.7999999999</v>
      </c>
      <c r="X15" s="81">
        <f>(Q15/W15)*100</f>
        <v>81.99918892744648</v>
      </c>
      <c r="Y15" s="81">
        <f>(V15/W15)*100</f>
        <v>18.000811072553525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48</v>
      </c>
      <c r="K16" s="79"/>
      <c r="L16" s="80">
        <f>(L15/L13)*100</f>
        <v>116.15706621093685</v>
      </c>
      <c r="M16" s="80">
        <f aca="true" t="shared" si="2" ref="M16:W16">(M15/M13)*100</f>
        <v>58.91563786008229</v>
      </c>
      <c r="N16" s="80">
        <f t="shared" si="2"/>
        <v>55.1784495941654</v>
      </c>
      <c r="O16" s="80">
        <f t="shared" si="2"/>
        <v>102.06100917431193</v>
      </c>
      <c r="P16" s="80"/>
      <c r="Q16" s="80">
        <f t="shared" si="2"/>
        <v>101.80360058200728</v>
      </c>
      <c r="R16" s="80">
        <f t="shared" si="2"/>
        <v>100.53597359735973</v>
      </c>
      <c r="S16" s="80">
        <f t="shared" si="2"/>
        <v>102.11935483870968</v>
      </c>
      <c r="T16" s="80">
        <f t="shared" si="2"/>
        <v>0</v>
      </c>
      <c r="U16" s="80"/>
      <c r="V16" s="81">
        <f t="shared" si="2"/>
        <v>99.84590261282659</v>
      </c>
      <c r="W16" s="81">
        <f t="shared" si="2"/>
        <v>101.44555317624526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49</v>
      </c>
      <c r="K17" s="79"/>
      <c r="L17" s="80">
        <f>(L15/L14)*100</f>
        <v>99.00330031025848</v>
      </c>
      <c r="M17" s="80">
        <f aca="true" t="shared" si="3" ref="M17:W17">(M15/M14)*100</f>
        <v>73.89065947536159</v>
      </c>
      <c r="N17" s="80">
        <f t="shared" si="3"/>
        <v>87.61777084225034</v>
      </c>
      <c r="O17" s="80">
        <f t="shared" si="3"/>
        <v>99.90346103417929</v>
      </c>
      <c r="P17" s="80"/>
      <c r="Q17" s="80">
        <f t="shared" si="3"/>
        <v>97.20641030977866</v>
      </c>
      <c r="R17" s="80">
        <f t="shared" si="3"/>
        <v>100</v>
      </c>
      <c r="S17" s="80">
        <f t="shared" si="3"/>
        <v>92.56432748538012</v>
      </c>
      <c r="T17" s="80"/>
      <c r="U17" s="80"/>
      <c r="V17" s="81">
        <f t="shared" si="3"/>
        <v>99.24946284796826</v>
      </c>
      <c r="W17" s="81">
        <f t="shared" si="3"/>
        <v>97.56794552324988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50</v>
      </c>
      <c r="C19" s="51"/>
      <c r="D19" s="51"/>
      <c r="E19" s="51"/>
      <c r="F19" s="51"/>
      <c r="G19" s="51"/>
      <c r="H19" s="51"/>
      <c r="I19" s="52"/>
      <c r="J19" s="55" t="s">
        <v>51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52</v>
      </c>
      <c r="K20" s="56"/>
      <c r="L20" s="74">
        <f>+L27</f>
        <v>517413.9</v>
      </c>
      <c r="M20" s="74">
        <f aca="true" t="shared" si="4" ref="M20:U22">+M27</f>
        <v>19440</v>
      </c>
      <c r="N20" s="74">
        <f t="shared" si="4"/>
        <v>148767.5</v>
      </c>
      <c r="O20" s="74">
        <f t="shared" si="4"/>
        <v>43600</v>
      </c>
      <c r="P20" s="74"/>
      <c r="Q20" s="74">
        <f>SUM(L20:P20)</f>
        <v>729221.4</v>
      </c>
      <c r="R20" s="74">
        <f t="shared" si="4"/>
        <v>151500</v>
      </c>
      <c r="S20" s="74">
        <f t="shared" si="4"/>
        <v>15500</v>
      </c>
      <c r="T20" s="74">
        <f t="shared" si="4"/>
        <v>1400</v>
      </c>
      <c r="U20" s="74">
        <f t="shared" si="4"/>
        <v>0</v>
      </c>
      <c r="V20" s="23">
        <f>SUM(R20:U20)</f>
        <v>168400</v>
      </c>
      <c r="W20" s="23">
        <f>+V20+Q20</f>
        <v>897621.4</v>
      </c>
      <c r="X20" s="23">
        <f>(Q20/W20)*100</f>
        <v>81.2393064603852</v>
      </c>
      <c r="Y20" s="23">
        <f>(V20/W20)*100</f>
        <v>18.76069353961481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53</v>
      </c>
      <c r="K21" s="56"/>
      <c r="L21" s="74">
        <f>+L28</f>
        <v>604403.7000000001</v>
      </c>
      <c r="M21" s="74">
        <f t="shared" si="4"/>
        <v>15500.2</v>
      </c>
      <c r="N21" s="74">
        <f t="shared" si="4"/>
        <v>93688.3</v>
      </c>
      <c r="O21" s="74">
        <f t="shared" si="4"/>
        <v>44541.6</v>
      </c>
      <c r="P21" s="74"/>
      <c r="Q21" s="74">
        <f>SUM(L21:P21)</f>
        <v>758133.8</v>
      </c>
      <c r="R21" s="74">
        <f t="shared" si="4"/>
        <v>152312</v>
      </c>
      <c r="S21" s="74">
        <f t="shared" si="4"/>
        <v>17100</v>
      </c>
      <c r="T21" s="74">
        <f t="shared" si="4"/>
        <v>0</v>
      </c>
      <c r="U21" s="74">
        <f t="shared" si="4"/>
        <v>0</v>
      </c>
      <c r="V21" s="23">
        <f>SUM(R21:U21)</f>
        <v>169412</v>
      </c>
      <c r="W21" s="23">
        <f>+V21+Q21</f>
        <v>927545.8</v>
      </c>
      <c r="X21" s="23">
        <f>(Q21/W21)*100</f>
        <v>81.73545716017473</v>
      </c>
      <c r="Y21" s="23">
        <f>(V21/W21)*100</f>
        <v>18.264542839825268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54</v>
      </c>
      <c r="K22" s="54"/>
      <c r="L22" s="74">
        <f>+L29</f>
        <v>598600.3</v>
      </c>
      <c r="M22" s="74">
        <f t="shared" si="4"/>
        <v>11453.199999999997</v>
      </c>
      <c r="N22" s="74">
        <f t="shared" si="4"/>
        <v>82087.60000000002</v>
      </c>
      <c r="O22" s="74">
        <f t="shared" si="4"/>
        <v>44498.6</v>
      </c>
      <c r="P22" s="74"/>
      <c r="Q22" s="23">
        <f>SUM(L22:P22)</f>
        <v>736639.7</v>
      </c>
      <c r="R22" s="74">
        <f t="shared" si="4"/>
        <v>152312</v>
      </c>
      <c r="S22" s="74">
        <f t="shared" si="4"/>
        <v>15828.5</v>
      </c>
      <c r="T22" s="74">
        <f t="shared" si="4"/>
        <v>0</v>
      </c>
      <c r="U22" s="74">
        <f t="shared" si="4"/>
        <v>0</v>
      </c>
      <c r="V22" s="23">
        <f>SUM(R22:U22)</f>
        <v>168140.5</v>
      </c>
      <c r="W22" s="23">
        <f>+V22+Q22</f>
        <v>904780.2</v>
      </c>
      <c r="X22" s="23">
        <f>(Q22/W22)*100</f>
        <v>81.4164257794324</v>
      </c>
      <c r="Y22" s="23">
        <f>(V22/W22)*100</f>
        <v>18.583574220567602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55</v>
      </c>
      <c r="K23" s="54"/>
      <c r="L23" s="74">
        <f>(L22/L20)*100</f>
        <v>115.69080382262634</v>
      </c>
      <c r="M23" s="23">
        <f>(M22/M20)*100</f>
        <v>58.91563786008229</v>
      </c>
      <c r="N23" s="74">
        <f>(N22/N20)*100</f>
        <v>55.1784495941654</v>
      </c>
      <c r="O23" s="74">
        <f>(O22/O20)*100</f>
        <v>102.06100917431193</v>
      </c>
      <c r="P23" s="23"/>
      <c r="Q23" s="23">
        <f aca="true" t="shared" si="5" ref="Q23:W23">(Q22/Q20)*100</f>
        <v>101.01729049641163</v>
      </c>
      <c r="R23" s="23">
        <f t="shared" si="5"/>
        <v>100.53597359735973</v>
      </c>
      <c r="S23" s="74">
        <f t="shared" si="5"/>
        <v>102.11935483870968</v>
      </c>
      <c r="T23" s="74">
        <f t="shared" si="5"/>
        <v>0</v>
      </c>
      <c r="U23" s="74"/>
      <c r="V23" s="23">
        <f t="shared" si="5"/>
        <v>99.84590261282659</v>
      </c>
      <c r="W23" s="23">
        <f t="shared" si="5"/>
        <v>100.79753000541207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56</v>
      </c>
      <c r="K24" s="54"/>
      <c r="L24" s="74">
        <f>(L22/L21)*100</f>
        <v>99.03981395216475</v>
      </c>
      <c r="M24" s="23">
        <f>(M22/M21)*100</f>
        <v>73.89065947536159</v>
      </c>
      <c r="N24" s="74">
        <f>(N22/N21)*100</f>
        <v>87.61777084225034</v>
      </c>
      <c r="O24" s="74">
        <f>(O22/O21)*100</f>
        <v>99.90346103417929</v>
      </c>
      <c r="P24" s="23"/>
      <c r="Q24" s="23">
        <f aca="true" t="shared" si="6" ref="Q24:W24">(Q22/Q21)*100</f>
        <v>97.16486720417952</v>
      </c>
      <c r="R24" s="23">
        <f t="shared" si="6"/>
        <v>100</v>
      </c>
      <c r="S24" s="74">
        <f t="shared" si="6"/>
        <v>92.56432748538012</v>
      </c>
      <c r="T24" s="74"/>
      <c r="U24" s="74"/>
      <c r="V24" s="23">
        <f t="shared" si="6"/>
        <v>99.24946284796826</v>
      </c>
      <c r="W24" s="23">
        <f t="shared" si="6"/>
        <v>97.54560906857644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 t="s">
        <v>57</v>
      </c>
      <c r="D26" s="51"/>
      <c r="E26" s="51"/>
      <c r="F26" s="51"/>
      <c r="G26" s="51"/>
      <c r="H26" s="51"/>
      <c r="I26" s="52"/>
      <c r="J26" s="53" t="s">
        <v>58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52</v>
      </c>
      <c r="K27" s="54"/>
      <c r="L27" s="74">
        <f>+L35</f>
        <v>517413.9</v>
      </c>
      <c r="M27" s="23">
        <f aca="true" t="shared" si="7" ref="M27:U29">+M35</f>
        <v>19440</v>
      </c>
      <c r="N27" s="74">
        <f t="shared" si="7"/>
        <v>148767.5</v>
      </c>
      <c r="O27" s="74">
        <f t="shared" si="7"/>
        <v>43600</v>
      </c>
      <c r="P27" s="23">
        <f t="shared" si="7"/>
        <v>0</v>
      </c>
      <c r="Q27" s="23">
        <f>SUM(L27:P27)</f>
        <v>729221.4</v>
      </c>
      <c r="R27" s="23">
        <f t="shared" si="7"/>
        <v>151500</v>
      </c>
      <c r="S27" s="74">
        <f t="shared" si="7"/>
        <v>15500</v>
      </c>
      <c r="T27" s="74">
        <f t="shared" si="7"/>
        <v>1400</v>
      </c>
      <c r="U27" s="74">
        <f t="shared" si="7"/>
        <v>0</v>
      </c>
      <c r="V27" s="23">
        <f>SUM(R27:U27)</f>
        <v>168400</v>
      </c>
      <c r="W27" s="23">
        <f>+V27+Q27</f>
        <v>897621.4</v>
      </c>
      <c r="X27" s="23">
        <f>(Q27/W27)*100</f>
        <v>81.2393064603852</v>
      </c>
      <c r="Y27" s="23">
        <f>(V27/W27)*100</f>
        <v>18.76069353961481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53</v>
      </c>
      <c r="K28" s="54"/>
      <c r="L28" s="21">
        <f>+L36</f>
        <v>604403.7000000001</v>
      </c>
      <c r="M28" s="21">
        <f t="shared" si="7"/>
        <v>15500.2</v>
      </c>
      <c r="N28" s="21">
        <f t="shared" si="7"/>
        <v>93688.3</v>
      </c>
      <c r="O28" s="21">
        <f t="shared" si="7"/>
        <v>44541.6</v>
      </c>
      <c r="P28" s="21"/>
      <c r="Q28" s="21">
        <f>SUM(L28:P28)</f>
        <v>758133.8</v>
      </c>
      <c r="R28" s="21">
        <f t="shared" si="7"/>
        <v>152312</v>
      </c>
      <c r="S28" s="21">
        <f t="shared" si="7"/>
        <v>17100</v>
      </c>
      <c r="T28" s="21">
        <f t="shared" si="7"/>
        <v>0</v>
      </c>
      <c r="U28" s="21">
        <f t="shared" si="7"/>
        <v>0</v>
      </c>
      <c r="V28" s="21">
        <f>SUM(R28:U28)</f>
        <v>169412</v>
      </c>
      <c r="W28" s="21">
        <f>+V28+Q28</f>
        <v>927545.8</v>
      </c>
      <c r="X28" s="21">
        <f>(Q28/W28)*100</f>
        <v>81.73545716017473</v>
      </c>
      <c r="Y28" s="21">
        <f>(V28/W28)*100</f>
        <v>18.264542839825268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54</v>
      </c>
      <c r="K29" s="54"/>
      <c r="L29" s="74">
        <f>+L37</f>
        <v>598600.3</v>
      </c>
      <c r="M29" s="23">
        <f t="shared" si="7"/>
        <v>11453.199999999997</v>
      </c>
      <c r="N29" s="74">
        <f t="shared" si="7"/>
        <v>82087.60000000002</v>
      </c>
      <c r="O29" s="74">
        <f t="shared" si="7"/>
        <v>44498.6</v>
      </c>
      <c r="P29" s="23"/>
      <c r="Q29" s="23">
        <f>SUM(L29:P29)</f>
        <v>736639.7</v>
      </c>
      <c r="R29" s="23">
        <f t="shared" si="7"/>
        <v>152312</v>
      </c>
      <c r="S29" s="74">
        <f t="shared" si="7"/>
        <v>15828.5</v>
      </c>
      <c r="T29" s="74">
        <f t="shared" si="7"/>
        <v>0</v>
      </c>
      <c r="U29" s="74">
        <f t="shared" si="7"/>
        <v>0</v>
      </c>
      <c r="V29" s="23">
        <f>SUM(R29:U29)</f>
        <v>168140.5</v>
      </c>
      <c r="W29" s="23">
        <f>+V29+Q29</f>
        <v>904780.2</v>
      </c>
      <c r="X29" s="23">
        <f>(Q29/W29)*100</f>
        <v>81.4164257794324</v>
      </c>
      <c r="Y29" s="23">
        <f>(V29/W29)*100</f>
        <v>18.583574220567602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55</v>
      </c>
      <c r="K30" s="54"/>
      <c r="L30" s="74">
        <f>(L29/L27)*100</f>
        <v>115.69080382262634</v>
      </c>
      <c r="M30" s="23">
        <f>(M29/M27)*100</f>
        <v>58.91563786008229</v>
      </c>
      <c r="N30" s="74">
        <f>(N29/N27)*100</f>
        <v>55.1784495941654</v>
      </c>
      <c r="O30" s="74">
        <f>(O29/O27)*100</f>
        <v>102.06100917431193</v>
      </c>
      <c r="P30" s="23"/>
      <c r="Q30" s="23">
        <f aca="true" t="shared" si="8" ref="Q30:W30">(Q29/Q27)*100</f>
        <v>101.01729049641163</v>
      </c>
      <c r="R30" s="23">
        <f t="shared" si="8"/>
        <v>100.53597359735973</v>
      </c>
      <c r="S30" s="74">
        <f t="shared" si="8"/>
        <v>102.11935483870968</v>
      </c>
      <c r="T30" s="74">
        <f t="shared" si="8"/>
        <v>0</v>
      </c>
      <c r="U30" s="74"/>
      <c r="V30" s="23">
        <f t="shared" si="8"/>
        <v>99.84590261282659</v>
      </c>
      <c r="W30" s="23">
        <f t="shared" si="8"/>
        <v>100.79753000541207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56</v>
      </c>
      <c r="K31" s="54"/>
      <c r="L31" s="74">
        <f>(L29/L28)*100</f>
        <v>99.03981395216475</v>
      </c>
      <c r="M31" s="23">
        <f>(M29/M28)*100</f>
        <v>73.89065947536159</v>
      </c>
      <c r="N31" s="74">
        <f>(N29/N28)*100</f>
        <v>87.61777084225034</v>
      </c>
      <c r="O31" s="74">
        <f>(O29/O28)*100</f>
        <v>99.90346103417929</v>
      </c>
      <c r="P31" s="23"/>
      <c r="Q31" s="23">
        <f aca="true" t="shared" si="9" ref="Q31:W31">(Q29/Q28)*100</f>
        <v>97.16486720417952</v>
      </c>
      <c r="R31" s="23">
        <f t="shared" si="9"/>
        <v>100</v>
      </c>
      <c r="S31" s="74">
        <f t="shared" si="9"/>
        <v>92.56432748538012</v>
      </c>
      <c r="T31" s="74"/>
      <c r="U31" s="74"/>
      <c r="V31" s="23">
        <f t="shared" si="9"/>
        <v>99.24946284796826</v>
      </c>
      <c r="W31" s="23">
        <f t="shared" si="9"/>
        <v>97.54560906857644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59</v>
      </c>
      <c r="E33" s="51"/>
      <c r="F33" s="51"/>
      <c r="G33" s="51"/>
      <c r="H33" s="51"/>
      <c r="I33" s="52"/>
      <c r="J33" s="53" t="s">
        <v>60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61</v>
      </c>
      <c r="K34" s="54"/>
      <c r="L34" s="74"/>
      <c r="M34" s="23"/>
      <c r="N34" s="74"/>
      <c r="O34" s="74"/>
      <c r="P34" s="23"/>
      <c r="Q34" s="23"/>
      <c r="R34" s="23"/>
      <c r="S34" s="74"/>
      <c r="T34" s="74"/>
      <c r="U34" s="74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52</v>
      </c>
      <c r="K35" s="54"/>
      <c r="L35" s="74">
        <f aca="true" t="shared" si="10" ref="L35:O37">+L42</f>
        <v>517413.9</v>
      </c>
      <c r="M35" s="23">
        <f t="shared" si="10"/>
        <v>19440</v>
      </c>
      <c r="N35" s="74">
        <f t="shared" si="10"/>
        <v>148767.5</v>
      </c>
      <c r="O35" s="74">
        <f t="shared" si="10"/>
        <v>43600</v>
      </c>
      <c r="P35" s="23">
        <f>+P59+P129+P161+P192+P263+P332+P378+P401+P434+P466+P491+P554+P576+P608</f>
        <v>0</v>
      </c>
      <c r="Q35" s="23">
        <f>SUM(L35:P35)</f>
        <v>729221.4</v>
      </c>
      <c r="R35" s="23">
        <f aca="true" t="shared" si="11" ref="R35:U37">+R59+R129+R161+R192+R263+R332+R378+R401+R434+R466+R491+R554+R576+R608</f>
        <v>151500</v>
      </c>
      <c r="S35" s="74">
        <f t="shared" si="11"/>
        <v>15500</v>
      </c>
      <c r="T35" s="74">
        <f t="shared" si="11"/>
        <v>1400</v>
      </c>
      <c r="U35" s="74">
        <f t="shared" si="11"/>
        <v>0</v>
      </c>
      <c r="V35" s="23">
        <f>SUM(R35:U35)</f>
        <v>168400</v>
      </c>
      <c r="W35" s="23">
        <f>+V35+Q35</f>
        <v>897621.4</v>
      </c>
      <c r="X35" s="23">
        <f>(Q35/W35)*100</f>
        <v>81.2393064603852</v>
      </c>
      <c r="Y35" s="23">
        <f>(V35/W35)*100</f>
        <v>18.76069353961481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53</v>
      </c>
      <c r="K36" s="54"/>
      <c r="L36" s="74">
        <f t="shared" si="10"/>
        <v>604403.7000000001</v>
      </c>
      <c r="M36" s="23">
        <f t="shared" si="10"/>
        <v>15500.2</v>
      </c>
      <c r="N36" s="74">
        <f t="shared" si="10"/>
        <v>93688.3</v>
      </c>
      <c r="O36" s="74">
        <f t="shared" si="10"/>
        <v>44541.6</v>
      </c>
      <c r="P36" s="23">
        <f>+P60+P130+P162+P193+P264+P333+P379+P402+P435+P467+P492+P555+P577+P609</f>
        <v>0</v>
      </c>
      <c r="Q36" s="23">
        <f>SUM(L36:P36)</f>
        <v>758133.8</v>
      </c>
      <c r="R36" s="23">
        <f t="shared" si="11"/>
        <v>152312</v>
      </c>
      <c r="S36" s="74">
        <f t="shared" si="11"/>
        <v>17100</v>
      </c>
      <c r="T36" s="74">
        <f t="shared" si="11"/>
        <v>0</v>
      </c>
      <c r="U36" s="74">
        <f t="shared" si="11"/>
        <v>0</v>
      </c>
      <c r="V36" s="23">
        <f>SUM(R36:U36)</f>
        <v>169412</v>
      </c>
      <c r="W36" s="23">
        <f>+V36+Q36</f>
        <v>927545.8</v>
      </c>
      <c r="X36" s="23">
        <f>(Q36/W36)*100</f>
        <v>81.73545716017473</v>
      </c>
      <c r="Y36" s="23">
        <f>(V36/W36)*100</f>
        <v>18.264542839825268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54</v>
      </c>
      <c r="K37" s="54"/>
      <c r="L37" s="21">
        <f t="shared" si="10"/>
        <v>598600.3</v>
      </c>
      <c r="M37" s="21">
        <f t="shared" si="10"/>
        <v>11453.199999999997</v>
      </c>
      <c r="N37" s="21">
        <f t="shared" si="10"/>
        <v>82087.60000000002</v>
      </c>
      <c r="O37" s="21">
        <f t="shared" si="10"/>
        <v>44498.6</v>
      </c>
      <c r="P37" s="21">
        <f>+P61+P131+P163+P194+P265+P334+P380+P403+P436+P468+P493+P556+P578+P610</f>
        <v>0</v>
      </c>
      <c r="Q37" s="21">
        <f>SUM(L37:P37)</f>
        <v>736639.7</v>
      </c>
      <c r="R37" s="21">
        <f t="shared" si="11"/>
        <v>152312</v>
      </c>
      <c r="S37" s="21">
        <f t="shared" si="11"/>
        <v>15828.5</v>
      </c>
      <c r="T37" s="21">
        <f t="shared" si="11"/>
        <v>0</v>
      </c>
      <c r="U37" s="21">
        <f t="shared" si="11"/>
        <v>0</v>
      </c>
      <c r="V37" s="21">
        <f>SUM(R37:U37)</f>
        <v>168140.5</v>
      </c>
      <c r="W37" s="21">
        <f>+V37+Q37</f>
        <v>904780.2</v>
      </c>
      <c r="X37" s="21">
        <f>(Q37/W37)*100</f>
        <v>81.4164257794324</v>
      </c>
      <c r="Y37" s="21">
        <f>(V37/W37)*100</f>
        <v>18.583574220567602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55</v>
      </c>
      <c r="K38" s="54"/>
      <c r="L38" s="74">
        <f>(L37/L35)*100</f>
        <v>115.69080382262634</v>
      </c>
      <c r="M38" s="23">
        <f>(M37/M35)*100</f>
        <v>58.91563786008229</v>
      </c>
      <c r="N38" s="74">
        <f>(N37/N35)*100</f>
        <v>55.1784495941654</v>
      </c>
      <c r="O38" s="74">
        <f>(O37/O35)*100</f>
        <v>102.06100917431193</v>
      </c>
      <c r="P38" s="23"/>
      <c r="Q38" s="23">
        <f aca="true" t="shared" si="12" ref="Q38:W38">(Q37/Q35)*100</f>
        <v>101.01729049641163</v>
      </c>
      <c r="R38" s="23">
        <f t="shared" si="12"/>
        <v>100.53597359735973</v>
      </c>
      <c r="S38" s="74">
        <f t="shared" si="12"/>
        <v>102.11935483870968</v>
      </c>
      <c r="T38" s="74">
        <f t="shared" si="12"/>
        <v>0</v>
      </c>
      <c r="U38" s="74"/>
      <c r="V38" s="23">
        <f t="shared" si="12"/>
        <v>99.84590261282659</v>
      </c>
      <c r="W38" s="23">
        <f t="shared" si="12"/>
        <v>100.79753000541207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 t="s">
        <v>56</v>
      </c>
      <c r="K39" s="54"/>
      <c r="L39" s="74">
        <f>(L37/L36)*100</f>
        <v>99.03981395216475</v>
      </c>
      <c r="M39" s="23">
        <f>(M37/M36)*100</f>
        <v>73.89065947536159</v>
      </c>
      <c r="N39" s="74">
        <f>(N37/N36)*100</f>
        <v>87.61777084225034</v>
      </c>
      <c r="O39" s="74">
        <f>(O37/O36)*100</f>
        <v>99.90346103417929</v>
      </c>
      <c r="P39" s="23"/>
      <c r="Q39" s="23">
        <f aca="true" t="shared" si="13" ref="Q39:W39">(Q37/Q36)*100</f>
        <v>97.16486720417952</v>
      </c>
      <c r="R39" s="23">
        <f t="shared" si="13"/>
        <v>100</v>
      </c>
      <c r="S39" s="74">
        <f t="shared" si="13"/>
        <v>92.56432748538012</v>
      </c>
      <c r="T39" s="74"/>
      <c r="U39" s="74"/>
      <c r="V39" s="23">
        <f t="shared" si="13"/>
        <v>99.24946284796826</v>
      </c>
      <c r="W39" s="23">
        <f t="shared" si="13"/>
        <v>97.54560906857644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52"/>
      <c r="J40" s="53"/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 t="s">
        <v>62</v>
      </c>
      <c r="F41" s="51"/>
      <c r="G41" s="51"/>
      <c r="H41" s="51"/>
      <c r="I41" s="52"/>
      <c r="J41" s="53" t="s">
        <v>63</v>
      </c>
      <c r="K41" s="54"/>
      <c r="L41" s="74"/>
      <c r="M41" s="23"/>
      <c r="N41" s="74"/>
      <c r="O41" s="74"/>
      <c r="P41" s="23"/>
      <c r="Q41" s="23">
        <f>SUM(L41:P41)</f>
        <v>0</v>
      </c>
      <c r="R41" s="23"/>
      <c r="S41" s="74"/>
      <c r="T41" s="74"/>
      <c r="U41" s="74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52</v>
      </c>
      <c r="K42" s="54"/>
      <c r="L42" s="74">
        <f>+L59+L129+L161+L192+L263+L332+L378+L401+L434+L466+L491+L554+L576+L608</f>
        <v>517413.9</v>
      </c>
      <c r="M42" s="23">
        <f>+M59+M129+M161+M192+M263+M332+M378+M401+M434+M466+M491+M554+M576+M608</f>
        <v>19440</v>
      </c>
      <c r="N42" s="74">
        <f>+N59+N129+N161+N192+N263+N332+N378+N401+N434+N466+N491+N554+N576+N608</f>
        <v>148767.5</v>
      </c>
      <c r="O42" s="74">
        <f>+O59+O129+O161+O192+O263+O332+O378+O401+O434+O466+O491+O554+O576+O608</f>
        <v>43600</v>
      </c>
      <c r="P42" s="23"/>
      <c r="Q42" s="23">
        <f>SUM(L42:P42)</f>
        <v>729221.4</v>
      </c>
      <c r="R42" s="23">
        <f>+R59+R129+R161+R192+R263+R332+R378+R401+R434+R466+R491+R554+R576+R608</f>
        <v>151500</v>
      </c>
      <c r="S42" s="74">
        <f>+S59+S129+S161+S192+S263+S332+S378+S401+S434+S466+S491+S554+S576+S608</f>
        <v>15500</v>
      </c>
      <c r="T42" s="74">
        <f>+T59+T129+T161+T192+T263+T332+T378+T401+T434+T466+T491+T554+T576+T608</f>
        <v>1400</v>
      </c>
      <c r="U42" s="74">
        <f>+U59+U129+U161+U192+U263+U332+U378+U401+U434+U466+U491+U554+U576+U608</f>
        <v>0</v>
      </c>
      <c r="V42" s="23">
        <f>SUM(R42:U42)</f>
        <v>168400</v>
      </c>
      <c r="W42" s="23">
        <f>+V42+Q42</f>
        <v>897621.4</v>
      </c>
      <c r="X42" s="23">
        <f>(Q42/W42)*100</f>
        <v>81.2393064603852</v>
      </c>
      <c r="Y42" s="23">
        <f>(V42/W42)*100</f>
        <v>18.76069353961481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53</v>
      </c>
      <c r="K43" s="54"/>
      <c r="L43" s="74">
        <f aca="true" t="shared" si="14" ref="L43:O44">L60+L130+L162+L193+L264+L333+L379+L402+L435+L467+L492+L555+L577+L609</f>
        <v>604403.7000000001</v>
      </c>
      <c r="M43" s="23">
        <f t="shared" si="14"/>
        <v>15500.2</v>
      </c>
      <c r="N43" s="74">
        <f t="shared" si="14"/>
        <v>93688.3</v>
      </c>
      <c r="O43" s="74">
        <f t="shared" si="14"/>
        <v>44541.6</v>
      </c>
      <c r="P43" s="23"/>
      <c r="Q43" s="23">
        <f>SUM(L43:P43)</f>
        <v>758133.8</v>
      </c>
      <c r="R43" s="23">
        <f aca="true" t="shared" si="15" ref="R43:U44">R60+R130+R162+R193+R264+R333+R379+R402+R435+R467+R492+R555+R577+R609</f>
        <v>152312</v>
      </c>
      <c r="S43" s="74">
        <f t="shared" si="15"/>
        <v>17100</v>
      </c>
      <c r="T43" s="74">
        <f t="shared" si="15"/>
        <v>0</v>
      </c>
      <c r="U43" s="74">
        <f t="shared" si="15"/>
        <v>0</v>
      </c>
      <c r="V43" s="23">
        <f>SUM(R43:U43)</f>
        <v>169412</v>
      </c>
      <c r="W43" s="23">
        <f>+V43+Q43</f>
        <v>927545.8</v>
      </c>
      <c r="X43" s="23">
        <f>(Q43/W43)*100</f>
        <v>81.73545716017473</v>
      </c>
      <c r="Y43" s="23">
        <f>(V43/W43)*100</f>
        <v>18.264542839825268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54</v>
      </c>
      <c r="K44" s="54"/>
      <c r="L44" s="74">
        <f t="shared" si="14"/>
        <v>598600.3</v>
      </c>
      <c r="M44" s="23">
        <f t="shared" si="14"/>
        <v>11453.199999999997</v>
      </c>
      <c r="N44" s="74">
        <f t="shared" si="14"/>
        <v>82087.60000000002</v>
      </c>
      <c r="O44" s="74">
        <f t="shared" si="14"/>
        <v>44498.6</v>
      </c>
      <c r="P44" s="23"/>
      <c r="Q44" s="23">
        <f>SUM(L44:P44)</f>
        <v>736639.7</v>
      </c>
      <c r="R44" s="23">
        <f t="shared" si="15"/>
        <v>152312</v>
      </c>
      <c r="S44" s="74">
        <f t="shared" si="15"/>
        <v>15828.5</v>
      </c>
      <c r="T44" s="74">
        <f t="shared" si="15"/>
        <v>0</v>
      </c>
      <c r="U44" s="74">
        <f t="shared" si="15"/>
        <v>0</v>
      </c>
      <c r="V44" s="23">
        <f>SUM(R44:U44)</f>
        <v>168140.5</v>
      </c>
      <c r="W44" s="23">
        <f>+V44+Q44</f>
        <v>904780.2</v>
      </c>
      <c r="X44" s="23">
        <f>(Q44/W44)*100</f>
        <v>81.4164257794324</v>
      </c>
      <c r="Y44" s="23">
        <f>(V44/W44)*100</f>
        <v>18.583574220567602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201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43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50</v>
      </c>
      <c r="C54" s="51" t="s">
        <v>57</v>
      </c>
      <c r="D54" s="51" t="s">
        <v>59</v>
      </c>
      <c r="E54" s="51" t="s">
        <v>62</v>
      </c>
      <c r="F54" s="51"/>
      <c r="G54" s="51"/>
      <c r="H54" s="51"/>
      <c r="I54" s="64"/>
      <c r="J54" s="55" t="s">
        <v>55</v>
      </c>
      <c r="K54" s="56"/>
      <c r="L54" s="74">
        <f>(L44/L42)*100</f>
        <v>115.69080382262634</v>
      </c>
      <c r="M54" s="74">
        <f>(M44/M42)*100</f>
        <v>58.91563786008229</v>
      </c>
      <c r="N54" s="74">
        <f>(N44/N42)*100</f>
        <v>55.1784495941654</v>
      </c>
      <c r="O54" s="74">
        <f>(O44/O42)*100</f>
        <v>102.06100917431193</v>
      </c>
      <c r="P54" s="74"/>
      <c r="Q54" s="74">
        <f>(Q44/Q42)*100</f>
        <v>101.01729049641163</v>
      </c>
      <c r="R54" s="74">
        <f>(R44/R42)*100</f>
        <v>100.53597359735973</v>
      </c>
      <c r="S54" s="74">
        <f>(S44/S42)*100</f>
        <v>102.11935483870968</v>
      </c>
      <c r="T54" s="74"/>
      <c r="U54" s="77"/>
      <c r="V54" s="23">
        <f>(V44/V42)*100</f>
        <v>99.84590261282659</v>
      </c>
      <c r="W54" s="23">
        <f>(W44/W42)*100</f>
        <v>100.79753000541207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56</v>
      </c>
      <c r="K55" s="56"/>
      <c r="L55" s="74">
        <f>(L44/L43)*100</f>
        <v>99.03981395216475</v>
      </c>
      <c r="M55" s="74">
        <f>(M44/M43)*100</f>
        <v>73.89065947536159</v>
      </c>
      <c r="N55" s="74">
        <f>(N44/N43)*100</f>
        <v>87.61777084225034</v>
      </c>
      <c r="O55" s="74">
        <f>(O44/O43)*100</f>
        <v>99.90346103417929</v>
      </c>
      <c r="P55" s="74"/>
      <c r="Q55" s="74">
        <f>(Q44/Q43)*100</f>
        <v>97.16486720417952</v>
      </c>
      <c r="R55" s="74">
        <f>(R44/R43)*100</f>
        <v>100</v>
      </c>
      <c r="S55" s="74">
        <f>(S44/S43)*100</f>
        <v>92.56432748538012</v>
      </c>
      <c r="T55" s="74"/>
      <c r="U55" s="74"/>
      <c r="V55" s="23">
        <f>(V44/V43)*100</f>
        <v>99.24946284796826</v>
      </c>
      <c r="W55" s="23">
        <f>(W44/W43)*100</f>
        <v>97.54560906857644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 t="s">
        <v>64</v>
      </c>
      <c r="G57" s="51"/>
      <c r="H57" s="51"/>
      <c r="I57" s="64"/>
      <c r="J57" s="53" t="s">
        <v>65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66</v>
      </c>
      <c r="K58" s="54"/>
      <c r="L58" s="74"/>
      <c r="M58" s="23"/>
      <c r="N58" s="74"/>
      <c r="O58" s="74"/>
      <c r="P58" s="23"/>
      <c r="Q58" s="23"/>
      <c r="R58" s="23"/>
      <c r="S58" s="74"/>
      <c r="T58" s="74"/>
      <c r="U58" s="74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52</v>
      </c>
      <c r="K59" s="54"/>
      <c r="L59" s="74">
        <f aca="true" t="shared" si="16" ref="L59:O61">+L67+L114</f>
        <v>65287</v>
      </c>
      <c r="M59" s="23">
        <f t="shared" si="16"/>
        <v>1980.1999999999998</v>
      </c>
      <c r="N59" s="74">
        <f t="shared" si="16"/>
        <v>10100.099999999999</v>
      </c>
      <c r="O59" s="74">
        <f t="shared" si="16"/>
        <v>17800</v>
      </c>
      <c r="P59" s="23"/>
      <c r="Q59" s="23">
        <f>SUM(L59:P59)</f>
        <v>95167.29999999999</v>
      </c>
      <c r="R59" s="23"/>
      <c r="S59" s="74"/>
      <c r="T59" s="74"/>
      <c r="U59" s="74"/>
      <c r="V59" s="23"/>
      <c r="W59" s="23">
        <f>+V59+Q59</f>
        <v>95167.29999999999</v>
      </c>
      <c r="X59" s="23">
        <f>(Q59/W59)*100</f>
        <v>100</v>
      </c>
      <c r="Y59" s="23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53</v>
      </c>
      <c r="K60" s="54"/>
      <c r="L60" s="74">
        <f t="shared" si="16"/>
        <v>111960.5</v>
      </c>
      <c r="M60" s="23">
        <f t="shared" si="16"/>
        <v>3310.5</v>
      </c>
      <c r="N60" s="74">
        <f t="shared" si="16"/>
        <v>8143.4</v>
      </c>
      <c r="O60" s="74">
        <f t="shared" si="16"/>
        <v>17800</v>
      </c>
      <c r="P60" s="23"/>
      <c r="Q60" s="23">
        <f>SUM(L60:P60)</f>
        <v>141214.4</v>
      </c>
      <c r="R60" s="23"/>
      <c r="S60" s="74"/>
      <c r="T60" s="74"/>
      <c r="U60" s="74"/>
      <c r="V60" s="23"/>
      <c r="W60" s="23">
        <f>+V60+Q60</f>
        <v>141214.4</v>
      </c>
      <c r="X60" s="23">
        <f>(Q60/W60)*100</f>
        <v>100</v>
      </c>
      <c r="Y60" s="23">
        <f>(V60/W60)*100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54</v>
      </c>
      <c r="K61" s="54"/>
      <c r="L61" s="74">
        <f t="shared" si="16"/>
        <v>110970.1</v>
      </c>
      <c r="M61" s="23">
        <f t="shared" si="16"/>
        <v>2354.7</v>
      </c>
      <c r="N61" s="74">
        <f t="shared" si="16"/>
        <v>6029</v>
      </c>
      <c r="O61" s="74">
        <f t="shared" si="16"/>
        <v>17800</v>
      </c>
      <c r="P61" s="23"/>
      <c r="Q61" s="23">
        <f>SUM(L61:P61)</f>
        <v>137153.8</v>
      </c>
      <c r="R61" s="23"/>
      <c r="S61" s="74"/>
      <c r="T61" s="74"/>
      <c r="U61" s="74"/>
      <c r="V61" s="23"/>
      <c r="W61" s="23">
        <f>+V61+Q61</f>
        <v>137153.8</v>
      </c>
      <c r="X61" s="23">
        <f>(Q61/W61)*100</f>
        <v>100</v>
      </c>
      <c r="Y61" s="23">
        <f>(V61/W61)*100</f>
        <v>0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55</v>
      </c>
      <c r="K62" s="54"/>
      <c r="L62" s="74">
        <f>(L61/L59)*100</f>
        <v>169.9727357666917</v>
      </c>
      <c r="M62" s="23">
        <f aca="true" t="shared" si="17" ref="M62:W62">(M61/M59)*100</f>
        <v>118.91223108776892</v>
      </c>
      <c r="N62" s="74">
        <f t="shared" si="17"/>
        <v>59.69247829229415</v>
      </c>
      <c r="O62" s="74">
        <f t="shared" si="17"/>
        <v>100</v>
      </c>
      <c r="P62" s="23"/>
      <c r="Q62" s="23">
        <f t="shared" si="17"/>
        <v>144.11862057660562</v>
      </c>
      <c r="R62" s="23"/>
      <c r="S62" s="74"/>
      <c r="T62" s="74"/>
      <c r="U62" s="74"/>
      <c r="V62" s="23"/>
      <c r="W62" s="23">
        <f t="shared" si="17"/>
        <v>144.11862057660562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 t="s">
        <v>56</v>
      </c>
      <c r="K63" s="54"/>
      <c r="L63" s="74">
        <f>(L61/L60)*100</f>
        <v>99.11540230706366</v>
      </c>
      <c r="M63" s="23">
        <f aca="true" t="shared" si="18" ref="M63:W63">(M61/M60)*100</f>
        <v>71.12822836429542</v>
      </c>
      <c r="N63" s="74">
        <f t="shared" si="18"/>
        <v>74.03541518284746</v>
      </c>
      <c r="O63" s="74">
        <f t="shared" si="18"/>
        <v>100</v>
      </c>
      <c r="P63" s="23"/>
      <c r="Q63" s="23">
        <f t="shared" si="18"/>
        <v>97.12451421384787</v>
      </c>
      <c r="R63" s="23"/>
      <c r="S63" s="74"/>
      <c r="T63" s="74"/>
      <c r="U63" s="74"/>
      <c r="V63" s="23"/>
      <c r="W63" s="23">
        <f t="shared" si="18"/>
        <v>97.12451421384787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/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 t="s">
        <v>67</v>
      </c>
      <c r="H65" s="51"/>
      <c r="I65" s="64"/>
      <c r="J65" s="53" t="s">
        <v>68</v>
      </c>
      <c r="K65" s="54"/>
      <c r="L65" s="74"/>
      <c r="M65" s="23"/>
      <c r="N65" s="74"/>
      <c r="O65" s="74"/>
      <c r="P65" s="23"/>
      <c r="Q65" s="23"/>
      <c r="R65" s="23"/>
      <c r="S65" s="74"/>
      <c r="T65" s="74"/>
      <c r="U65" s="74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69</v>
      </c>
      <c r="K66" s="54"/>
      <c r="L66" s="74"/>
      <c r="M66" s="23"/>
      <c r="N66" s="74"/>
      <c r="O66" s="74"/>
      <c r="P66" s="23"/>
      <c r="Q66" s="23"/>
      <c r="R66" s="23"/>
      <c r="S66" s="74"/>
      <c r="T66" s="74"/>
      <c r="U66" s="74"/>
      <c r="V66" s="23"/>
      <c r="W66" s="23"/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52</v>
      </c>
      <c r="K67" s="54"/>
      <c r="L67" s="74">
        <f>+L74+L81+L89+L106</f>
        <v>46374.2</v>
      </c>
      <c r="M67" s="23">
        <f>+M74+M81+M89+M106</f>
        <v>1491.6</v>
      </c>
      <c r="N67" s="74">
        <f>+N74+N81+N89+N106</f>
        <v>7306.299999999999</v>
      </c>
      <c r="O67" s="74">
        <f>+O74+O81+O89+O106</f>
        <v>17800</v>
      </c>
      <c r="P67" s="23"/>
      <c r="Q67" s="23">
        <f>SUM(L67:P67)</f>
        <v>72972.09999999999</v>
      </c>
      <c r="R67" s="23"/>
      <c r="S67" s="74"/>
      <c r="T67" s="74"/>
      <c r="U67" s="74"/>
      <c r="V67" s="23"/>
      <c r="W67" s="23">
        <f>+V67+Q67</f>
        <v>72972.09999999999</v>
      </c>
      <c r="X67" s="23">
        <f>(Q67/W67)*100</f>
        <v>100</v>
      </c>
      <c r="Y67" s="23"/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53</v>
      </c>
      <c r="K68" s="54"/>
      <c r="L68" s="21">
        <f aca="true" t="shared" si="19" ref="L68:O69">+L75+L82+L99+L107</f>
        <v>80031.2</v>
      </c>
      <c r="M68" s="21">
        <f t="shared" si="19"/>
        <v>2843.5</v>
      </c>
      <c r="N68" s="21">
        <f t="shared" si="19"/>
        <v>6629</v>
      </c>
      <c r="O68" s="21">
        <f t="shared" si="19"/>
        <v>17800</v>
      </c>
      <c r="P68" s="21"/>
      <c r="Q68" s="21">
        <f>SUM(L68:P68)</f>
        <v>107303.7</v>
      </c>
      <c r="R68" s="21"/>
      <c r="S68" s="21"/>
      <c r="T68" s="21"/>
      <c r="U68" s="21"/>
      <c r="V68" s="21"/>
      <c r="W68" s="21">
        <f>+V68+Q68</f>
        <v>107303.7</v>
      </c>
      <c r="X68" s="21">
        <f>(Q68/W68)*100</f>
        <v>100</v>
      </c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54</v>
      </c>
      <c r="K69" s="54"/>
      <c r="L69" s="74">
        <f t="shared" si="19"/>
        <v>79355.5</v>
      </c>
      <c r="M69" s="23">
        <f t="shared" si="19"/>
        <v>1974.6</v>
      </c>
      <c r="N69" s="74">
        <f t="shared" si="19"/>
        <v>4805.7</v>
      </c>
      <c r="O69" s="74">
        <f t="shared" si="19"/>
        <v>17800</v>
      </c>
      <c r="P69" s="23"/>
      <c r="Q69" s="23">
        <f>SUM(L69:P69)</f>
        <v>103935.8</v>
      </c>
      <c r="R69" s="23"/>
      <c r="S69" s="74"/>
      <c r="T69" s="74"/>
      <c r="U69" s="74"/>
      <c r="V69" s="23"/>
      <c r="W69" s="23">
        <f>+V69+Q69</f>
        <v>103935.8</v>
      </c>
      <c r="X69" s="23">
        <f>(Q69/W69)*100</f>
        <v>100</v>
      </c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55</v>
      </c>
      <c r="K70" s="54"/>
      <c r="L70" s="74">
        <f>(L69/L67)*100</f>
        <v>171.1199330662308</v>
      </c>
      <c r="M70" s="23">
        <f aca="true" t="shared" si="20" ref="M70:W70">(M69/M67)*100</f>
        <v>132.3813354786806</v>
      </c>
      <c r="N70" s="74">
        <f t="shared" si="20"/>
        <v>65.77474234564691</v>
      </c>
      <c r="O70" s="74">
        <f t="shared" si="20"/>
        <v>100</v>
      </c>
      <c r="P70" s="23"/>
      <c r="Q70" s="23">
        <f t="shared" si="20"/>
        <v>142.43224465240826</v>
      </c>
      <c r="R70" s="23"/>
      <c r="S70" s="74"/>
      <c r="T70" s="74"/>
      <c r="U70" s="74"/>
      <c r="V70" s="23"/>
      <c r="W70" s="23">
        <f t="shared" si="20"/>
        <v>142.43224465240826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 t="s">
        <v>56</v>
      </c>
      <c r="K71" s="54"/>
      <c r="L71" s="74">
        <f>(L69/L68)*100</f>
        <v>99.15570427533262</v>
      </c>
      <c r="M71" s="23">
        <f aca="true" t="shared" si="21" ref="M71:W71">(M69/M68)*100</f>
        <v>69.44258835941622</v>
      </c>
      <c r="N71" s="74">
        <f t="shared" si="21"/>
        <v>72.49509729974355</v>
      </c>
      <c r="O71" s="74">
        <f t="shared" si="21"/>
        <v>100</v>
      </c>
      <c r="P71" s="23"/>
      <c r="Q71" s="23">
        <f t="shared" si="21"/>
        <v>96.86133842542243</v>
      </c>
      <c r="R71" s="23"/>
      <c r="S71" s="74"/>
      <c r="T71" s="74"/>
      <c r="U71" s="74"/>
      <c r="V71" s="23"/>
      <c r="W71" s="23">
        <f t="shared" si="21"/>
        <v>96.86133842542243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4"/>
      <c r="J72" s="53"/>
      <c r="K72" s="54"/>
      <c r="L72" s="74"/>
      <c r="M72" s="23"/>
      <c r="N72" s="74"/>
      <c r="O72" s="74"/>
      <c r="P72" s="23"/>
      <c r="Q72" s="23"/>
      <c r="R72" s="23"/>
      <c r="S72" s="74"/>
      <c r="T72" s="74"/>
      <c r="U72" s="74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 t="s">
        <v>70</v>
      </c>
      <c r="I73" s="64"/>
      <c r="J73" s="53" t="s">
        <v>71</v>
      </c>
      <c r="K73" s="54"/>
      <c r="L73" s="74"/>
      <c r="M73" s="23"/>
      <c r="N73" s="74"/>
      <c r="O73" s="74"/>
      <c r="P73" s="23"/>
      <c r="Q73" s="23"/>
      <c r="R73" s="23"/>
      <c r="S73" s="74"/>
      <c r="T73" s="74"/>
      <c r="U73" s="74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52</v>
      </c>
      <c r="K74" s="54"/>
      <c r="L74" s="74">
        <v>10165.1</v>
      </c>
      <c r="M74" s="23">
        <v>334.5</v>
      </c>
      <c r="N74" s="74">
        <v>1756.9</v>
      </c>
      <c r="O74" s="74"/>
      <c r="P74" s="23"/>
      <c r="Q74" s="23">
        <f>SUM(L74:P74)</f>
        <v>12256.5</v>
      </c>
      <c r="R74" s="23"/>
      <c r="S74" s="74"/>
      <c r="T74" s="74"/>
      <c r="U74" s="74"/>
      <c r="V74" s="23"/>
      <c r="W74" s="23">
        <f>+V74+Q74</f>
        <v>12256.5</v>
      </c>
      <c r="X74" s="23">
        <f>(Q74/W74)*100</f>
        <v>100</v>
      </c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53</v>
      </c>
      <c r="K75" s="54"/>
      <c r="L75" s="74">
        <v>19369.5</v>
      </c>
      <c r="M75" s="23">
        <v>1495.1</v>
      </c>
      <c r="N75" s="74">
        <v>2388.5</v>
      </c>
      <c r="O75" s="74"/>
      <c r="P75" s="23"/>
      <c r="Q75" s="23">
        <f>SUM(L75:P75)</f>
        <v>23253.1</v>
      </c>
      <c r="R75" s="23"/>
      <c r="S75" s="74"/>
      <c r="T75" s="74"/>
      <c r="U75" s="74"/>
      <c r="V75" s="23"/>
      <c r="W75" s="23">
        <f>+V75+Q75</f>
        <v>23253.1</v>
      </c>
      <c r="X75" s="23">
        <f>(Q75/W75)*100</f>
        <v>100</v>
      </c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54</v>
      </c>
      <c r="K76" s="54"/>
      <c r="L76" s="74">
        <v>19312.6</v>
      </c>
      <c r="M76" s="23">
        <v>1124.2</v>
      </c>
      <c r="N76" s="74">
        <v>1936.7</v>
      </c>
      <c r="O76" s="74"/>
      <c r="P76" s="23"/>
      <c r="Q76" s="23">
        <f>SUM(L76:P76)</f>
        <v>22373.5</v>
      </c>
      <c r="R76" s="23"/>
      <c r="S76" s="74"/>
      <c r="T76" s="74"/>
      <c r="U76" s="74"/>
      <c r="V76" s="23"/>
      <c r="W76" s="23">
        <f>+V76+Q76</f>
        <v>22373.5</v>
      </c>
      <c r="X76" s="23">
        <f>(Q76/W76)*100</f>
        <v>100</v>
      </c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55</v>
      </c>
      <c r="K77" s="54"/>
      <c r="L77" s="21">
        <f>(L76/L74)*100</f>
        <v>189.98927703613342</v>
      </c>
      <c r="M77" s="21">
        <f>(M76/M74)*100</f>
        <v>336.08370702541106</v>
      </c>
      <c r="N77" s="21">
        <f>(N76/N74)*100</f>
        <v>110.23393477147248</v>
      </c>
      <c r="O77" s="21"/>
      <c r="P77" s="21"/>
      <c r="Q77" s="21">
        <f>(Q76/Q74)*100</f>
        <v>182.54395626810265</v>
      </c>
      <c r="R77" s="21"/>
      <c r="S77" s="21"/>
      <c r="T77" s="21"/>
      <c r="U77" s="21"/>
      <c r="V77" s="21"/>
      <c r="W77" s="21">
        <f>(W76/W74)*100</f>
        <v>182.54395626810265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 t="s">
        <v>56</v>
      </c>
      <c r="K78" s="54"/>
      <c r="L78" s="74">
        <f>(L76/L75)*100</f>
        <v>99.70623919047988</v>
      </c>
      <c r="M78" s="23">
        <f>(M76/M75)*100</f>
        <v>75.19229482977728</v>
      </c>
      <c r="N78" s="74">
        <f>(N76/N75)*100</f>
        <v>81.08436257065104</v>
      </c>
      <c r="O78" s="74"/>
      <c r="P78" s="23"/>
      <c r="Q78" s="23">
        <f>(Q76/Q75)*100</f>
        <v>96.21727855640754</v>
      </c>
      <c r="R78" s="23"/>
      <c r="S78" s="74"/>
      <c r="T78" s="74"/>
      <c r="U78" s="74"/>
      <c r="V78" s="23"/>
      <c r="W78" s="23">
        <f>(W76/W75)*100</f>
        <v>96.21727855640754</v>
      </c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/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 t="s">
        <v>72</v>
      </c>
      <c r="I80" s="64"/>
      <c r="J80" s="53" t="s">
        <v>73</v>
      </c>
      <c r="K80" s="54"/>
      <c r="L80" s="74"/>
      <c r="M80" s="23"/>
      <c r="N80" s="74"/>
      <c r="O80" s="74"/>
      <c r="P80" s="23"/>
      <c r="Q80" s="23"/>
      <c r="R80" s="23"/>
      <c r="S80" s="74"/>
      <c r="T80" s="74"/>
      <c r="U80" s="74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52</v>
      </c>
      <c r="K81" s="54"/>
      <c r="L81" s="74"/>
      <c r="M81" s="23"/>
      <c r="N81" s="74"/>
      <c r="O81" s="74">
        <v>17800</v>
      </c>
      <c r="P81" s="23"/>
      <c r="Q81" s="23">
        <f>SUM(L81:P81)</f>
        <v>17800</v>
      </c>
      <c r="R81" s="23"/>
      <c r="S81" s="74"/>
      <c r="T81" s="74"/>
      <c r="U81" s="74"/>
      <c r="V81" s="23"/>
      <c r="W81" s="23">
        <f>+V81+Q81</f>
        <v>17800</v>
      </c>
      <c r="X81" s="23">
        <f>(Q81/W81)*100</f>
        <v>100</v>
      </c>
      <c r="Y81" s="23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53</v>
      </c>
      <c r="K82" s="54"/>
      <c r="L82" s="74"/>
      <c r="M82" s="23"/>
      <c r="N82" s="74"/>
      <c r="O82" s="74">
        <v>17800</v>
      </c>
      <c r="P82" s="23"/>
      <c r="Q82" s="23">
        <f>SUM(L82:P82)</f>
        <v>17800</v>
      </c>
      <c r="R82" s="23"/>
      <c r="S82" s="74"/>
      <c r="T82" s="74"/>
      <c r="U82" s="74"/>
      <c r="V82" s="23"/>
      <c r="W82" s="23">
        <f>+V82+Q82</f>
        <v>17800</v>
      </c>
      <c r="X82" s="23">
        <f>(Q82/W82)*100</f>
        <v>100</v>
      </c>
      <c r="Y82" s="23"/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54</v>
      </c>
      <c r="K83" s="54"/>
      <c r="L83" s="21"/>
      <c r="M83" s="21"/>
      <c r="N83" s="21"/>
      <c r="O83" s="21">
        <v>17800</v>
      </c>
      <c r="P83" s="21"/>
      <c r="Q83" s="21">
        <f>SUM(L83:P83)</f>
        <v>17800</v>
      </c>
      <c r="R83" s="21"/>
      <c r="S83" s="21"/>
      <c r="T83" s="21"/>
      <c r="U83" s="21"/>
      <c r="V83" s="21"/>
      <c r="W83" s="21">
        <f>+V83+Q83</f>
        <v>17800</v>
      </c>
      <c r="X83" s="21">
        <f>(Q83/W83)*100</f>
        <v>100</v>
      </c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55</v>
      </c>
      <c r="K84" s="54"/>
      <c r="L84" s="74"/>
      <c r="M84" s="23"/>
      <c r="N84" s="74"/>
      <c r="O84" s="74">
        <f>(O83/O81)*100</f>
        <v>100</v>
      </c>
      <c r="P84" s="23"/>
      <c r="Q84" s="23">
        <f>(Q83/Q81)*100</f>
        <v>100</v>
      </c>
      <c r="R84" s="23"/>
      <c r="S84" s="74"/>
      <c r="T84" s="74"/>
      <c r="U84" s="74"/>
      <c r="V84" s="23"/>
      <c r="W84" s="23">
        <f>(W83/W81)*100</f>
        <v>100</v>
      </c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 t="s">
        <v>56</v>
      </c>
      <c r="K85" s="54"/>
      <c r="L85" s="74"/>
      <c r="M85" s="23"/>
      <c r="N85" s="74"/>
      <c r="O85" s="74">
        <f>(O83/O82)*100</f>
        <v>100</v>
      </c>
      <c r="P85" s="23"/>
      <c r="Q85" s="23">
        <f>(Q83/Q82)*100</f>
        <v>100</v>
      </c>
      <c r="R85" s="23"/>
      <c r="S85" s="74"/>
      <c r="T85" s="74"/>
      <c r="U85" s="74"/>
      <c r="V85" s="23"/>
      <c r="W85" s="23">
        <f>(W83/W82)*100</f>
        <v>100</v>
      </c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/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 t="s">
        <v>74</v>
      </c>
      <c r="I87" s="64"/>
      <c r="J87" s="53" t="s">
        <v>75</v>
      </c>
      <c r="K87" s="54"/>
      <c r="L87" s="74"/>
      <c r="M87" s="23"/>
      <c r="N87" s="74"/>
      <c r="O87" s="74"/>
      <c r="P87" s="23"/>
      <c r="Q87" s="23"/>
      <c r="R87" s="23"/>
      <c r="S87" s="74"/>
      <c r="T87" s="74"/>
      <c r="U87" s="74"/>
      <c r="V87" s="23"/>
      <c r="W87" s="23"/>
      <c r="X87" s="23"/>
      <c r="Y87" s="23"/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76</v>
      </c>
      <c r="K88" s="54"/>
      <c r="L88" s="74"/>
      <c r="M88" s="23"/>
      <c r="N88" s="74"/>
      <c r="O88" s="74"/>
      <c r="P88" s="23"/>
      <c r="Q88" s="23"/>
      <c r="R88" s="23"/>
      <c r="S88" s="74"/>
      <c r="T88" s="74"/>
      <c r="U88" s="74"/>
      <c r="V88" s="23"/>
      <c r="W88" s="23"/>
      <c r="X88" s="23"/>
      <c r="Y88" s="23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52</v>
      </c>
      <c r="K89" s="54"/>
      <c r="L89" s="74">
        <v>29503.5</v>
      </c>
      <c r="M89" s="23">
        <v>874.1</v>
      </c>
      <c r="N89" s="74">
        <v>4323.9</v>
      </c>
      <c r="O89" s="74"/>
      <c r="P89" s="23"/>
      <c r="Q89" s="23">
        <f>SUM(L89:P89)</f>
        <v>34701.5</v>
      </c>
      <c r="R89" s="23"/>
      <c r="S89" s="74"/>
      <c r="T89" s="74"/>
      <c r="U89" s="74"/>
      <c r="V89" s="23"/>
      <c r="W89" s="23">
        <f>+V89+Q89</f>
        <v>34701.5</v>
      </c>
      <c r="X89" s="23">
        <f>(Q89/W89)*100</f>
        <v>100</v>
      </c>
      <c r="Y89" s="23"/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202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43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50</v>
      </c>
      <c r="C99" s="51" t="s">
        <v>57</v>
      </c>
      <c r="D99" s="51" t="s">
        <v>59</v>
      </c>
      <c r="E99" s="51" t="s">
        <v>62</v>
      </c>
      <c r="F99" s="51" t="s">
        <v>64</v>
      </c>
      <c r="G99" s="51" t="s">
        <v>67</v>
      </c>
      <c r="H99" s="51" t="s">
        <v>74</v>
      </c>
      <c r="I99" s="64"/>
      <c r="J99" s="55" t="s">
        <v>53</v>
      </c>
      <c r="K99" s="56"/>
      <c r="L99" s="74">
        <v>48774.5</v>
      </c>
      <c r="M99" s="74">
        <v>945.6</v>
      </c>
      <c r="N99" s="74">
        <v>3096.1</v>
      </c>
      <c r="O99" s="74"/>
      <c r="P99" s="74"/>
      <c r="Q99" s="74">
        <f>SUM(L99:P99)</f>
        <v>52816.2</v>
      </c>
      <c r="R99" s="74"/>
      <c r="S99" s="74"/>
      <c r="T99" s="74"/>
      <c r="U99" s="77"/>
      <c r="V99" s="23"/>
      <c r="W99" s="23">
        <f>+V99+Q99</f>
        <v>52816.2</v>
      </c>
      <c r="X99" s="23">
        <f>(Q99/W99)*100</f>
        <v>100</v>
      </c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54</v>
      </c>
      <c r="K100" s="56"/>
      <c r="L100" s="74">
        <v>48264.1</v>
      </c>
      <c r="M100" s="74">
        <v>565.9</v>
      </c>
      <c r="N100" s="74">
        <v>2055.1</v>
      </c>
      <c r="O100" s="74"/>
      <c r="P100" s="74"/>
      <c r="Q100" s="74">
        <f>SUM(L100:P100)</f>
        <v>50885.1</v>
      </c>
      <c r="R100" s="74"/>
      <c r="S100" s="74"/>
      <c r="T100" s="74"/>
      <c r="U100" s="74"/>
      <c r="V100" s="23"/>
      <c r="W100" s="23">
        <f>+V100+Q100</f>
        <v>50885.1</v>
      </c>
      <c r="X100" s="23">
        <f>(Q100/W100)*100</f>
        <v>100</v>
      </c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 t="s">
        <v>55</v>
      </c>
      <c r="K101" s="54"/>
      <c r="L101" s="74">
        <f>(L100/L89)*100</f>
        <v>163.58770993271986</v>
      </c>
      <c r="M101" s="74">
        <f>(M100/M89)*100</f>
        <v>64.74087632993937</v>
      </c>
      <c r="N101" s="74">
        <f>(N100/N89)*100</f>
        <v>47.52885126853072</v>
      </c>
      <c r="O101" s="74"/>
      <c r="P101" s="74"/>
      <c r="Q101" s="23">
        <f>(Q100/Q89)*100</f>
        <v>146.63660072331166</v>
      </c>
      <c r="R101" s="74"/>
      <c r="S101" s="74"/>
      <c r="T101" s="74"/>
      <c r="U101" s="74"/>
      <c r="V101" s="23"/>
      <c r="W101" s="23">
        <f>(W100/W89)*100</f>
        <v>146.63660072331166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56</v>
      </c>
      <c r="K102" s="54"/>
      <c r="L102" s="74">
        <f>(L100/L99)*100</f>
        <v>98.95355154845257</v>
      </c>
      <c r="M102" s="23">
        <f>(M100/M99)*100</f>
        <v>59.84560067681895</v>
      </c>
      <c r="N102" s="74">
        <f>(N100/N99)*100</f>
        <v>66.3770550046833</v>
      </c>
      <c r="O102" s="74"/>
      <c r="P102" s="23"/>
      <c r="Q102" s="23">
        <f>(Q100/Q99)*100</f>
        <v>96.34373544480671</v>
      </c>
      <c r="R102" s="23"/>
      <c r="S102" s="74"/>
      <c r="T102" s="74"/>
      <c r="U102" s="74"/>
      <c r="V102" s="23"/>
      <c r="W102" s="23">
        <f>(W100/W99)*100</f>
        <v>96.34373544480671</v>
      </c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/>
      <c r="K103" s="54"/>
      <c r="L103" s="74"/>
      <c r="M103" s="23"/>
      <c r="N103" s="74"/>
      <c r="O103" s="74"/>
      <c r="P103" s="23"/>
      <c r="Q103" s="23"/>
      <c r="R103" s="23"/>
      <c r="S103" s="74"/>
      <c r="T103" s="74"/>
      <c r="U103" s="74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 t="s">
        <v>77</v>
      </c>
      <c r="I104" s="64"/>
      <c r="J104" s="53" t="s">
        <v>78</v>
      </c>
      <c r="K104" s="54"/>
      <c r="L104" s="74"/>
      <c r="M104" s="23"/>
      <c r="N104" s="74"/>
      <c r="O104" s="74"/>
      <c r="P104" s="23"/>
      <c r="Q104" s="23"/>
      <c r="R104" s="23"/>
      <c r="S104" s="74"/>
      <c r="T104" s="74"/>
      <c r="U104" s="74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79</v>
      </c>
      <c r="K105" s="54"/>
      <c r="L105" s="74"/>
      <c r="M105" s="23"/>
      <c r="N105" s="74"/>
      <c r="O105" s="74"/>
      <c r="P105" s="23"/>
      <c r="Q105" s="23"/>
      <c r="R105" s="23"/>
      <c r="S105" s="74"/>
      <c r="T105" s="74"/>
      <c r="U105" s="74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52</v>
      </c>
      <c r="K106" s="54"/>
      <c r="L106" s="74">
        <v>6705.6</v>
      </c>
      <c r="M106" s="23">
        <v>283</v>
      </c>
      <c r="N106" s="74">
        <v>1225.5</v>
      </c>
      <c r="O106" s="74"/>
      <c r="P106" s="23"/>
      <c r="Q106" s="23">
        <f>SUM(L106:P106)</f>
        <v>8214.1</v>
      </c>
      <c r="R106" s="23"/>
      <c r="S106" s="74"/>
      <c r="T106" s="74"/>
      <c r="U106" s="74"/>
      <c r="V106" s="23"/>
      <c r="W106" s="23">
        <f>+V106+Q106</f>
        <v>8214.1</v>
      </c>
      <c r="X106" s="23">
        <f>(Q106/W106)*100</f>
        <v>100</v>
      </c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53</v>
      </c>
      <c r="K107" s="54"/>
      <c r="L107" s="74">
        <v>11887.2</v>
      </c>
      <c r="M107" s="23">
        <v>402.8</v>
      </c>
      <c r="N107" s="74">
        <v>1144.4</v>
      </c>
      <c r="O107" s="74"/>
      <c r="P107" s="23"/>
      <c r="Q107" s="23">
        <f>SUM(L107:P107)</f>
        <v>13434.4</v>
      </c>
      <c r="R107" s="23"/>
      <c r="S107" s="74"/>
      <c r="T107" s="74"/>
      <c r="U107" s="74"/>
      <c r="V107" s="23"/>
      <c r="W107" s="23">
        <f>+V107+Q107</f>
        <v>13434.4</v>
      </c>
      <c r="X107" s="23">
        <f>(Q107/W107)*100</f>
        <v>100</v>
      </c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 t="s">
        <v>54</v>
      </c>
      <c r="K108" s="54"/>
      <c r="L108" s="74">
        <v>11778.8</v>
      </c>
      <c r="M108" s="23">
        <v>284.5</v>
      </c>
      <c r="N108" s="74">
        <v>813.9</v>
      </c>
      <c r="O108" s="74"/>
      <c r="P108" s="23"/>
      <c r="Q108" s="23">
        <f>SUM(L108:P108)</f>
        <v>12877.199999999999</v>
      </c>
      <c r="R108" s="23"/>
      <c r="S108" s="74"/>
      <c r="T108" s="74"/>
      <c r="U108" s="74"/>
      <c r="V108" s="23"/>
      <c r="W108" s="23">
        <f>+V108+Q108</f>
        <v>12877.199999999999</v>
      </c>
      <c r="X108" s="23">
        <f>(Q108/W108)*100</f>
        <v>100</v>
      </c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 t="s">
        <v>55</v>
      </c>
      <c r="K109" s="54"/>
      <c r="L109" s="74">
        <f>(L108/L106)*100</f>
        <v>175.65616797900262</v>
      </c>
      <c r="M109" s="23">
        <f>(M108/M106)*100</f>
        <v>100.53003533568905</v>
      </c>
      <c r="N109" s="74">
        <f>(N108/N106)*100</f>
        <v>66.41370869033048</v>
      </c>
      <c r="O109" s="74"/>
      <c r="P109" s="23"/>
      <c r="Q109" s="23">
        <f>(Q108/Q106)*100</f>
        <v>156.76945739642807</v>
      </c>
      <c r="R109" s="23"/>
      <c r="S109" s="74"/>
      <c r="T109" s="74"/>
      <c r="U109" s="74"/>
      <c r="V109" s="23"/>
      <c r="W109" s="23">
        <f>(W108/W106)*100</f>
        <v>156.76945739642807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56</v>
      </c>
      <c r="K110" s="54"/>
      <c r="L110" s="74">
        <f>(L108/L107)*100</f>
        <v>99.08809475738607</v>
      </c>
      <c r="M110" s="23">
        <f>(M108/M107)*100</f>
        <v>70.63058589870903</v>
      </c>
      <c r="N110" s="74">
        <f>(N108/N107)*100</f>
        <v>71.12023767913315</v>
      </c>
      <c r="O110" s="74"/>
      <c r="P110" s="23"/>
      <c r="Q110" s="23">
        <f>(Q108/Q107)*100</f>
        <v>95.85243851604834</v>
      </c>
      <c r="R110" s="23"/>
      <c r="S110" s="74"/>
      <c r="T110" s="74"/>
      <c r="U110" s="74"/>
      <c r="V110" s="23"/>
      <c r="W110" s="23">
        <f>(W108/W107)*100</f>
        <v>95.85243851604834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/>
      <c r="K111" s="54"/>
      <c r="L111" s="74"/>
      <c r="M111" s="23"/>
      <c r="N111" s="74"/>
      <c r="O111" s="74"/>
      <c r="P111" s="23"/>
      <c r="Q111" s="23"/>
      <c r="R111" s="23"/>
      <c r="S111" s="74"/>
      <c r="T111" s="74"/>
      <c r="U111" s="74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 t="s">
        <v>80</v>
      </c>
      <c r="H112" s="51"/>
      <c r="I112" s="64"/>
      <c r="J112" s="53" t="s">
        <v>200</v>
      </c>
      <c r="K112" s="54"/>
      <c r="L112" s="74"/>
      <c r="M112" s="23"/>
      <c r="N112" s="74"/>
      <c r="O112" s="74"/>
      <c r="P112" s="23"/>
      <c r="Q112" s="23"/>
      <c r="R112" s="23"/>
      <c r="S112" s="74"/>
      <c r="T112" s="74"/>
      <c r="U112" s="74"/>
      <c r="V112" s="23"/>
      <c r="W112" s="23"/>
      <c r="X112" s="23"/>
      <c r="Y112" s="23"/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81</v>
      </c>
      <c r="K113" s="5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52</v>
      </c>
      <c r="K114" s="54"/>
      <c r="L114" s="74">
        <f>+L121</f>
        <v>18912.8</v>
      </c>
      <c r="M114" s="23">
        <f>+M121</f>
        <v>488.6</v>
      </c>
      <c r="N114" s="74">
        <f>+N121</f>
        <v>2793.8</v>
      </c>
      <c r="O114" s="74">
        <f>+O121</f>
        <v>0</v>
      </c>
      <c r="P114" s="23"/>
      <c r="Q114" s="23">
        <f>SUM(L114:P114)</f>
        <v>22195.199999999997</v>
      </c>
      <c r="R114" s="23"/>
      <c r="S114" s="74"/>
      <c r="T114" s="74"/>
      <c r="U114" s="74"/>
      <c r="V114" s="23"/>
      <c r="W114" s="23">
        <f>+V114+Q114</f>
        <v>22195.199999999997</v>
      </c>
      <c r="X114" s="23">
        <f>(Q114/W114)*100</f>
        <v>100</v>
      </c>
      <c r="Y114" s="23">
        <f>(V114/W114)*100</f>
        <v>0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53</v>
      </c>
      <c r="K115" s="54"/>
      <c r="L115" s="74">
        <f aca="true" t="shared" si="22" ref="L115:N116">+L122</f>
        <v>31929.3</v>
      </c>
      <c r="M115" s="23">
        <f t="shared" si="22"/>
        <v>467</v>
      </c>
      <c r="N115" s="74">
        <f t="shared" si="22"/>
        <v>1514.4</v>
      </c>
      <c r="O115" s="74"/>
      <c r="P115" s="23"/>
      <c r="Q115" s="23">
        <f>SUM(L115:P115)</f>
        <v>33910.7</v>
      </c>
      <c r="R115" s="23"/>
      <c r="S115" s="74"/>
      <c r="T115" s="74"/>
      <c r="U115" s="74"/>
      <c r="V115" s="23"/>
      <c r="W115" s="23">
        <f>+V115+Q115</f>
        <v>33910.7</v>
      </c>
      <c r="X115" s="23">
        <f>(Q115/W115)*100</f>
        <v>100</v>
      </c>
      <c r="Y115" s="23">
        <f>(V115/W115)*100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 t="s">
        <v>54</v>
      </c>
      <c r="K116" s="54"/>
      <c r="L116" s="74">
        <f t="shared" si="22"/>
        <v>31614.6</v>
      </c>
      <c r="M116" s="23">
        <f t="shared" si="22"/>
        <v>380.1</v>
      </c>
      <c r="N116" s="74">
        <f t="shared" si="22"/>
        <v>1223.3</v>
      </c>
      <c r="O116" s="74"/>
      <c r="P116" s="23"/>
      <c r="Q116" s="23">
        <f>SUM(L116:P116)</f>
        <v>33218</v>
      </c>
      <c r="R116" s="23"/>
      <c r="S116" s="74"/>
      <c r="T116" s="74"/>
      <c r="U116" s="74"/>
      <c r="V116" s="23"/>
      <c r="W116" s="23">
        <f>+V116+Q116</f>
        <v>33218</v>
      </c>
      <c r="X116" s="23">
        <f>(Q116/W116)*100</f>
        <v>100</v>
      </c>
      <c r="Y116" s="23">
        <f>(V116/W116)*100</f>
        <v>0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55</v>
      </c>
      <c r="K117" s="54"/>
      <c r="L117" s="74">
        <f>(L116/L114)*100</f>
        <v>167.15980711475825</v>
      </c>
      <c r="M117" s="23">
        <f>(M116/M114)*100</f>
        <v>77.79369627507164</v>
      </c>
      <c r="N117" s="74">
        <f>(N116/N114)*100</f>
        <v>43.78624096213043</v>
      </c>
      <c r="O117" s="74"/>
      <c r="P117" s="23"/>
      <c r="Q117" s="23">
        <f>(Q116/Q114)*100</f>
        <v>149.66299019607845</v>
      </c>
      <c r="R117" s="23"/>
      <c r="S117" s="74"/>
      <c r="T117" s="74"/>
      <c r="U117" s="74"/>
      <c r="V117" s="23"/>
      <c r="W117" s="23">
        <f>(W116/W114)*100</f>
        <v>149.66299019607845</v>
      </c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56</v>
      </c>
      <c r="K118" s="54"/>
      <c r="L118" s="74">
        <f>(L116/L115)*100</f>
        <v>99.01438490665313</v>
      </c>
      <c r="M118" s="23">
        <f>(M116/M115)*100</f>
        <v>81.39186295503212</v>
      </c>
      <c r="N118" s="74">
        <f>(N116/N115)*100</f>
        <v>80.77786582144742</v>
      </c>
      <c r="O118" s="74"/>
      <c r="P118" s="23"/>
      <c r="Q118" s="23">
        <f>(Q116/Q115)*100</f>
        <v>97.957281919866</v>
      </c>
      <c r="R118" s="23"/>
      <c r="S118" s="74"/>
      <c r="T118" s="74"/>
      <c r="U118" s="74"/>
      <c r="V118" s="23"/>
      <c r="W118" s="23">
        <f>(W116/W115)*100</f>
        <v>97.957281919866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/>
      <c r="K119" s="54"/>
      <c r="L119" s="74"/>
      <c r="M119" s="23"/>
      <c r="N119" s="74"/>
      <c r="O119" s="74"/>
      <c r="P119" s="23"/>
      <c r="Q119" s="23"/>
      <c r="R119" s="23"/>
      <c r="S119" s="74"/>
      <c r="T119" s="74"/>
      <c r="U119" s="74"/>
      <c r="V119" s="23"/>
      <c r="W119" s="23"/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 t="s">
        <v>72</v>
      </c>
      <c r="I120" s="64"/>
      <c r="J120" s="53" t="s">
        <v>73</v>
      </c>
      <c r="K120" s="54"/>
      <c r="L120" s="74"/>
      <c r="M120" s="23"/>
      <c r="N120" s="74"/>
      <c r="O120" s="74"/>
      <c r="P120" s="23"/>
      <c r="Q120" s="23"/>
      <c r="R120" s="23"/>
      <c r="S120" s="74"/>
      <c r="T120" s="74"/>
      <c r="U120" s="74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52</v>
      </c>
      <c r="K121" s="54"/>
      <c r="L121" s="74">
        <v>18912.8</v>
      </c>
      <c r="M121" s="23">
        <v>488.6</v>
      </c>
      <c r="N121" s="74">
        <v>2793.8</v>
      </c>
      <c r="O121" s="74"/>
      <c r="P121" s="23"/>
      <c r="Q121" s="23">
        <f>SUM(L121:P121)</f>
        <v>22195.199999999997</v>
      </c>
      <c r="R121" s="23"/>
      <c r="S121" s="74"/>
      <c r="T121" s="74"/>
      <c r="U121" s="74"/>
      <c r="V121" s="23"/>
      <c r="W121" s="23">
        <f>+V121+Q121</f>
        <v>22195.199999999997</v>
      </c>
      <c r="X121" s="23">
        <f>(Q121/W121)*100</f>
        <v>100</v>
      </c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53</v>
      </c>
      <c r="K122" s="54"/>
      <c r="L122" s="21">
        <v>31929.3</v>
      </c>
      <c r="M122" s="21">
        <v>467</v>
      </c>
      <c r="N122" s="21">
        <v>1514.4</v>
      </c>
      <c r="O122" s="21"/>
      <c r="P122" s="21"/>
      <c r="Q122" s="21">
        <f>SUM(L122:P122)</f>
        <v>33910.7</v>
      </c>
      <c r="R122" s="21"/>
      <c r="S122" s="21"/>
      <c r="T122" s="21"/>
      <c r="U122" s="21"/>
      <c r="V122" s="21"/>
      <c r="W122" s="21">
        <f>+V122+Q122</f>
        <v>33910.7</v>
      </c>
      <c r="X122" s="21">
        <f>(Q122/W122)*100</f>
        <v>100</v>
      </c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54</v>
      </c>
      <c r="K123" s="54"/>
      <c r="L123" s="74">
        <v>31614.6</v>
      </c>
      <c r="M123" s="23">
        <v>380.1</v>
      </c>
      <c r="N123" s="74">
        <v>1223.3</v>
      </c>
      <c r="O123" s="74"/>
      <c r="P123" s="23"/>
      <c r="Q123" s="23">
        <f>SUM(L123:P123)</f>
        <v>33218</v>
      </c>
      <c r="R123" s="23"/>
      <c r="S123" s="74"/>
      <c r="T123" s="74"/>
      <c r="U123" s="74"/>
      <c r="V123" s="23"/>
      <c r="W123" s="23">
        <f>+V123+Q123</f>
        <v>33218</v>
      </c>
      <c r="X123" s="23">
        <f>(Q123/W123)*100</f>
        <v>100</v>
      </c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55</v>
      </c>
      <c r="K124" s="54"/>
      <c r="L124" s="74">
        <f>(L123/L121)*100</f>
        <v>167.15980711475825</v>
      </c>
      <c r="M124" s="23">
        <f>(M123/M121)*100</f>
        <v>77.79369627507164</v>
      </c>
      <c r="N124" s="74">
        <f>(N123/N121)*100</f>
        <v>43.78624096213043</v>
      </c>
      <c r="O124" s="74"/>
      <c r="P124" s="23"/>
      <c r="Q124" s="23">
        <f>(Q123/Q121)*100</f>
        <v>149.66299019607845</v>
      </c>
      <c r="R124" s="23"/>
      <c r="S124" s="74"/>
      <c r="T124" s="74"/>
      <c r="U124" s="74"/>
      <c r="V124" s="23"/>
      <c r="W124" s="23">
        <f>(W123/W121)*100</f>
        <v>149.66299019607845</v>
      </c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56</v>
      </c>
      <c r="K125" s="54"/>
      <c r="L125" s="74">
        <f>(L123/L122)*100</f>
        <v>99.01438490665313</v>
      </c>
      <c r="M125" s="23">
        <f>(M123/M122)*100</f>
        <v>81.39186295503212</v>
      </c>
      <c r="N125" s="74">
        <f>(N123/N122)*100</f>
        <v>80.77786582144742</v>
      </c>
      <c r="O125" s="74"/>
      <c r="P125" s="23"/>
      <c r="Q125" s="23">
        <f>(Q123/Q122)*100</f>
        <v>97.957281919866</v>
      </c>
      <c r="R125" s="23"/>
      <c r="S125" s="74"/>
      <c r="T125" s="74"/>
      <c r="U125" s="74"/>
      <c r="V125" s="23"/>
      <c r="W125" s="23">
        <f>(W123/W122)*100</f>
        <v>97.957281919866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/>
      <c r="K126" s="54"/>
      <c r="L126" s="74"/>
      <c r="M126" s="23"/>
      <c r="N126" s="74"/>
      <c r="O126" s="74"/>
      <c r="P126" s="23"/>
      <c r="Q126" s="23"/>
      <c r="R126" s="23"/>
      <c r="S126" s="74"/>
      <c r="T126" s="74"/>
      <c r="U126" s="74"/>
      <c r="V126" s="23"/>
      <c r="W126" s="23"/>
      <c r="X126" s="23"/>
      <c r="Y126" s="23"/>
      <c r="Z126" s="4"/>
    </row>
    <row r="127" spans="1:26" ht="23.25">
      <c r="A127" s="4"/>
      <c r="B127" s="57"/>
      <c r="C127" s="57"/>
      <c r="D127" s="57"/>
      <c r="E127" s="57"/>
      <c r="F127" s="57" t="s">
        <v>82</v>
      </c>
      <c r="G127" s="57"/>
      <c r="H127" s="57"/>
      <c r="I127" s="64"/>
      <c r="J127" s="53" t="s">
        <v>83</v>
      </c>
      <c r="K127" s="54"/>
      <c r="L127" s="74"/>
      <c r="M127" s="23"/>
      <c r="N127" s="74"/>
      <c r="O127" s="74"/>
      <c r="P127" s="23"/>
      <c r="Q127" s="23"/>
      <c r="R127" s="23"/>
      <c r="S127" s="74"/>
      <c r="T127" s="74"/>
      <c r="U127" s="74"/>
      <c r="V127" s="23"/>
      <c r="W127" s="23"/>
      <c r="X127" s="23"/>
      <c r="Y127" s="23"/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84</v>
      </c>
      <c r="K128" s="5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52</v>
      </c>
      <c r="K129" s="54"/>
      <c r="L129" s="74">
        <f aca="true" t="shared" si="23" ref="L129:N131">+L146</f>
        <v>18285.1</v>
      </c>
      <c r="M129" s="23">
        <f t="shared" si="23"/>
        <v>804.3</v>
      </c>
      <c r="N129" s="74">
        <f t="shared" si="23"/>
        <v>3694.6</v>
      </c>
      <c r="O129" s="74"/>
      <c r="P129" s="23"/>
      <c r="Q129" s="23">
        <f>SUM(L129:P129)</f>
        <v>22783.999999999996</v>
      </c>
      <c r="R129" s="23"/>
      <c r="S129" s="74"/>
      <c r="T129" s="74"/>
      <c r="U129" s="74"/>
      <c r="V129" s="23"/>
      <c r="W129" s="23">
        <f>+V129+Q129</f>
        <v>22783.999999999996</v>
      </c>
      <c r="X129" s="23">
        <f>(Q129/W129)*100</f>
        <v>100</v>
      </c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53</v>
      </c>
      <c r="K130" s="54"/>
      <c r="L130" s="74">
        <f t="shared" si="23"/>
        <v>30655.6</v>
      </c>
      <c r="M130" s="23">
        <f t="shared" si="23"/>
        <v>505.4</v>
      </c>
      <c r="N130" s="74">
        <f t="shared" si="23"/>
        <v>2041.1</v>
      </c>
      <c r="O130" s="74"/>
      <c r="P130" s="23"/>
      <c r="Q130" s="23">
        <f>SUM(L130:P130)</f>
        <v>33202.1</v>
      </c>
      <c r="R130" s="23"/>
      <c r="S130" s="74"/>
      <c r="T130" s="74"/>
      <c r="U130" s="74"/>
      <c r="V130" s="23"/>
      <c r="W130" s="23">
        <f>+V130+Q130</f>
        <v>33202.1</v>
      </c>
      <c r="X130" s="23">
        <f>(Q130/W130)*100</f>
        <v>100</v>
      </c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54</v>
      </c>
      <c r="K131" s="54"/>
      <c r="L131" s="74">
        <f t="shared" si="23"/>
        <v>30523.6</v>
      </c>
      <c r="M131" s="23">
        <f t="shared" si="23"/>
        <v>379.4</v>
      </c>
      <c r="N131" s="74">
        <f t="shared" si="23"/>
        <v>1608.6</v>
      </c>
      <c r="O131" s="74"/>
      <c r="P131" s="23"/>
      <c r="Q131" s="23">
        <f>SUM(L131:P131)</f>
        <v>32511.6</v>
      </c>
      <c r="R131" s="23"/>
      <c r="S131" s="74"/>
      <c r="T131" s="74"/>
      <c r="U131" s="74"/>
      <c r="V131" s="23"/>
      <c r="W131" s="23">
        <f>+V131+Q131</f>
        <v>32511.6</v>
      </c>
      <c r="X131" s="23">
        <f>(Q131/W131)*100</f>
        <v>100</v>
      </c>
      <c r="Y131" s="23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55</v>
      </c>
      <c r="K132" s="54"/>
      <c r="L132" s="74">
        <f>(L131/L129)*100</f>
        <v>166.93154535660182</v>
      </c>
      <c r="M132" s="23">
        <f>(M131/M129)*100</f>
        <v>47.17145343777197</v>
      </c>
      <c r="N132" s="74">
        <f>(N131/N129)*100</f>
        <v>43.53921940128836</v>
      </c>
      <c r="O132" s="74"/>
      <c r="P132" s="23"/>
      <c r="Q132" s="23">
        <f>(Q131/Q129)*100</f>
        <v>142.69487359550564</v>
      </c>
      <c r="R132" s="23"/>
      <c r="S132" s="74"/>
      <c r="T132" s="74"/>
      <c r="U132" s="74"/>
      <c r="V132" s="23"/>
      <c r="W132" s="23">
        <f>(W131/W129)*100</f>
        <v>142.69487359550564</v>
      </c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56</v>
      </c>
      <c r="K133" s="54"/>
      <c r="L133" s="74">
        <f>(L131/L130)*100</f>
        <v>99.56940983050406</v>
      </c>
      <c r="M133" s="23">
        <f>(M131/M130)*100</f>
        <v>75.06925207756233</v>
      </c>
      <c r="N133" s="74">
        <f>(N131/N130)*100</f>
        <v>78.81044534809661</v>
      </c>
      <c r="O133" s="74"/>
      <c r="P133" s="23"/>
      <c r="Q133" s="23">
        <f>(Q131/Q130)*100</f>
        <v>97.92031226940465</v>
      </c>
      <c r="R133" s="23"/>
      <c r="S133" s="74"/>
      <c r="T133" s="74"/>
      <c r="U133" s="74"/>
      <c r="V133" s="23"/>
      <c r="W133" s="23">
        <f>(W131/W130)*100</f>
        <v>97.92031226940465</v>
      </c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/>
      <c r="K134" s="54"/>
      <c r="L134" s="74"/>
      <c r="M134" s="23"/>
      <c r="N134" s="74"/>
      <c r="O134" s="74"/>
      <c r="P134" s="23"/>
      <c r="Q134" s="23"/>
      <c r="R134" s="23"/>
      <c r="S134" s="74"/>
      <c r="T134" s="74"/>
      <c r="U134" s="74"/>
      <c r="V134" s="23"/>
      <c r="W134" s="23"/>
      <c r="X134" s="23"/>
      <c r="Y134" s="23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203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43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50</v>
      </c>
      <c r="C144" s="51" t="s">
        <v>57</v>
      </c>
      <c r="D144" s="51" t="s">
        <v>59</v>
      </c>
      <c r="E144" s="51" t="s">
        <v>62</v>
      </c>
      <c r="F144" s="51" t="s">
        <v>82</v>
      </c>
      <c r="G144" s="51" t="s">
        <v>67</v>
      </c>
      <c r="H144" s="51"/>
      <c r="I144" s="64"/>
      <c r="J144" s="55" t="s">
        <v>68</v>
      </c>
      <c r="K144" s="56"/>
      <c r="L144" s="74"/>
      <c r="M144" s="74"/>
      <c r="N144" s="74"/>
      <c r="O144" s="74"/>
      <c r="P144" s="74"/>
      <c r="Q144" s="74"/>
      <c r="R144" s="74"/>
      <c r="S144" s="74"/>
      <c r="T144" s="74"/>
      <c r="U144" s="77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69</v>
      </c>
      <c r="K145" s="56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23"/>
      <c r="W145" s="23"/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52</v>
      </c>
      <c r="K146" s="54"/>
      <c r="L146" s="74">
        <f>+L153</f>
        <v>18285.1</v>
      </c>
      <c r="M146" s="74">
        <f>+M153</f>
        <v>804.3</v>
      </c>
      <c r="N146" s="74">
        <f>+N153</f>
        <v>3694.6</v>
      </c>
      <c r="O146" s="74">
        <f>+O153</f>
        <v>0</v>
      </c>
      <c r="P146" s="74"/>
      <c r="Q146" s="23">
        <f>SUM(L146:P146)</f>
        <v>22783.999999999996</v>
      </c>
      <c r="R146" s="74"/>
      <c r="S146" s="74"/>
      <c r="T146" s="74"/>
      <c r="U146" s="74"/>
      <c r="V146" s="23"/>
      <c r="W146" s="23">
        <f>+V146+Q146</f>
        <v>22783.999999999996</v>
      </c>
      <c r="X146" s="23">
        <f>(Q146/W146)*100</f>
        <v>100</v>
      </c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53</v>
      </c>
      <c r="K147" s="54"/>
      <c r="L147" s="74">
        <f aca="true" t="shared" si="24" ref="L147:N148">+L154</f>
        <v>30655.6</v>
      </c>
      <c r="M147" s="23">
        <f t="shared" si="24"/>
        <v>505.4</v>
      </c>
      <c r="N147" s="74">
        <f t="shared" si="24"/>
        <v>2041.1</v>
      </c>
      <c r="O147" s="74"/>
      <c r="P147" s="23"/>
      <c r="Q147" s="23">
        <f>SUM(L147:P147)</f>
        <v>33202.1</v>
      </c>
      <c r="R147" s="23"/>
      <c r="S147" s="74"/>
      <c r="T147" s="74"/>
      <c r="U147" s="74"/>
      <c r="V147" s="23"/>
      <c r="W147" s="23">
        <f>+V147+Q147</f>
        <v>33202.1</v>
      </c>
      <c r="X147" s="23">
        <f>(Q147/W147)*100</f>
        <v>100</v>
      </c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54</v>
      </c>
      <c r="K148" s="54"/>
      <c r="L148" s="74">
        <f t="shared" si="24"/>
        <v>30523.6</v>
      </c>
      <c r="M148" s="23">
        <f t="shared" si="24"/>
        <v>379.4</v>
      </c>
      <c r="N148" s="74">
        <f t="shared" si="24"/>
        <v>1608.6</v>
      </c>
      <c r="O148" s="74"/>
      <c r="P148" s="23"/>
      <c r="Q148" s="23">
        <f>SUM(L148:P148)</f>
        <v>32511.6</v>
      </c>
      <c r="R148" s="23"/>
      <c r="S148" s="74"/>
      <c r="T148" s="74"/>
      <c r="U148" s="74"/>
      <c r="V148" s="23"/>
      <c r="W148" s="23">
        <f>+V148+Q148</f>
        <v>32511.6</v>
      </c>
      <c r="X148" s="23">
        <f>(Q148/W148)*100</f>
        <v>100</v>
      </c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55</v>
      </c>
      <c r="K149" s="54"/>
      <c r="L149" s="74">
        <f>(L148/L146)*100</f>
        <v>166.93154535660182</v>
      </c>
      <c r="M149" s="23">
        <f>(M148/M146)*100</f>
        <v>47.17145343777197</v>
      </c>
      <c r="N149" s="74">
        <f>(N148/N146)*100</f>
        <v>43.53921940128836</v>
      </c>
      <c r="O149" s="74"/>
      <c r="P149" s="23"/>
      <c r="Q149" s="23">
        <f>(Q148/Q146)*100</f>
        <v>142.69487359550564</v>
      </c>
      <c r="R149" s="23"/>
      <c r="S149" s="74"/>
      <c r="T149" s="74"/>
      <c r="U149" s="74"/>
      <c r="V149" s="23"/>
      <c r="W149" s="23">
        <f>(W148/W146)*100</f>
        <v>142.69487359550564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 t="s">
        <v>56</v>
      </c>
      <c r="K150" s="54"/>
      <c r="L150" s="74">
        <f>(L148/L147)*100</f>
        <v>99.56940983050406</v>
      </c>
      <c r="M150" s="23">
        <f>(M148/M147)*100</f>
        <v>75.06925207756233</v>
      </c>
      <c r="N150" s="74">
        <f>(N148/N147)*100</f>
        <v>78.81044534809661</v>
      </c>
      <c r="O150" s="74"/>
      <c r="P150" s="23"/>
      <c r="Q150" s="23">
        <f>(Q148/Q147)*100</f>
        <v>97.92031226940465</v>
      </c>
      <c r="R150" s="23"/>
      <c r="S150" s="74"/>
      <c r="T150" s="74"/>
      <c r="U150" s="74"/>
      <c r="V150" s="23"/>
      <c r="W150" s="23">
        <f>(W148/W147)*100</f>
        <v>97.92031226940465</v>
      </c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/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 t="s">
        <v>85</v>
      </c>
      <c r="I152" s="64"/>
      <c r="J152" s="53" t="s">
        <v>86</v>
      </c>
      <c r="K152" s="54"/>
      <c r="L152" s="74"/>
      <c r="M152" s="23"/>
      <c r="N152" s="74"/>
      <c r="O152" s="74"/>
      <c r="P152" s="23"/>
      <c r="Q152" s="23"/>
      <c r="R152" s="23"/>
      <c r="S152" s="74"/>
      <c r="T152" s="74"/>
      <c r="U152" s="74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52</v>
      </c>
      <c r="K153" s="54"/>
      <c r="L153" s="74">
        <v>18285.1</v>
      </c>
      <c r="M153" s="23">
        <v>804.3</v>
      </c>
      <c r="N153" s="74">
        <v>3694.6</v>
      </c>
      <c r="O153" s="74"/>
      <c r="P153" s="23"/>
      <c r="Q153" s="23">
        <f>SUM(L153:P153)</f>
        <v>22783.999999999996</v>
      </c>
      <c r="R153" s="23"/>
      <c r="S153" s="74"/>
      <c r="T153" s="74"/>
      <c r="U153" s="74"/>
      <c r="V153" s="23"/>
      <c r="W153" s="23">
        <f>+V153+Q153</f>
        <v>22783.999999999996</v>
      </c>
      <c r="X153" s="23">
        <f>(Q153/W153)*100</f>
        <v>100</v>
      </c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53</v>
      </c>
      <c r="K154" s="54"/>
      <c r="L154" s="74">
        <v>30655.6</v>
      </c>
      <c r="M154" s="23">
        <v>505.4</v>
      </c>
      <c r="N154" s="74">
        <v>2041.1</v>
      </c>
      <c r="O154" s="74"/>
      <c r="P154" s="23"/>
      <c r="Q154" s="23">
        <f>SUM(L154:P154)</f>
        <v>33202.1</v>
      </c>
      <c r="R154" s="23"/>
      <c r="S154" s="74"/>
      <c r="T154" s="74"/>
      <c r="U154" s="74"/>
      <c r="V154" s="23"/>
      <c r="W154" s="23">
        <f>+V154+Q154</f>
        <v>33202.1</v>
      </c>
      <c r="X154" s="23">
        <f>(Q154/W154)*100</f>
        <v>100</v>
      </c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54</v>
      </c>
      <c r="K155" s="54"/>
      <c r="L155" s="74">
        <v>30523.6</v>
      </c>
      <c r="M155" s="23">
        <v>379.4</v>
      </c>
      <c r="N155" s="74">
        <v>1608.6</v>
      </c>
      <c r="O155" s="74"/>
      <c r="P155" s="23"/>
      <c r="Q155" s="23">
        <f>SUM(L155:P155)</f>
        <v>32511.6</v>
      </c>
      <c r="R155" s="23"/>
      <c r="S155" s="74"/>
      <c r="T155" s="74"/>
      <c r="U155" s="74"/>
      <c r="V155" s="23"/>
      <c r="W155" s="23">
        <f>+V155+Q155</f>
        <v>32511.6</v>
      </c>
      <c r="X155" s="23">
        <f>(Q155/W155)*100</f>
        <v>100</v>
      </c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55</v>
      </c>
      <c r="K156" s="54"/>
      <c r="L156" s="74">
        <f>(L155/L153)*100</f>
        <v>166.93154535660182</v>
      </c>
      <c r="M156" s="23">
        <f>(M155/M153)*100</f>
        <v>47.17145343777197</v>
      </c>
      <c r="N156" s="74">
        <f>(N155/N153)*100</f>
        <v>43.53921940128836</v>
      </c>
      <c r="O156" s="74"/>
      <c r="P156" s="23"/>
      <c r="Q156" s="23">
        <f>(Q155/Q153)*100</f>
        <v>142.69487359550564</v>
      </c>
      <c r="R156" s="23"/>
      <c r="S156" s="74"/>
      <c r="T156" s="74"/>
      <c r="U156" s="74"/>
      <c r="V156" s="23"/>
      <c r="W156" s="23">
        <f>(W155/W153)*100</f>
        <v>142.69487359550564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56</v>
      </c>
      <c r="K157" s="54"/>
      <c r="L157" s="74">
        <f>(L155/L154)*100</f>
        <v>99.56940983050406</v>
      </c>
      <c r="M157" s="23">
        <f>(M155/M154)*100</f>
        <v>75.06925207756233</v>
      </c>
      <c r="N157" s="74">
        <f>(N155/N154)*100</f>
        <v>78.81044534809661</v>
      </c>
      <c r="O157" s="74"/>
      <c r="P157" s="23"/>
      <c r="Q157" s="23">
        <f>(Q155/Q154)*100</f>
        <v>97.92031226940465</v>
      </c>
      <c r="R157" s="23"/>
      <c r="S157" s="74"/>
      <c r="T157" s="74"/>
      <c r="U157" s="74"/>
      <c r="V157" s="23"/>
      <c r="W157" s="23">
        <f>(W155/W154)*100</f>
        <v>97.92031226940465</v>
      </c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/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 t="s">
        <v>87</v>
      </c>
      <c r="G159" s="51"/>
      <c r="H159" s="51"/>
      <c r="I159" s="64"/>
      <c r="J159" s="53" t="s">
        <v>88</v>
      </c>
      <c r="K159" s="54"/>
      <c r="L159" s="74"/>
      <c r="M159" s="23"/>
      <c r="N159" s="74"/>
      <c r="O159" s="74"/>
      <c r="P159" s="23"/>
      <c r="Q159" s="23"/>
      <c r="R159" s="23"/>
      <c r="S159" s="74"/>
      <c r="T159" s="74"/>
      <c r="U159" s="74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89</v>
      </c>
      <c r="K160" s="54"/>
      <c r="L160" s="74"/>
      <c r="M160" s="23"/>
      <c r="N160" s="74"/>
      <c r="O160" s="74"/>
      <c r="P160" s="23"/>
      <c r="Q160" s="23"/>
      <c r="R160" s="23"/>
      <c r="S160" s="74"/>
      <c r="T160" s="74"/>
      <c r="U160" s="74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52</v>
      </c>
      <c r="K161" s="54"/>
      <c r="L161" s="74">
        <f>+L169</f>
        <v>6419</v>
      </c>
      <c r="M161" s="23">
        <f>+M169</f>
        <v>410.2</v>
      </c>
      <c r="N161" s="74">
        <f>+N169</f>
        <v>5459.9</v>
      </c>
      <c r="O161" s="74">
        <f>+O169</f>
        <v>0</v>
      </c>
      <c r="P161" s="23"/>
      <c r="Q161" s="23">
        <f>SUM(L161:P161)</f>
        <v>12289.099999999999</v>
      </c>
      <c r="R161" s="23"/>
      <c r="S161" s="74"/>
      <c r="T161" s="74"/>
      <c r="U161" s="74"/>
      <c r="V161" s="23"/>
      <c r="W161" s="23">
        <f>+V161+Q161</f>
        <v>12289.099999999999</v>
      </c>
      <c r="X161" s="23">
        <f>(Q161/W161)*100</f>
        <v>100</v>
      </c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53</v>
      </c>
      <c r="K162" s="54"/>
      <c r="L162" s="74">
        <f aca="true" t="shared" si="25" ref="L162:N163">+L170</f>
        <v>11491.4</v>
      </c>
      <c r="M162" s="23">
        <f t="shared" si="25"/>
        <v>558.9</v>
      </c>
      <c r="N162" s="74">
        <f t="shared" si="25"/>
        <v>5877</v>
      </c>
      <c r="O162" s="74"/>
      <c r="P162" s="23"/>
      <c r="Q162" s="23">
        <f>SUM(L162:P162)</f>
        <v>17927.3</v>
      </c>
      <c r="R162" s="23"/>
      <c r="S162" s="74"/>
      <c r="T162" s="74"/>
      <c r="U162" s="74"/>
      <c r="V162" s="23"/>
      <c r="W162" s="23">
        <f>+V162+Q162</f>
        <v>17927.3</v>
      </c>
      <c r="X162" s="23">
        <f>(Q162/W162)*100</f>
        <v>100</v>
      </c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54</v>
      </c>
      <c r="K163" s="54"/>
      <c r="L163" s="74">
        <f t="shared" si="25"/>
        <v>11440</v>
      </c>
      <c r="M163" s="23">
        <f t="shared" si="25"/>
        <v>419.5</v>
      </c>
      <c r="N163" s="74">
        <f t="shared" si="25"/>
        <v>4703.1</v>
      </c>
      <c r="O163" s="74"/>
      <c r="P163" s="23"/>
      <c r="Q163" s="23">
        <f>SUM(L163:P163)</f>
        <v>16562.6</v>
      </c>
      <c r="R163" s="23"/>
      <c r="S163" s="74"/>
      <c r="T163" s="74"/>
      <c r="U163" s="74"/>
      <c r="V163" s="23"/>
      <c r="W163" s="23">
        <f>+V163+Q163</f>
        <v>16562.6</v>
      </c>
      <c r="X163" s="23">
        <f>(Q163/W163)*100</f>
        <v>100</v>
      </c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 t="s">
        <v>55</v>
      </c>
      <c r="K164" s="54"/>
      <c r="L164" s="74">
        <f>(L163/L161)*100</f>
        <v>178.220906683284</v>
      </c>
      <c r="M164" s="23">
        <f>(M163/M161)*100</f>
        <v>102.26718673817649</v>
      </c>
      <c r="N164" s="74">
        <f>(N163/N161)*100</f>
        <v>86.13894027363139</v>
      </c>
      <c r="O164" s="74"/>
      <c r="P164" s="23"/>
      <c r="Q164" s="23">
        <f>(Q163/Q161)*100</f>
        <v>134.77471905998</v>
      </c>
      <c r="R164" s="23"/>
      <c r="S164" s="74"/>
      <c r="T164" s="74"/>
      <c r="U164" s="74"/>
      <c r="V164" s="23"/>
      <c r="W164" s="23">
        <f>(W163/W161)*100</f>
        <v>134.77471905998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56</v>
      </c>
      <c r="K165" s="54"/>
      <c r="L165" s="74">
        <f>(L163/L162)*100</f>
        <v>99.55270898236944</v>
      </c>
      <c r="M165" s="23">
        <f>(M163/M162)*100</f>
        <v>75.058149937377</v>
      </c>
      <c r="N165" s="74">
        <f>(N163/N162)*100</f>
        <v>80.02552322613579</v>
      </c>
      <c r="O165" s="74"/>
      <c r="P165" s="23"/>
      <c r="Q165" s="23">
        <f>(Q163/Q162)*100</f>
        <v>92.38758764565773</v>
      </c>
      <c r="R165" s="23"/>
      <c r="S165" s="74"/>
      <c r="T165" s="74"/>
      <c r="U165" s="74"/>
      <c r="V165" s="23"/>
      <c r="W165" s="23">
        <f>(W163/W162)*100</f>
        <v>92.38758764565773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/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 t="s">
        <v>67</v>
      </c>
      <c r="H167" s="58"/>
      <c r="I167" s="53"/>
      <c r="J167" s="53" t="s">
        <v>68</v>
      </c>
      <c r="K167" s="5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69</v>
      </c>
      <c r="K168" s="54"/>
      <c r="L168" s="74"/>
      <c r="M168" s="23"/>
      <c r="N168" s="74"/>
      <c r="O168" s="74"/>
      <c r="P168" s="23"/>
      <c r="Q168" s="23"/>
      <c r="R168" s="23"/>
      <c r="S168" s="74"/>
      <c r="T168" s="74"/>
      <c r="U168" s="74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52</v>
      </c>
      <c r="K169" s="54"/>
      <c r="L169" s="74">
        <f>+L176</f>
        <v>6419</v>
      </c>
      <c r="M169" s="23">
        <f>+M176</f>
        <v>410.2</v>
      </c>
      <c r="N169" s="74">
        <f>+N176</f>
        <v>5459.9</v>
      </c>
      <c r="O169" s="74">
        <f>+O176</f>
        <v>0</v>
      </c>
      <c r="P169" s="23"/>
      <c r="Q169" s="23">
        <f>SUM(L169:P169)</f>
        <v>12289.099999999999</v>
      </c>
      <c r="R169" s="23"/>
      <c r="S169" s="74"/>
      <c r="T169" s="74"/>
      <c r="U169" s="74"/>
      <c r="V169" s="23"/>
      <c r="W169" s="23">
        <f>+V169+Q169</f>
        <v>12289.099999999999</v>
      </c>
      <c r="X169" s="23">
        <f>(Q169/W169)*100</f>
        <v>100</v>
      </c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53</v>
      </c>
      <c r="K170" s="54"/>
      <c r="L170" s="74">
        <f aca="true" t="shared" si="26" ref="L170:N171">+L177</f>
        <v>11491.4</v>
      </c>
      <c r="M170" s="23">
        <f t="shared" si="26"/>
        <v>558.9</v>
      </c>
      <c r="N170" s="74">
        <f t="shared" si="26"/>
        <v>5877</v>
      </c>
      <c r="O170" s="74"/>
      <c r="P170" s="23"/>
      <c r="Q170" s="23">
        <f>SUM(L170:P170)</f>
        <v>17927.3</v>
      </c>
      <c r="R170" s="23"/>
      <c r="S170" s="74"/>
      <c r="T170" s="74"/>
      <c r="U170" s="74"/>
      <c r="V170" s="23"/>
      <c r="W170" s="23">
        <f>+V170+Q170</f>
        <v>17927.3</v>
      </c>
      <c r="X170" s="23">
        <f>(Q170/W170)*100</f>
        <v>100</v>
      </c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54</v>
      </c>
      <c r="K171" s="54"/>
      <c r="L171" s="74">
        <f t="shared" si="26"/>
        <v>11440</v>
      </c>
      <c r="M171" s="23">
        <f t="shared" si="26"/>
        <v>419.5</v>
      </c>
      <c r="N171" s="74">
        <f t="shared" si="26"/>
        <v>4703.1</v>
      </c>
      <c r="O171" s="74"/>
      <c r="P171" s="23"/>
      <c r="Q171" s="23">
        <f>SUM(L171:P171)</f>
        <v>16562.6</v>
      </c>
      <c r="R171" s="23"/>
      <c r="S171" s="74"/>
      <c r="T171" s="74"/>
      <c r="U171" s="74"/>
      <c r="V171" s="23"/>
      <c r="W171" s="23">
        <f>+V171+Q171</f>
        <v>16562.6</v>
      </c>
      <c r="X171" s="23">
        <f>(Q171/W171)*100</f>
        <v>100</v>
      </c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55</v>
      </c>
      <c r="K172" s="54"/>
      <c r="L172" s="74">
        <f>(L171/L169)*100</f>
        <v>178.220906683284</v>
      </c>
      <c r="M172" s="23">
        <f>(M171/M169)*100</f>
        <v>102.26718673817649</v>
      </c>
      <c r="N172" s="74">
        <f>(N171/N169)*100</f>
        <v>86.13894027363139</v>
      </c>
      <c r="O172" s="74"/>
      <c r="P172" s="23"/>
      <c r="Q172" s="23">
        <f>(Q171/Q169)*100</f>
        <v>134.77471905998</v>
      </c>
      <c r="R172" s="23"/>
      <c r="S172" s="74"/>
      <c r="T172" s="74"/>
      <c r="U172" s="74"/>
      <c r="V172" s="23"/>
      <c r="W172" s="23">
        <f>(W171/W169)*100</f>
        <v>134.77471905998</v>
      </c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56</v>
      </c>
      <c r="K173" s="54"/>
      <c r="L173" s="21">
        <f>(L171/L170)*100</f>
        <v>99.55270898236944</v>
      </c>
      <c r="M173" s="21">
        <f>(M171/M170)*100</f>
        <v>75.058149937377</v>
      </c>
      <c r="N173" s="21">
        <f>(N171/N170)*100</f>
        <v>80.02552322613579</v>
      </c>
      <c r="O173" s="21"/>
      <c r="P173" s="21"/>
      <c r="Q173" s="21">
        <f>(Q171/Q170)*100</f>
        <v>92.38758764565773</v>
      </c>
      <c r="R173" s="21"/>
      <c r="S173" s="21"/>
      <c r="T173" s="21"/>
      <c r="U173" s="21"/>
      <c r="V173" s="21"/>
      <c r="W173" s="21">
        <f>(W171/W170)*100</f>
        <v>92.38758764565773</v>
      </c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/>
      <c r="K174" s="54"/>
      <c r="L174" s="74"/>
      <c r="M174" s="23"/>
      <c r="N174" s="74"/>
      <c r="O174" s="74"/>
      <c r="P174" s="23"/>
      <c r="Q174" s="23"/>
      <c r="R174" s="23"/>
      <c r="S174" s="74"/>
      <c r="T174" s="74"/>
      <c r="U174" s="74"/>
      <c r="V174" s="23"/>
      <c r="W174" s="23"/>
      <c r="X174" s="23"/>
      <c r="Y174" s="23"/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 t="s">
        <v>90</v>
      </c>
      <c r="I175" s="64"/>
      <c r="J175" s="53" t="s">
        <v>91</v>
      </c>
      <c r="K175" s="54"/>
      <c r="L175" s="74"/>
      <c r="M175" s="23"/>
      <c r="N175" s="74"/>
      <c r="O175" s="74"/>
      <c r="P175" s="23"/>
      <c r="Q175" s="23"/>
      <c r="R175" s="23"/>
      <c r="S175" s="74"/>
      <c r="T175" s="74"/>
      <c r="U175" s="74"/>
      <c r="V175" s="23"/>
      <c r="W175" s="23"/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52</v>
      </c>
      <c r="K176" s="54"/>
      <c r="L176" s="74">
        <v>6419</v>
      </c>
      <c r="M176" s="23">
        <v>410.2</v>
      </c>
      <c r="N176" s="74">
        <v>5459.9</v>
      </c>
      <c r="O176" s="74"/>
      <c r="P176" s="23"/>
      <c r="Q176" s="23">
        <f>SUM(L176:P176)</f>
        <v>12289.099999999999</v>
      </c>
      <c r="R176" s="23"/>
      <c r="S176" s="74"/>
      <c r="T176" s="74"/>
      <c r="U176" s="74"/>
      <c r="V176" s="23"/>
      <c r="W176" s="23">
        <f>+V176+Q176</f>
        <v>12289.099999999999</v>
      </c>
      <c r="X176" s="23">
        <f>(Q176/W176)*100</f>
        <v>100</v>
      </c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53</v>
      </c>
      <c r="K177" s="54"/>
      <c r="L177" s="74">
        <v>11491.4</v>
      </c>
      <c r="M177" s="23">
        <v>558.9</v>
      </c>
      <c r="N177" s="74">
        <v>5877</v>
      </c>
      <c r="O177" s="74"/>
      <c r="P177" s="23"/>
      <c r="Q177" s="23">
        <f>SUM(L177:P177)</f>
        <v>17927.3</v>
      </c>
      <c r="R177" s="23"/>
      <c r="S177" s="74"/>
      <c r="T177" s="74"/>
      <c r="U177" s="74"/>
      <c r="V177" s="23"/>
      <c r="W177" s="23">
        <f>+V177+Q177</f>
        <v>17927.3</v>
      </c>
      <c r="X177" s="23">
        <f>(Q177/W177)*100</f>
        <v>100</v>
      </c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 t="s">
        <v>54</v>
      </c>
      <c r="K178" s="54"/>
      <c r="L178" s="74">
        <v>11440</v>
      </c>
      <c r="M178" s="23">
        <v>419.5</v>
      </c>
      <c r="N178" s="74">
        <v>4703.1</v>
      </c>
      <c r="O178" s="74"/>
      <c r="P178" s="23"/>
      <c r="Q178" s="23">
        <f>SUM(L178:P178)</f>
        <v>16562.6</v>
      </c>
      <c r="R178" s="23"/>
      <c r="S178" s="74"/>
      <c r="T178" s="74"/>
      <c r="U178" s="74"/>
      <c r="V178" s="23"/>
      <c r="W178" s="23">
        <f>+V178+Q178</f>
        <v>16562.6</v>
      </c>
      <c r="X178" s="23">
        <f>(Q178/W178)*100</f>
        <v>100</v>
      </c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55</v>
      </c>
      <c r="K179" s="54"/>
      <c r="L179" s="74">
        <f>(L178/L176)*100</f>
        <v>178.220906683284</v>
      </c>
      <c r="M179" s="23">
        <f>(M178/M176)*100</f>
        <v>102.26718673817649</v>
      </c>
      <c r="N179" s="74">
        <f>(N178/N176)*100</f>
        <v>86.13894027363139</v>
      </c>
      <c r="O179" s="74"/>
      <c r="P179" s="23"/>
      <c r="Q179" s="23">
        <f>(Q178/Q176)*100</f>
        <v>134.77471905998</v>
      </c>
      <c r="R179" s="23"/>
      <c r="S179" s="74"/>
      <c r="T179" s="74"/>
      <c r="U179" s="74"/>
      <c r="V179" s="23"/>
      <c r="W179" s="23">
        <f>(W178/W176)*100</f>
        <v>134.77471905998</v>
      </c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204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43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50</v>
      </c>
      <c r="C189" s="51" t="s">
        <v>57</v>
      </c>
      <c r="D189" s="51" t="s">
        <v>59</v>
      </c>
      <c r="E189" s="51" t="s">
        <v>62</v>
      </c>
      <c r="F189" s="51" t="s">
        <v>87</v>
      </c>
      <c r="G189" s="51" t="s">
        <v>67</v>
      </c>
      <c r="H189" s="51" t="s">
        <v>90</v>
      </c>
      <c r="I189" s="64"/>
      <c r="J189" s="55" t="s">
        <v>56</v>
      </c>
      <c r="K189" s="56"/>
      <c r="L189" s="74">
        <f>(L178/L177)*100</f>
        <v>99.55270898236944</v>
      </c>
      <c r="M189" s="74">
        <f>(M178/M177)*100</f>
        <v>75.058149937377</v>
      </c>
      <c r="N189" s="74">
        <f>(N178/N177)*100</f>
        <v>80.02552322613579</v>
      </c>
      <c r="O189" s="74"/>
      <c r="P189" s="74"/>
      <c r="Q189" s="74">
        <f>(Q178/Q177)*100</f>
        <v>92.38758764565773</v>
      </c>
      <c r="R189" s="74"/>
      <c r="S189" s="74"/>
      <c r="T189" s="74"/>
      <c r="U189" s="77"/>
      <c r="V189" s="23"/>
      <c r="W189" s="23">
        <f>(W178/W177)*100</f>
        <v>92.38758764565773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/>
      <c r="K190" s="56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23"/>
      <c r="W190" s="23"/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 t="s">
        <v>92</v>
      </c>
      <c r="G191" s="51"/>
      <c r="H191" s="51"/>
      <c r="I191" s="64"/>
      <c r="J191" s="53" t="s">
        <v>219</v>
      </c>
      <c r="K191" s="54"/>
      <c r="L191" s="74"/>
      <c r="M191" s="74"/>
      <c r="N191" s="74"/>
      <c r="O191" s="74"/>
      <c r="P191" s="74"/>
      <c r="Q191" s="23"/>
      <c r="R191" s="74"/>
      <c r="S191" s="74"/>
      <c r="T191" s="74"/>
      <c r="U191" s="74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52</v>
      </c>
      <c r="K192" s="54"/>
      <c r="L192" s="74">
        <f>+L200+L216+L247</f>
        <v>68660.4</v>
      </c>
      <c r="M192" s="23">
        <f>+M200+M216+M247</f>
        <v>2814.6000000000004</v>
      </c>
      <c r="N192" s="74">
        <f>+N200+N216+N247</f>
        <v>37957.200000000004</v>
      </c>
      <c r="O192" s="74">
        <f>+O200+O216+O247</f>
        <v>0</v>
      </c>
      <c r="P192" s="23">
        <f>+P200+P216+P247</f>
        <v>0</v>
      </c>
      <c r="Q192" s="23">
        <f>SUM(L192:P192)</f>
        <v>109432.20000000001</v>
      </c>
      <c r="R192" s="23"/>
      <c r="S192" s="74"/>
      <c r="T192" s="74"/>
      <c r="U192" s="74"/>
      <c r="V192" s="23"/>
      <c r="W192" s="23">
        <f>+V192+Q192</f>
        <v>109432.20000000001</v>
      </c>
      <c r="X192" s="23">
        <f>(Q192/W192)*100</f>
        <v>100</v>
      </c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53</v>
      </c>
      <c r="K193" s="54"/>
      <c r="L193" s="74">
        <f aca="true" t="shared" si="27" ref="L193:N194">+L201+L217+L248</f>
        <v>99890.79999999999</v>
      </c>
      <c r="M193" s="23">
        <f t="shared" si="27"/>
        <v>2523.2</v>
      </c>
      <c r="N193" s="74">
        <f t="shared" si="27"/>
        <v>43109.3</v>
      </c>
      <c r="O193" s="74"/>
      <c r="P193" s="23"/>
      <c r="Q193" s="23">
        <f>SUM(L193:P193)</f>
        <v>145523.3</v>
      </c>
      <c r="R193" s="23"/>
      <c r="S193" s="74"/>
      <c r="T193" s="74"/>
      <c r="U193" s="74"/>
      <c r="V193" s="23"/>
      <c r="W193" s="23">
        <f>+V193+Q193</f>
        <v>145523.3</v>
      </c>
      <c r="X193" s="23">
        <f>(Q193/W193)*100</f>
        <v>100</v>
      </c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54</v>
      </c>
      <c r="K194" s="54"/>
      <c r="L194" s="74">
        <f t="shared" si="27"/>
        <v>96475.2</v>
      </c>
      <c r="M194" s="23">
        <f t="shared" si="27"/>
        <v>1997.8</v>
      </c>
      <c r="N194" s="74">
        <f t="shared" si="27"/>
        <v>40375.200000000004</v>
      </c>
      <c r="O194" s="74"/>
      <c r="P194" s="23"/>
      <c r="Q194" s="23">
        <f>SUM(L194:P194)</f>
        <v>138848.2</v>
      </c>
      <c r="R194" s="23"/>
      <c r="S194" s="74"/>
      <c r="T194" s="74"/>
      <c r="U194" s="74"/>
      <c r="V194" s="23"/>
      <c r="W194" s="23">
        <f>+V194+Q194</f>
        <v>138848.2</v>
      </c>
      <c r="X194" s="23">
        <f>(Q194/W194)*100</f>
        <v>100</v>
      </c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 t="s">
        <v>55</v>
      </c>
      <c r="K195" s="54"/>
      <c r="L195" s="74">
        <f>(L194/L192)*100</f>
        <v>140.5106873831204</v>
      </c>
      <c r="M195" s="23">
        <f>(M194/M192)*100</f>
        <v>70.97989057059617</v>
      </c>
      <c r="N195" s="74">
        <f>(N194/N192)*100</f>
        <v>106.37033290126774</v>
      </c>
      <c r="O195" s="74"/>
      <c r="P195" s="23"/>
      <c r="Q195" s="23">
        <f>(Q194/Q192)*100</f>
        <v>126.88057080091599</v>
      </c>
      <c r="R195" s="23"/>
      <c r="S195" s="74"/>
      <c r="T195" s="74"/>
      <c r="U195" s="74"/>
      <c r="V195" s="23"/>
      <c r="W195" s="23">
        <f>(W194/W192)*100</f>
        <v>126.88057080091599</v>
      </c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56</v>
      </c>
      <c r="K196" s="54"/>
      <c r="L196" s="74">
        <f>(L194/L193)*100</f>
        <v>96.58066608736742</v>
      </c>
      <c r="M196" s="23">
        <f>(M194/M193)*100</f>
        <v>79.17723525681674</v>
      </c>
      <c r="N196" s="74">
        <f>(N194/N193)*100</f>
        <v>93.65774902399251</v>
      </c>
      <c r="O196" s="74"/>
      <c r="P196" s="23"/>
      <c r="Q196" s="23">
        <f>(Q194/Q193)*100</f>
        <v>95.41303695009667</v>
      </c>
      <c r="R196" s="23"/>
      <c r="S196" s="74"/>
      <c r="T196" s="74"/>
      <c r="U196" s="74"/>
      <c r="V196" s="23"/>
      <c r="W196" s="23">
        <f>(W194/W193)*100</f>
        <v>95.41303695009667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/>
      <c r="K197" s="54"/>
      <c r="L197" s="74"/>
      <c r="M197" s="23"/>
      <c r="N197" s="74"/>
      <c r="O197" s="74"/>
      <c r="P197" s="23"/>
      <c r="Q197" s="23"/>
      <c r="R197" s="23"/>
      <c r="S197" s="74"/>
      <c r="T197" s="74"/>
      <c r="U197" s="74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 t="s">
        <v>93</v>
      </c>
      <c r="H198" s="51"/>
      <c r="I198" s="64"/>
      <c r="J198" s="53" t="s">
        <v>94</v>
      </c>
      <c r="K198" s="54"/>
      <c r="L198" s="74"/>
      <c r="M198" s="23"/>
      <c r="N198" s="74"/>
      <c r="O198" s="74"/>
      <c r="P198" s="23"/>
      <c r="Q198" s="23"/>
      <c r="R198" s="23"/>
      <c r="S198" s="74"/>
      <c r="T198" s="74"/>
      <c r="U198" s="74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95</v>
      </c>
      <c r="K199" s="54"/>
      <c r="L199" s="74"/>
      <c r="M199" s="23"/>
      <c r="N199" s="74"/>
      <c r="O199" s="74"/>
      <c r="P199" s="23"/>
      <c r="Q199" s="23"/>
      <c r="R199" s="23"/>
      <c r="S199" s="74"/>
      <c r="T199" s="74"/>
      <c r="U199" s="74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52</v>
      </c>
      <c r="K200" s="54"/>
      <c r="L200" s="74">
        <f>+L208</f>
        <v>0</v>
      </c>
      <c r="M200" s="23">
        <f>+M208</f>
        <v>500</v>
      </c>
      <c r="N200" s="74">
        <f>+N208</f>
        <v>21008.7</v>
      </c>
      <c r="O200" s="74">
        <f>+O208</f>
        <v>0</v>
      </c>
      <c r="P200" s="23"/>
      <c r="Q200" s="23">
        <f>SUM(L200:P200)</f>
        <v>21508.7</v>
      </c>
      <c r="R200" s="23"/>
      <c r="S200" s="74"/>
      <c r="T200" s="74"/>
      <c r="U200" s="74"/>
      <c r="V200" s="23"/>
      <c r="W200" s="23">
        <f>+V200+Q200</f>
        <v>21508.7</v>
      </c>
      <c r="X200" s="23">
        <f>(Q200/W200)*100</f>
        <v>100</v>
      </c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53</v>
      </c>
      <c r="K201" s="54"/>
      <c r="L201" s="74"/>
      <c r="M201" s="23">
        <f>+M209</f>
        <v>500</v>
      </c>
      <c r="N201" s="74">
        <f>+N209</f>
        <v>27372.2</v>
      </c>
      <c r="O201" s="74"/>
      <c r="P201" s="23"/>
      <c r="Q201" s="23">
        <f>SUM(L201:P201)</f>
        <v>27872.2</v>
      </c>
      <c r="R201" s="23"/>
      <c r="S201" s="74"/>
      <c r="T201" s="74"/>
      <c r="U201" s="74"/>
      <c r="V201" s="23"/>
      <c r="W201" s="23">
        <f>+V201+Q201</f>
        <v>27872.2</v>
      </c>
      <c r="X201" s="23">
        <f>(Q201/W201)*100</f>
        <v>100</v>
      </c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54</v>
      </c>
      <c r="K202" s="54"/>
      <c r="L202" s="74"/>
      <c r="M202" s="23">
        <f>+M210</f>
        <v>484.3</v>
      </c>
      <c r="N202" s="74">
        <f>+N210</f>
        <v>27151.4</v>
      </c>
      <c r="O202" s="74"/>
      <c r="P202" s="23"/>
      <c r="Q202" s="23">
        <f>SUM(L202:P202)</f>
        <v>27635.7</v>
      </c>
      <c r="R202" s="23"/>
      <c r="S202" s="74"/>
      <c r="T202" s="74"/>
      <c r="U202" s="74"/>
      <c r="V202" s="23"/>
      <c r="W202" s="23">
        <f>+V202+Q202</f>
        <v>27635.7</v>
      </c>
      <c r="X202" s="23">
        <f>(Q202/W202)*100</f>
        <v>100</v>
      </c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 t="s">
        <v>55</v>
      </c>
      <c r="K203" s="54"/>
      <c r="L203" s="21"/>
      <c r="M203" s="21">
        <f>(M202/M200)*100</f>
        <v>96.86</v>
      </c>
      <c r="N203" s="21">
        <f>(N202/N200)*100</f>
        <v>129.23883914759125</v>
      </c>
      <c r="O203" s="21"/>
      <c r="P203" s="21"/>
      <c r="Q203" s="21">
        <f>(Q202/Q200)*100</f>
        <v>128.48614746590914</v>
      </c>
      <c r="R203" s="21"/>
      <c r="S203" s="21"/>
      <c r="T203" s="21"/>
      <c r="U203" s="21"/>
      <c r="V203" s="21"/>
      <c r="W203" s="21">
        <f>(W202/W200)*100</f>
        <v>128.48614746590914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 t="s">
        <v>56</v>
      </c>
      <c r="K204" s="54"/>
      <c r="L204" s="74"/>
      <c r="M204" s="23">
        <f>(M202/M201)*100</f>
        <v>96.86</v>
      </c>
      <c r="N204" s="74">
        <f>(N202/N201)*100</f>
        <v>99.19334215006467</v>
      </c>
      <c r="O204" s="74"/>
      <c r="P204" s="23"/>
      <c r="Q204" s="23">
        <f>(Q202/Q201)*100</f>
        <v>99.1514842746536</v>
      </c>
      <c r="R204" s="23"/>
      <c r="S204" s="74"/>
      <c r="T204" s="74"/>
      <c r="U204" s="74"/>
      <c r="V204" s="23"/>
      <c r="W204" s="23">
        <f>(W202/W201)*100</f>
        <v>99.1514842746536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/>
      <c r="K205" s="54"/>
      <c r="L205" s="74"/>
      <c r="M205" s="23"/>
      <c r="N205" s="74"/>
      <c r="O205" s="74"/>
      <c r="P205" s="23"/>
      <c r="Q205" s="23"/>
      <c r="R205" s="23"/>
      <c r="S205" s="74"/>
      <c r="T205" s="74"/>
      <c r="U205" s="74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 t="s">
        <v>74</v>
      </c>
      <c r="I206" s="64"/>
      <c r="J206" s="53" t="s">
        <v>96</v>
      </c>
      <c r="K206" s="54"/>
      <c r="L206" s="74"/>
      <c r="M206" s="23"/>
      <c r="N206" s="74"/>
      <c r="O206" s="74"/>
      <c r="P206" s="23"/>
      <c r="Q206" s="23"/>
      <c r="R206" s="23"/>
      <c r="S206" s="74"/>
      <c r="T206" s="74"/>
      <c r="U206" s="74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76</v>
      </c>
      <c r="K207" s="54"/>
      <c r="L207" s="74"/>
      <c r="M207" s="23"/>
      <c r="N207" s="74"/>
      <c r="O207" s="74"/>
      <c r="P207" s="23"/>
      <c r="Q207" s="23"/>
      <c r="R207" s="23"/>
      <c r="S207" s="74"/>
      <c r="T207" s="74"/>
      <c r="U207" s="74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52</v>
      </c>
      <c r="K208" s="54"/>
      <c r="L208" s="74"/>
      <c r="M208" s="23">
        <v>500</v>
      </c>
      <c r="N208" s="74">
        <v>21008.7</v>
      </c>
      <c r="O208" s="74"/>
      <c r="P208" s="23"/>
      <c r="Q208" s="23">
        <f>SUM(L208:P208)</f>
        <v>21508.7</v>
      </c>
      <c r="R208" s="23"/>
      <c r="S208" s="74"/>
      <c r="T208" s="74"/>
      <c r="U208" s="74"/>
      <c r="V208" s="23"/>
      <c r="W208" s="23">
        <f>+V208+Q208</f>
        <v>21508.7</v>
      </c>
      <c r="X208" s="23">
        <f>(Q208/W208)*100</f>
        <v>100</v>
      </c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53</v>
      </c>
      <c r="K209" s="54"/>
      <c r="L209" s="74"/>
      <c r="M209" s="23">
        <v>500</v>
      </c>
      <c r="N209" s="74">
        <v>27372.2</v>
      </c>
      <c r="O209" s="74"/>
      <c r="P209" s="23"/>
      <c r="Q209" s="23">
        <f>SUM(L209:P209)</f>
        <v>27872.2</v>
      </c>
      <c r="R209" s="23"/>
      <c r="S209" s="74"/>
      <c r="T209" s="74"/>
      <c r="U209" s="74"/>
      <c r="V209" s="23"/>
      <c r="W209" s="23">
        <f>+V209+Q209</f>
        <v>27872.2</v>
      </c>
      <c r="X209" s="23">
        <f>(Q209/W209)*100</f>
        <v>100</v>
      </c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54</v>
      </c>
      <c r="K210" s="54"/>
      <c r="L210" s="74"/>
      <c r="M210" s="23">
        <v>484.3</v>
      </c>
      <c r="N210" s="74">
        <v>27151.4</v>
      </c>
      <c r="O210" s="74"/>
      <c r="P210" s="23"/>
      <c r="Q210" s="23">
        <f>SUM(L210:P210)</f>
        <v>27635.7</v>
      </c>
      <c r="R210" s="23"/>
      <c r="S210" s="74"/>
      <c r="T210" s="74"/>
      <c r="U210" s="74"/>
      <c r="V210" s="23"/>
      <c r="W210" s="23">
        <f>+V210+Q210</f>
        <v>27635.7</v>
      </c>
      <c r="X210" s="23">
        <f>(Q210/W210)*100</f>
        <v>100</v>
      </c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 t="s">
        <v>55</v>
      </c>
      <c r="K211" s="54"/>
      <c r="L211" s="74"/>
      <c r="M211" s="23">
        <f>(M210/M208)*100</f>
        <v>96.86</v>
      </c>
      <c r="N211" s="74">
        <f>(N210/N208)*100</f>
        <v>129.23883914759125</v>
      </c>
      <c r="O211" s="74"/>
      <c r="P211" s="23"/>
      <c r="Q211" s="23">
        <f>(Q210/Q208)*100</f>
        <v>128.48614746590914</v>
      </c>
      <c r="R211" s="23"/>
      <c r="S211" s="74"/>
      <c r="T211" s="74"/>
      <c r="U211" s="74"/>
      <c r="V211" s="23"/>
      <c r="W211" s="23">
        <f>(W210/W208)*100</f>
        <v>128.48614746590914</v>
      </c>
      <c r="X211" s="23"/>
      <c r="Y211" s="23"/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56</v>
      </c>
      <c r="K212" s="54"/>
      <c r="L212" s="21"/>
      <c r="M212" s="21">
        <f>(M210/M209)*100</f>
        <v>96.86</v>
      </c>
      <c r="N212" s="21">
        <f>(N210/N209)*100</f>
        <v>99.19334215006467</v>
      </c>
      <c r="O212" s="21"/>
      <c r="P212" s="21"/>
      <c r="Q212" s="21">
        <f>(Q210/Q209)*100</f>
        <v>99.1514842746536</v>
      </c>
      <c r="R212" s="21"/>
      <c r="S212" s="21"/>
      <c r="T212" s="21"/>
      <c r="U212" s="21"/>
      <c r="V212" s="21"/>
      <c r="W212" s="21">
        <f>(W210/W209)*100</f>
        <v>99.1514842746536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/>
      <c r="K213" s="54"/>
      <c r="L213" s="74"/>
      <c r="M213" s="23"/>
      <c r="N213" s="74"/>
      <c r="O213" s="74"/>
      <c r="P213" s="23"/>
      <c r="Q213" s="23"/>
      <c r="R213" s="23"/>
      <c r="S213" s="74"/>
      <c r="T213" s="74"/>
      <c r="U213" s="74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 t="s">
        <v>97</v>
      </c>
      <c r="H214" s="51"/>
      <c r="I214" s="64"/>
      <c r="J214" s="53" t="s">
        <v>98</v>
      </c>
      <c r="K214" s="54"/>
      <c r="L214" s="74"/>
      <c r="M214" s="23"/>
      <c r="N214" s="74"/>
      <c r="O214" s="74"/>
      <c r="P214" s="23"/>
      <c r="Q214" s="23"/>
      <c r="R214" s="23"/>
      <c r="S214" s="74"/>
      <c r="T214" s="74"/>
      <c r="U214" s="74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 t="s">
        <v>99</v>
      </c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52</v>
      </c>
      <c r="K216" s="54"/>
      <c r="L216" s="74">
        <f>+L223+L239</f>
        <v>47434.3</v>
      </c>
      <c r="M216" s="23">
        <f>+M223+M239</f>
        <v>1370.4</v>
      </c>
      <c r="N216" s="74">
        <f>+N223+N239</f>
        <v>11637.199999999999</v>
      </c>
      <c r="O216" s="74">
        <f>+O223+O239</f>
        <v>0</v>
      </c>
      <c r="P216" s="23">
        <f>+P223+P239</f>
        <v>0</v>
      </c>
      <c r="Q216" s="23">
        <f>SUM(L216:P216)</f>
        <v>60441.9</v>
      </c>
      <c r="R216" s="23"/>
      <c r="S216" s="74"/>
      <c r="T216" s="74"/>
      <c r="U216" s="74"/>
      <c r="V216" s="23"/>
      <c r="W216" s="23">
        <f>+V216+Q216</f>
        <v>60441.9</v>
      </c>
      <c r="X216" s="23">
        <f>(Q216/W216)*100</f>
        <v>100</v>
      </c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53</v>
      </c>
      <c r="K217" s="54"/>
      <c r="L217" s="74">
        <f>+L224+L240</f>
        <v>64821.6</v>
      </c>
      <c r="M217" s="23">
        <f>+M224+M240</f>
        <v>1396.3</v>
      </c>
      <c r="N217" s="74">
        <f>+N224+N240</f>
        <v>13006.699999999999</v>
      </c>
      <c r="O217" s="74"/>
      <c r="P217" s="23"/>
      <c r="Q217" s="23">
        <f>SUM(L217:P217)</f>
        <v>79224.59999999999</v>
      </c>
      <c r="R217" s="23"/>
      <c r="S217" s="74"/>
      <c r="T217" s="74"/>
      <c r="U217" s="74"/>
      <c r="V217" s="23"/>
      <c r="W217" s="23">
        <f>+V217+Q217</f>
        <v>79224.59999999999</v>
      </c>
      <c r="X217" s="23">
        <f>(Q217/W217)*100</f>
        <v>100</v>
      </c>
      <c r="Y217" s="23"/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 t="s">
        <v>54</v>
      </c>
      <c r="K218" s="54"/>
      <c r="L218" s="21">
        <f>+L234+L241</f>
        <v>61490.6</v>
      </c>
      <c r="M218" s="21">
        <f>+M234+M241</f>
        <v>1044</v>
      </c>
      <c r="N218" s="21">
        <f>+N234+N241</f>
        <v>11035.300000000001</v>
      </c>
      <c r="O218" s="21"/>
      <c r="P218" s="21"/>
      <c r="Q218" s="21">
        <f>SUM(L218:P218)</f>
        <v>73569.9</v>
      </c>
      <c r="R218" s="21"/>
      <c r="S218" s="21"/>
      <c r="T218" s="21"/>
      <c r="U218" s="21"/>
      <c r="V218" s="21"/>
      <c r="W218" s="21">
        <f>+V218+Q218</f>
        <v>73569.9</v>
      </c>
      <c r="X218" s="21">
        <f>(Q218/W218)*100</f>
        <v>100</v>
      </c>
      <c r="Y218" s="21"/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55</v>
      </c>
      <c r="K219" s="54"/>
      <c r="L219" s="74">
        <f>(L218/L216)*100</f>
        <v>129.63319791796232</v>
      </c>
      <c r="M219" s="23">
        <f>(M218/M216)*100</f>
        <v>76.18213660245183</v>
      </c>
      <c r="N219" s="74">
        <f>(N218/N216)*100</f>
        <v>94.82779362733305</v>
      </c>
      <c r="O219" s="74"/>
      <c r="P219" s="23"/>
      <c r="Q219" s="23">
        <f>(Q218/Q216)*100</f>
        <v>121.72003196458085</v>
      </c>
      <c r="R219" s="23"/>
      <c r="S219" s="74"/>
      <c r="T219" s="74"/>
      <c r="U219" s="74"/>
      <c r="V219" s="23"/>
      <c r="W219" s="23">
        <f>(W218/W216)*100</f>
        <v>121.72003196458085</v>
      </c>
      <c r="X219" s="23"/>
      <c r="Y219" s="23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56</v>
      </c>
      <c r="K220" s="54"/>
      <c r="L220" s="74">
        <f>(L218/L217)*100</f>
        <v>94.86128080763201</v>
      </c>
      <c r="M220" s="23">
        <f>(M218/M217)*100</f>
        <v>74.76903244288476</v>
      </c>
      <c r="N220" s="74">
        <f>(N218/N217)*100</f>
        <v>84.84319619888213</v>
      </c>
      <c r="O220" s="74"/>
      <c r="P220" s="23"/>
      <c r="Q220" s="23">
        <f>(Q218/Q217)*100</f>
        <v>92.862444240804</v>
      </c>
      <c r="R220" s="23"/>
      <c r="S220" s="74"/>
      <c r="T220" s="74"/>
      <c r="U220" s="74"/>
      <c r="V220" s="23"/>
      <c r="W220" s="23">
        <f>(W218/W217)*100</f>
        <v>92.862444240804</v>
      </c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/>
      <c r="K221" s="54"/>
      <c r="L221" s="74"/>
      <c r="M221" s="23"/>
      <c r="N221" s="74"/>
      <c r="O221" s="74"/>
      <c r="P221" s="23"/>
      <c r="Q221" s="23"/>
      <c r="R221" s="23"/>
      <c r="S221" s="74"/>
      <c r="T221" s="74"/>
      <c r="U221" s="74"/>
      <c r="V221" s="23"/>
      <c r="W221" s="23"/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 t="s">
        <v>100</v>
      </c>
      <c r="I222" s="64"/>
      <c r="J222" s="53" t="s">
        <v>101</v>
      </c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 t="s">
        <v>52</v>
      </c>
      <c r="K223" s="54"/>
      <c r="L223" s="74">
        <v>40108.9</v>
      </c>
      <c r="M223" s="23">
        <v>1050.3</v>
      </c>
      <c r="N223" s="74">
        <v>10121.3</v>
      </c>
      <c r="O223" s="74"/>
      <c r="P223" s="23"/>
      <c r="Q223" s="23">
        <f>SUM(L223:P223)</f>
        <v>51280.5</v>
      </c>
      <c r="R223" s="23"/>
      <c r="S223" s="74"/>
      <c r="T223" s="74"/>
      <c r="U223" s="74"/>
      <c r="V223" s="23"/>
      <c r="W223" s="23">
        <f>+V223+Q223</f>
        <v>51280.5</v>
      </c>
      <c r="X223" s="23">
        <f>(Q223/W223)*100</f>
        <v>100</v>
      </c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53</v>
      </c>
      <c r="K224" s="54"/>
      <c r="L224" s="74">
        <v>52808.7</v>
      </c>
      <c r="M224" s="23">
        <v>1189.6</v>
      </c>
      <c r="N224" s="74">
        <v>11989.8</v>
      </c>
      <c r="O224" s="74"/>
      <c r="P224" s="23"/>
      <c r="Q224" s="23">
        <f>SUM(L224:P224)</f>
        <v>65988.09999999999</v>
      </c>
      <c r="R224" s="23"/>
      <c r="S224" s="74"/>
      <c r="T224" s="74"/>
      <c r="U224" s="74"/>
      <c r="V224" s="23"/>
      <c r="W224" s="23">
        <f>+V224+Q224</f>
        <v>65988.09999999999</v>
      </c>
      <c r="X224" s="23">
        <f>(Q224/W224)*100</f>
        <v>100</v>
      </c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205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43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50</v>
      </c>
      <c r="C234" s="51" t="s">
        <v>57</v>
      </c>
      <c r="D234" s="51" t="s">
        <v>59</v>
      </c>
      <c r="E234" s="51" t="s">
        <v>62</v>
      </c>
      <c r="F234" s="51" t="s">
        <v>92</v>
      </c>
      <c r="G234" s="51" t="s">
        <v>97</v>
      </c>
      <c r="H234" s="51" t="s">
        <v>100</v>
      </c>
      <c r="I234" s="64"/>
      <c r="J234" s="55" t="s">
        <v>54</v>
      </c>
      <c r="K234" s="56"/>
      <c r="L234" s="74">
        <v>49573.1</v>
      </c>
      <c r="M234" s="74">
        <v>888.2</v>
      </c>
      <c r="N234" s="74">
        <v>10283.6</v>
      </c>
      <c r="O234" s="74"/>
      <c r="P234" s="74"/>
      <c r="Q234" s="74">
        <f>SUM(L234:P234)</f>
        <v>60744.899999999994</v>
      </c>
      <c r="R234" s="74"/>
      <c r="S234" s="74"/>
      <c r="T234" s="74"/>
      <c r="U234" s="77"/>
      <c r="V234" s="23"/>
      <c r="W234" s="23">
        <f>+V234+Q234</f>
        <v>60744.899999999994</v>
      </c>
      <c r="X234" s="23">
        <f>(Q234/W234)*100</f>
        <v>100</v>
      </c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55</v>
      </c>
      <c r="K235" s="56"/>
      <c r="L235" s="74">
        <f>(L234/L223)*100</f>
        <v>123.59625918437054</v>
      </c>
      <c r="M235" s="74">
        <f>(M234/M223)*100</f>
        <v>84.5663143863658</v>
      </c>
      <c r="N235" s="74">
        <f>(N234/N223)*100</f>
        <v>101.6035489512217</v>
      </c>
      <c r="O235" s="74"/>
      <c r="P235" s="74"/>
      <c r="Q235" s="74">
        <f>(Q234/Q223)*100</f>
        <v>118.4561382981835</v>
      </c>
      <c r="R235" s="74"/>
      <c r="S235" s="74"/>
      <c r="T235" s="74"/>
      <c r="U235" s="74"/>
      <c r="V235" s="23"/>
      <c r="W235" s="23">
        <f>(W234/W223)*100</f>
        <v>118.4561382981835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56</v>
      </c>
      <c r="K236" s="54"/>
      <c r="L236" s="74">
        <f>(L234/L224)*100</f>
        <v>93.87297926288662</v>
      </c>
      <c r="M236" s="74">
        <f>(M234/M224)*100</f>
        <v>74.6637525218561</v>
      </c>
      <c r="N236" s="74">
        <f>(N234/N224)*100</f>
        <v>85.76957080184825</v>
      </c>
      <c r="O236" s="74"/>
      <c r="P236" s="74"/>
      <c r="Q236" s="23">
        <f>(Q234/Q224)*100</f>
        <v>92.05432494646763</v>
      </c>
      <c r="R236" s="74"/>
      <c r="S236" s="74"/>
      <c r="T236" s="74"/>
      <c r="U236" s="74"/>
      <c r="V236" s="23"/>
      <c r="W236" s="23">
        <f>(W234/W224)*100</f>
        <v>92.05432494646763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/>
      <c r="K237" s="54"/>
      <c r="L237" s="74"/>
      <c r="M237" s="23"/>
      <c r="N237" s="74"/>
      <c r="O237" s="74"/>
      <c r="P237" s="23"/>
      <c r="Q237" s="23"/>
      <c r="R237" s="23"/>
      <c r="S237" s="74"/>
      <c r="T237" s="74"/>
      <c r="U237" s="74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 t="s">
        <v>102</v>
      </c>
      <c r="I238" s="64"/>
      <c r="J238" s="53" t="s">
        <v>103</v>
      </c>
      <c r="K238" s="54"/>
      <c r="L238" s="74"/>
      <c r="M238" s="23"/>
      <c r="N238" s="74"/>
      <c r="O238" s="74"/>
      <c r="P238" s="23"/>
      <c r="Q238" s="23"/>
      <c r="R238" s="23"/>
      <c r="S238" s="74"/>
      <c r="T238" s="74"/>
      <c r="U238" s="74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52</v>
      </c>
      <c r="K239" s="54"/>
      <c r="L239" s="74">
        <v>7325.4</v>
      </c>
      <c r="M239" s="23">
        <v>320.1</v>
      </c>
      <c r="N239" s="74">
        <v>1515.9</v>
      </c>
      <c r="O239" s="74"/>
      <c r="P239" s="23"/>
      <c r="Q239" s="23">
        <f>SUM(L239:P239)</f>
        <v>9161.4</v>
      </c>
      <c r="R239" s="23"/>
      <c r="S239" s="74"/>
      <c r="T239" s="74"/>
      <c r="U239" s="74"/>
      <c r="V239" s="23"/>
      <c r="W239" s="23">
        <f>+V239+Q239</f>
        <v>9161.4</v>
      </c>
      <c r="X239" s="23">
        <f>(Q239/W239)*100</f>
        <v>100</v>
      </c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53</v>
      </c>
      <c r="K240" s="54"/>
      <c r="L240" s="74">
        <v>12012.9</v>
      </c>
      <c r="M240" s="23">
        <v>206.7</v>
      </c>
      <c r="N240" s="74">
        <v>1016.9</v>
      </c>
      <c r="O240" s="74"/>
      <c r="P240" s="23"/>
      <c r="Q240" s="23">
        <f>SUM(L240:P240)</f>
        <v>13236.5</v>
      </c>
      <c r="R240" s="23"/>
      <c r="S240" s="74"/>
      <c r="T240" s="74"/>
      <c r="U240" s="74"/>
      <c r="V240" s="23"/>
      <c r="W240" s="23">
        <f>+V240+Q240</f>
        <v>13236.5</v>
      </c>
      <c r="X240" s="23">
        <f>(Q240/W240)*100</f>
        <v>100</v>
      </c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 t="s">
        <v>54</v>
      </c>
      <c r="K241" s="54"/>
      <c r="L241" s="74">
        <v>11917.5</v>
      </c>
      <c r="M241" s="23">
        <v>155.8</v>
      </c>
      <c r="N241" s="74">
        <v>751.7</v>
      </c>
      <c r="O241" s="74"/>
      <c r="P241" s="23"/>
      <c r="Q241" s="23">
        <f>SUM(L241:P241)</f>
        <v>12825</v>
      </c>
      <c r="R241" s="23"/>
      <c r="S241" s="74"/>
      <c r="T241" s="74"/>
      <c r="U241" s="74"/>
      <c r="V241" s="23"/>
      <c r="W241" s="23">
        <f>+V241+Q241</f>
        <v>12825</v>
      </c>
      <c r="X241" s="23">
        <f>(Q241/W241)*100</f>
        <v>100</v>
      </c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55</v>
      </c>
      <c r="K242" s="54"/>
      <c r="L242" s="74">
        <f>(L241/L239)*100</f>
        <v>162.68736178229176</v>
      </c>
      <c r="M242" s="23">
        <f>(M241/M239)*100</f>
        <v>48.67228990940331</v>
      </c>
      <c r="N242" s="74">
        <f>(N241/N239)*100</f>
        <v>49.587703674384855</v>
      </c>
      <c r="O242" s="74"/>
      <c r="P242" s="23"/>
      <c r="Q242" s="23">
        <f>(Q241/Q239)*100</f>
        <v>139.98952125221035</v>
      </c>
      <c r="R242" s="23"/>
      <c r="S242" s="74"/>
      <c r="T242" s="74"/>
      <c r="U242" s="74"/>
      <c r="V242" s="23"/>
      <c r="W242" s="23">
        <f>(W241/W239)*100</f>
        <v>139.98952125221035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56</v>
      </c>
      <c r="K243" s="54"/>
      <c r="L243" s="74">
        <f>(L241/L240)*100</f>
        <v>99.2058537072647</v>
      </c>
      <c r="M243" s="23">
        <f>(M241/M240)*100</f>
        <v>75.37493952588294</v>
      </c>
      <c r="N243" s="74">
        <f>(N241/N240)*100</f>
        <v>73.92073950240929</v>
      </c>
      <c r="O243" s="74"/>
      <c r="P243" s="23"/>
      <c r="Q243" s="23">
        <f>(Q241/Q240)*100</f>
        <v>96.89117213764969</v>
      </c>
      <c r="R243" s="23"/>
      <c r="S243" s="74"/>
      <c r="T243" s="74"/>
      <c r="U243" s="74"/>
      <c r="V243" s="23"/>
      <c r="W243" s="23">
        <f>(W241/W240)*100</f>
        <v>96.89117213764969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/>
      <c r="K244" s="54"/>
      <c r="L244" s="74"/>
      <c r="M244" s="23"/>
      <c r="N244" s="74"/>
      <c r="O244" s="74"/>
      <c r="P244" s="23"/>
      <c r="Q244" s="23"/>
      <c r="R244" s="23"/>
      <c r="S244" s="74"/>
      <c r="T244" s="74"/>
      <c r="U244" s="74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 t="s">
        <v>104</v>
      </c>
      <c r="H245" s="51"/>
      <c r="I245" s="64"/>
      <c r="J245" s="53" t="s">
        <v>105</v>
      </c>
      <c r="K245" s="54"/>
      <c r="L245" s="74"/>
      <c r="M245" s="23"/>
      <c r="N245" s="74"/>
      <c r="O245" s="74"/>
      <c r="P245" s="23"/>
      <c r="Q245" s="23"/>
      <c r="R245" s="23"/>
      <c r="S245" s="74"/>
      <c r="T245" s="74"/>
      <c r="U245" s="74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106</v>
      </c>
      <c r="K246" s="54"/>
      <c r="L246" s="74"/>
      <c r="M246" s="23"/>
      <c r="N246" s="74"/>
      <c r="O246" s="74"/>
      <c r="P246" s="23"/>
      <c r="Q246" s="23"/>
      <c r="R246" s="23"/>
      <c r="S246" s="74"/>
      <c r="T246" s="74"/>
      <c r="U246" s="74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52</v>
      </c>
      <c r="K247" s="54"/>
      <c r="L247" s="74">
        <f>+L255</f>
        <v>21226.1</v>
      </c>
      <c r="M247" s="23">
        <f>+M255</f>
        <v>944.2</v>
      </c>
      <c r="N247" s="74">
        <f>+N255</f>
        <v>5311.3</v>
      </c>
      <c r="O247" s="74">
        <f>+O255</f>
        <v>0</v>
      </c>
      <c r="P247" s="23"/>
      <c r="Q247" s="23">
        <f>SUM(L247:P247)</f>
        <v>27481.6</v>
      </c>
      <c r="R247" s="23"/>
      <c r="S247" s="74"/>
      <c r="T247" s="74"/>
      <c r="U247" s="74"/>
      <c r="V247" s="23"/>
      <c r="W247" s="23">
        <f>+V247+Q247</f>
        <v>27481.6</v>
      </c>
      <c r="X247" s="23">
        <f>(Q247/W247)*100</f>
        <v>100</v>
      </c>
      <c r="Y247" s="23"/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53</v>
      </c>
      <c r="K248" s="54"/>
      <c r="L248" s="21">
        <f aca="true" t="shared" si="28" ref="L248:N249">+L256</f>
        <v>35069.2</v>
      </c>
      <c r="M248" s="21">
        <f t="shared" si="28"/>
        <v>626.9</v>
      </c>
      <c r="N248" s="21">
        <f t="shared" si="28"/>
        <v>2730.4</v>
      </c>
      <c r="O248" s="21"/>
      <c r="P248" s="21"/>
      <c r="Q248" s="21">
        <f>SUM(L248:P248)</f>
        <v>38426.5</v>
      </c>
      <c r="R248" s="21"/>
      <c r="S248" s="21"/>
      <c r="T248" s="21"/>
      <c r="U248" s="21"/>
      <c r="V248" s="21"/>
      <c r="W248" s="21">
        <f>+V248+Q248</f>
        <v>38426.5</v>
      </c>
      <c r="X248" s="21">
        <f>(Q248/W248)*100</f>
        <v>100</v>
      </c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 t="s">
        <v>54</v>
      </c>
      <c r="K249" s="54"/>
      <c r="L249" s="74">
        <f t="shared" si="28"/>
        <v>34984.6</v>
      </c>
      <c r="M249" s="23">
        <f t="shared" si="28"/>
        <v>469.5</v>
      </c>
      <c r="N249" s="74">
        <f t="shared" si="28"/>
        <v>2188.5</v>
      </c>
      <c r="O249" s="74"/>
      <c r="P249" s="23"/>
      <c r="Q249" s="23">
        <f>SUM(L249:P249)</f>
        <v>37642.6</v>
      </c>
      <c r="R249" s="23"/>
      <c r="S249" s="74"/>
      <c r="T249" s="74"/>
      <c r="U249" s="74"/>
      <c r="V249" s="23"/>
      <c r="W249" s="23">
        <f>+V249+Q249</f>
        <v>37642.6</v>
      </c>
      <c r="X249" s="23">
        <f>(Q249/W249)*100</f>
        <v>100</v>
      </c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55</v>
      </c>
      <c r="K250" s="54"/>
      <c r="L250" s="74">
        <f>(L249/L247)*100</f>
        <v>164.8187844210665</v>
      </c>
      <c r="M250" s="23">
        <f>(M249/M247)*100</f>
        <v>49.72463461131116</v>
      </c>
      <c r="N250" s="74">
        <f>(N249/N247)*100</f>
        <v>41.20460150998814</v>
      </c>
      <c r="O250" s="74"/>
      <c r="P250" s="23"/>
      <c r="Q250" s="23">
        <f>(Q249/Q247)*100</f>
        <v>136.97382976245925</v>
      </c>
      <c r="R250" s="23"/>
      <c r="S250" s="74"/>
      <c r="T250" s="74"/>
      <c r="U250" s="74"/>
      <c r="V250" s="23"/>
      <c r="W250" s="23">
        <f>(W249/W247)*100</f>
        <v>136.97382976245925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56</v>
      </c>
      <c r="K251" s="54"/>
      <c r="L251" s="74">
        <f>(L249/L248)*100</f>
        <v>99.75876267493985</v>
      </c>
      <c r="M251" s="23">
        <f>(M249/M248)*100</f>
        <v>74.89232732493221</v>
      </c>
      <c r="N251" s="74">
        <f>(N249/N248)*100</f>
        <v>80.1530911221799</v>
      </c>
      <c r="O251" s="74"/>
      <c r="P251" s="23"/>
      <c r="Q251" s="23">
        <f>(Q249/Q248)*100</f>
        <v>97.96000156142244</v>
      </c>
      <c r="R251" s="23"/>
      <c r="S251" s="74"/>
      <c r="T251" s="74"/>
      <c r="U251" s="74"/>
      <c r="V251" s="23"/>
      <c r="W251" s="23">
        <f>(W249/W248)*100</f>
        <v>97.96000156142244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/>
      <c r="K252" s="54"/>
      <c r="L252" s="74"/>
      <c r="M252" s="23"/>
      <c r="N252" s="74"/>
      <c r="O252" s="74"/>
      <c r="P252" s="23"/>
      <c r="Q252" s="23"/>
      <c r="R252" s="23"/>
      <c r="S252" s="74"/>
      <c r="T252" s="74"/>
      <c r="U252" s="74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 t="s">
        <v>107</v>
      </c>
      <c r="I253" s="64"/>
      <c r="J253" s="53" t="s">
        <v>108</v>
      </c>
      <c r="K253" s="54"/>
      <c r="L253" s="74"/>
      <c r="M253" s="23"/>
      <c r="N253" s="74"/>
      <c r="O253" s="74"/>
      <c r="P253" s="23"/>
      <c r="Q253" s="23"/>
      <c r="R253" s="23"/>
      <c r="S253" s="74"/>
      <c r="T253" s="74"/>
      <c r="U253" s="74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109</v>
      </c>
      <c r="K254" s="54"/>
      <c r="L254" s="74"/>
      <c r="M254" s="23"/>
      <c r="N254" s="74"/>
      <c r="O254" s="74"/>
      <c r="P254" s="23"/>
      <c r="Q254" s="23"/>
      <c r="R254" s="23"/>
      <c r="S254" s="74"/>
      <c r="T254" s="74"/>
      <c r="U254" s="74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52</v>
      </c>
      <c r="K255" s="54"/>
      <c r="L255" s="74">
        <v>21226.1</v>
      </c>
      <c r="M255" s="23">
        <v>944.2</v>
      </c>
      <c r="N255" s="74">
        <v>5311.3</v>
      </c>
      <c r="O255" s="74"/>
      <c r="P255" s="23"/>
      <c r="Q255" s="23">
        <f>SUM(L255:P255)</f>
        <v>27481.6</v>
      </c>
      <c r="R255" s="23"/>
      <c r="S255" s="74"/>
      <c r="T255" s="74"/>
      <c r="U255" s="74"/>
      <c r="V255" s="23"/>
      <c r="W255" s="23">
        <f>+V255+Q255</f>
        <v>27481.6</v>
      </c>
      <c r="X255" s="23">
        <f>(Q255/W255)*100</f>
        <v>100</v>
      </c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53</v>
      </c>
      <c r="K256" s="54"/>
      <c r="L256" s="74">
        <v>35069.2</v>
      </c>
      <c r="M256" s="23">
        <v>626.9</v>
      </c>
      <c r="N256" s="74">
        <v>2730.4</v>
      </c>
      <c r="O256" s="74"/>
      <c r="P256" s="23"/>
      <c r="Q256" s="23">
        <f>SUM(L256:P256)</f>
        <v>38426.5</v>
      </c>
      <c r="R256" s="23"/>
      <c r="S256" s="74"/>
      <c r="T256" s="74"/>
      <c r="U256" s="74"/>
      <c r="V256" s="23"/>
      <c r="W256" s="23">
        <f>+V256+Q256</f>
        <v>38426.5</v>
      </c>
      <c r="X256" s="23">
        <f>(Q256/W256)*100</f>
        <v>100</v>
      </c>
      <c r="Y256" s="23"/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54</v>
      </c>
      <c r="K257" s="54"/>
      <c r="L257" s="21">
        <v>34984.6</v>
      </c>
      <c r="M257" s="21">
        <v>469.5</v>
      </c>
      <c r="N257" s="21">
        <v>2188.5</v>
      </c>
      <c r="O257" s="21"/>
      <c r="P257" s="21"/>
      <c r="Q257" s="21">
        <f>SUM(L257:P257)</f>
        <v>37642.6</v>
      </c>
      <c r="R257" s="21"/>
      <c r="S257" s="21"/>
      <c r="T257" s="21"/>
      <c r="U257" s="21"/>
      <c r="V257" s="21"/>
      <c r="W257" s="21">
        <f>+V257+Q257</f>
        <v>37642.6</v>
      </c>
      <c r="X257" s="21">
        <f>(Q257/W257)*100</f>
        <v>100</v>
      </c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55</v>
      </c>
      <c r="K258" s="54"/>
      <c r="L258" s="74">
        <f>(L257/L255)*100</f>
        <v>164.8187844210665</v>
      </c>
      <c r="M258" s="23">
        <f>(M257/M255)*100</f>
        <v>49.72463461131116</v>
      </c>
      <c r="N258" s="74">
        <f>(N257/N255)*100</f>
        <v>41.20460150998814</v>
      </c>
      <c r="O258" s="74"/>
      <c r="P258" s="23"/>
      <c r="Q258" s="23">
        <f>(Q257/Q255)*100</f>
        <v>136.97382976245925</v>
      </c>
      <c r="R258" s="23"/>
      <c r="S258" s="74"/>
      <c r="T258" s="74"/>
      <c r="U258" s="74"/>
      <c r="V258" s="23"/>
      <c r="W258" s="23">
        <f>(W257/W255)*100</f>
        <v>136.97382976245925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56</v>
      </c>
      <c r="K259" s="54"/>
      <c r="L259" s="74">
        <f>(L257/L256)*100</f>
        <v>99.75876267493985</v>
      </c>
      <c r="M259" s="23">
        <f>(M257/M256)*100</f>
        <v>74.89232732493221</v>
      </c>
      <c r="N259" s="74">
        <f>(N257/N256)*100</f>
        <v>80.1530911221799</v>
      </c>
      <c r="O259" s="74"/>
      <c r="P259" s="23"/>
      <c r="Q259" s="23">
        <f>(Q257/Q256)*100</f>
        <v>97.96000156142244</v>
      </c>
      <c r="R259" s="23"/>
      <c r="S259" s="74"/>
      <c r="T259" s="74"/>
      <c r="U259" s="74"/>
      <c r="V259" s="23"/>
      <c r="W259" s="23">
        <f>(W257/W256)*100</f>
        <v>97.96000156142244</v>
      </c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/>
      <c r="K260" s="54"/>
      <c r="L260" s="74"/>
      <c r="M260" s="23"/>
      <c r="N260" s="74"/>
      <c r="O260" s="74"/>
      <c r="P260" s="23"/>
      <c r="Q260" s="23"/>
      <c r="R260" s="23"/>
      <c r="S260" s="74"/>
      <c r="T260" s="74"/>
      <c r="U260" s="74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 t="s">
        <v>110</v>
      </c>
      <c r="G261" s="51"/>
      <c r="H261" s="51"/>
      <c r="I261" s="64"/>
      <c r="J261" s="53" t="s">
        <v>111</v>
      </c>
      <c r="K261" s="54"/>
      <c r="L261" s="74"/>
      <c r="M261" s="23"/>
      <c r="N261" s="74"/>
      <c r="O261" s="74"/>
      <c r="P261" s="23"/>
      <c r="Q261" s="23"/>
      <c r="R261" s="23"/>
      <c r="S261" s="74"/>
      <c r="T261" s="74"/>
      <c r="U261" s="74"/>
      <c r="V261" s="23"/>
      <c r="W261" s="23"/>
      <c r="X261" s="23"/>
      <c r="Y261" s="23"/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112</v>
      </c>
      <c r="K262" s="54"/>
      <c r="L262" s="74"/>
      <c r="M262" s="23"/>
      <c r="N262" s="74"/>
      <c r="O262" s="74"/>
      <c r="P262" s="23"/>
      <c r="Q262" s="23"/>
      <c r="R262" s="23"/>
      <c r="S262" s="74"/>
      <c r="T262" s="74"/>
      <c r="U262" s="74"/>
      <c r="V262" s="23"/>
      <c r="W262" s="23"/>
      <c r="X262" s="23"/>
      <c r="Y262" s="23"/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52</v>
      </c>
      <c r="K263" s="54"/>
      <c r="L263" s="21"/>
      <c r="M263" s="21"/>
      <c r="N263" s="21"/>
      <c r="O263" s="21"/>
      <c r="P263" s="21"/>
      <c r="Q263" s="21"/>
      <c r="R263" s="21">
        <f>+R280+R294+R308</f>
        <v>151500</v>
      </c>
      <c r="S263" s="21">
        <f>+S280+S294+S308</f>
        <v>0</v>
      </c>
      <c r="T263" s="21">
        <f>+T280+T294+T308</f>
        <v>0</v>
      </c>
      <c r="U263" s="21">
        <f>+U280+U294+U308</f>
        <v>0</v>
      </c>
      <c r="V263" s="21">
        <f>SUM(R263:U263)</f>
        <v>151500</v>
      </c>
      <c r="W263" s="21">
        <f>+V263+Q263</f>
        <v>151500</v>
      </c>
      <c r="X263" s="21">
        <f>(Q263/W263)*100</f>
        <v>0</v>
      </c>
      <c r="Y263" s="21">
        <f>(V263/W263)*100</f>
        <v>100</v>
      </c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53</v>
      </c>
      <c r="K264" s="54"/>
      <c r="L264" s="74"/>
      <c r="M264" s="23"/>
      <c r="N264" s="74"/>
      <c r="O264" s="74">
        <f>+O281</f>
        <v>214.9</v>
      </c>
      <c r="P264" s="23"/>
      <c r="Q264" s="23">
        <f>SUM(L264:P264)</f>
        <v>214.9</v>
      </c>
      <c r="R264" s="23">
        <f>+R281+R295+R309</f>
        <v>152312</v>
      </c>
      <c r="S264" s="74"/>
      <c r="T264" s="74"/>
      <c r="U264" s="74"/>
      <c r="V264" s="23">
        <f>SUM(R264:U264)</f>
        <v>152312</v>
      </c>
      <c r="W264" s="23">
        <f>+V264+Q264</f>
        <v>152526.9</v>
      </c>
      <c r="X264" s="23">
        <f>Q264/W264*100</f>
        <v>0.14089318015379584</v>
      </c>
      <c r="Y264" s="23">
        <f>(V264/W264)*100</f>
        <v>99.8591068198462</v>
      </c>
      <c r="Z264" s="4">
        <f>(W264/X264)*100</f>
        <v>108257120.63103768</v>
      </c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54</v>
      </c>
      <c r="K265" s="54"/>
      <c r="L265" s="74"/>
      <c r="M265" s="23"/>
      <c r="N265" s="74"/>
      <c r="O265" s="74">
        <f>+O282</f>
        <v>214.9</v>
      </c>
      <c r="P265" s="23"/>
      <c r="Q265" s="23">
        <f>SUM(L265:P265)</f>
        <v>214.9</v>
      </c>
      <c r="R265" s="23">
        <f>+R282+R296+R310</f>
        <v>152312</v>
      </c>
      <c r="S265" s="74"/>
      <c r="T265" s="74"/>
      <c r="U265" s="74"/>
      <c r="V265" s="23">
        <f>SUM(R265:U265)</f>
        <v>152312</v>
      </c>
      <c r="W265" s="23">
        <f>+V265+Q265</f>
        <v>152526.9</v>
      </c>
      <c r="X265" s="23">
        <f>Q265/W265*100</f>
        <v>0.14089318015379584</v>
      </c>
      <c r="Y265" s="23">
        <f>(V265/W265)*100</f>
        <v>99.8591068198462</v>
      </c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 t="s">
        <v>55</v>
      </c>
      <c r="K266" s="54"/>
      <c r="L266" s="74"/>
      <c r="M266" s="23"/>
      <c r="N266" s="74"/>
      <c r="O266" s="74"/>
      <c r="P266" s="23"/>
      <c r="Q266" s="23"/>
      <c r="R266" s="23">
        <f>(R265/R263)*100</f>
        <v>100.53597359735973</v>
      </c>
      <c r="S266" s="74"/>
      <c r="T266" s="74"/>
      <c r="U266" s="74"/>
      <c r="V266" s="23">
        <f>(V265/V263)*100</f>
        <v>100.53597359735973</v>
      </c>
      <c r="W266" s="23">
        <f>(W265/W263)*100</f>
        <v>100.67782178217821</v>
      </c>
      <c r="X266" s="23"/>
      <c r="Y266" s="23"/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56</v>
      </c>
      <c r="K267" s="54"/>
      <c r="L267" s="74"/>
      <c r="M267" s="23"/>
      <c r="N267" s="74"/>
      <c r="O267" s="74">
        <f>O265/O264*100</f>
        <v>100</v>
      </c>
      <c r="P267" s="23"/>
      <c r="Q267" s="23">
        <f>Q265/Q264*100</f>
        <v>100</v>
      </c>
      <c r="R267" s="23">
        <f>(R265/R264)*100</f>
        <v>100</v>
      </c>
      <c r="S267" s="74"/>
      <c r="T267" s="74"/>
      <c r="U267" s="74"/>
      <c r="V267" s="23">
        <f>(V265/V264)*100</f>
        <v>100</v>
      </c>
      <c r="W267" s="23">
        <f>(W265/W264)*100</f>
        <v>100</v>
      </c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/>
      <c r="K268" s="54"/>
      <c r="L268" s="74"/>
      <c r="M268" s="23"/>
      <c r="N268" s="74"/>
      <c r="O268" s="74"/>
      <c r="P268" s="23"/>
      <c r="Q268" s="23"/>
      <c r="R268" s="23"/>
      <c r="S268" s="74"/>
      <c r="T268" s="74"/>
      <c r="U268" s="74"/>
      <c r="V268" s="23"/>
      <c r="W268" s="23"/>
      <c r="X268" s="23"/>
      <c r="Y268" s="23"/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/>
      <c r="K269" s="54"/>
      <c r="L269" s="74"/>
      <c r="M269" s="23"/>
      <c r="N269" s="74"/>
      <c r="O269" s="74"/>
      <c r="P269" s="23"/>
      <c r="Q269" s="23"/>
      <c r="R269" s="23"/>
      <c r="S269" s="74"/>
      <c r="T269" s="74"/>
      <c r="U269" s="74"/>
      <c r="V269" s="23"/>
      <c r="W269" s="23"/>
      <c r="X269" s="23"/>
      <c r="Y269" s="23"/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206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43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50</v>
      </c>
      <c r="C279" s="51" t="s">
        <v>57</v>
      </c>
      <c r="D279" s="51" t="s">
        <v>59</v>
      </c>
      <c r="E279" s="51" t="s">
        <v>62</v>
      </c>
      <c r="F279" s="51" t="s">
        <v>110</v>
      </c>
      <c r="G279" s="51" t="s">
        <v>113</v>
      </c>
      <c r="H279" s="51"/>
      <c r="I279" s="64"/>
      <c r="J279" s="55" t="s">
        <v>114</v>
      </c>
      <c r="K279" s="56"/>
      <c r="L279" s="74"/>
      <c r="M279" s="74"/>
      <c r="N279" s="74"/>
      <c r="O279" s="74"/>
      <c r="P279" s="74"/>
      <c r="Q279" s="74"/>
      <c r="R279" s="74"/>
      <c r="S279" s="74"/>
      <c r="T279" s="74"/>
      <c r="U279" s="77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52</v>
      </c>
      <c r="K280" s="56"/>
      <c r="L280" s="74">
        <f>+L287</f>
        <v>0</v>
      </c>
      <c r="M280" s="74">
        <f aca="true" t="shared" si="29" ref="M280:U280">+M287</f>
        <v>0</v>
      </c>
      <c r="N280" s="74">
        <f t="shared" si="29"/>
        <v>0</v>
      </c>
      <c r="O280" s="74">
        <f t="shared" si="29"/>
        <v>0</v>
      </c>
      <c r="P280" s="74">
        <f t="shared" si="29"/>
        <v>0</v>
      </c>
      <c r="Q280" s="74"/>
      <c r="R280" s="74">
        <f t="shared" si="29"/>
        <v>48600</v>
      </c>
      <c r="S280" s="74">
        <f t="shared" si="29"/>
        <v>0</v>
      </c>
      <c r="T280" s="74">
        <f t="shared" si="29"/>
        <v>0</v>
      </c>
      <c r="U280" s="74">
        <f t="shared" si="29"/>
        <v>0</v>
      </c>
      <c r="V280" s="23">
        <f>SUM(R280:U280)</f>
        <v>48600</v>
      </c>
      <c r="W280" s="23">
        <f>+V280+Q280</f>
        <v>48600</v>
      </c>
      <c r="X280" s="23"/>
      <c r="Y280" s="23">
        <f>(V280/W280)*100</f>
        <v>100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53</v>
      </c>
      <c r="K281" s="54"/>
      <c r="L281" s="74"/>
      <c r="M281" s="74"/>
      <c r="N281" s="74"/>
      <c r="O281" s="74">
        <f>+O288</f>
        <v>214.9</v>
      </c>
      <c r="P281" s="74"/>
      <c r="Q281" s="23">
        <f>SUM(L281:P281)</f>
        <v>214.9</v>
      </c>
      <c r="R281" s="74">
        <f>+R288</f>
        <v>42390.9</v>
      </c>
      <c r="S281" s="74"/>
      <c r="T281" s="74"/>
      <c r="U281" s="74"/>
      <c r="V281" s="23">
        <f>SUM(R281:U281)</f>
        <v>42390.9</v>
      </c>
      <c r="W281" s="23">
        <f>+V281+Q281</f>
        <v>42605.8</v>
      </c>
      <c r="X281" s="23">
        <f>Q281/W281*100</f>
        <v>0.5043914208863581</v>
      </c>
      <c r="Y281" s="23">
        <f>(V281/W281)*100</f>
        <v>99.49560857911364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54</v>
      </c>
      <c r="K282" s="54"/>
      <c r="L282" s="74"/>
      <c r="M282" s="23"/>
      <c r="N282" s="74"/>
      <c r="O282" s="74">
        <f>+O289</f>
        <v>214.9</v>
      </c>
      <c r="P282" s="23"/>
      <c r="Q282" s="23">
        <f>SUM(L282:P282)</f>
        <v>214.9</v>
      </c>
      <c r="R282" s="23">
        <f>+R289</f>
        <v>42390.9</v>
      </c>
      <c r="S282" s="74"/>
      <c r="T282" s="74"/>
      <c r="U282" s="74"/>
      <c r="V282" s="23">
        <f>SUM(R282:U282)</f>
        <v>42390.9</v>
      </c>
      <c r="W282" s="23">
        <f>+V282+Q282</f>
        <v>42605.8</v>
      </c>
      <c r="X282" s="23">
        <f>Q282/W282*100</f>
        <v>0.5043914208863581</v>
      </c>
      <c r="Y282" s="23">
        <f>(V282/W282)*100</f>
        <v>99.49560857911364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 t="s">
        <v>55</v>
      </c>
      <c r="K283" s="54"/>
      <c r="L283" s="74"/>
      <c r="M283" s="23"/>
      <c r="N283" s="74"/>
      <c r="O283" s="74"/>
      <c r="P283" s="23"/>
      <c r="Q283" s="23"/>
      <c r="R283" s="23">
        <f>(R282/R280)*100</f>
        <v>87.22407407407408</v>
      </c>
      <c r="S283" s="74"/>
      <c r="T283" s="74"/>
      <c r="U283" s="74"/>
      <c r="V283" s="23">
        <f>(V282/V280)*100</f>
        <v>87.22407407407408</v>
      </c>
      <c r="W283" s="23">
        <f>(W282/W280)*100</f>
        <v>87.66625514403292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56</v>
      </c>
      <c r="K284" s="54"/>
      <c r="L284" s="74"/>
      <c r="M284" s="23"/>
      <c r="N284" s="74"/>
      <c r="O284" s="74">
        <f>O282/O281*100</f>
        <v>100</v>
      </c>
      <c r="P284" s="23"/>
      <c r="Q284" s="23">
        <f>Q282/Q281*100</f>
        <v>100</v>
      </c>
      <c r="R284" s="23">
        <f>(R282/R281)*100</f>
        <v>100</v>
      </c>
      <c r="S284" s="74"/>
      <c r="T284" s="74"/>
      <c r="U284" s="74"/>
      <c r="V284" s="23">
        <f>(V282/V281)*100</f>
        <v>100</v>
      </c>
      <c r="W284" s="23">
        <f>(W282/W281)*100</f>
        <v>100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/>
      <c r="K285" s="54"/>
      <c r="L285" s="74"/>
      <c r="M285" s="23"/>
      <c r="N285" s="74"/>
      <c r="O285" s="74"/>
      <c r="P285" s="23"/>
      <c r="Q285" s="23"/>
      <c r="R285" s="23"/>
      <c r="S285" s="74"/>
      <c r="T285" s="74"/>
      <c r="U285" s="74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 t="s">
        <v>115</v>
      </c>
      <c r="I286" s="64"/>
      <c r="J286" s="53" t="s">
        <v>116</v>
      </c>
      <c r="K286" s="54"/>
      <c r="L286" s="74"/>
      <c r="M286" s="23"/>
      <c r="N286" s="74"/>
      <c r="O286" s="74"/>
      <c r="P286" s="23"/>
      <c r="Q286" s="23"/>
      <c r="R286" s="23"/>
      <c r="S286" s="74"/>
      <c r="T286" s="74"/>
      <c r="U286" s="74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52</v>
      </c>
      <c r="K287" s="54"/>
      <c r="L287" s="74"/>
      <c r="M287" s="23"/>
      <c r="N287" s="74"/>
      <c r="O287" s="74"/>
      <c r="P287" s="23"/>
      <c r="Q287" s="23"/>
      <c r="R287" s="23">
        <v>48600</v>
      </c>
      <c r="S287" s="74"/>
      <c r="T287" s="74"/>
      <c r="U287" s="74"/>
      <c r="V287" s="23">
        <f>SUM(R287:U287)</f>
        <v>48600</v>
      </c>
      <c r="W287" s="23">
        <f>+V287+Q287</f>
        <v>48600</v>
      </c>
      <c r="X287" s="23"/>
      <c r="Y287" s="23">
        <f>(V287/W287)*100</f>
        <v>100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53</v>
      </c>
      <c r="K288" s="54"/>
      <c r="L288" s="74"/>
      <c r="M288" s="23"/>
      <c r="N288" s="74"/>
      <c r="O288" s="74">
        <v>214.9</v>
      </c>
      <c r="P288" s="23"/>
      <c r="Q288" s="23">
        <f>SUM(L288:P288)</f>
        <v>214.9</v>
      </c>
      <c r="R288" s="23">
        <v>42390.9</v>
      </c>
      <c r="S288" s="74"/>
      <c r="T288" s="74"/>
      <c r="U288" s="74"/>
      <c r="V288" s="23">
        <f>SUM(R288:U288)</f>
        <v>42390.9</v>
      </c>
      <c r="W288" s="23">
        <f>+V288+Q288</f>
        <v>42605.8</v>
      </c>
      <c r="X288" s="23">
        <f>Q288/W288*100</f>
        <v>0.5043914208863581</v>
      </c>
      <c r="Y288" s="23">
        <f>(V288/W288)*100</f>
        <v>99.49560857911364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54</v>
      </c>
      <c r="K289" s="54"/>
      <c r="L289" s="74"/>
      <c r="M289" s="23"/>
      <c r="N289" s="74"/>
      <c r="O289" s="74">
        <v>214.9</v>
      </c>
      <c r="P289" s="23"/>
      <c r="Q289" s="23">
        <f>SUM(L289:P289)</f>
        <v>214.9</v>
      </c>
      <c r="R289" s="23">
        <v>42390.9</v>
      </c>
      <c r="S289" s="74"/>
      <c r="T289" s="74"/>
      <c r="U289" s="74"/>
      <c r="V289" s="23">
        <f>SUM(R289:U289)</f>
        <v>42390.9</v>
      </c>
      <c r="W289" s="23">
        <f>+V289+Q289</f>
        <v>42605.8</v>
      </c>
      <c r="X289" s="23">
        <f>Q289/W289*100</f>
        <v>0.5043914208863581</v>
      </c>
      <c r="Y289" s="23">
        <f>(V289/W289)*100</f>
        <v>99.49560857911364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55</v>
      </c>
      <c r="K290" s="54"/>
      <c r="L290" s="74"/>
      <c r="M290" s="23"/>
      <c r="N290" s="74"/>
      <c r="O290" s="74"/>
      <c r="P290" s="23"/>
      <c r="Q290" s="23"/>
      <c r="R290" s="23">
        <f>(R289/R287)*100</f>
        <v>87.22407407407408</v>
      </c>
      <c r="S290" s="74"/>
      <c r="T290" s="74"/>
      <c r="U290" s="74"/>
      <c r="V290" s="23">
        <f>(V289/V287)*100</f>
        <v>87.22407407407408</v>
      </c>
      <c r="W290" s="23">
        <f>(W289/W287)*100</f>
        <v>87.66625514403292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56</v>
      </c>
      <c r="K291" s="54"/>
      <c r="L291" s="74"/>
      <c r="M291" s="23"/>
      <c r="N291" s="74"/>
      <c r="O291" s="74">
        <f>O289/O288*100</f>
        <v>100</v>
      </c>
      <c r="P291" s="23"/>
      <c r="Q291" s="23">
        <f>Q289/Q288*100</f>
        <v>100</v>
      </c>
      <c r="R291" s="23">
        <f>(R289/R288)*100</f>
        <v>100</v>
      </c>
      <c r="S291" s="74"/>
      <c r="T291" s="74"/>
      <c r="U291" s="74"/>
      <c r="V291" s="23">
        <f>(V289/V288)*100</f>
        <v>100</v>
      </c>
      <c r="W291" s="23">
        <f>(W289/W288)*100</f>
        <v>100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/>
      <c r="K292" s="54"/>
      <c r="L292" s="74"/>
      <c r="M292" s="23"/>
      <c r="N292" s="74"/>
      <c r="O292" s="74"/>
      <c r="P292" s="23"/>
      <c r="Q292" s="23"/>
      <c r="R292" s="23"/>
      <c r="S292" s="74"/>
      <c r="T292" s="74"/>
      <c r="U292" s="74"/>
      <c r="V292" s="23"/>
      <c r="W292" s="23"/>
      <c r="X292" s="23"/>
      <c r="Y292" s="23"/>
      <c r="Z292" s="4"/>
    </row>
    <row r="293" spans="1:26" ht="23.25">
      <c r="A293" s="4"/>
      <c r="B293" s="57"/>
      <c r="C293" s="58"/>
      <c r="D293" s="58"/>
      <c r="E293" s="58"/>
      <c r="F293" s="58"/>
      <c r="G293" s="58" t="s">
        <v>117</v>
      </c>
      <c r="H293" s="58"/>
      <c r="I293" s="53"/>
      <c r="J293" s="53" t="s">
        <v>118</v>
      </c>
      <c r="K293" s="54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52</v>
      </c>
      <c r="K294" s="54"/>
      <c r="L294" s="74"/>
      <c r="M294" s="23"/>
      <c r="N294" s="74"/>
      <c r="O294" s="74"/>
      <c r="P294" s="23"/>
      <c r="Q294" s="23"/>
      <c r="R294" s="23">
        <f>+R301</f>
        <v>89900</v>
      </c>
      <c r="S294" s="74"/>
      <c r="T294" s="74"/>
      <c r="U294" s="74"/>
      <c r="V294" s="23">
        <f>SUM(R294:U294)</f>
        <v>89900</v>
      </c>
      <c r="W294" s="23">
        <f>+V294+Q294</f>
        <v>89900</v>
      </c>
      <c r="X294" s="23"/>
      <c r="Y294" s="23">
        <f>(V294/W294)*100</f>
        <v>100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53</v>
      </c>
      <c r="K295" s="54"/>
      <c r="L295" s="74"/>
      <c r="M295" s="23"/>
      <c r="N295" s="74"/>
      <c r="O295" s="74"/>
      <c r="P295" s="23"/>
      <c r="Q295" s="23"/>
      <c r="R295" s="23">
        <f>+R302</f>
        <v>99908.9</v>
      </c>
      <c r="S295" s="74"/>
      <c r="T295" s="74"/>
      <c r="U295" s="74"/>
      <c r="V295" s="23">
        <f>SUM(R295:U295)</f>
        <v>99908.9</v>
      </c>
      <c r="W295" s="23">
        <f>+V295+Q295</f>
        <v>99908.9</v>
      </c>
      <c r="X295" s="23"/>
      <c r="Y295" s="23">
        <f>(V295/W295)*100</f>
        <v>100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54</v>
      </c>
      <c r="K296" s="54"/>
      <c r="L296" s="74"/>
      <c r="M296" s="23"/>
      <c r="N296" s="74"/>
      <c r="O296" s="74"/>
      <c r="P296" s="23"/>
      <c r="Q296" s="23"/>
      <c r="R296" s="23">
        <f>+R303</f>
        <v>99908.9</v>
      </c>
      <c r="S296" s="74"/>
      <c r="T296" s="74"/>
      <c r="U296" s="74"/>
      <c r="V296" s="23">
        <f>SUM(R296:U296)</f>
        <v>99908.9</v>
      </c>
      <c r="W296" s="23">
        <f>+V296+Q296</f>
        <v>99908.9</v>
      </c>
      <c r="X296" s="23"/>
      <c r="Y296" s="23">
        <f>(V296/W296)*100</f>
        <v>100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55</v>
      </c>
      <c r="K297" s="54"/>
      <c r="L297" s="74"/>
      <c r="M297" s="23"/>
      <c r="N297" s="74"/>
      <c r="O297" s="74"/>
      <c r="P297" s="23"/>
      <c r="Q297" s="23"/>
      <c r="R297" s="23">
        <f>(R296/R294)*100</f>
        <v>111.13337041156841</v>
      </c>
      <c r="S297" s="74"/>
      <c r="T297" s="74"/>
      <c r="U297" s="74"/>
      <c r="V297" s="23">
        <f>(V296/V294)*100</f>
        <v>111.13337041156841</v>
      </c>
      <c r="W297" s="23">
        <f>(W296/W294)*100</f>
        <v>111.13337041156841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56</v>
      </c>
      <c r="K298" s="54"/>
      <c r="L298" s="74"/>
      <c r="M298" s="23"/>
      <c r="N298" s="74"/>
      <c r="O298" s="74"/>
      <c r="P298" s="23"/>
      <c r="Q298" s="23"/>
      <c r="R298" s="23">
        <f>(R296/R295)*100</f>
        <v>100</v>
      </c>
      <c r="S298" s="74"/>
      <c r="T298" s="74"/>
      <c r="U298" s="74"/>
      <c r="V298" s="23">
        <f>(V296/V295)*100</f>
        <v>100</v>
      </c>
      <c r="W298" s="23">
        <f>(W296/W295)*100</f>
        <v>100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/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115</v>
      </c>
      <c r="I300" s="64"/>
      <c r="J300" s="53" t="s">
        <v>116</v>
      </c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52</v>
      </c>
      <c r="K301" s="54"/>
      <c r="L301" s="74"/>
      <c r="M301" s="23"/>
      <c r="N301" s="74"/>
      <c r="O301" s="74"/>
      <c r="P301" s="23"/>
      <c r="Q301" s="23"/>
      <c r="R301" s="23">
        <v>89900</v>
      </c>
      <c r="S301" s="74"/>
      <c r="T301" s="74"/>
      <c r="U301" s="74"/>
      <c r="V301" s="23">
        <f>SUM(R301:U301)</f>
        <v>89900</v>
      </c>
      <c r="W301" s="23">
        <f>+V301+Q301</f>
        <v>89900</v>
      </c>
      <c r="X301" s="23"/>
      <c r="Y301" s="23">
        <f>(V301/W301)*100</f>
        <v>100</v>
      </c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53</v>
      </c>
      <c r="K302" s="54"/>
      <c r="L302" s="21"/>
      <c r="M302" s="21"/>
      <c r="N302" s="21"/>
      <c r="O302" s="21"/>
      <c r="P302" s="21"/>
      <c r="Q302" s="21"/>
      <c r="R302" s="21">
        <v>99908.9</v>
      </c>
      <c r="S302" s="21"/>
      <c r="T302" s="21"/>
      <c r="U302" s="21"/>
      <c r="V302" s="21">
        <f>SUM(R302:U302)</f>
        <v>99908.9</v>
      </c>
      <c r="W302" s="21">
        <f>+V302+Q302</f>
        <v>99908.9</v>
      </c>
      <c r="X302" s="21"/>
      <c r="Y302" s="21">
        <f>(V302/W302)*100</f>
        <v>100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54</v>
      </c>
      <c r="K303" s="54"/>
      <c r="L303" s="74"/>
      <c r="M303" s="23"/>
      <c r="N303" s="74"/>
      <c r="O303" s="74"/>
      <c r="P303" s="23"/>
      <c r="Q303" s="23"/>
      <c r="R303" s="23">
        <v>99908.9</v>
      </c>
      <c r="S303" s="74"/>
      <c r="T303" s="74"/>
      <c r="U303" s="74"/>
      <c r="V303" s="23">
        <f>SUM(R303:U303)</f>
        <v>99908.9</v>
      </c>
      <c r="W303" s="23">
        <f>+V303+Q303</f>
        <v>99908.9</v>
      </c>
      <c r="X303" s="23"/>
      <c r="Y303" s="23">
        <f>(V303/W303)*100</f>
        <v>100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55</v>
      </c>
      <c r="K304" s="54"/>
      <c r="L304" s="74"/>
      <c r="M304" s="23"/>
      <c r="N304" s="74"/>
      <c r="O304" s="74"/>
      <c r="P304" s="23"/>
      <c r="Q304" s="23"/>
      <c r="R304" s="23">
        <f>(R303/R301)*100</f>
        <v>111.13337041156841</v>
      </c>
      <c r="S304" s="74"/>
      <c r="T304" s="74"/>
      <c r="U304" s="74"/>
      <c r="V304" s="23">
        <f>(V303/V301)*100</f>
        <v>111.13337041156841</v>
      </c>
      <c r="W304" s="23">
        <f>(W303/W301)*100</f>
        <v>111.13337041156841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56</v>
      </c>
      <c r="K305" s="54"/>
      <c r="L305" s="74"/>
      <c r="M305" s="23"/>
      <c r="N305" s="74"/>
      <c r="O305" s="74"/>
      <c r="P305" s="23"/>
      <c r="Q305" s="23"/>
      <c r="R305" s="23">
        <f>(R303/R302)*100</f>
        <v>100</v>
      </c>
      <c r="S305" s="74"/>
      <c r="T305" s="74"/>
      <c r="U305" s="74"/>
      <c r="V305" s="23">
        <f>(V303/V302)*100</f>
        <v>100</v>
      </c>
      <c r="W305" s="23">
        <f>(W303/W302)*100</f>
        <v>100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/>
      <c r="K306" s="54"/>
      <c r="L306" s="74"/>
      <c r="M306" s="23"/>
      <c r="N306" s="74"/>
      <c r="O306" s="74"/>
      <c r="P306" s="23"/>
      <c r="Q306" s="23"/>
      <c r="R306" s="23"/>
      <c r="S306" s="74"/>
      <c r="T306" s="74"/>
      <c r="U306" s="74"/>
      <c r="V306" s="23"/>
      <c r="W306" s="23"/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 t="s">
        <v>119</v>
      </c>
      <c r="H307" s="57"/>
      <c r="I307" s="64"/>
      <c r="J307" s="53" t="s">
        <v>120</v>
      </c>
      <c r="K307" s="54"/>
      <c r="L307" s="74"/>
      <c r="M307" s="23"/>
      <c r="N307" s="74"/>
      <c r="O307" s="74"/>
      <c r="P307" s="23"/>
      <c r="Q307" s="23"/>
      <c r="R307" s="23"/>
      <c r="S307" s="74"/>
      <c r="T307" s="74"/>
      <c r="U307" s="74"/>
      <c r="V307" s="23"/>
      <c r="W307" s="23"/>
      <c r="X307" s="23"/>
      <c r="Y307" s="23"/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 t="s">
        <v>52</v>
      </c>
      <c r="K308" s="54"/>
      <c r="L308" s="21"/>
      <c r="M308" s="21"/>
      <c r="N308" s="21"/>
      <c r="O308" s="21"/>
      <c r="P308" s="21"/>
      <c r="Q308" s="21"/>
      <c r="R308" s="21">
        <f>+R325</f>
        <v>13000</v>
      </c>
      <c r="S308" s="21"/>
      <c r="T308" s="21"/>
      <c r="U308" s="21"/>
      <c r="V308" s="21">
        <f>SUM(R308:U308)</f>
        <v>13000</v>
      </c>
      <c r="W308" s="21">
        <f>+V308+Q308</f>
        <v>13000</v>
      </c>
      <c r="X308" s="21"/>
      <c r="Y308" s="21">
        <f>(V308/W308)*100</f>
        <v>100</v>
      </c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53</v>
      </c>
      <c r="K309" s="54"/>
      <c r="L309" s="74"/>
      <c r="M309" s="23"/>
      <c r="N309" s="74"/>
      <c r="O309" s="74"/>
      <c r="P309" s="23"/>
      <c r="Q309" s="23"/>
      <c r="R309" s="23">
        <f>+R326</f>
        <v>10012.2</v>
      </c>
      <c r="S309" s="74"/>
      <c r="T309" s="74"/>
      <c r="U309" s="74"/>
      <c r="V309" s="23">
        <f>SUM(R309:U309)</f>
        <v>10012.2</v>
      </c>
      <c r="W309" s="23">
        <f>+V309+Q309</f>
        <v>10012.2</v>
      </c>
      <c r="X309" s="23"/>
      <c r="Y309" s="23">
        <f>(V309/W309)*100</f>
        <v>100</v>
      </c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54</v>
      </c>
      <c r="K310" s="54"/>
      <c r="L310" s="74"/>
      <c r="M310" s="23"/>
      <c r="N310" s="74"/>
      <c r="O310" s="74"/>
      <c r="P310" s="23"/>
      <c r="Q310" s="23"/>
      <c r="R310" s="23">
        <f>+R327</f>
        <v>10012.2</v>
      </c>
      <c r="S310" s="74"/>
      <c r="T310" s="74"/>
      <c r="U310" s="74"/>
      <c r="V310" s="23">
        <f>SUM(R310:U310)</f>
        <v>10012.2</v>
      </c>
      <c r="W310" s="23">
        <f>+V310+Q310</f>
        <v>10012.2</v>
      </c>
      <c r="X310" s="23"/>
      <c r="Y310" s="23">
        <f>(V310/W310)*100</f>
        <v>100</v>
      </c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55</v>
      </c>
      <c r="K311" s="54"/>
      <c r="L311" s="74"/>
      <c r="M311" s="23"/>
      <c r="N311" s="74"/>
      <c r="O311" s="74"/>
      <c r="P311" s="23"/>
      <c r="Q311" s="23"/>
      <c r="R311" s="23">
        <f>(R310/R308)*100</f>
        <v>77.01692307692308</v>
      </c>
      <c r="S311" s="74"/>
      <c r="T311" s="74"/>
      <c r="U311" s="74"/>
      <c r="V311" s="23">
        <f>(V310/V308)*100</f>
        <v>77.01692307692308</v>
      </c>
      <c r="W311" s="23">
        <f>(W310/W308)*100</f>
        <v>77.01692307692308</v>
      </c>
      <c r="X311" s="23"/>
      <c r="Y311" s="23"/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56</v>
      </c>
      <c r="K312" s="54"/>
      <c r="L312" s="74"/>
      <c r="M312" s="23"/>
      <c r="N312" s="74"/>
      <c r="O312" s="74"/>
      <c r="P312" s="23"/>
      <c r="Q312" s="23"/>
      <c r="R312" s="23">
        <f>(R310/R309)*100</f>
        <v>100</v>
      </c>
      <c r="S312" s="74"/>
      <c r="T312" s="74"/>
      <c r="U312" s="74"/>
      <c r="V312" s="23">
        <f>(V310/V309)*100</f>
        <v>100</v>
      </c>
      <c r="W312" s="23">
        <f>(W310/W309)*100</f>
        <v>100</v>
      </c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/>
      <c r="K313" s="54"/>
      <c r="L313" s="74"/>
      <c r="M313" s="23"/>
      <c r="N313" s="74"/>
      <c r="O313" s="74"/>
      <c r="P313" s="23"/>
      <c r="Q313" s="23"/>
      <c r="R313" s="23"/>
      <c r="S313" s="74"/>
      <c r="T313" s="74"/>
      <c r="U313" s="74"/>
      <c r="V313" s="23"/>
      <c r="W313" s="23"/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/>
      <c r="K314" s="54"/>
      <c r="L314" s="74"/>
      <c r="M314" s="23"/>
      <c r="N314" s="74"/>
      <c r="O314" s="74"/>
      <c r="P314" s="23"/>
      <c r="Q314" s="23"/>
      <c r="R314" s="23"/>
      <c r="S314" s="74"/>
      <c r="T314" s="74"/>
      <c r="U314" s="74"/>
      <c r="V314" s="23"/>
      <c r="W314" s="23"/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207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43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 t="s">
        <v>50</v>
      </c>
      <c r="C324" s="51" t="s">
        <v>57</v>
      </c>
      <c r="D324" s="51" t="s">
        <v>59</v>
      </c>
      <c r="E324" s="51" t="s">
        <v>62</v>
      </c>
      <c r="F324" s="51" t="s">
        <v>110</v>
      </c>
      <c r="G324" s="51" t="s">
        <v>119</v>
      </c>
      <c r="H324" s="51" t="s">
        <v>115</v>
      </c>
      <c r="I324" s="64"/>
      <c r="J324" s="55" t="s">
        <v>116</v>
      </c>
      <c r="K324" s="56"/>
      <c r="L324" s="74"/>
      <c r="M324" s="74"/>
      <c r="N324" s="74"/>
      <c r="O324" s="74"/>
      <c r="P324" s="74"/>
      <c r="Q324" s="74"/>
      <c r="R324" s="74"/>
      <c r="S324" s="74"/>
      <c r="T324" s="74"/>
      <c r="U324" s="77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52</v>
      </c>
      <c r="K325" s="56"/>
      <c r="L325" s="74"/>
      <c r="M325" s="74"/>
      <c r="N325" s="74"/>
      <c r="O325" s="74"/>
      <c r="P325" s="74"/>
      <c r="Q325" s="74"/>
      <c r="R325" s="74">
        <v>13000</v>
      </c>
      <c r="S325" s="74"/>
      <c r="T325" s="74"/>
      <c r="U325" s="74"/>
      <c r="V325" s="23">
        <f>SUM(R325:U325)</f>
        <v>13000</v>
      </c>
      <c r="W325" s="23">
        <f>+V325+Q325</f>
        <v>13000</v>
      </c>
      <c r="X325" s="23"/>
      <c r="Y325" s="23">
        <f>(V325/W325)*100</f>
        <v>100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53</v>
      </c>
      <c r="K326" s="54"/>
      <c r="L326" s="74"/>
      <c r="M326" s="74"/>
      <c r="N326" s="74"/>
      <c r="O326" s="74"/>
      <c r="P326" s="74"/>
      <c r="Q326" s="23"/>
      <c r="R326" s="74">
        <v>10012.2</v>
      </c>
      <c r="S326" s="74"/>
      <c r="T326" s="74"/>
      <c r="U326" s="74"/>
      <c r="V326" s="23">
        <f>SUM(R326:U326)</f>
        <v>10012.2</v>
      </c>
      <c r="W326" s="23">
        <f>+V326+Q326</f>
        <v>10012.2</v>
      </c>
      <c r="X326" s="23"/>
      <c r="Y326" s="23">
        <f>(V326/W326)*100</f>
        <v>100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54</v>
      </c>
      <c r="K327" s="54"/>
      <c r="L327" s="74"/>
      <c r="M327" s="23"/>
      <c r="N327" s="74"/>
      <c r="O327" s="74"/>
      <c r="P327" s="23"/>
      <c r="Q327" s="23"/>
      <c r="R327" s="23">
        <v>10012.2</v>
      </c>
      <c r="S327" s="74"/>
      <c r="T327" s="74"/>
      <c r="U327" s="74"/>
      <c r="V327" s="23">
        <f>SUM(R327:U327)</f>
        <v>10012.2</v>
      </c>
      <c r="W327" s="23">
        <f>+V327+Q327</f>
        <v>10012.2</v>
      </c>
      <c r="X327" s="23"/>
      <c r="Y327" s="23">
        <f>(V327/W327)*100</f>
        <v>100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 t="s">
        <v>55</v>
      </c>
      <c r="K328" s="54"/>
      <c r="L328" s="74"/>
      <c r="M328" s="23"/>
      <c r="N328" s="74"/>
      <c r="O328" s="74"/>
      <c r="P328" s="23"/>
      <c r="Q328" s="23"/>
      <c r="R328" s="23">
        <f>(R327/R325)*100</f>
        <v>77.01692307692308</v>
      </c>
      <c r="S328" s="74"/>
      <c r="T328" s="74"/>
      <c r="U328" s="74"/>
      <c r="V328" s="23">
        <f>(V327/V325)*100</f>
        <v>77.01692307692308</v>
      </c>
      <c r="W328" s="23">
        <f>(W327/W325)*100</f>
        <v>77.01692307692308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 t="s">
        <v>56</v>
      </c>
      <c r="K329" s="54"/>
      <c r="L329" s="74"/>
      <c r="M329" s="23"/>
      <c r="N329" s="74"/>
      <c r="O329" s="74"/>
      <c r="P329" s="23"/>
      <c r="Q329" s="23"/>
      <c r="R329" s="23">
        <f>(R327/R326)*100</f>
        <v>100</v>
      </c>
      <c r="S329" s="74"/>
      <c r="T329" s="74"/>
      <c r="U329" s="74"/>
      <c r="V329" s="23">
        <f>(V327/V326)*100</f>
        <v>100</v>
      </c>
      <c r="W329" s="23">
        <f>(W327/W326)*100</f>
        <v>100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/>
      <c r="K330" s="54"/>
      <c r="L330" s="74"/>
      <c r="M330" s="23"/>
      <c r="N330" s="74"/>
      <c r="O330" s="74"/>
      <c r="P330" s="23"/>
      <c r="Q330" s="23"/>
      <c r="R330" s="23"/>
      <c r="S330" s="74"/>
      <c r="T330" s="74"/>
      <c r="U330" s="74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 t="s">
        <v>121</v>
      </c>
      <c r="G331" s="51"/>
      <c r="H331" s="51"/>
      <c r="I331" s="64"/>
      <c r="J331" s="53" t="s">
        <v>122</v>
      </c>
      <c r="K331" s="54"/>
      <c r="L331" s="74"/>
      <c r="M331" s="23"/>
      <c r="N331" s="74"/>
      <c r="O331" s="74"/>
      <c r="P331" s="23"/>
      <c r="Q331" s="23"/>
      <c r="R331" s="23"/>
      <c r="S331" s="74"/>
      <c r="T331" s="74"/>
      <c r="U331" s="74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 t="s">
        <v>52</v>
      </c>
      <c r="K332" s="54"/>
      <c r="L332" s="74">
        <f aca="true" t="shared" si="30" ref="L332:P334">+L340+L355</f>
        <v>84015.90000000001</v>
      </c>
      <c r="M332" s="23">
        <f t="shared" si="30"/>
        <v>2725.7999999999997</v>
      </c>
      <c r="N332" s="74">
        <f t="shared" si="30"/>
        <v>13462.3</v>
      </c>
      <c r="O332" s="74">
        <f t="shared" si="30"/>
        <v>0</v>
      </c>
      <c r="P332" s="23">
        <f t="shared" si="30"/>
        <v>0</v>
      </c>
      <c r="Q332" s="23">
        <f>SUM(L332:P332)</f>
        <v>100204.00000000001</v>
      </c>
      <c r="R332" s="23"/>
      <c r="S332" s="74"/>
      <c r="T332" s="74"/>
      <c r="U332" s="74"/>
      <c r="V332" s="23"/>
      <c r="W332" s="23">
        <f>+V332+Q332</f>
        <v>100204.00000000001</v>
      </c>
      <c r="X332" s="23">
        <f>(Q332/W332)*100</f>
        <v>100</v>
      </c>
      <c r="Y332" s="23">
        <f>(V332/W332)*100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53</v>
      </c>
      <c r="K333" s="54"/>
      <c r="L333" s="74">
        <f t="shared" si="30"/>
        <v>151867.7</v>
      </c>
      <c r="M333" s="23">
        <f t="shared" si="30"/>
        <v>1697.7</v>
      </c>
      <c r="N333" s="74">
        <f t="shared" si="30"/>
        <v>6957.400000000001</v>
      </c>
      <c r="O333" s="74">
        <f t="shared" si="30"/>
        <v>0</v>
      </c>
      <c r="P333" s="23">
        <f t="shared" si="30"/>
        <v>0</v>
      </c>
      <c r="Q333" s="23">
        <f>SUM(L333:P333)</f>
        <v>160522.80000000002</v>
      </c>
      <c r="R333" s="23"/>
      <c r="S333" s="74"/>
      <c r="T333" s="74"/>
      <c r="U333" s="74"/>
      <c r="V333" s="23"/>
      <c r="W333" s="23">
        <f>+V333+Q333</f>
        <v>160522.80000000002</v>
      </c>
      <c r="X333" s="23">
        <f>(Q333/W333)*100</f>
        <v>100</v>
      </c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54</v>
      </c>
      <c r="K334" s="54"/>
      <c r="L334" s="74">
        <f t="shared" si="30"/>
        <v>151608.5</v>
      </c>
      <c r="M334" s="23">
        <f t="shared" si="30"/>
        <v>1268.5</v>
      </c>
      <c r="N334" s="74">
        <f t="shared" si="30"/>
        <v>5510.9</v>
      </c>
      <c r="O334" s="74">
        <f t="shared" si="30"/>
        <v>0</v>
      </c>
      <c r="P334" s="23">
        <f t="shared" si="30"/>
        <v>0</v>
      </c>
      <c r="Q334" s="23">
        <f>SUM(L334:P334)</f>
        <v>158387.9</v>
      </c>
      <c r="R334" s="23"/>
      <c r="S334" s="74"/>
      <c r="T334" s="74"/>
      <c r="U334" s="74"/>
      <c r="V334" s="23"/>
      <c r="W334" s="23">
        <f>+V334+Q334</f>
        <v>158387.9</v>
      </c>
      <c r="X334" s="23">
        <f>(Q334/W334)*100</f>
        <v>100</v>
      </c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 t="s">
        <v>55</v>
      </c>
      <c r="K335" s="54"/>
      <c r="L335" s="74">
        <f>(L334/L332)*100</f>
        <v>180.4521525092274</v>
      </c>
      <c r="M335" s="23">
        <f>(M334/M332)*100</f>
        <v>46.536796536796544</v>
      </c>
      <c r="N335" s="74">
        <f>(N334/N332)*100</f>
        <v>40.93579848911404</v>
      </c>
      <c r="O335" s="74"/>
      <c r="P335" s="23"/>
      <c r="Q335" s="23">
        <f>(Q334/Q332)*100</f>
        <v>158.06544648916207</v>
      </c>
      <c r="R335" s="23"/>
      <c r="S335" s="74"/>
      <c r="T335" s="74"/>
      <c r="U335" s="74"/>
      <c r="V335" s="23"/>
      <c r="W335" s="23">
        <f>(W334/W332)*100</f>
        <v>158.06544648916207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 t="s">
        <v>56</v>
      </c>
      <c r="K336" s="54"/>
      <c r="L336" s="74">
        <f>(L334/L333)*100</f>
        <v>99.8293251297017</v>
      </c>
      <c r="M336" s="23">
        <f>(M334/M333)*100</f>
        <v>74.71873711492019</v>
      </c>
      <c r="N336" s="74">
        <f>(N334/N333)*100</f>
        <v>79.2091873400983</v>
      </c>
      <c r="O336" s="74"/>
      <c r="P336" s="23"/>
      <c r="Q336" s="23">
        <f>(Q334/Q333)*100</f>
        <v>98.67003316662803</v>
      </c>
      <c r="R336" s="23"/>
      <c r="S336" s="74"/>
      <c r="T336" s="74"/>
      <c r="U336" s="74"/>
      <c r="V336" s="23"/>
      <c r="W336" s="23">
        <f>(W334/W333)*100</f>
        <v>98.67003316662803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/>
      <c r="K337" s="54"/>
      <c r="L337" s="74"/>
      <c r="M337" s="23"/>
      <c r="N337" s="74"/>
      <c r="O337" s="74"/>
      <c r="P337" s="23"/>
      <c r="Q337" s="23"/>
      <c r="R337" s="23"/>
      <c r="S337" s="74"/>
      <c r="T337" s="74"/>
      <c r="U337" s="74"/>
      <c r="V337" s="23"/>
      <c r="W337" s="23"/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 t="s">
        <v>67</v>
      </c>
      <c r="H338" s="58"/>
      <c r="I338" s="53"/>
      <c r="J338" s="53" t="s">
        <v>68</v>
      </c>
      <c r="K338" s="54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 t="s">
        <v>69</v>
      </c>
      <c r="K339" s="54"/>
      <c r="L339" s="74"/>
      <c r="M339" s="23"/>
      <c r="N339" s="74"/>
      <c r="O339" s="74"/>
      <c r="P339" s="23"/>
      <c r="Q339" s="23"/>
      <c r="R339" s="23"/>
      <c r="S339" s="74"/>
      <c r="T339" s="74"/>
      <c r="U339" s="74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 t="s">
        <v>52</v>
      </c>
      <c r="K340" s="54"/>
      <c r="L340" s="74">
        <f aca="true" t="shared" si="31" ref="L340:N342">+L347</f>
        <v>8048.6</v>
      </c>
      <c r="M340" s="23">
        <f t="shared" si="31"/>
        <v>335.7</v>
      </c>
      <c r="N340" s="74">
        <f t="shared" si="31"/>
        <v>1483</v>
      </c>
      <c r="O340" s="74">
        <f>+O356</f>
        <v>0</v>
      </c>
      <c r="P340" s="23">
        <f>+P356</f>
        <v>0</v>
      </c>
      <c r="Q340" s="23">
        <f>SUM(L340:P340)</f>
        <v>9867.300000000001</v>
      </c>
      <c r="R340" s="23"/>
      <c r="S340" s="74"/>
      <c r="T340" s="74"/>
      <c r="U340" s="74"/>
      <c r="V340" s="23"/>
      <c r="W340" s="23">
        <f>+V340+Q340</f>
        <v>9867.300000000001</v>
      </c>
      <c r="X340" s="23">
        <f>(Q340/W340)*100</f>
        <v>100</v>
      </c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53</v>
      </c>
      <c r="K341" s="54"/>
      <c r="L341" s="74">
        <f t="shared" si="31"/>
        <v>13839.1</v>
      </c>
      <c r="M341" s="23">
        <f t="shared" si="31"/>
        <v>212.7</v>
      </c>
      <c r="N341" s="74">
        <f t="shared" si="31"/>
        <v>807.3</v>
      </c>
      <c r="O341" s="74"/>
      <c r="P341" s="23"/>
      <c r="Q341" s="23">
        <f>SUM(L341:P341)</f>
        <v>14859.1</v>
      </c>
      <c r="R341" s="23"/>
      <c r="S341" s="74"/>
      <c r="T341" s="74"/>
      <c r="U341" s="74"/>
      <c r="V341" s="23"/>
      <c r="W341" s="23">
        <f>+V341+Q341</f>
        <v>14859.1</v>
      </c>
      <c r="X341" s="23">
        <f>(Q341/W341)*100</f>
        <v>100</v>
      </c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 t="s">
        <v>54</v>
      </c>
      <c r="K342" s="54"/>
      <c r="L342" s="74">
        <f t="shared" si="31"/>
        <v>13814.1</v>
      </c>
      <c r="M342" s="23">
        <f t="shared" si="31"/>
        <v>159.4</v>
      </c>
      <c r="N342" s="74">
        <f t="shared" si="31"/>
        <v>616.2</v>
      </c>
      <c r="O342" s="74"/>
      <c r="P342" s="23"/>
      <c r="Q342" s="23">
        <f>SUM(L342:P342)</f>
        <v>14589.7</v>
      </c>
      <c r="R342" s="23"/>
      <c r="S342" s="74"/>
      <c r="T342" s="74"/>
      <c r="U342" s="74"/>
      <c r="V342" s="23"/>
      <c r="W342" s="23">
        <f>+V342+Q342</f>
        <v>14589.7</v>
      </c>
      <c r="X342" s="23">
        <f>(Q342/W342)*100</f>
        <v>100</v>
      </c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 t="s">
        <v>55</v>
      </c>
      <c r="K343" s="54"/>
      <c r="L343" s="74">
        <f>(L342/L340)*100</f>
        <v>171.63357602564423</v>
      </c>
      <c r="M343" s="23">
        <f>(M342/M340)*100</f>
        <v>47.48287161155794</v>
      </c>
      <c r="N343" s="74">
        <f>(N342/N340)*100</f>
        <v>41.550910316925155</v>
      </c>
      <c r="O343" s="74"/>
      <c r="P343" s="23"/>
      <c r="Q343" s="23">
        <f>(Q342/Q340)*100</f>
        <v>147.85909012597162</v>
      </c>
      <c r="R343" s="23"/>
      <c r="S343" s="74"/>
      <c r="T343" s="74"/>
      <c r="U343" s="74"/>
      <c r="V343" s="23"/>
      <c r="W343" s="23">
        <f>(W342/W340)*100</f>
        <v>147.85909012597162</v>
      </c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56</v>
      </c>
      <c r="K344" s="54"/>
      <c r="L344" s="74">
        <f>(L342/L341)*100</f>
        <v>99.81935241453563</v>
      </c>
      <c r="M344" s="23">
        <f>(M342/M341)*100</f>
        <v>74.94123178185238</v>
      </c>
      <c r="N344" s="74">
        <f>(N342/N341)*100</f>
        <v>76.32850241545894</v>
      </c>
      <c r="O344" s="74"/>
      <c r="P344" s="23"/>
      <c r="Q344" s="23">
        <f>(Q342/Q341)*100</f>
        <v>98.18696960111986</v>
      </c>
      <c r="R344" s="23"/>
      <c r="S344" s="74"/>
      <c r="T344" s="74"/>
      <c r="U344" s="74"/>
      <c r="V344" s="23"/>
      <c r="W344" s="23">
        <f>(W342/W341)*100</f>
        <v>98.18696960111986</v>
      </c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/>
      <c r="K345" s="54"/>
      <c r="L345" s="74"/>
      <c r="M345" s="23"/>
      <c r="N345" s="74"/>
      <c r="O345" s="74"/>
      <c r="P345" s="23"/>
      <c r="Q345" s="23"/>
      <c r="R345" s="23"/>
      <c r="S345" s="74"/>
      <c r="T345" s="74"/>
      <c r="U345" s="74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 t="s">
        <v>123</v>
      </c>
      <c r="I346" s="64"/>
      <c r="J346" s="53" t="s">
        <v>124</v>
      </c>
      <c r="K346" s="54"/>
      <c r="L346" s="74"/>
      <c r="M346" s="23"/>
      <c r="N346" s="74"/>
      <c r="O346" s="74"/>
      <c r="P346" s="23"/>
      <c r="Q346" s="23"/>
      <c r="R346" s="23"/>
      <c r="S346" s="74"/>
      <c r="T346" s="74"/>
      <c r="U346" s="74"/>
      <c r="V346" s="23"/>
      <c r="W346" s="23"/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 t="s">
        <v>52</v>
      </c>
      <c r="K347" s="54"/>
      <c r="L347" s="21">
        <v>8048.6</v>
      </c>
      <c r="M347" s="21">
        <v>335.7</v>
      </c>
      <c r="N347" s="21">
        <v>1483</v>
      </c>
      <c r="O347" s="21"/>
      <c r="P347" s="21"/>
      <c r="Q347" s="21">
        <f>SUM(L347:P347)</f>
        <v>9867.300000000001</v>
      </c>
      <c r="R347" s="21"/>
      <c r="S347" s="21"/>
      <c r="T347" s="21"/>
      <c r="U347" s="21"/>
      <c r="V347" s="21"/>
      <c r="W347" s="21">
        <f>+V347+Q347</f>
        <v>9867.300000000001</v>
      </c>
      <c r="X347" s="21">
        <f>(Q347/W347)*100</f>
        <v>100</v>
      </c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 t="s">
        <v>125</v>
      </c>
      <c r="K348" s="54"/>
      <c r="L348" s="74">
        <v>13839.1</v>
      </c>
      <c r="M348" s="23">
        <v>212.7</v>
      </c>
      <c r="N348" s="74">
        <v>807.3</v>
      </c>
      <c r="O348" s="74"/>
      <c r="P348" s="23"/>
      <c r="Q348" s="23">
        <f>SUM(L348:P348)</f>
        <v>14859.1</v>
      </c>
      <c r="R348" s="23"/>
      <c r="S348" s="74"/>
      <c r="T348" s="74"/>
      <c r="U348" s="74"/>
      <c r="V348" s="23"/>
      <c r="W348" s="23">
        <f>+V348+Q348</f>
        <v>14859.1</v>
      </c>
      <c r="X348" s="23">
        <f>(Q348/W348)*100</f>
        <v>100</v>
      </c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54</v>
      </c>
      <c r="K349" s="54"/>
      <c r="L349" s="74">
        <v>13814.1</v>
      </c>
      <c r="M349" s="23">
        <v>159.4</v>
      </c>
      <c r="N349" s="74">
        <v>616.2</v>
      </c>
      <c r="O349" s="74"/>
      <c r="P349" s="23"/>
      <c r="Q349" s="23">
        <f>SUM(L349:P349)</f>
        <v>14589.7</v>
      </c>
      <c r="R349" s="23"/>
      <c r="S349" s="74"/>
      <c r="T349" s="74"/>
      <c r="U349" s="74"/>
      <c r="V349" s="23"/>
      <c r="W349" s="23">
        <f>+V349+Q349</f>
        <v>14589.7</v>
      </c>
      <c r="X349" s="23">
        <f>(Q349/W349)*100</f>
        <v>100</v>
      </c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 t="s">
        <v>55</v>
      </c>
      <c r="K350" s="54"/>
      <c r="L350" s="74">
        <f>(L349/L347)*100</f>
        <v>171.63357602564423</v>
      </c>
      <c r="M350" s="23">
        <f>(M349/M347)*100</f>
        <v>47.48287161155794</v>
      </c>
      <c r="N350" s="74">
        <f>(N349/N347)*100</f>
        <v>41.550910316925155</v>
      </c>
      <c r="O350" s="74"/>
      <c r="P350" s="23"/>
      <c r="Q350" s="23">
        <f>(Q349/Q347)*100</f>
        <v>147.85909012597162</v>
      </c>
      <c r="R350" s="23"/>
      <c r="S350" s="74"/>
      <c r="T350" s="74"/>
      <c r="U350" s="74"/>
      <c r="V350" s="23"/>
      <c r="W350" s="23">
        <f>(W349/W347)*100</f>
        <v>147.85909012597162</v>
      </c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56</v>
      </c>
      <c r="K351" s="54"/>
      <c r="L351" s="74">
        <f>(L349/L348)*100</f>
        <v>99.81935241453563</v>
      </c>
      <c r="M351" s="23">
        <f>(M349/M348)*100</f>
        <v>74.94123178185238</v>
      </c>
      <c r="N351" s="74">
        <f>(N349/N348)*100</f>
        <v>76.32850241545894</v>
      </c>
      <c r="O351" s="74"/>
      <c r="P351" s="23"/>
      <c r="Q351" s="23">
        <f>(Q349/Q348)*100</f>
        <v>98.18696960111986</v>
      </c>
      <c r="R351" s="23"/>
      <c r="S351" s="74"/>
      <c r="T351" s="74"/>
      <c r="U351" s="74"/>
      <c r="V351" s="23"/>
      <c r="W351" s="23">
        <f>(W349/W348)*100</f>
        <v>98.18696960111986</v>
      </c>
      <c r="X351" s="23"/>
      <c r="Y351" s="23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/>
      <c r="K352" s="54"/>
      <c r="L352" s="74"/>
      <c r="M352" s="23"/>
      <c r="N352" s="74"/>
      <c r="O352" s="74"/>
      <c r="P352" s="23"/>
      <c r="Q352" s="23"/>
      <c r="R352" s="23"/>
      <c r="S352" s="74"/>
      <c r="T352" s="74"/>
      <c r="U352" s="74"/>
      <c r="V352" s="23"/>
      <c r="W352" s="23"/>
      <c r="X352" s="23"/>
      <c r="Y352" s="23"/>
      <c r="Z352" s="4"/>
    </row>
    <row r="353" spans="1:26" ht="23.25">
      <c r="A353" s="4"/>
      <c r="B353" s="57"/>
      <c r="C353" s="58"/>
      <c r="D353" s="58"/>
      <c r="E353" s="58"/>
      <c r="F353" s="58"/>
      <c r="G353" s="58" t="s">
        <v>126</v>
      </c>
      <c r="H353" s="58"/>
      <c r="I353" s="53"/>
      <c r="J353" s="53" t="s">
        <v>127</v>
      </c>
      <c r="K353" s="54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128</v>
      </c>
      <c r="K354" s="54"/>
      <c r="L354" s="74"/>
      <c r="M354" s="23"/>
      <c r="N354" s="74"/>
      <c r="O354" s="74"/>
      <c r="P354" s="23"/>
      <c r="Q354" s="23"/>
      <c r="R354" s="23"/>
      <c r="S354" s="74"/>
      <c r="T354" s="74"/>
      <c r="U354" s="74"/>
      <c r="V354" s="23"/>
      <c r="W354" s="23"/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52</v>
      </c>
      <c r="K355" s="54"/>
      <c r="L355" s="74">
        <f>+L371</f>
        <v>75967.3</v>
      </c>
      <c r="M355" s="23">
        <f>+M371</f>
        <v>2390.1</v>
      </c>
      <c r="N355" s="74">
        <f>+N371</f>
        <v>11979.3</v>
      </c>
      <c r="O355" s="74">
        <f>+O371</f>
        <v>0</v>
      </c>
      <c r="P355" s="23">
        <f>+P371</f>
        <v>0</v>
      </c>
      <c r="Q355" s="23">
        <f>SUM(L355:P355)</f>
        <v>90336.70000000001</v>
      </c>
      <c r="R355" s="23"/>
      <c r="S355" s="74"/>
      <c r="T355" s="74"/>
      <c r="U355" s="74"/>
      <c r="V355" s="23"/>
      <c r="W355" s="23">
        <f>+V355+Q355</f>
        <v>90336.70000000001</v>
      </c>
      <c r="X355" s="23">
        <f>(Q355/W355)*100</f>
        <v>100</v>
      </c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53</v>
      </c>
      <c r="K356" s="54"/>
      <c r="L356" s="74">
        <f aca="true" t="shared" si="32" ref="L356:N357">+L372</f>
        <v>138028.6</v>
      </c>
      <c r="M356" s="23">
        <f t="shared" si="32"/>
        <v>1485</v>
      </c>
      <c r="N356" s="74">
        <f t="shared" si="32"/>
        <v>6150.1</v>
      </c>
      <c r="O356" s="74"/>
      <c r="P356" s="23"/>
      <c r="Q356" s="23">
        <f>SUM(L356:P356)</f>
        <v>145663.7</v>
      </c>
      <c r="R356" s="23"/>
      <c r="S356" s="74"/>
      <c r="T356" s="74"/>
      <c r="U356" s="74"/>
      <c r="V356" s="23"/>
      <c r="W356" s="23">
        <f>+V356+Q356</f>
        <v>145663.7</v>
      </c>
      <c r="X356" s="23">
        <f>(Q356/W356)*100</f>
        <v>100</v>
      </c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 t="s">
        <v>54</v>
      </c>
      <c r="K357" s="54"/>
      <c r="L357" s="74">
        <f t="shared" si="32"/>
        <v>137794.4</v>
      </c>
      <c r="M357" s="23">
        <f t="shared" si="32"/>
        <v>1109.1</v>
      </c>
      <c r="N357" s="74">
        <f t="shared" si="32"/>
        <v>4894.7</v>
      </c>
      <c r="O357" s="74"/>
      <c r="P357" s="23"/>
      <c r="Q357" s="23">
        <f>SUM(L357:P357)</f>
        <v>143798.2</v>
      </c>
      <c r="R357" s="23"/>
      <c r="S357" s="74"/>
      <c r="T357" s="74"/>
      <c r="U357" s="74"/>
      <c r="V357" s="23"/>
      <c r="W357" s="23">
        <f>+V357+Q357</f>
        <v>143798.2</v>
      </c>
      <c r="X357" s="23">
        <f>(Q357/W357)*100</f>
        <v>100</v>
      </c>
      <c r="Y357" s="23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 t="s">
        <v>55</v>
      </c>
      <c r="K358" s="54"/>
      <c r="L358" s="74">
        <f>(L357/L355)*100</f>
        <v>181.38646496584713</v>
      </c>
      <c r="M358" s="23">
        <f>(M357/M355)*100</f>
        <v>46.40391615413581</v>
      </c>
      <c r="N358" s="74">
        <f>(N357/N355)*100</f>
        <v>40.8596495621614</v>
      </c>
      <c r="O358" s="74"/>
      <c r="P358" s="23"/>
      <c r="Q358" s="23">
        <f>(Q357/Q355)*100</f>
        <v>159.180266713307</v>
      </c>
      <c r="R358" s="23"/>
      <c r="S358" s="74"/>
      <c r="T358" s="74"/>
      <c r="U358" s="74"/>
      <c r="V358" s="23"/>
      <c r="W358" s="23">
        <f>(W357/W355)*100</f>
        <v>159.180266713307</v>
      </c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56</v>
      </c>
      <c r="K359" s="54"/>
      <c r="L359" s="74">
        <f>(L357/L356)*100</f>
        <v>99.83032501959738</v>
      </c>
      <c r="M359" s="23">
        <f>(M357/M356)*100</f>
        <v>74.68686868686868</v>
      </c>
      <c r="N359" s="74">
        <f>(N357/N356)*100</f>
        <v>79.5873237833531</v>
      </c>
      <c r="O359" s="74"/>
      <c r="P359" s="23"/>
      <c r="Q359" s="23">
        <f>(Q357/Q356)*100</f>
        <v>98.719310301743</v>
      </c>
      <c r="R359" s="23"/>
      <c r="S359" s="74"/>
      <c r="T359" s="74"/>
      <c r="U359" s="74"/>
      <c r="V359" s="23"/>
      <c r="W359" s="23">
        <f>(W357/W356)*100</f>
        <v>98.719310301743</v>
      </c>
      <c r="X359" s="23"/>
      <c r="Y359" s="23"/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208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43</v>
      </c>
      <c r="X363" s="13"/>
      <c r="Y363" s="16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1" t="s">
        <v>50</v>
      </c>
      <c r="C369" s="51" t="s">
        <v>57</v>
      </c>
      <c r="D369" s="51" t="s">
        <v>59</v>
      </c>
      <c r="E369" s="51" t="s">
        <v>62</v>
      </c>
      <c r="F369" s="51" t="s">
        <v>121</v>
      </c>
      <c r="G369" s="51" t="s">
        <v>126</v>
      </c>
      <c r="H369" s="51" t="s">
        <v>129</v>
      </c>
      <c r="I369" s="64"/>
      <c r="J369" s="55" t="s">
        <v>130</v>
      </c>
      <c r="K369" s="56"/>
      <c r="L369" s="74"/>
      <c r="M369" s="74"/>
      <c r="N369" s="74"/>
      <c r="O369" s="74"/>
      <c r="P369" s="74"/>
      <c r="Q369" s="74"/>
      <c r="R369" s="74"/>
      <c r="S369" s="74"/>
      <c r="T369" s="74"/>
      <c r="U369" s="77"/>
      <c r="V369" s="23"/>
      <c r="W369" s="23"/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131</v>
      </c>
      <c r="K370" s="56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23"/>
      <c r="W370" s="23"/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52</v>
      </c>
      <c r="K371" s="54"/>
      <c r="L371" s="74">
        <v>75967.3</v>
      </c>
      <c r="M371" s="74">
        <v>2390.1</v>
      </c>
      <c r="N371" s="74">
        <v>11979.3</v>
      </c>
      <c r="O371" s="74"/>
      <c r="P371" s="74"/>
      <c r="Q371" s="23">
        <f>SUM(L371:P371)</f>
        <v>90336.70000000001</v>
      </c>
      <c r="R371" s="74"/>
      <c r="S371" s="74"/>
      <c r="T371" s="74"/>
      <c r="U371" s="74"/>
      <c r="V371" s="23"/>
      <c r="W371" s="23">
        <f>+V371+Q371</f>
        <v>90336.70000000001</v>
      </c>
      <c r="X371" s="23">
        <f>(Q371/W371)*100</f>
        <v>100</v>
      </c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53</v>
      </c>
      <c r="K372" s="54"/>
      <c r="L372" s="74">
        <v>138028.6</v>
      </c>
      <c r="M372" s="23">
        <v>1485</v>
      </c>
      <c r="N372" s="74">
        <v>6150.1</v>
      </c>
      <c r="O372" s="74"/>
      <c r="P372" s="23"/>
      <c r="Q372" s="23">
        <f>SUM(L372:P372)</f>
        <v>145663.7</v>
      </c>
      <c r="R372" s="23"/>
      <c r="S372" s="74"/>
      <c r="T372" s="74"/>
      <c r="U372" s="74"/>
      <c r="V372" s="23"/>
      <c r="W372" s="23">
        <f>+V372+Q372</f>
        <v>145663.7</v>
      </c>
      <c r="X372" s="23">
        <f>(Q372/W372)*100</f>
        <v>100</v>
      </c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 t="s">
        <v>54</v>
      </c>
      <c r="K373" s="54"/>
      <c r="L373" s="74">
        <v>137794.4</v>
      </c>
      <c r="M373" s="23">
        <v>1109.1</v>
      </c>
      <c r="N373" s="74">
        <v>4894.7</v>
      </c>
      <c r="O373" s="74"/>
      <c r="P373" s="23"/>
      <c r="Q373" s="23">
        <f>SUM(L373:P373)</f>
        <v>143798.2</v>
      </c>
      <c r="R373" s="23"/>
      <c r="S373" s="74"/>
      <c r="T373" s="74"/>
      <c r="U373" s="74"/>
      <c r="V373" s="23"/>
      <c r="W373" s="23">
        <f>+V373+Q373</f>
        <v>143798.2</v>
      </c>
      <c r="X373" s="23">
        <f>(Q373/W373)*100</f>
        <v>100</v>
      </c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 t="s">
        <v>55</v>
      </c>
      <c r="K374" s="54"/>
      <c r="L374" s="74">
        <f>(L373/L371)*100</f>
        <v>181.38646496584713</v>
      </c>
      <c r="M374" s="23">
        <f>(M373/M371)*100</f>
        <v>46.40391615413581</v>
      </c>
      <c r="N374" s="74">
        <f>(N373/N371)*100</f>
        <v>40.8596495621614</v>
      </c>
      <c r="O374" s="74"/>
      <c r="P374" s="23"/>
      <c r="Q374" s="23">
        <f>(Q373/Q371)*100</f>
        <v>159.180266713307</v>
      </c>
      <c r="R374" s="23"/>
      <c r="S374" s="74"/>
      <c r="T374" s="74"/>
      <c r="U374" s="74"/>
      <c r="V374" s="23"/>
      <c r="W374" s="23">
        <f>(W373/W371)*100</f>
        <v>159.180266713307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 t="s">
        <v>56</v>
      </c>
      <c r="K375" s="54"/>
      <c r="L375" s="74">
        <f>(L373/L372)*100</f>
        <v>99.83032501959738</v>
      </c>
      <c r="M375" s="23">
        <f>(M373/M372)*100</f>
        <v>74.68686868686868</v>
      </c>
      <c r="N375" s="74">
        <f>(N373/N372)*100</f>
        <v>79.5873237833531</v>
      </c>
      <c r="O375" s="74"/>
      <c r="P375" s="23"/>
      <c r="Q375" s="23">
        <f>(Q373/Q372)*100</f>
        <v>98.719310301743</v>
      </c>
      <c r="R375" s="23"/>
      <c r="S375" s="74"/>
      <c r="T375" s="74"/>
      <c r="U375" s="74"/>
      <c r="V375" s="23"/>
      <c r="W375" s="23">
        <f>(W373/W372)*100</f>
        <v>98.719310301743</v>
      </c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/>
      <c r="K376" s="54"/>
      <c r="L376" s="74"/>
      <c r="M376" s="23"/>
      <c r="N376" s="74"/>
      <c r="O376" s="74"/>
      <c r="P376" s="23"/>
      <c r="Q376" s="23"/>
      <c r="R376" s="23"/>
      <c r="S376" s="74"/>
      <c r="T376" s="74"/>
      <c r="U376" s="74"/>
      <c r="V376" s="23"/>
      <c r="W376" s="23"/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 t="s">
        <v>132</v>
      </c>
      <c r="G377" s="51"/>
      <c r="H377" s="51"/>
      <c r="I377" s="64"/>
      <c r="J377" s="53" t="s">
        <v>133</v>
      </c>
      <c r="K377" s="54"/>
      <c r="L377" s="74"/>
      <c r="M377" s="23"/>
      <c r="N377" s="74"/>
      <c r="O377" s="74"/>
      <c r="P377" s="23"/>
      <c r="Q377" s="23"/>
      <c r="R377" s="23"/>
      <c r="S377" s="74"/>
      <c r="T377" s="74"/>
      <c r="U377" s="74"/>
      <c r="V377" s="23"/>
      <c r="W377" s="23"/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52</v>
      </c>
      <c r="K378" s="54"/>
      <c r="L378" s="74">
        <f>+L386</f>
        <v>34978.3</v>
      </c>
      <c r="M378" s="23">
        <f>+M386</f>
        <v>1913.4</v>
      </c>
      <c r="N378" s="74">
        <f>+N386</f>
        <v>14417.3</v>
      </c>
      <c r="O378" s="74">
        <f>+O386</f>
        <v>0</v>
      </c>
      <c r="P378" s="23"/>
      <c r="Q378" s="23">
        <f>SUM(L378:P378)</f>
        <v>51309</v>
      </c>
      <c r="R378" s="23"/>
      <c r="S378" s="74"/>
      <c r="T378" s="74"/>
      <c r="U378" s="74"/>
      <c r="V378" s="23"/>
      <c r="W378" s="23">
        <f>+V378+Q378</f>
        <v>51309</v>
      </c>
      <c r="X378" s="23">
        <f>(Q378/W378)*100</f>
        <v>100</v>
      </c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53</v>
      </c>
      <c r="K379" s="54"/>
      <c r="L379" s="74">
        <f aca="true" t="shared" si="33" ref="L379:N380">+L387</f>
        <v>55039.2</v>
      </c>
      <c r="M379" s="23">
        <f t="shared" si="33"/>
        <v>1151.3</v>
      </c>
      <c r="N379" s="74">
        <f t="shared" si="33"/>
        <v>7963</v>
      </c>
      <c r="O379" s="74"/>
      <c r="P379" s="23"/>
      <c r="Q379" s="23">
        <f>SUM(L379:P379)</f>
        <v>64153.5</v>
      </c>
      <c r="R379" s="23"/>
      <c r="S379" s="74"/>
      <c r="T379" s="74"/>
      <c r="U379" s="74"/>
      <c r="V379" s="23"/>
      <c r="W379" s="23">
        <f>+V379+Q379</f>
        <v>64153.5</v>
      </c>
      <c r="X379" s="23">
        <f>(Q379/W379)*100</f>
        <v>100</v>
      </c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 t="s">
        <v>54</v>
      </c>
      <c r="K380" s="54"/>
      <c r="L380" s="74">
        <f t="shared" si="33"/>
        <v>54885</v>
      </c>
      <c r="M380" s="23">
        <f t="shared" si="33"/>
        <v>844.2</v>
      </c>
      <c r="N380" s="74">
        <f t="shared" si="33"/>
        <v>6613.6</v>
      </c>
      <c r="O380" s="74"/>
      <c r="P380" s="23"/>
      <c r="Q380" s="23">
        <f>SUM(L380:P380)</f>
        <v>62342.799999999996</v>
      </c>
      <c r="R380" s="23"/>
      <c r="S380" s="74"/>
      <c r="T380" s="74"/>
      <c r="U380" s="74"/>
      <c r="V380" s="23"/>
      <c r="W380" s="23">
        <f>+V380+Q380</f>
        <v>62342.799999999996</v>
      </c>
      <c r="X380" s="23">
        <f>(Q380/W380)*100</f>
        <v>100</v>
      </c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 t="s">
        <v>55</v>
      </c>
      <c r="K381" s="54"/>
      <c r="L381" s="74">
        <f>(L380/L378)*100</f>
        <v>156.9115708882364</v>
      </c>
      <c r="M381" s="23">
        <f>(M380/M378)*100</f>
        <v>44.12041392285983</v>
      </c>
      <c r="N381" s="74">
        <f>(N380/N378)*100</f>
        <v>45.87266686550186</v>
      </c>
      <c r="O381" s="74"/>
      <c r="P381" s="23"/>
      <c r="Q381" s="23">
        <f>(Q380/Q378)*100</f>
        <v>121.50460932779824</v>
      </c>
      <c r="R381" s="23"/>
      <c r="S381" s="74"/>
      <c r="T381" s="74"/>
      <c r="U381" s="74"/>
      <c r="V381" s="23"/>
      <c r="W381" s="23">
        <f>(W380/W378)*100</f>
        <v>121.50460932779824</v>
      </c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 t="s">
        <v>56</v>
      </c>
      <c r="K382" s="54"/>
      <c r="L382" s="74">
        <f>(L380/L379)*100</f>
        <v>99.71983604412856</v>
      </c>
      <c r="M382" s="23">
        <f>(M380/M379)*100</f>
        <v>73.3258056110484</v>
      </c>
      <c r="N382" s="74">
        <f>(N380/N379)*100</f>
        <v>83.05412532964964</v>
      </c>
      <c r="O382" s="74"/>
      <c r="P382" s="23"/>
      <c r="Q382" s="23">
        <f>(Q380/Q379)*100</f>
        <v>97.17755071819931</v>
      </c>
      <c r="R382" s="23"/>
      <c r="S382" s="74"/>
      <c r="T382" s="74"/>
      <c r="U382" s="74"/>
      <c r="V382" s="23"/>
      <c r="W382" s="23">
        <f>(W380/W379)*100</f>
        <v>97.17755071819931</v>
      </c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/>
      <c r="K383" s="54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 t="s">
        <v>134</v>
      </c>
      <c r="H384" s="51"/>
      <c r="I384" s="64"/>
      <c r="J384" s="53" t="s">
        <v>135</v>
      </c>
      <c r="K384" s="54"/>
      <c r="L384" s="74"/>
      <c r="M384" s="23"/>
      <c r="N384" s="74"/>
      <c r="O384" s="74"/>
      <c r="P384" s="23"/>
      <c r="Q384" s="23"/>
      <c r="R384" s="23"/>
      <c r="S384" s="74"/>
      <c r="T384" s="74"/>
      <c r="U384" s="74"/>
      <c r="V384" s="23"/>
      <c r="W384" s="23"/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136</v>
      </c>
      <c r="K385" s="54"/>
      <c r="L385" s="74"/>
      <c r="M385" s="23"/>
      <c r="N385" s="74"/>
      <c r="O385" s="74"/>
      <c r="P385" s="23"/>
      <c r="Q385" s="23"/>
      <c r="R385" s="23"/>
      <c r="S385" s="74"/>
      <c r="T385" s="74"/>
      <c r="U385" s="74"/>
      <c r="V385" s="23"/>
      <c r="W385" s="23"/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52</v>
      </c>
      <c r="K386" s="54"/>
      <c r="L386" s="74">
        <f>+L394</f>
        <v>34978.3</v>
      </c>
      <c r="M386" s="23">
        <f>+M394</f>
        <v>1913.4</v>
      </c>
      <c r="N386" s="74">
        <f>+N394</f>
        <v>14417.3</v>
      </c>
      <c r="O386" s="74">
        <f>+O394</f>
        <v>0</v>
      </c>
      <c r="P386" s="23">
        <f>+P394</f>
        <v>0</v>
      </c>
      <c r="Q386" s="23">
        <f>SUM(L386:P386)</f>
        <v>51309</v>
      </c>
      <c r="R386" s="23"/>
      <c r="S386" s="74"/>
      <c r="T386" s="74"/>
      <c r="U386" s="74"/>
      <c r="V386" s="23"/>
      <c r="W386" s="23">
        <f>+V386+Q386</f>
        <v>51309</v>
      </c>
      <c r="X386" s="23">
        <f>(Q386/W386)*100</f>
        <v>100</v>
      </c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53</v>
      </c>
      <c r="K387" s="54"/>
      <c r="L387" s="74">
        <f aca="true" t="shared" si="34" ref="L387:N388">+L395</f>
        <v>55039.2</v>
      </c>
      <c r="M387" s="23">
        <f t="shared" si="34"/>
        <v>1151.3</v>
      </c>
      <c r="N387" s="74">
        <f t="shared" si="34"/>
        <v>7963</v>
      </c>
      <c r="O387" s="74"/>
      <c r="P387" s="23"/>
      <c r="Q387" s="23">
        <f>SUM(L387:P387)</f>
        <v>64153.5</v>
      </c>
      <c r="R387" s="23"/>
      <c r="S387" s="74"/>
      <c r="T387" s="74"/>
      <c r="U387" s="74"/>
      <c r="V387" s="23"/>
      <c r="W387" s="23">
        <f>+V387+Q387</f>
        <v>64153.5</v>
      </c>
      <c r="X387" s="23">
        <f>(Q387/W387)*100</f>
        <v>100</v>
      </c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 t="s">
        <v>54</v>
      </c>
      <c r="K388" s="54"/>
      <c r="L388" s="74">
        <f t="shared" si="34"/>
        <v>54885</v>
      </c>
      <c r="M388" s="23">
        <f t="shared" si="34"/>
        <v>844.2</v>
      </c>
      <c r="N388" s="74">
        <f t="shared" si="34"/>
        <v>6613.6</v>
      </c>
      <c r="O388" s="74"/>
      <c r="P388" s="23"/>
      <c r="Q388" s="23">
        <f>SUM(L388:P388)</f>
        <v>62342.799999999996</v>
      </c>
      <c r="R388" s="23"/>
      <c r="S388" s="74"/>
      <c r="T388" s="74"/>
      <c r="U388" s="74"/>
      <c r="V388" s="23"/>
      <c r="W388" s="23">
        <f>+V388+Q388</f>
        <v>62342.799999999996</v>
      </c>
      <c r="X388" s="23">
        <f>(Q388/W388)*100</f>
        <v>100</v>
      </c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4"/>
      <c r="J389" s="53" t="s">
        <v>55</v>
      </c>
      <c r="K389" s="54"/>
      <c r="L389" s="74">
        <f>(L388/L386)*100</f>
        <v>156.9115708882364</v>
      </c>
      <c r="M389" s="23">
        <f>(M388/M386)*100</f>
        <v>44.12041392285983</v>
      </c>
      <c r="N389" s="74">
        <f>(N388/N386)*100</f>
        <v>45.87266686550186</v>
      </c>
      <c r="O389" s="74"/>
      <c r="P389" s="23"/>
      <c r="Q389" s="23">
        <f>(Q388/Q386)*100</f>
        <v>121.50460932779824</v>
      </c>
      <c r="R389" s="23"/>
      <c r="S389" s="74"/>
      <c r="T389" s="74"/>
      <c r="U389" s="74"/>
      <c r="V389" s="23"/>
      <c r="W389" s="23">
        <f>(W388/W386)*100</f>
        <v>121.50460932779824</v>
      </c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56</v>
      </c>
      <c r="K390" s="54"/>
      <c r="L390" s="74">
        <f>(L388/L387)*100</f>
        <v>99.71983604412856</v>
      </c>
      <c r="M390" s="23">
        <f>(M388/M387)*100</f>
        <v>73.3258056110484</v>
      </c>
      <c r="N390" s="74">
        <f>(N388/N387)*100</f>
        <v>83.05412532964964</v>
      </c>
      <c r="O390" s="74"/>
      <c r="P390" s="23"/>
      <c r="Q390" s="23">
        <f>(Q388/Q387)*100</f>
        <v>97.17755071819931</v>
      </c>
      <c r="R390" s="23"/>
      <c r="S390" s="74"/>
      <c r="T390" s="74"/>
      <c r="U390" s="74"/>
      <c r="V390" s="23"/>
      <c r="W390" s="23">
        <f>(W388/W387)*100</f>
        <v>97.17755071819931</v>
      </c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/>
      <c r="K391" s="54"/>
      <c r="L391" s="74"/>
      <c r="M391" s="23"/>
      <c r="N391" s="74"/>
      <c r="O391" s="74"/>
      <c r="P391" s="23"/>
      <c r="Q391" s="23"/>
      <c r="R391" s="23"/>
      <c r="S391" s="74"/>
      <c r="T391" s="74"/>
      <c r="U391" s="74"/>
      <c r="V391" s="23"/>
      <c r="W391" s="23"/>
      <c r="X391" s="23"/>
      <c r="Y391" s="23"/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 t="s">
        <v>137</v>
      </c>
      <c r="I392" s="53"/>
      <c r="J392" s="53" t="s">
        <v>138</v>
      </c>
      <c r="K392" s="54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128</v>
      </c>
      <c r="K393" s="54"/>
      <c r="L393" s="74"/>
      <c r="M393" s="23"/>
      <c r="N393" s="74"/>
      <c r="O393" s="74"/>
      <c r="P393" s="23"/>
      <c r="Q393" s="23"/>
      <c r="R393" s="23"/>
      <c r="S393" s="74"/>
      <c r="T393" s="74"/>
      <c r="U393" s="74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52</v>
      </c>
      <c r="K394" s="54"/>
      <c r="L394" s="74">
        <v>34978.3</v>
      </c>
      <c r="M394" s="23">
        <v>1913.4</v>
      </c>
      <c r="N394" s="74">
        <v>14417.3</v>
      </c>
      <c r="O394" s="74"/>
      <c r="P394" s="23"/>
      <c r="Q394" s="23">
        <f>SUM(L394:P394)</f>
        <v>51309</v>
      </c>
      <c r="R394" s="23"/>
      <c r="S394" s="74"/>
      <c r="T394" s="74"/>
      <c r="U394" s="74"/>
      <c r="V394" s="23"/>
      <c r="W394" s="23">
        <f>+V394+Q394</f>
        <v>51309</v>
      </c>
      <c r="X394" s="23">
        <f>(Q394/W394)*100</f>
        <v>100</v>
      </c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 t="s">
        <v>53</v>
      </c>
      <c r="K395" s="54"/>
      <c r="L395" s="74">
        <v>55039.2</v>
      </c>
      <c r="M395" s="23">
        <v>1151.3</v>
      </c>
      <c r="N395" s="74">
        <v>7963</v>
      </c>
      <c r="O395" s="74"/>
      <c r="P395" s="23"/>
      <c r="Q395" s="23">
        <f>SUM(L395:P395)</f>
        <v>64153.5</v>
      </c>
      <c r="R395" s="23"/>
      <c r="S395" s="74"/>
      <c r="T395" s="74"/>
      <c r="U395" s="74"/>
      <c r="V395" s="23"/>
      <c r="W395" s="23">
        <f>+V395+Q395</f>
        <v>64153.5</v>
      </c>
      <c r="X395" s="23">
        <f>(Q395/W395)*100</f>
        <v>100</v>
      </c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 t="s">
        <v>54</v>
      </c>
      <c r="K396" s="54"/>
      <c r="L396" s="74">
        <v>54885</v>
      </c>
      <c r="M396" s="23">
        <v>844.2</v>
      </c>
      <c r="N396" s="74">
        <v>6613.6</v>
      </c>
      <c r="O396" s="74"/>
      <c r="P396" s="23"/>
      <c r="Q396" s="23">
        <f>SUM(L396:P396)</f>
        <v>62342.799999999996</v>
      </c>
      <c r="R396" s="23"/>
      <c r="S396" s="74"/>
      <c r="T396" s="74"/>
      <c r="U396" s="74"/>
      <c r="V396" s="23"/>
      <c r="W396" s="23">
        <f>+V396+Q396</f>
        <v>62342.799999999996</v>
      </c>
      <c r="X396" s="23">
        <f>(Q396/W396)*100</f>
        <v>100</v>
      </c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/>
      <c r="I397" s="64"/>
      <c r="J397" s="53" t="s">
        <v>55</v>
      </c>
      <c r="K397" s="54"/>
      <c r="L397" s="74">
        <f>(L396/L394)*100</f>
        <v>156.9115708882364</v>
      </c>
      <c r="M397" s="23">
        <f>(M396/M394)*100</f>
        <v>44.12041392285983</v>
      </c>
      <c r="N397" s="74">
        <f>(N396/N394)*100</f>
        <v>45.87266686550186</v>
      </c>
      <c r="O397" s="74"/>
      <c r="P397" s="23"/>
      <c r="Q397" s="23">
        <f>(Q396/Q394)*100</f>
        <v>121.50460932779824</v>
      </c>
      <c r="R397" s="23"/>
      <c r="S397" s="74"/>
      <c r="T397" s="74"/>
      <c r="U397" s="74"/>
      <c r="V397" s="23"/>
      <c r="W397" s="23">
        <f>(W396/W394)*100</f>
        <v>121.50460932779824</v>
      </c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56</v>
      </c>
      <c r="K398" s="54"/>
      <c r="L398" s="21">
        <f>(L396/L395)*100</f>
        <v>99.71983604412856</v>
      </c>
      <c r="M398" s="21">
        <f>(M396/M395)*100</f>
        <v>73.3258056110484</v>
      </c>
      <c r="N398" s="21">
        <f>(N396/N395)*100</f>
        <v>83.05412532964964</v>
      </c>
      <c r="O398" s="21"/>
      <c r="P398" s="21"/>
      <c r="Q398" s="21">
        <f>(Q396/Q395)*100</f>
        <v>97.17755071819931</v>
      </c>
      <c r="R398" s="21"/>
      <c r="S398" s="21"/>
      <c r="T398" s="21"/>
      <c r="U398" s="21"/>
      <c r="V398" s="21"/>
      <c r="W398" s="21">
        <f>(W396/W395)*100</f>
        <v>97.17755071819931</v>
      </c>
      <c r="X398" s="21"/>
      <c r="Y398" s="21"/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/>
      <c r="K399" s="54"/>
      <c r="L399" s="74"/>
      <c r="M399" s="23"/>
      <c r="N399" s="74"/>
      <c r="O399" s="74"/>
      <c r="P399" s="23"/>
      <c r="Q399" s="23"/>
      <c r="R399" s="23"/>
      <c r="S399" s="74"/>
      <c r="T399" s="74"/>
      <c r="U399" s="74"/>
      <c r="V399" s="23"/>
      <c r="W399" s="23"/>
      <c r="X399" s="23"/>
      <c r="Y399" s="23"/>
      <c r="Z399" s="4"/>
    </row>
    <row r="400" spans="1:26" ht="23.25">
      <c r="A400" s="4"/>
      <c r="B400" s="57"/>
      <c r="C400" s="57"/>
      <c r="D400" s="57"/>
      <c r="E400" s="57"/>
      <c r="F400" s="57" t="s">
        <v>139</v>
      </c>
      <c r="G400" s="57"/>
      <c r="H400" s="57"/>
      <c r="I400" s="64"/>
      <c r="J400" s="53" t="s">
        <v>140</v>
      </c>
      <c r="K400" s="54"/>
      <c r="L400" s="74"/>
      <c r="M400" s="23"/>
      <c r="N400" s="74"/>
      <c r="O400" s="74"/>
      <c r="P400" s="23"/>
      <c r="Q400" s="23"/>
      <c r="R400" s="23"/>
      <c r="S400" s="74"/>
      <c r="T400" s="74"/>
      <c r="U400" s="74"/>
      <c r="V400" s="23"/>
      <c r="W400" s="23"/>
      <c r="X400" s="23"/>
      <c r="Y400" s="23"/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52</v>
      </c>
      <c r="K401" s="54"/>
      <c r="L401" s="74">
        <f>+L426</f>
        <v>0</v>
      </c>
      <c r="M401" s="23">
        <f>+M426</f>
        <v>0</v>
      </c>
      <c r="N401" s="74">
        <f>+N426</f>
        <v>0</v>
      </c>
      <c r="O401" s="74">
        <f>+O426</f>
        <v>19275.1</v>
      </c>
      <c r="P401" s="23">
        <f>+P426</f>
        <v>0</v>
      </c>
      <c r="Q401" s="23">
        <f>SUM(L401:P401)</f>
        <v>19275.1</v>
      </c>
      <c r="R401" s="23"/>
      <c r="S401" s="74"/>
      <c r="T401" s="74"/>
      <c r="U401" s="74"/>
      <c r="V401" s="23"/>
      <c r="W401" s="23">
        <f>+V401+Q401</f>
        <v>19275.1</v>
      </c>
      <c r="X401" s="23">
        <f>(Q401/W401)*100</f>
        <v>100</v>
      </c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53</v>
      </c>
      <c r="K402" s="54"/>
      <c r="L402" s="74"/>
      <c r="M402" s="23"/>
      <c r="N402" s="74"/>
      <c r="O402" s="74">
        <f>+O427</f>
        <v>19275.1</v>
      </c>
      <c r="P402" s="23"/>
      <c r="Q402" s="23">
        <f>SUM(L402:P402)</f>
        <v>19275.1</v>
      </c>
      <c r="R402" s="23"/>
      <c r="S402" s="74"/>
      <c r="T402" s="74"/>
      <c r="U402" s="74"/>
      <c r="V402" s="23"/>
      <c r="W402" s="23">
        <f>+V402+Q402</f>
        <v>19275.1</v>
      </c>
      <c r="X402" s="23">
        <f>(Q402/W402)*100</f>
        <v>100</v>
      </c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 t="s">
        <v>54</v>
      </c>
      <c r="K403" s="54"/>
      <c r="L403" s="74"/>
      <c r="M403" s="23"/>
      <c r="N403" s="74"/>
      <c r="O403" s="74">
        <f>+O428</f>
        <v>19275.1</v>
      </c>
      <c r="P403" s="23"/>
      <c r="Q403" s="23">
        <f>SUM(L403:P403)</f>
        <v>19275.1</v>
      </c>
      <c r="R403" s="23"/>
      <c r="S403" s="74"/>
      <c r="T403" s="74"/>
      <c r="U403" s="74"/>
      <c r="V403" s="23"/>
      <c r="W403" s="23">
        <f>+V403+Q403</f>
        <v>19275.1</v>
      </c>
      <c r="X403" s="23">
        <f>(Q403/W403)*100</f>
        <v>100</v>
      </c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/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209</v>
      </c>
      <c r="Z407" s="4"/>
    </row>
    <row r="408" spans="1:26" ht="23.25">
      <c r="A408" s="4"/>
      <c r="B408" s="67" t="s">
        <v>40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43</v>
      </c>
      <c r="X408" s="13"/>
      <c r="Y408" s="16"/>
      <c r="Z408" s="4"/>
    </row>
    <row r="409" spans="1:26" ht="23.25">
      <c r="A409" s="4"/>
      <c r="B409" s="17" t="s">
        <v>41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39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50</v>
      </c>
      <c r="C414" s="51" t="s">
        <v>57</v>
      </c>
      <c r="D414" s="51" t="s">
        <v>59</v>
      </c>
      <c r="E414" s="51" t="s">
        <v>62</v>
      </c>
      <c r="F414" s="51" t="s">
        <v>139</v>
      </c>
      <c r="G414" s="51"/>
      <c r="H414" s="51"/>
      <c r="I414" s="64"/>
      <c r="J414" s="55" t="s">
        <v>55</v>
      </c>
      <c r="K414" s="56"/>
      <c r="L414" s="74"/>
      <c r="M414" s="74"/>
      <c r="N414" s="74"/>
      <c r="O414" s="74">
        <f>(O403/O401)*100</f>
        <v>100</v>
      </c>
      <c r="P414" s="74"/>
      <c r="Q414" s="74">
        <f>(Q403/Q401)*100</f>
        <v>100</v>
      </c>
      <c r="R414" s="74"/>
      <c r="S414" s="74"/>
      <c r="T414" s="74"/>
      <c r="U414" s="77"/>
      <c r="V414" s="23"/>
      <c r="W414" s="23">
        <f>(W403/W401)*100</f>
        <v>100</v>
      </c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56</v>
      </c>
      <c r="K415" s="56"/>
      <c r="L415" s="74"/>
      <c r="M415" s="74"/>
      <c r="N415" s="74"/>
      <c r="O415" s="74">
        <f>(O403/O402)*100</f>
        <v>100</v>
      </c>
      <c r="P415" s="74"/>
      <c r="Q415" s="74">
        <f>(Q403/Q402)*100</f>
        <v>100</v>
      </c>
      <c r="R415" s="74"/>
      <c r="S415" s="74"/>
      <c r="T415" s="74"/>
      <c r="U415" s="74"/>
      <c r="V415" s="23"/>
      <c r="W415" s="23">
        <f>(W403/W402)*100</f>
        <v>100</v>
      </c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/>
      <c r="K416" s="54"/>
      <c r="L416" s="74"/>
      <c r="M416" s="74"/>
      <c r="N416" s="74"/>
      <c r="O416" s="74"/>
      <c r="P416" s="74"/>
      <c r="Q416" s="23"/>
      <c r="R416" s="74"/>
      <c r="S416" s="74"/>
      <c r="T416" s="74"/>
      <c r="U416" s="74"/>
      <c r="V416" s="23"/>
      <c r="W416" s="23"/>
      <c r="X416" s="23"/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 t="s">
        <v>67</v>
      </c>
      <c r="H417" s="51"/>
      <c r="I417" s="64"/>
      <c r="J417" s="53" t="s">
        <v>68</v>
      </c>
      <c r="K417" s="54"/>
      <c r="L417" s="74"/>
      <c r="M417" s="23"/>
      <c r="N417" s="74"/>
      <c r="O417" s="74"/>
      <c r="P417" s="23"/>
      <c r="Q417" s="23"/>
      <c r="R417" s="23"/>
      <c r="S417" s="74"/>
      <c r="T417" s="74"/>
      <c r="U417" s="74"/>
      <c r="V417" s="23"/>
      <c r="W417" s="23"/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69</v>
      </c>
      <c r="K418" s="54"/>
      <c r="L418" s="74"/>
      <c r="M418" s="23"/>
      <c r="N418" s="74"/>
      <c r="O418" s="74"/>
      <c r="P418" s="23"/>
      <c r="Q418" s="23"/>
      <c r="R418" s="23"/>
      <c r="S418" s="74"/>
      <c r="T418" s="74"/>
      <c r="U418" s="74"/>
      <c r="V418" s="23"/>
      <c r="W418" s="23"/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 t="s">
        <v>52</v>
      </c>
      <c r="K419" s="54"/>
      <c r="L419" s="74"/>
      <c r="M419" s="23"/>
      <c r="N419" s="74"/>
      <c r="O419" s="74">
        <f>+O426</f>
        <v>19275.1</v>
      </c>
      <c r="P419" s="23"/>
      <c r="Q419" s="23">
        <f>SUM(L419:P419)</f>
        <v>19275.1</v>
      </c>
      <c r="R419" s="23"/>
      <c r="S419" s="74"/>
      <c r="T419" s="74"/>
      <c r="U419" s="74"/>
      <c r="V419" s="23"/>
      <c r="W419" s="23">
        <f>+V419+Q419</f>
        <v>19275.1</v>
      </c>
      <c r="X419" s="23">
        <f>(Q419/W419)*100</f>
        <v>100</v>
      </c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4"/>
      <c r="J420" s="53" t="s">
        <v>53</v>
      </c>
      <c r="K420" s="54"/>
      <c r="L420" s="74"/>
      <c r="M420" s="23"/>
      <c r="N420" s="74"/>
      <c r="O420" s="74">
        <f>+O427</f>
        <v>19275.1</v>
      </c>
      <c r="P420" s="23"/>
      <c r="Q420" s="23">
        <f>SUM(L420:P420)</f>
        <v>19275.1</v>
      </c>
      <c r="R420" s="23"/>
      <c r="S420" s="74"/>
      <c r="T420" s="74"/>
      <c r="U420" s="74"/>
      <c r="V420" s="23"/>
      <c r="W420" s="23">
        <f>+V420+Q420</f>
        <v>19275.1</v>
      </c>
      <c r="X420" s="23">
        <f>(Q420/W420)*100</f>
        <v>100</v>
      </c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4"/>
      <c r="J421" s="53" t="s">
        <v>54</v>
      </c>
      <c r="K421" s="54"/>
      <c r="L421" s="74"/>
      <c r="M421" s="23"/>
      <c r="N421" s="74"/>
      <c r="O421" s="74">
        <f>+O428</f>
        <v>19275.1</v>
      </c>
      <c r="P421" s="23"/>
      <c r="Q421" s="23">
        <f>SUM(L421:P421)</f>
        <v>19275.1</v>
      </c>
      <c r="R421" s="23"/>
      <c r="S421" s="74"/>
      <c r="T421" s="74"/>
      <c r="U421" s="74"/>
      <c r="V421" s="23"/>
      <c r="W421" s="23">
        <f>+V421+Q421</f>
        <v>19275.1</v>
      </c>
      <c r="X421" s="23">
        <f>(Q421/W421)*100</f>
        <v>100</v>
      </c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55</v>
      </c>
      <c r="K422" s="54"/>
      <c r="L422" s="74"/>
      <c r="M422" s="23"/>
      <c r="N422" s="74"/>
      <c r="O422" s="74">
        <f>(O421/O419)*100</f>
        <v>100</v>
      </c>
      <c r="P422" s="23"/>
      <c r="Q422" s="23">
        <f>(Q421/Q419)*100</f>
        <v>100</v>
      </c>
      <c r="R422" s="23"/>
      <c r="S422" s="74"/>
      <c r="T422" s="74"/>
      <c r="U422" s="74"/>
      <c r="V422" s="23"/>
      <c r="W422" s="23">
        <f>(W421/W419)*100</f>
        <v>100</v>
      </c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 t="s">
        <v>56</v>
      </c>
      <c r="K423" s="54"/>
      <c r="L423" s="74"/>
      <c r="M423" s="23"/>
      <c r="N423" s="74"/>
      <c r="O423" s="74">
        <f>(O421/O420)*100</f>
        <v>100</v>
      </c>
      <c r="P423" s="23"/>
      <c r="Q423" s="23">
        <f>(Q421/Q420)*100</f>
        <v>100</v>
      </c>
      <c r="R423" s="23"/>
      <c r="S423" s="74"/>
      <c r="T423" s="74"/>
      <c r="U423" s="74"/>
      <c r="V423" s="23"/>
      <c r="W423" s="23">
        <f>(W421/W420)*100</f>
        <v>100</v>
      </c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/>
      <c r="K424" s="54"/>
      <c r="L424" s="74"/>
      <c r="M424" s="23"/>
      <c r="N424" s="74"/>
      <c r="O424" s="74"/>
      <c r="P424" s="23"/>
      <c r="Q424" s="23"/>
      <c r="R424" s="23"/>
      <c r="S424" s="74"/>
      <c r="T424" s="74"/>
      <c r="U424" s="74"/>
      <c r="V424" s="23"/>
      <c r="W424" s="23"/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 t="s">
        <v>115</v>
      </c>
      <c r="I425" s="64"/>
      <c r="J425" s="53" t="s">
        <v>116</v>
      </c>
      <c r="K425" s="54"/>
      <c r="L425" s="74"/>
      <c r="M425" s="23"/>
      <c r="N425" s="74"/>
      <c r="O425" s="74"/>
      <c r="P425" s="23"/>
      <c r="Q425" s="23"/>
      <c r="R425" s="23"/>
      <c r="S425" s="74"/>
      <c r="T425" s="74"/>
      <c r="U425" s="74"/>
      <c r="V425" s="23"/>
      <c r="W425" s="23"/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 t="s">
        <v>52</v>
      </c>
      <c r="K426" s="54"/>
      <c r="L426" s="74"/>
      <c r="M426" s="23"/>
      <c r="N426" s="74"/>
      <c r="O426" s="74">
        <v>19275.1</v>
      </c>
      <c r="P426" s="23"/>
      <c r="Q426" s="23">
        <f>SUM(L426:P426)</f>
        <v>19275.1</v>
      </c>
      <c r="R426" s="23"/>
      <c r="S426" s="74"/>
      <c r="T426" s="74"/>
      <c r="U426" s="74"/>
      <c r="V426" s="23"/>
      <c r="W426" s="23">
        <f>+V426+Q426</f>
        <v>19275.1</v>
      </c>
      <c r="X426" s="23">
        <f>(Q426/W426)*100</f>
        <v>100</v>
      </c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4"/>
      <c r="J427" s="53" t="s">
        <v>53</v>
      </c>
      <c r="K427" s="54"/>
      <c r="L427" s="74"/>
      <c r="M427" s="23"/>
      <c r="N427" s="74"/>
      <c r="O427" s="74">
        <v>19275.1</v>
      </c>
      <c r="P427" s="23"/>
      <c r="Q427" s="23">
        <f>SUM(L427:P427)</f>
        <v>19275.1</v>
      </c>
      <c r="R427" s="23"/>
      <c r="S427" s="74"/>
      <c r="T427" s="74"/>
      <c r="U427" s="74"/>
      <c r="V427" s="23"/>
      <c r="W427" s="23">
        <f>+V427+Q427</f>
        <v>19275.1</v>
      </c>
      <c r="X427" s="23">
        <f>(Q427/W427)*100</f>
        <v>100</v>
      </c>
      <c r="Y427" s="23"/>
      <c r="Z427" s="4"/>
    </row>
    <row r="428" spans="1:26" ht="23.25">
      <c r="A428" s="4"/>
      <c r="B428" s="57"/>
      <c r="C428" s="58"/>
      <c r="D428" s="58"/>
      <c r="E428" s="58"/>
      <c r="F428" s="58"/>
      <c r="G428" s="58"/>
      <c r="H428" s="58"/>
      <c r="I428" s="53"/>
      <c r="J428" s="53" t="s">
        <v>54</v>
      </c>
      <c r="K428" s="54"/>
      <c r="L428" s="21"/>
      <c r="M428" s="21"/>
      <c r="N428" s="21"/>
      <c r="O428" s="21">
        <v>19275.1</v>
      </c>
      <c r="P428" s="21"/>
      <c r="Q428" s="21">
        <f>SUM(L428:P428)</f>
        <v>19275.1</v>
      </c>
      <c r="R428" s="21"/>
      <c r="S428" s="21"/>
      <c r="T428" s="21"/>
      <c r="U428" s="21"/>
      <c r="V428" s="21"/>
      <c r="W428" s="21">
        <f>+V428+Q428</f>
        <v>19275.1</v>
      </c>
      <c r="X428" s="21">
        <f>(Q428/W428)*100</f>
        <v>100</v>
      </c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55</v>
      </c>
      <c r="K429" s="54"/>
      <c r="L429" s="74"/>
      <c r="M429" s="23"/>
      <c r="N429" s="74"/>
      <c r="O429" s="74">
        <f>(O428/O426)*100</f>
        <v>100</v>
      </c>
      <c r="P429" s="23"/>
      <c r="Q429" s="23">
        <f>(Q428/Q426)*100</f>
        <v>100</v>
      </c>
      <c r="R429" s="23"/>
      <c r="S429" s="74"/>
      <c r="T429" s="74"/>
      <c r="U429" s="74"/>
      <c r="V429" s="23"/>
      <c r="W429" s="23">
        <f>(W428/W426)*100</f>
        <v>100</v>
      </c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56</v>
      </c>
      <c r="K430" s="54"/>
      <c r="L430" s="74"/>
      <c r="M430" s="23"/>
      <c r="N430" s="74"/>
      <c r="O430" s="74">
        <f>(O428/O427)*100</f>
        <v>100</v>
      </c>
      <c r="P430" s="23"/>
      <c r="Q430" s="23">
        <f>(Q428/Q427)*100</f>
        <v>100</v>
      </c>
      <c r="R430" s="23"/>
      <c r="S430" s="74"/>
      <c r="T430" s="74"/>
      <c r="U430" s="74"/>
      <c r="V430" s="23"/>
      <c r="W430" s="23">
        <f>(W428/W427)*100</f>
        <v>100</v>
      </c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/>
      <c r="K431" s="54"/>
      <c r="L431" s="74"/>
      <c r="M431" s="23"/>
      <c r="N431" s="74"/>
      <c r="O431" s="74"/>
      <c r="P431" s="23"/>
      <c r="Q431" s="23"/>
      <c r="R431" s="23"/>
      <c r="S431" s="74"/>
      <c r="T431" s="74"/>
      <c r="U431" s="74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 t="s">
        <v>141</v>
      </c>
      <c r="G432" s="51"/>
      <c r="H432" s="51"/>
      <c r="I432" s="64"/>
      <c r="J432" s="53" t="s">
        <v>142</v>
      </c>
      <c r="K432" s="54"/>
      <c r="L432" s="74"/>
      <c r="M432" s="23"/>
      <c r="N432" s="74"/>
      <c r="O432" s="74"/>
      <c r="P432" s="23"/>
      <c r="Q432" s="23"/>
      <c r="R432" s="23"/>
      <c r="S432" s="74"/>
      <c r="T432" s="74"/>
      <c r="U432" s="74"/>
      <c r="V432" s="23"/>
      <c r="W432" s="23"/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 t="s">
        <v>143</v>
      </c>
      <c r="K433" s="54"/>
      <c r="L433" s="74"/>
      <c r="M433" s="23"/>
      <c r="N433" s="74"/>
      <c r="O433" s="74"/>
      <c r="P433" s="23"/>
      <c r="Q433" s="23"/>
      <c r="R433" s="23"/>
      <c r="S433" s="74"/>
      <c r="T433" s="74"/>
      <c r="U433" s="74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4"/>
      <c r="J434" s="53" t="s">
        <v>52</v>
      </c>
      <c r="K434" s="54"/>
      <c r="L434" s="74">
        <f aca="true" t="shared" si="35" ref="L434:N436">+L441</f>
        <v>27564.3</v>
      </c>
      <c r="M434" s="23">
        <f t="shared" si="35"/>
        <v>907</v>
      </c>
      <c r="N434" s="74">
        <f t="shared" si="35"/>
        <v>16622.6</v>
      </c>
      <c r="O434" s="74"/>
      <c r="P434" s="23"/>
      <c r="Q434" s="23">
        <f>SUM(L434:P434)</f>
        <v>45093.899999999994</v>
      </c>
      <c r="R434" s="23"/>
      <c r="S434" s="74"/>
      <c r="T434" s="74"/>
      <c r="U434" s="74"/>
      <c r="V434" s="23"/>
      <c r="W434" s="23">
        <f>+V434+Q434</f>
        <v>45093.899999999994</v>
      </c>
      <c r="X434" s="23">
        <f>(Q434/W434)*100</f>
        <v>100</v>
      </c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 t="s">
        <v>53</v>
      </c>
      <c r="K435" s="54"/>
      <c r="L435" s="74">
        <f t="shared" si="35"/>
        <v>49204.8</v>
      </c>
      <c r="M435" s="23">
        <f t="shared" si="35"/>
        <v>570.5</v>
      </c>
      <c r="N435" s="74">
        <f t="shared" si="35"/>
        <v>6441.9</v>
      </c>
      <c r="O435" s="74"/>
      <c r="P435" s="23"/>
      <c r="Q435" s="23">
        <f>SUM(L435:P435)</f>
        <v>56217.200000000004</v>
      </c>
      <c r="R435" s="23"/>
      <c r="S435" s="74"/>
      <c r="T435" s="74"/>
      <c r="U435" s="74"/>
      <c r="V435" s="23"/>
      <c r="W435" s="23">
        <f>+V435+Q435</f>
        <v>56217.200000000004</v>
      </c>
      <c r="X435" s="23">
        <f>(Q435/W435)*100</f>
        <v>100</v>
      </c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54</v>
      </c>
      <c r="K436" s="54"/>
      <c r="L436" s="74">
        <f t="shared" si="35"/>
        <v>49173.2</v>
      </c>
      <c r="M436" s="23">
        <f t="shared" si="35"/>
        <v>438.4</v>
      </c>
      <c r="N436" s="74">
        <f t="shared" si="35"/>
        <v>5844.7</v>
      </c>
      <c r="O436" s="74"/>
      <c r="P436" s="23"/>
      <c r="Q436" s="23">
        <f>SUM(L436:P436)</f>
        <v>55456.299999999996</v>
      </c>
      <c r="R436" s="23"/>
      <c r="S436" s="74"/>
      <c r="T436" s="74"/>
      <c r="U436" s="74"/>
      <c r="V436" s="23"/>
      <c r="W436" s="23">
        <f>+V436+Q436</f>
        <v>55456.299999999996</v>
      </c>
      <c r="X436" s="23">
        <f>(Q436/W436)*100</f>
        <v>100</v>
      </c>
      <c r="Y436" s="23"/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55</v>
      </c>
      <c r="K437" s="54"/>
      <c r="L437" s="21">
        <f>(L436/L434)*100</f>
        <v>178.3945175462464</v>
      </c>
      <c r="M437" s="21">
        <f>(M436/M434)*100</f>
        <v>48.33517089305402</v>
      </c>
      <c r="N437" s="21">
        <f>(N436/N434)*100</f>
        <v>35.16116612322982</v>
      </c>
      <c r="O437" s="21"/>
      <c r="P437" s="21"/>
      <c r="Q437" s="21">
        <f>(Q436/Q434)*100</f>
        <v>122.97960478024746</v>
      </c>
      <c r="R437" s="21"/>
      <c r="S437" s="21"/>
      <c r="T437" s="21"/>
      <c r="U437" s="21"/>
      <c r="V437" s="21"/>
      <c r="W437" s="21">
        <f>(W436/W434)*100</f>
        <v>122.97960478024746</v>
      </c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56</v>
      </c>
      <c r="K438" s="54"/>
      <c r="L438" s="74">
        <f>(L436/L435)*100</f>
        <v>99.93577862322374</v>
      </c>
      <c r="M438" s="23">
        <f>(M436/M435)*100</f>
        <v>76.84487291849254</v>
      </c>
      <c r="N438" s="74">
        <f>(N436/N435)*100</f>
        <v>90.72944317670253</v>
      </c>
      <c r="O438" s="74"/>
      <c r="P438" s="23"/>
      <c r="Q438" s="23">
        <f>(Q436/Q435)*100</f>
        <v>98.6464996477946</v>
      </c>
      <c r="R438" s="23"/>
      <c r="S438" s="74"/>
      <c r="T438" s="74"/>
      <c r="U438" s="74"/>
      <c r="V438" s="23"/>
      <c r="W438" s="23">
        <f>(W436/W435)*100</f>
        <v>98.6464996477946</v>
      </c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/>
      <c r="K439" s="54"/>
      <c r="L439" s="74"/>
      <c r="M439" s="23"/>
      <c r="N439" s="74"/>
      <c r="O439" s="74"/>
      <c r="P439" s="23"/>
      <c r="Q439" s="23"/>
      <c r="R439" s="23"/>
      <c r="S439" s="74"/>
      <c r="T439" s="74"/>
      <c r="U439" s="74"/>
      <c r="V439" s="23"/>
      <c r="W439" s="23"/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 t="s">
        <v>144</v>
      </c>
      <c r="H440" s="51"/>
      <c r="I440" s="64"/>
      <c r="J440" s="53" t="s">
        <v>145</v>
      </c>
      <c r="K440" s="54"/>
      <c r="L440" s="74"/>
      <c r="M440" s="23"/>
      <c r="N440" s="74"/>
      <c r="O440" s="74"/>
      <c r="P440" s="23"/>
      <c r="Q440" s="23">
        <f>SUM(L440:P440)</f>
        <v>0</v>
      </c>
      <c r="R440" s="23"/>
      <c r="S440" s="74"/>
      <c r="T440" s="74"/>
      <c r="U440" s="74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4"/>
      <c r="J441" s="53" t="s">
        <v>52</v>
      </c>
      <c r="K441" s="54"/>
      <c r="L441" s="74">
        <f>+L449</f>
        <v>27564.3</v>
      </c>
      <c r="M441" s="23">
        <f>+M449</f>
        <v>907</v>
      </c>
      <c r="N441" s="74">
        <f>+N449</f>
        <v>16622.6</v>
      </c>
      <c r="O441" s="74">
        <f>+O449</f>
        <v>0</v>
      </c>
      <c r="P441" s="23">
        <f>+P449</f>
        <v>0</v>
      </c>
      <c r="Q441" s="23">
        <f>SUM(L441:P441)</f>
        <v>45093.899999999994</v>
      </c>
      <c r="R441" s="23"/>
      <c r="S441" s="74"/>
      <c r="T441" s="74"/>
      <c r="U441" s="74"/>
      <c r="V441" s="23"/>
      <c r="W441" s="23">
        <f>+V441+Q441</f>
        <v>45093.899999999994</v>
      </c>
      <c r="X441" s="23">
        <f>(Q441/W441)*100</f>
        <v>100</v>
      </c>
      <c r="Y441" s="23"/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 t="s">
        <v>53</v>
      </c>
      <c r="K442" s="54"/>
      <c r="L442" s="74">
        <f aca="true" t="shared" si="36" ref="L442:N443">+L459</f>
        <v>49204.8</v>
      </c>
      <c r="M442" s="23">
        <f t="shared" si="36"/>
        <v>570.5</v>
      </c>
      <c r="N442" s="74">
        <f t="shared" si="36"/>
        <v>6441.9</v>
      </c>
      <c r="O442" s="74"/>
      <c r="P442" s="23"/>
      <c r="Q442" s="23">
        <f>SUM(L442:P442)</f>
        <v>56217.200000000004</v>
      </c>
      <c r="R442" s="23"/>
      <c r="S442" s="74"/>
      <c r="T442" s="74"/>
      <c r="U442" s="74"/>
      <c r="V442" s="23"/>
      <c r="W442" s="23">
        <f>+V442+Q442</f>
        <v>56217.200000000004</v>
      </c>
      <c r="X442" s="23">
        <f>(Q442/W442)*100</f>
        <v>100</v>
      </c>
      <c r="Y442" s="23"/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54</v>
      </c>
      <c r="K443" s="54"/>
      <c r="L443" s="21">
        <f t="shared" si="36"/>
        <v>49173.2</v>
      </c>
      <c r="M443" s="21">
        <f t="shared" si="36"/>
        <v>438.4</v>
      </c>
      <c r="N443" s="21">
        <f t="shared" si="36"/>
        <v>5844.7</v>
      </c>
      <c r="O443" s="21"/>
      <c r="P443" s="21"/>
      <c r="Q443" s="21">
        <f>SUM(L443:P443)</f>
        <v>55456.299999999996</v>
      </c>
      <c r="R443" s="21"/>
      <c r="S443" s="21"/>
      <c r="T443" s="21"/>
      <c r="U443" s="21"/>
      <c r="V443" s="21"/>
      <c r="W443" s="21">
        <f>+V443+Q443</f>
        <v>55456.299999999996</v>
      </c>
      <c r="X443" s="21">
        <f>(Q443/W443)*100</f>
        <v>100</v>
      </c>
      <c r="Y443" s="21"/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55</v>
      </c>
      <c r="K444" s="54"/>
      <c r="L444" s="74">
        <f>(L443/L441)*100</f>
        <v>178.3945175462464</v>
      </c>
      <c r="M444" s="23">
        <f>(M443/M441)*100</f>
        <v>48.33517089305402</v>
      </c>
      <c r="N444" s="74">
        <f>(N443/N441)*100</f>
        <v>35.16116612322982</v>
      </c>
      <c r="O444" s="74"/>
      <c r="P444" s="23"/>
      <c r="Q444" s="23">
        <f>(Q443/Q441)*100</f>
        <v>122.97960478024746</v>
      </c>
      <c r="R444" s="23"/>
      <c r="S444" s="74"/>
      <c r="T444" s="74"/>
      <c r="U444" s="74"/>
      <c r="V444" s="23"/>
      <c r="W444" s="23">
        <f>(W443/W441)*100</f>
        <v>122.97960478024746</v>
      </c>
      <c r="X444" s="23"/>
      <c r="Y444" s="23"/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56</v>
      </c>
      <c r="K445" s="54"/>
      <c r="L445" s="74">
        <f>(L443/L442)*100</f>
        <v>99.93577862322374</v>
      </c>
      <c r="M445" s="23">
        <f>(M443/M442)*100</f>
        <v>76.84487291849254</v>
      </c>
      <c r="N445" s="74">
        <f>(N443/N442)*100</f>
        <v>90.72944317670253</v>
      </c>
      <c r="O445" s="74"/>
      <c r="P445" s="23"/>
      <c r="Q445" s="23">
        <f>(Q443/Q442)*100</f>
        <v>98.6464996477946</v>
      </c>
      <c r="R445" s="23"/>
      <c r="S445" s="74"/>
      <c r="T445" s="74"/>
      <c r="U445" s="74"/>
      <c r="V445" s="23"/>
      <c r="W445" s="23">
        <f>(W443/W442)*100</f>
        <v>98.6464996477946</v>
      </c>
      <c r="X445" s="23"/>
      <c r="Y445" s="23"/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/>
      <c r="K446" s="54"/>
      <c r="L446" s="74"/>
      <c r="M446" s="23"/>
      <c r="N446" s="74"/>
      <c r="O446" s="74"/>
      <c r="P446" s="23"/>
      <c r="Q446" s="23"/>
      <c r="R446" s="23"/>
      <c r="S446" s="74"/>
      <c r="T446" s="74"/>
      <c r="U446" s="74"/>
      <c r="V446" s="23"/>
      <c r="W446" s="23"/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/>
      <c r="G447" s="57"/>
      <c r="H447" s="57" t="s">
        <v>146</v>
      </c>
      <c r="I447" s="64"/>
      <c r="J447" s="53" t="s">
        <v>147</v>
      </c>
      <c r="K447" s="54"/>
      <c r="L447" s="74"/>
      <c r="M447" s="23"/>
      <c r="N447" s="74"/>
      <c r="O447" s="74"/>
      <c r="P447" s="23"/>
      <c r="Q447" s="23"/>
      <c r="R447" s="23"/>
      <c r="S447" s="74"/>
      <c r="T447" s="74"/>
      <c r="U447" s="74"/>
      <c r="V447" s="23"/>
      <c r="W447" s="23"/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/>
      <c r="I448" s="64"/>
      <c r="J448" s="53" t="s">
        <v>148</v>
      </c>
      <c r="K448" s="54"/>
      <c r="L448" s="74"/>
      <c r="M448" s="23"/>
      <c r="N448" s="74"/>
      <c r="O448" s="74"/>
      <c r="P448" s="23"/>
      <c r="Q448" s="23"/>
      <c r="R448" s="23"/>
      <c r="S448" s="74"/>
      <c r="T448" s="74"/>
      <c r="U448" s="74"/>
      <c r="V448" s="23"/>
      <c r="W448" s="23"/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 t="s">
        <v>52</v>
      </c>
      <c r="K449" s="54"/>
      <c r="L449" s="74">
        <v>27564.3</v>
      </c>
      <c r="M449" s="23">
        <v>907</v>
      </c>
      <c r="N449" s="74">
        <v>16622.6</v>
      </c>
      <c r="O449" s="74"/>
      <c r="P449" s="23"/>
      <c r="Q449" s="23">
        <f>SUM(L449:P449)</f>
        <v>45093.899999999994</v>
      </c>
      <c r="R449" s="23"/>
      <c r="S449" s="74"/>
      <c r="T449" s="74"/>
      <c r="U449" s="74"/>
      <c r="V449" s="23"/>
      <c r="W449" s="23">
        <f>+V449+Q449</f>
        <v>45093.899999999994</v>
      </c>
      <c r="X449" s="23">
        <f>(Q449/W449)*100</f>
        <v>100</v>
      </c>
      <c r="Y449" s="23"/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210</v>
      </c>
      <c r="Z452" s="4"/>
    </row>
    <row r="453" spans="1:26" ht="23.25">
      <c r="A453" s="4"/>
      <c r="B453" s="67" t="s">
        <v>40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43</v>
      </c>
      <c r="X453" s="13"/>
      <c r="Y453" s="16"/>
      <c r="Z453" s="4"/>
    </row>
    <row r="454" spans="1:26" ht="23.25">
      <c r="A454" s="4"/>
      <c r="B454" s="17" t="s">
        <v>41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39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50</v>
      </c>
      <c r="C459" s="51" t="s">
        <v>57</v>
      </c>
      <c r="D459" s="51" t="s">
        <v>59</v>
      </c>
      <c r="E459" s="51" t="s">
        <v>62</v>
      </c>
      <c r="F459" s="51" t="s">
        <v>141</v>
      </c>
      <c r="G459" s="51" t="s">
        <v>144</v>
      </c>
      <c r="H459" s="51" t="s">
        <v>146</v>
      </c>
      <c r="I459" s="64"/>
      <c r="J459" s="55" t="s">
        <v>53</v>
      </c>
      <c r="K459" s="56"/>
      <c r="L459" s="74">
        <v>49204.8</v>
      </c>
      <c r="M459" s="74">
        <v>570.5</v>
      </c>
      <c r="N459" s="74">
        <v>6441.9</v>
      </c>
      <c r="O459" s="74"/>
      <c r="P459" s="74"/>
      <c r="Q459" s="74">
        <f>SUM(L459:P459)</f>
        <v>56217.200000000004</v>
      </c>
      <c r="R459" s="74"/>
      <c r="S459" s="74"/>
      <c r="T459" s="74"/>
      <c r="U459" s="77"/>
      <c r="V459" s="23"/>
      <c r="W459" s="23">
        <f>+V459+Q459</f>
        <v>56217.200000000004</v>
      </c>
      <c r="X459" s="23">
        <f>(Q459/W459)*100</f>
        <v>100</v>
      </c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54</v>
      </c>
      <c r="K460" s="56"/>
      <c r="L460" s="74">
        <v>49173.2</v>
      </c>
      <c r="M460" s="74">
        <v>438.4</v>
      </c>
      <c r="N460" s="74">
        <v>5844.7</v>
      </c>
      <c r="O460" s="74"/>
      <c r="P460" s="74"/>
      <c r="Q460" s="74">
        <f>SUM(L460:P460)</f>
        <v>55456.299999999996</v>
      </c>
      <c r="R460" s="74"/>
      <c r="S460" s="74"/>
      <c r="T460" s="74"/>
      <c r="U460" s="74"/>
      <c r="V460" s="23"/>
      <c r="W460" s="23">
        <f>+V460+Q460</f>
        <v>55456.299999999996</v>
      </c>
      <c r="X460" s="23">
        <f>(Q460/W460)*100</f>
        <v>100</v>
      </c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55</v>
      </c>
      <c r="K461" s="54"/>
      <c r="L461" s="74">
        <f>(L460/L449)*100</f>
        <v>178.3945175462464</v>
      </c>
      <c r="M461" s="74">
        <f>(M460/M449)*100</f>
        <v>48.33517089305402</v>
      </c>
      <c r="N461" s="74">
        <f>(N460/N449)*100</f>
        <v>35.16116612322982</v>
      </c>
      <c r="O461" s="74"/>
      <c r="P461" s="74"/>
      <c r="Q461" s="23">
        <f>(Q460/Q449)*100</f>
        <v>122.97960478024746</v>
      </c>
      <c r="R461" s="74"/>
      <c r="S461" s="74"/>
      <c r="T461" s="74"/>
      <c r="U461" s="74"/>
      <c r="V461" s="23"/>
      <c r="W461" s="23">
        <f>(W460/W449)*100</f>
        <v>122.97960478024746</v>
      </c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56</v>
      </c>
      <c r="K462" s="54"/>
      <c r="L462" s="74">
        <f>(L460/L459)*100</f>
        <v>99.93577862322374</v>
      </c>
      <c r="M462" s="23">
        <f>(M460/M459)*100</f>
        <v>76.84487291849254</v>
      </c>
      <c r="N462" s="74">
        <f>(N460/N459)*100</f>
        <v>90.72944317670253</v>
      </c>
      <c r="O462" s="74"/>
      <c r="P462" s="23"/>
      <c r="Q462" s="23">
        <f>(Q460/Q459)*100</f>
        <v>98.6464996477946</v>
      </c>
      <c r="R462" s="23"/>
      <c r="S462" s="74"/>
      <c r="T462" s="74"/>
      <c r="U462" s="74"/>
      <c r="V462" s="23"/>
      <c r="W462" s="23">
        <f>(W460/W459)*100</f>
        <v>98.6464996477946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/>
      <c r="K463" s="54"/>
      <c r="L463" s="74"/>
      <c r="M463" s="23"/>
      <c r="N463" s="74"/>
      <c r="O463" s="74"/>
      <c r="P463" s="23"/>
      <c r="Q463" s="23"/>
      <c r="R463" s="23"/>
      <c r="S463" s="74"/>
      <c r="T463" s="74"/>
      <c r="U463" s="74"/>
      <c r="V463" s="23"/>
      <c r="W463" s="23"/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 t="s">
        <v>149</v>
      </c>
      <c r="G464" s="51"/>
      <c r="H464" s="51"/>
      <c r="I464" s="64"/>
      <c r="J464" s="53" t="s">
        <v>150</v>
      </c>
      <c r="K464" s="54"/>
      <c r="L464" s="74"/>
      <c r="M464" s="23"/>
      <c r="N464" s="74"/>
      <c r="O464" s="74"/>
      <c r="P464" s="23"/>
      <c r="Q464" s="23"/>
      <c r="R464" s="23"/>
      <c r="S464" s="74"/>
      <c r="T464" s="74"/>
      <c r="U464" s="74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4"/>
      <c r="J465" s="53" t="s">
        <v>151</v>
      </c>
      <c r="K465" s="54"/>
      <c r="L465" s="74"/>
      <c r="M465" s="23"/>
      <c r="N465" s="74"/>
      <c r="O465" s="74"/>
      <c r="P465" s="23"/>
      <c r="Q465" s="23"/>
      <c r="R465" s="23"/>
      <c r="S465" s="74"/>
      <c r="T465" s="74"/>
      <c r="U465" s="74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 t="s">
        <v>52</v>
      </c>
      <c r="K466" s="54"/>
      <c r="L466" s="74">
        <f>+L474</f>
        <v>18125.2</v>
      </c>
      <c r="M466" s="23">
        <f>+M474</f>
        <v>767.8</v>
      </c>
      <c r="N466" s="74">
        <f>+N474</f>
        <v>3918.1</v>
      </c>
      <c r="O466" s="74">
        <f>+O474</f>
        <v>0</v>
      </c>
      <c r="P466" s="23"/>
      <c r="Q466" s="23">
        <f>SUM(L466:P466)</f>
        <v>22811.1</v>
      </c>
      <c r="R466" s="23"/>
      <c r="S466" s="74"/>
      <c r="T466" s="74"/>
      <c r="U466" s="74"/>
      <c r="V466" s="23"/>
      <c r="W466" s="23">
        <f>+V466+Q466</f>
        <v>22811.1</v>
      </c>
      <c r="X466" s="23">
        <f>(Q466/W466)*100</f>
        <v>100</v>
      </c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53</v>
      </c>
      <c r="K467" s="54"/>
      <c r="L467" s="74">
        <f aca="true" t="shared" si="37" ref="L467:N468">+L475</f>
        <v>32773</v>
      </c>
      <c r="M467" s="23">
        <f t="shared" si="37"/>
        <v>422.7</v>
      </c>
      <c r="N467" s="74">
        <f t="shared" si="37"/>
        <v>1773.5</v>
      </c>
      <c r="O467" s="74"/>
      <c r="P467" s="23"/>
      <c r="Q467" s="23">
        <f>SUM(L467:P467)</f>
        <v>34969.2</v>
      </c>
      <c r="R467" s="23"/>
      <c r="S467" s="74"/>
      <c r="T467" s="74"/>
      <c r="U467" s="74"/>
      <c r="V467" s="23"/>
      <c r="W467" s="23">
        <f>+V467+Q467</f>
        <v>34969.2</v>
      </c>
      <c r="X467" s="23">
        <f>(Q467/W467)*100</f>
        <v>100</v>
      </c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54</v>
      </c>
      <c r="K468" s="54"/>
      <c r="L468" s="74">
        <f t="shared" si="37"/>
        <v>32746.3</v>
      </c>
      <c r="M468" s="23">
        <f t="shared" si="37"/>
        <v>325.2</v>
      </c>
      <c r="N468" s="74">
        <f t="shared" si="37"/>
        <v>1478.6</v>
      </c>
      <c r="O468" s="74"/>
      <c r="P468" s="23"/>
      <c r="Q468" s="23">
        <f>SUM(L468:P468)</f>
        <v>34550.1</v>
      </c>
      <c r="R468" s="23"/>
      <c r="S468" s="74"/>
      <c r="T468" s="74"/>
      <c r="U468" s="74"/>
      <c r="V468" s="23"/>
      <c r="W468" s="23">
        <f>+V468+Q468</f>
        <v>34550.1</v>
      </c>
      <c r="X468" s="23">
        <f>(Q468/W468)*100</f>
        <v>100</v>
      </c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55</v>
      </c>
      <c r="K469" s="54"/>
      <c r="L469" s="74">
        <f>(L468/L466)*100</f>
        <v>180.66724780967934</v>
      </c>
      <c r="M469" s="23">
        <f>(M468/M466)*100</f>
        <v>42.35477989059651</v>
      </c>
      <c r="N469" s="74">
        <f>(N468/N466)*100</f>
        <v>37.737678977055204</v>
      </c>
      <c r="O469" s="74"/>
      <c r="P469" s="23"/>
      <c r="Q469" s="23">
        <f>(Q468/Q466)*100</f>
        <v>151.46178833988716</v>
      </c>
      <c r="R469" s="23"/>
      <c r="S469" s="74"/>
      <c r="T469" s="74"/>
      <c r="U469" s="74"/>
      <c r="V469" s="23"/>
      <c r="W469" s="23">
        <f>(W468/W466)*100</f>
        <v>151.46178833988716</v>
      </c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56</v>
      </c>
      <c r="K470" s="54"/>
      <c r="L470" s="74">
        <f>(L468/L467)*100</f>
        <v>99.91853049766576</v>
      </c>
      <c r="M470" s="23">
        <f>(M468/M467)*100</f>
        <v>76.93399574166075</v>
      </c>
      <c r="N470" s="74">
        <f>(N468/N467)*100</f>
        <v>83.37186354665914</v>
      </c>
      <c r="O470" s="74"/>
      <c r="P470" s="23"/>
      <c r="Q470" s="23">
        <f>(Q468/Q467)*100</f>
        <v>98.80151676332316</v>
      </c>
      <c r="R470" s="23"/>
      <c r="S470" s="74"/>
      <c r="T470" s="74"/>
      <c r="U470" s="74"/>
      <c r="V470" s="23"/>
      <c r="W470" s="23">
        <f>(W468/W467)*100</f>
        <v>98.80151676332316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/>
      <c r="K471" s="54"/>
      <c r="L471" s="74"/>
      <c r="M471" s="23"/>
      <c r="N471" s="74"/>
      <c r="O471" s="74"/>
      <c r="P471" s="23"/>
      <c r="Q471" s="23"/>
      <c r="R471" s="23"/>
      <c r="S471" s="74"/>
      <c r="T471" s="74"/>
      <c r="U471" s="74"/>
      <c r="V471" s="23"/>
      <c r="W471" s="23"/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 t="s">
        <v>152</v>
      </c>
      <c r="H472" s="51"/>
      <c r="I472" s="64"/>
      <c r="J472" s="53" t="s">
        <v>153</v>
      </c>
      <c r="K472" s="54"/>
      <c r="L472" s="74"/>
      <c r="M472" s="23"/>
      <c r="N472" s="74"/>
      <c r="O472" s="74"/>
      <c r="P472" s="23"/>
      <c r="Q472" s="23"/>
      <c r="R472" s="23"/>
      <c r="S472" s="74"/>
      <c r="T472" s="74"/>
      <c r="U472" s="74"/>
      <c r="V472" s="23"/>
      <c r="W472" s="23"/>
      <c r="X472" s="23"/>
      <c r="Y472" s="23"/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/>
      <c r="I473" s="53"/>
      <c r="J473" s="53" t="s">
        <v>154</v>
      </c>
      <c r="K473" s="54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52</v>
      </c>
      <c r="K474" s="54"/>
      <c r="L474" s="74">
        <f>+L483</f>
        <v>18125.2</v>
      </c>
      <c r="M474" s="23">
        <f>+M483</f>
        <v>767.8</v>
      </c>
      <c r="N474" s="74">
        <f>+N483</f>
        <v>3918.1</v>
      </c>
      <c r="O474" s="74">
        <f>+O483</f>
        <v>0</v>
      </c>
      <c r="P474" s="23">
        <f>+P483</f>
        <v>0</v>
      </c>
      <c r="Q474" s="23">
        <f>SUM(L474:P474)</f>
        <v>22811.1</v>
      </c>
      <c r="R474" s="23"/>
      <c r="S474" s="74"/>
      <c r="T474" s="74"/>
      <c r="U474" s="74"/>
      <c r="V474" s="23"/>
      <c r="W474" s="23">
        <f>+V474+Q474</f>
        <v>22811.1</v>
      </c>
      <c r="X474" s="23">
        <f>(Q474/W474)*100</f>
        <v>100</v>
      </c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53</v>
      </c>
      <c r="K475" s="54"/>
      <c r="L475" s="74">
        <f aca="true" t="shared" si="38" ref="L475:N476">+L484</f>
        <v>32773</v>
      </c>
      <c r="M475" s="23">
        <f t="shared" si="38"/>
        <v>422.7</v>
      </c>
      <c r="N475" s="74">
        <f t="shared" si="38"/>
        <v>1773.5</v>
      </c>
      <c r="O475" s="74"/>
      <c r="P475" s="23"/>
      <c r="Q475" s="23">
        <f>SUM(L475:P475)</f>
        <v>34969.2</v>
      </c>
      <c r="R475" s="23"/>
      <c r="S475" s="74"/>
      <c r="T475" s="74"/>
      <c r="U475" s="74"/>
      <c r="V475" s="23"/>
      <c r="W475" s="23">
        <f>+V475+Q475</f>
        <v>34969.2</v>
      </c>
      <c r="X475" s="23">
        <f>(Q475/W475)*100</f>
        <v>100</v>
      </c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 t="s">
        <v>54</v>
      </c>
      <c r="K476" s="54"/>
      <c r="L476" s="74">
        <f t="shared" si="38"/>
        <v>32746.3</v>
      </c>
      <c r="M476" s="23">
        <f t="shared" si="38"/>
        <v>325.2</v>
      </c>
      <c r="N476" s="74">
        <f t="shared" si="38"/>
        <v>1478.6</v>
      </c>
      <c r="O476" s="74"/>
      <c r="P476" s="23"/>
      <c r="Q476" s="23">
        <f>SUM(L476:P476)</f>
        <v>34550.1</v>
      </c>
      <c r="R476" s="23"/>
      <c r="S476" s="74"/>
      <c r="T476" s="74"/>
      <c r="U476" s="74"/>
      <c r="V476" s="23"/>
      <c r="W476" s="23">
        <f>+V476+Q476</f>
        <v>34550.1</v>
      </c>
      <c r="X476" s="23">
        <f>(Q476/W476)*100</f>
        <v>100</v>
      </c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55</v>
      </c>
      <c r="K477" s="54"/>
      <c r="L477" s="74">
        <f>(L476/L474)*100</f>
        <v>180.66724780967934</v>
      </c>
      <c r="M477" s="23">
        <f>(M476/M474)*100</f>
        <v>42.35477989059651</v>
      </c>
      <c r="N477" s="74">
        <f>(N476/N474)*100</f>
        <v>37.737678977055204</v>
      </c>
      <c r="O477" s="74"/>
      <c r="P477" s="23"/>
      <c r="Q477" s="23">
        <f>(Q476/Q474)*100</f>
        <v>151.46178833988716</v>
      </c>
      <c r="R477" s="23"/>
      <c r="S477" s="74"/>
      <c r="T477" s="74"/>
      <c r="U477" s="74"/>
      <c r="V477" s="23"/>
      <c r="W477" s="23">
        <f>(W476/W474)*100</f>
        <v>151.46178833988716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56</v>
      </c>
      <c r="K478" s="54"/>
      <c r="L478" s="74">
        <f>(L476/L475)*100</f>
        <v>99.91853049766576</v>
      </c>
      <c r="M478" s="23">
        <f>(M476/M475)*100</f>
        <v>76.93399574166075</v>
      </c>
      <c r="N478" s="74">
        <f>(N476/N475)*100</f>
        <v>83.37186354665914</v>
      </c>
      <c r="O478" s="74"/>
      <c r="P478" s="23"/>
      <c r="Q478" s="23">
        <f>(Q476/Q475)*100</f>
        <v>98.80151676332316</v>
      </c>
      <c r="R478" s="23"/>
      <c r="S478" s="74"/>
      <c r="T478" s="74"/>
      <c r="U478" s="74"/>
      <c r="V478" s="23"/>
      <c r="W478" s="23">
        <f>(W476/W475)*100</f>
        <v>98.80151676332316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/>
      <c r="K479" s="54"/>
      <c r="L479" s="74"/>
      <c r="M479" s="23"/>
      <c r="N479" s="74"/>
      <c r="O479" s="74"/>
      <c r="P479" s="23"/>
      <c r="Q479" s="23"/>
      <c r="R479" s="23"/>
      <c r="S479" s="74"/>
      <c r="T479" s="74"/>
      <c r="U479" s="74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 t="s">
        <v>155</v>
      </c>
      <c r="I480" s="64"/>
      <c r="J480" s="53" t="s">
        <v>156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157</v>
      </c>
      <c r="K481" s="54"/>
      <c r="L481" s="74"/>
      <c r="M481" s="23"/>
      <c r="N481" s="74"/>
      <c r="O481" s="74"/>
      <c r="P481" s="23"/>
      <c r="Q481" s="23"/>
      <c r="R481" s="23"/>
      <c r="S481" s="74"/>
      <c r="T481" s="74"/>
      <c r="U481" s="74"/>
      <c r="V481" s="23"/>
      <c r="W481" s="23"/>
      <c r="X481" s="23"/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158</v>
      </c>
      <c r="K482" s="54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 t="s">
        <v>52</v>
      </c>
      <c r="K483" s="54"/>
      <c r="L483" s="74">
        <v>18125.2</v>
      </c>
      <c r="M483" s="23">
        <v>767.8</v>
      </c>
      <c r="N483" s="74">
        <v>3918.1</v>
      </c>
      <c r="O483" s="74"/>
      <c r="P483" s="23"/>
      <c r="Q483" s="23">
        <f>SUM(L483:P483)</f>
        <v>22811.1</v>
      </c>
      <c r="R483" s="23"/>
      <c r="S483" s="74"/>
      <c r="T483" s="74"/>
      <c r="U483" s="74"/>
      <c r="V483" s="23"/>
      <c r="W483" s="23">
        <f>+V483+Q483</f>
        <v>22811.1</v>
      </c>
      <c r="X483" s="23">
        <f>(Q483/W483)*100</f>
        <v>100</v>
      </c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53</v>
      </c>
      <c r="K484" s="54"/>
      <c r="L484" s="74">
        <v>32773</v>
      </c>
      <c r="M484" s="23">
        <v>422.7</v>
      </c>
      <c r="N484" s="74">
        <v>1773.5</v>
      </c>
      <c r="O484" s="74"/>
      <c r="P484" s="23"/>
      <c r="Q484" s="23">
        <f>SUM(L484:P484)</f>
        <v>34969.2</v>
      </c>
      <c r="R484" s="23"/>
      <c r="S484" s="74"/>
      <c r="T484" s="74"/>
      <c r="U484" s="74"/>
      <c r="V484" s="23"/>
      <c r="W484" s="23">
        <f>+V484+Q484</f>
        <v>34969.2</v>
      </c>
      <c r="X484" s="23">
        <f>(Q484/W484)*100</f>
        <v>100</v>
      </c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54</v>
      </c>
      <c r="K485" s="54"/>
      <c r="L485" s="74">
        <v>32746.3</v>
      </c>
      <c r="M485" s="23">
        <v>325.2</v>
      </c>
      <c r="N485" s="74">
        <v>1478.6</v>
      </c>
      <c r="O485" s="74"/>
      <c r="P485" s="23"/>
      <c r="Q485" s="23">
        <f>SUM(L485:P485)</f>
        <v>34550.1</v>
      </c>
      <c r="R485" s="23"/>
      <c r="S485" s="74"/>
      <c r="T485" s="74"/>
      <c r="U485" s="74"/>
      <c r="V485" s="23"/>
      <c r="W485" s="23">
        <f>+V485+Q485</f>
        <v>34550.1</v>
      </c>
      <c r="X485" s="23">
        <f>(Q485/W485)*100</f>
        <v>100</v>
      </c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 t="s">
        <v>55</v>
      </c>
      <c r="K486" s="54"/>
      <c r="L486" s="74">
        <f>(L485/L483)*100</f>
        <v>180.66724780967934</v>
      </c>
      <c r="M486" s="23">
        <f>(M485/M483)*100</f>
        <v>42.35477989059651</v>
      </c>
      <c r="N486" s="74">
        <f>(N485/N483)*100</f>
        <v>37.737678977055204</v>
      </c>
      <c r="O486" s="74"/>
      <c r="P486" s="23"/>
      <c r="Q486" s="23">
        <f>(Q485/Q483)*100</f>
        <v>151.46178833988716</v>
      </c>
      <c r="R486" s="23"/>
      <c r="S486" s="74"/>
      <c r="T486" s="74"/>
      <c r="U486" s="74"/>
      <c r="V486" s="23"/>
      <c r="W486" s="23">
        <f>(W485/W483)*100</f>
        <v>151.46178833988716</v>
      </c>
      <c r="X486" s="23"/>
      <c r="Y486" s="23"/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/>
      <c r="I487" s="64"/>
      <c r="J487" s="53" t="s">
        <v>56</v>
      </c>
      <c r="K487" s="54"/>
      <c r="L487" s="74">
        <f>(L485/L484)*100</f>
        <v>99.91853049766576</v>
      </c>
      <c r="M487" s="23">
        <f>(M485/M484)*100</f>
        <v>76.93399574166075</v>
      </c>
      <c r="N487" s="74">
        <f>(N485/N484)*100</f>
        <v>83.37186354665914</v>
      </c>
      <c r="O487" s="74"/>
      <c r="P487" s="23"/>
      <c r="Q487" s="23">
        <f>(Q485/Q484)*100</f>
        <v>98.80151676332316</v>
      </c>
      <c r="R487" s="23"/>
      <c r="S487" s="74"/>
      <c r="T487" s="74"/>
      <c r="U487" s="74"/>
      <c r="V487" s="23"/>
      <c r="W487" s="23">
        <f>(W485/W484)*100</f>
        <v>98.80151676332316</v>
      </c>
      <c r="X487" s="23"/>
      <c r="Y487" s="23"/>
      <c r="Z487" s="4"/>
    </row>
    <row r="488" spans="1:26" ht="23.25">
      <c r="A488" s="4"/>
      <c r="B488" s="57"/>
      <c r="C488" s="58"/>
      <c r="D488" s="58"/>
      <c r="E488" s="58"/>
      <c r="F488" s="58"/>
      <c r="G488" s="58"/>
      <c r="H488" s="58"/>
      <c r="I488" s="53"/>
      <c r="J488" s="53"/>
      <c r="K488" s="54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7"/>
      <c r="C489" s="57"/>
      <c r="D489" s="57"/>
      <c r="E489" s="57"/>
      <c r="F489" s="57" t="s">
        <v>159</v>
      </c>
      <c r="G489" s="57"/>
      <c r="H489" s="57"/>
      <c r="I489" s="64"/>
      <c r="J489" s="53" t="s">
        <v>160</v>
      </c>
      <c r="K489" s="54"/>
      <c r="L489" s="74"/>
      <c r="M489" s="23"/>
      <c r="N489" s="74"/>
      <c r="O489" s="74"/>
      <c r="P489" s="23"/>
      <c r="Q489" s="23"/>
      <c r="R489" s="23"/>
      <c r="S489" s="74"/>
      <c r="T489" s="74"/>
      <c r="U489" s="74"/>
      <c r="V489" s="23"/>
      <c r="W489" s="23"/>
      <c r="X489" s="23"/>
      <c r="Y489" s="23"/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161</v>
      </c>
      <c r="K490" s="54"/>
      <c r="L490" s="74"/>
      <c r="M490" s="23"/>
      <c r="N490" s="74"/>
      <c r="O490" s="74"/>
      <c r="P490" s="23"/>
      <c r="Q490" s="23"/>
      <c r="R490" s="23"/>
      <c r="S490" s="74"/>
      <c r="T490" s="74"/>
      <c r="U490" s="74"/>
      <c r="V490" s="23"/>
      <c r="W490" s="23"/>
      <c r="X490" s="23"/>
      <c r="Y490" s="23"/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52</v>
      </c>
      <c r="K491" s="54"/>
      <c r="L491" s="74">
        <f>+L508</f>
        <v>119896.6</v>
      </c>
      <c r="M491" s="23">
        <f aca="true" t="shared" si="39" ref="M491:U493">+M508</f>
        <v>6762</v>
      </c>
      <c r="N491" s="74">
        <f t="shared" si="39"/>
        <v>40272</v>
      </c>
      <c r="O491" s="74">
        <f t="shared" si="39"/>
        <v>6524.9</v>
      </c>
      <c r="P491" s="23">
        <f t="shared" si="39"/>
        <v>0</v>
      </c>
      <c r="Q491" s="23">
        <f>SUM(L491:P491)</f>
        <v>173455.5</v>
      </c>
      <c r="R491" s="23">
        <f t="shared" si="39"/>
        <v>0</v>
      </c>
      <c r="S491" s="74">
        <f t="shared" si="39"/>
        <v>15500</v>
      </c>
      <c r="T491" s="74">
        <f t="shared" si="39"/>
        <v>1400</v>
      </c>
      <c r="U491" s="74">
        <f t="shared" si="39"/>
        <v>0</v>
      </c>
      <c r="V491" s="23">
        <f>SUM(R491:U491)</f>
        <v>16900</v>
      </c>
      <c r="W491" s="23">
        <f>+V491+Q491</f>
        <v>190355.5</v>
      </c>
      <c r="X491" s="23">
        <f>(Q491/W491)*100</f>
        <v>91.12187459779203</v>
      </c>
      <c r="Y491" s="23">
        <f>(V491/W491)*100</f>
        <v>8.878125402207974</v>
      </c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53</v>
      </c>
      <c r="K492" s="54"/>
      <c r="L492" s="74">
        <f>+L509</f>
        <v>49847.399999999994</v>
      </c>
      <c r="M492" s="23">
        <f t="shared" si="39"/>
        <v>4511.299999999999</v>
      </c>
      <c r="N492" s="74">
        <f t="shared" si="39"/>
        <v>4615.1</v>
      </c>
      <c r="O492" s="74">
        <f t="shared" si="39"/>
        <v>7251.6</v>
      </c>
      <c r="P492" s="23"/>
      <c r="Q492" s="23">
        <f>SUM(L492:P492)</f>
        <v>66225.4</v>
      </c>
      <c r="R492" s="23"/>
      <c r="S492" s="74">
        <f t="shared" si="39"/>
        <v>17100</v>
      </c>
      <c r="T492" s="74">
        <f t="shared" si="39"/>
        <v>0</v>
      </c>
      <c r="U492" s="74">
        <f t="shared" si="39"/>
        <v>0</v>
      </c>
      <c r="V492" s="23">
        <f>SUM(R492:U492)</f>
        <v>17100</v>
      </c>
      <c r="W492" s="23">
        <f>+V492+Q492</f>
        <v>83325.4</v>
      </c>
      <c r="X492" s="23">
        <f>(Q492/W492)*100</f>
        <v>79.47804631000871</v>
      </c>
      <c r="Y492" s="23">
        <f>(V492/W492)*100</f>
        <v>20.52195368999129</v>
      </c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 t="s">
        <v>54</v>
      </c>
      <c r="K493" s="54"/>
      <c r="L493" s="74">
        <f>+L510</f>
        <v>49414.50000000001</v>
      </c>
      <c r="M493" s="23">
        <f t="shared" si="39"/>
        <v>3249.7</v>
      </c>
      <c r="N493" s="74">
        <f t="shared" si="39"/>
        <v>3734</v>
      </c>
      <c r="O493" s="74">
        <f t="shared" si="39"/>
        <v>7208.6</v>
      </c>
      <c r="P493" s="23"/>
      <c r="Q493" s="23">
        <f>SUM(L493:P493)</f>
        <v>63606.8</v>
      </c>
      <c r="R493" s="23"/>
      <c r="S493" s="74">
        <f t="shared" si="39"/>
        <v>15828.5</v>
      </c>
      <c r="T493" s="74">
        <f t="shared" si="39"/>
        <v>0</v>
      </c>
      <c r="U493" s="74">
        <f t="shared" si="39"/>
        <v>0</v>
      </c>
      <c r="V493" s="23">
        <f>SUM(R493:U493)</f>
        <v>15828.5</v>
      </c>
      <c r="W493" s="23">
        <f>+V493+Q493</f>
        <v>79435.3</v>
      </c>
      <c r="X493" s="23">
        <f>(Q493/W493)*100</f>
        <v>80.07372037368778</v>
      </c>
      <c r="Y493" s="23">
        <f>(V493/W493)*100</f>
        <v>19.92627962631223</v>
      </c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 t="s">
        <v>55</v>
      </c>
      <c r="K494" s="54"/>
      <c r="L494" s="74">
        <f>(L493/L491)*100</f>
        <v>41.214262956580924</v>
      </c>
      <c r="M494" s="23">
        <f aca="true" t="shared" si="40" ref="M494:S494">(M493/M491)*100</f>
        <v>48.058266784974855</v>
      </c>
      <c r="N494" s="74">
        <f t="shared" si="40"/>
        <v>9.271950735001987</v>
      </c>
      <c r="O494" s="74">
        <f t="shared" si="40"/>
        <v>110.47832150684303</v>
      </c>
      <c r="P494" s="23"/>
      <c r="Q494" s="23">
        <f t="shared" si="40"/>
        <v>36.670385199662164</v>
      </c>
      <c r="R494" s="23"/>
      <c r="S494" s="74">
        <f t="shared" si="40"/>
        <v>102.11935483870968</v>
      </c>
      <c r="T494" s="74"/>
      <c r="U494" s="74"/>
      <c r="V494" s="23">
        <f>(V493/V491)*100</f>
        <v>93.65976331360947</v>
      </c>
      <c r="W494" s="23">
        <f>(W493/W491)*100</f>
        <v>41.729973654556865</v>
      </c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211</v>
      </c>
      <c r="Z497" s="4"/>
    </row>
    <row r="498" spans="1:26" ht="23.25">
      <c r="A498" s="4"/>
      <c r="B498" s="67" t="s">
        <v>40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43</v>
      </c>
      <c r="X498" s="13"/>
      <c r="Y498" s="16"/>
      <c r="Z498" s="4"/>
    </row>
    <row r="499" spans="1:26" ht="23.25">
      <c r="A499" s="4"/>
      <c r="B499" s="17" t="s">
        <v>41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39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50</v>
      </c>
      <c r="C504" s="51" t="s">
        <v>57</v>
      </c>
      <c r="D504" s="51" t="s">
        <v>59</v>
      </c>
      <c r="E504" s="51" t="s">
        <v>62</v>
      </c>
      <c r="F504" s="51" t="s">
        <v>159</v>
      </c>
      <c r="G504" s="51"/>
      <c r="H504" s="51"/>
      <c r="I504" s="64"/>
      <c r="J504" s="55" t="s">
        <v>56</v>
      </c>
      <c r="K504" s="56"/>
      <c r="L504" s="74">
        <f>(L493/L492)*100</f>
        <v>99.13154948904058</v>
      </c>
      <c r="M504" s="74">
        <f>(M493/M492)*100</f>
        <v>72.03466849910227</v>
      </c>
      <c r="N504" s="74">
        <f>(N493/N492)*100</f>
        <v>80.90832267989859</v>
      </c>
      <c r="O504" s="74">
        <f>(O493/O492)*100</f>
        <v>99.40702741463953</v>
      </c>
      <c r="P504" s="74"/>
      <c r="Q504" s="74">
        <f>(Q493/Q492)*100</f>
        <v>96.0459279974149</v>
      </c>
      <c r="R504" s="74"/>
      <c r="S504" s="74">
        <f>(S493/S492)*100</f>
        <v>92.56432748538012</v>
      </c>
      <c r="T504" s="74"/>
      <c r="U504" s="77"/>
      <c r="V504" s="23">
        <f>(V493/V492)*100</f>
        <v>92.56432748538012</v>
      </c>
      <c r="W504" s="23">
        <f>(W493/W492)*100</f>
        <v>95.33143555266463</v>
      </c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/>
      <c r="K505" s="56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23"/>
      <c r="W505" s="23"/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/>
      <c r="G506" s="51" t="s">
        <v>67</v>
      </c>
      <c r="H506" s="51"/>
      <c r="I506" s="64"/>
      <c r="J506" s="53" t="s">
        <v>68</v>
      </c>
      <c r="K506" s="54"/>
      <c r="L506" s="74"/>
      <c r="M506" s="74"/>
      <c r="N506" s="74"/>
      <c r="O506" s="74"/>
      <c r="P506" s="74"/>
      <c r="Q506" s="23"/>
      <c r="R506" s="74"/>
      <c r="S506" s="74"/>
      <c r="T506" s="74"/>
      <c r="U506" s="74"/>
      <c r="V506" s="23"/>
      <c r="W506" s="23"/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69</v>
      </c>
      <c r="K507" s="54"/>
      <c r="L507" s="74"/>
      <c r="M507" s="23"/>
      <c r="N507" s="74"/>
      <c r="O507" s="74"/>
      <c r="P507" s="23"/>
      <c r="Q507" s="23"/>
      <c r="R507" s="23"/>
      <c r="S507" s="74"/>
      <c r="T507" s="74"/>
      <c r="U507" s="74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52</v>
      </c>
      <c r="K508" s="54"/>
      <c r="L508" s="74">
        <f aca="true" t="shared" si="41" ref="L508:P510">+L515+L522+L530+L537</f>
        <v>119896.6</v>
      </c>
      <c r="M508" s="23">
        <f t="shared" si="41"/>
        <v>6762</v>
      </c>
      <c r="N508" s="74">
        <f t="shared" si="41"/>
        <v>40272</v>
      </c>
      <c r="O508" s="74">
        <f t="shared" si="41"/>
        <v>6524.9</v>
      </c>
      <c r="P508" s="23">
        <f t="shared" si="41"/>
        <v>0</v>
      </c>
      <c r="Q508" s="23">
        <f>SUM(L508:P508)</f>
        <v>173455.5</v>
      </c>
      <c r="R508" s="23">
        <f aca="true" t="shared" si="42" ref="R508:U510">+R515+R522+R530+R537</f>
        <v>0</v>
      </c>
      <c r="S508" s="74">
        <f t="shared" si="42"/>
        <v>15500</v>
      </c>
      <c r="T508" s="74">
        <f t="shared" si="42"/>
        <v>1400</v>
      </c>
      <c r="U508" s="74">
        <f t="shared" si="42"/>
        <v>0</v>
      </c>
      <c r="V508" s="23">
        <f>SUM(R508:U508)</f>
        <v>16900</v>
      </c>
      <c r="W508" s="23">
        <f>+V508+Q508</f>
        <v>190355.5</v>
      </c>
      <c r="X508" s="23">
        <f>(Q508/W508)*100</f>
        <v>91.12187459779203</v>
      </c>
      <c r="Y508" s="23">
        <f>(V508/W508)*100</f>
        <v>8.878125402207974</v>
      </c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 t="s">
        <v>53</v>
      </c>
      <c r="K509" s="54"/>
      <c r="L509" s="74">
        <f t="shared" si="41"/>
        <v>49847.399999999994</v>
      </c>
      <c r="M509" s="23">
        <f t="shared" si="41"/>
        <v>4511.299999999999</v>
      </c>
      <c r="N509" s="74">
        <f t="shared" si="41"/>
        <v>4615.1</v>
      </c>
      <c r="O509" s="74">
        <f t="shared" si="41"/>
        <v>7251.6</v>
      </c>
      <c r="P509" s="23">
        <f t="shared" si="41"/>
        <v>0</v>
      </c>
      <c r="Q509" s="23">
        <f>SUM(L509:P509)</f>
        <v>66225.4</v>
      </c>
      <c r="R509" s="23">
        <f t="shared" si="42"/>
        <v>0</v>
      </c>
      <c r="S509" s="74">
        <f t="shared" si="42"/>
        <v>17100</v>
      </c>
      <c r="T509" s="74">
        <f t="shared" si="42"/>
        <v>0</v>
      </c>
      <c r="U509" s="74">
        <f t="shared" si="42"/>
        <v>0</v>
      </c>
      <c r="V509" s="23">
        <f>SUM(R509:U509)</f>
        <v>17100</v>
      </c>
      <c r="W509" s="23">
        <f>+V509+Q509</f>
        <v>83325.4</v>
      </c>
      <c r="X509" s="23">
        <f>(Q509/W509)*100</f>
        <v>79.47804631000871</v>
      </c>
      <c r="Y509" s="23">
        <f>(V509/W509)*100</f>
        <v>20.52195368999129</v>
      </c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 t="s">
        <v>54</v>
      </c>
      <c r="K510" s="54"/>
      <c r="L510" s="74">
        <f t="shared" si="41"/>
        <v>49414.50000000001</v>
      </c>
      <c r="M510" s="23">
        <f t="shared" si="41"/>
        <v>3249.7</v>
      </c>
      <c r="N510" s="74">
        <f t="shared" si="41"/>
        <v>3734</v>
      </c>
      <c r="O510" s="74">
        <f t="shared" si="41"/>
        <v>7208.6</v>
      </c>
      <c r="P510" s="23">
        <f t="shared" si="41"/>
        <v>0</v>
      </c>
      <c r="Q510" s="23">
        <f>SUM(L510:P510)</f>
        <v>63606.8</v>
      </c>
      <c r="R510" s="23">
        <f t="shared" si="42"/>
        <v>0</v>
      </c>
      <c r="S510" s="74">
        <f t="shared" si="42"/>
        <v>15828.5</v>
      </c>
      <c r="T510" s="74">
        <f t="shared" si="42"/>
        <v>0</v>
      </c>
      <c r="U510" s="74">
        <f t="shared" si="42"/>
        <v>0</v>
      </c>
      <c r="V510" s="23">
        <f>SUM(R510:U510)</f>
        <v>15828.5</v>
      </c>
      <c r="W510" s="23">
        <f>+V510+Q510</f>
        <v>79435.3</v>
      </c>
      <c r="X510" s="23">
        <f>(Q510/W510)*100</f>
        <v>80.07372037368778</v>
      </c>
      <c r="Y510" s="23">
        <f>(V510/W510)*100</f>
        <v>19.92627962631223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4"/>
      <c r="J511" s="53" t="s">
        <v>55</v>
      </c>
      <c r="K511" s="54"/>
      <c r="L511" s="74">
        <f>(L510/L508)*100</f>
        <v>41.214262956580924</v>
      </c>
      <c r="M511" s="23">
        <f>(M510/M508)*100</f>
        <v>48.058266784974855</v>
      </c>
      <c r="N511" s="74">
        <f>(N510/N508)*100</f>
        <v>9.271950735001987</v>
      </c>
      <c r="O511" s="74">
        <f>(O510/O508)*100</f>
        <v>110.47832150684303</v>
      </c>
      <c r="P511" s="23"/>
      <c r="Q511" s="23">
        <f>(Q510/Q508)*100</f>
        <v>36.670385199662164</v>
      </c>
      <c r="R511" s="23"/>
      <c r="S511" s="74">
        <f>(S510/S508)*100</f>
        <v>102.11935483870968</v>
      </c>
      <c r="T511" s="74">
        <f>(T510/T508)*100</f>
        <v>0</v>
      </c>
      <c r="U511" s="74"/>
      <c r="V511" s="23">
        <f>(V510/V508)*100</f>
        <v>93.65976331360947</v>
      </c>
      <c r="W511" s="23">
        <f>(W510/W508)*100</f>
        <v>41.729973654556865</v>
      </c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56</v>
      </c>
      <c r="K512" s="54"/>
      <c r="L512" s="74">
        <f>(L510/L509)*100</f>
        <v>99.13154948904058</v>
      </c>
      <c r="M512" s="23">
        <f>(M510/M509)*100</f>
        <v>72.03466849910227</v>
      </c>
      <c r="N512" s="74">
        <f>(N510/N509)*100</f>
        <v>80.90832267989859</v>
      </c>
      <c r="O512" s="74">
        <f>(O510/O509)*100</f>
        <v>99.40702741463953</v>
      </c>
      <c r="P512" s="23"/>
      <c r="Q512" s="23">
        <f>(Q510/Q509)*100</f>
        <v>96.0459279974149</v>
      </c>
      <c r="R512" s="23"/>
      <c r="S512" s="74">
        <f>(S510/S509)*100</f>
        <v>92.56432748538012</v>
      </c>
      <c r="T512" s="74"/>
      <c r="U512" s="74"/>
      <c r="V512" s="23">
        <f>(V510/V509)*100</f>
        <v>92.56432748538012</v>
      </c>
      <c r="W512" s="23">
        <f>(W510/W509)*100</f>
        <v>95.33143555266463</v>
      </c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/>
      <c r="K513" s="54"/>
      <c r="L513" s="74"/>
      <c r="M513" s="23"/>
      <c r="N513" s="74"/>
      <c r="O513" s="74"/>
      <c r="P513" s="23"/>
      <c r="Q513" s="23"/>
      <c r="R513" s="23"/>
      <c r="S513" s="74"/>
      <c r="T513" s="74"/>
      <c r="U513" s="74"/>
      <c r="V513" s="23"/>
      <c r="W513" s="23"/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 t="s">
        <v>162</v>
      </c>
      <c r="I514" s="64"/>
      <c r="J514" s="53" t="s">
        <v>163</v>
      </c>
      <c r="K514" s="54"/>
      <c r="L514" s="74"/>
      <c r="M514" s="23"/>
      <c r="N514" s="74"/>
      <c r="O514" s="74"/>
      <c r="P514" s="23"/>
      <c r="Q514" s="23"/>
      <c r="R514" s="23"/>
      <c r="S514" s="74"/>
      <c r="T514" s="74"/>
      <c r="U514" s="74"/>
      <c r="V514" s="23"/>
      <c r="W514" s="23"/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 t="s">
        <v>52</v>
      </c>
      <c r="K515" s="54"/>
      <c r="L515" s="74">
        <v>5814.6</v>
      </c>
      <c r="M515" s="23">
        <v>137.6</v>
      </c>
      <c r="N515" s="74">
        <v>1446.9</v>
      </c>
      <c r="O515" s="74"/>
      <c r="P515" s="23"/>
      <c r="Q515" s="23">
        <f>SUM(L515:P515)</f>
        <v>7399.1</v>
      </c>
      <c r="R515" s="23"/>
      <c r="S515" s="74"/>
      <c r="T515" s="74"/>
      <c r="U515" s="74"/>
      <c r="V515" s="23"/>
      <c r="W515" s="23">
        <f>+V515+Q515</f>
        <v>7399.1</v>
      </c>
      <c r="X515" s="23">
        <f>(Q515/W515)*100</f>
        <v>100</v>
      </c>
      <c r="Y515" s="23">
        <f>(V515/W515)*100</f>
        <v>0</v>
      </c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53</v>
      </c>
      <c r="K516" s="54"/>
      <c r="L516" s="74">
        <v>10273.8</v>
      </c>
      <c r="M516" s="23">
        <v>212</v>
      </c>
      <c r="N516" s="74">
        <v>585.5</v>
      </c>
      <c r="O516" s="74"/>
      <c r="P516" s="23"/>
      <c r="Q516" s="23">
        <f>SUM(L516:P516)</f>
        <v>11071.3</v>
      </c>
      <c r="R516" s="23"/>
      <c r="S516" s="74"/>
      <c r="T516" s="74"/>
      <c r="U516" s="74"/>
      <c r="V516" s="23"/>
      <c r="W516" s="23">
        <f>+V516+Q516</f>
        <v>11071.3</v>
      </c>
      <c r="X516" s="23">
        <f>(Q516/W516)*100</f>
        <v>100</v>
      </c>
      <c r="Y516" s="23">
        <f>(V516/W516)*100</f>
        <v>0</v>
      </c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 t="s">
        <v>54</v>
      </c>
      <c r="K517" s="54"/>
      <c r="L517" s="74">
        <v>10134.7</v>
      </c>
      <c r="M517" s="23">
        <v>162.5</v>
      </c>
      <c r="N517" s="74">
        <v>451.9</v>
      </c>
      <c r="O517" s="74"/>
      <c r="P517" s="23"/>
      <c r="Q517" s="23">
        <f>SUM(L517:P517)</f>
        <v>10749.1</v>
      </c>
      <c r="R517" s="23"/>
      <c r="S517" s="74"/>
      <c r="T517" s="74"/>
      <c r="U517" s="74"/>
      <c r="V517" s="23"/>
      <c r="W517" s="23">
        <f>+V517+Q517</f>
        <v>10749.1</v>
      </c>
      <c r="X517" s="23">
        <f>(Q517/W517)*100</f>
        <v>100</v>
      </c>
      <c r="Y517" s="23">
        <f>(V517/W517)*100</f>
        <v>0</v>
      </c>
      <c r="Z517" s="4"/>
    </row>
    <row r="518" spans="1:26" ht="23.25">
      <c r="A518" s="4"/>
      <c r="B518" s="57"/>
      <c r="C518" s="58"/>
      <c r="D518" s="58"/>
      <c r="E518" s="58"/>
      <c r="F518" s="58"/>
      <c r="G518" s="58"/>
      <c r="H518" s="58"/>
      <c r="I518" s="53"/>
      <c r="J518" s="53" t="s">
        <v>55</v>
      </c>
      <c r="K518" s="54"/>
      <c r="L518" s="21">
        <f>(L517/L515)*100</f>
        <v>174.29745812265676</v>
      </c>
      <c r="M518" s="21">
        <f>(M517/M515)*100</f>
        <v>118.09593023255816</v>
      </c>
      <c r="N518" s="21">
        <f>(N517/N515)*100</f>
        <v>31.232289722855754</v>
      </c>
      <c r="O518" s="21"/>
      <c r="P518" s="21"/>
      <c r="Q518" s="21">
        <f>(Q517/Q515)*100</f>
        <v>145.27577678366288</v>
      </c>
      <c r="R518" s="21"/>
      <c r="S518" s="21"/>
      <c r="T518" s="21"/>
      <c r="U518" s="21"/>
      <c r="V518" s="21"/>
      <c r="W518" s="21">
        <f>(W517/W515)*100</f>
        <v>145.27577678366288</v>
      </c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 t="s">
        <v>56</v>
      </c>
      <c r="K519" s="54"/>
      <c r="L519" s="74">
        <f>(L517/L516)*100</f>
        <v>98.64607058731922</v>
      </c>
      <c r="M519" s="23">
        <f>(M517/M516)*100</f>
        <v>76.65094339622641</v>
      </c>
      <c r="N519" s="74">
        <f>(N517/N516)*100</f>
        <v>77.18189581554226</v>
      </c>
      <c r="O519" s="74"/>
      <c r="P519" s="23"/>
      <c r="Q519" s="23">
        <f>(Q517/Q516)*100</f>
        <v>97.0897726554244</v>
      </c>
      <c r="R519" s="23"/>
      <c r="S519" s="74"/>
      <c r="T519" s="74"/>
      <c r="U519" s="74"/>
      <c r="V519" s="23"/>
      <c r="W519" s="23">
        <f>(W517/W516)*100</f>
        <v>97.0897726554244</v>
      </c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/>
      <c r="K520" s="54"/>
      <c r="L520" s="74"/>
      <c r="M520" s="23"/>
      <c r="N520" s="74"/>
      <c r="O520" s="74"/>
      <c r="P520" s="23"/>
      <c r="Q520" s="23"/>
      <c r="R520" s="23"/>
      <c r="S520" s="74"/>
      <c r="T520" s="74"/>
      <c r="U520" s="74"/>
      <c r="V520" s="23"/>
      <c r="W520" s="23"/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 t="s">
        <v>164</v>
      </c>
      <c r="I521" s="64"/>
      <c r="J521" s="53" t="s">
        <v>165</v>
      </c>
      <c r="K521" s="54"/>
      <c r="L521" s="74"/>
      <c r="M521" s="23"/>
      <c r="N521" s="74"/>
      <c r="O521" s="74"/>
      <c r="P521" s="23"/>
      <c r="Q521" s="23"/>
      <c r="R521" s="23"/>
      <c r="S521" s="74"/>
      <c r="T521" s="74"/>
      <c r="U521" s="74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 t="s">
        <v>52</v>
      </c>
      <c r="K522" s="54"/>
      <c r="L522" s="74">
        <v>107933.4</v>
      </c>
      <c r="M522" s="23">
        <v>2920.8</v>
      </c>
      <c r="N522" s="74">
        <v>5653.5</v>
      </c>
      <c r="O522" s="74">
        <v>100</v>
      </c>
      <c r="P522" s="23"/>
      <c r="Q522" s="23">
        <f>SUM(L522:P522)</f>
        <v>116607.7</v>
      </c>
      <c r="R522" s="23"/>
      <c r="S522" s="74">
        <v>15500</v>
      </c>
      <c r="T522" s="74">
        <v>1400</v>
      </c>
      <c r="U522" s="74"/>
      <c r="V522" s="23">
        <f>SUM(R522:U522)</f>
        <v>16900</v>
      </c>
      <c r="W522" s="23">
        <f>+V522+Q522</f>
        <v>133507.7</v>
      </c>
      <c r="X522" s="23">
        <f>(Q522/W522)*100</f>
        <v>87.34155408264841</v>
      </c>
      <c r="Y522" s="23">
        <f>(V522/W522)*100</f>
        <v>12.658445917351582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53</v>
      </c>
      <c r="K523" s="54"/>
      <c r="L523" s="74">
        <v>28889.8</v>
      </c>
      <c r="M523" s="23">
        <v>4103.4</v>
      </c>
      <c r="N523" s="74">
        <v>3427.8</v>
      </c>
      <c r="O523" s="74">
        <v>100</v>
      </c>
      <c r="P523" s="23"/>
      <c r="Q523" s="23">
        <f>SUM(L523:P523)</f>
        <v>36521</v>
      </c>
      <c r="R523" s="23"/>
      <c r="S523" s="74">
        <v>17100</v>
      </c>
      <c r="T523" s="74"/>
      <c r="U523" s="74"/>
      <c r="V523" s="23">
        <f>SUM(R523:U523)</f>
        <v>17100</v>
      </c>
      <c r="W523" s="23">
        <f>+V523+Q523</f>
        <v>53621</v>
      </c>
      <c r="X523" s="23">
        <f>(Q523/W523)*100</f>
        <v>68.10950933402958</v>
      </c>
      <c r="Y523" s="23">
        <f>(V523/W523)*100</f>
        <v>31.89049066597042</v>
      </c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 t="s">
        <v>54</v>
      </c>
      <c r="K524" s="54"/>
      <c r="L524" s="74">
        <v>28599.4</v>
      </c>
      <c r="M524" s="23">
        <v>2940.1</v>
      </c>
      <c r="N524" s="74">
        <v>2827.5</v>
      </c>
      <c r="O524" s="74">
        <v>57</v>
      </c>
      <c r="P524" s="23"/>
      <c r="Q524" s="23">
        <f>SUM(L524:P524)</f>
        <v>34424</v>
      </c>
      <c r="R524" s="23"/>
      <c r="S524" s="74">
        <v>15828.5</v>
      </c>
      <c r="T524" s="74"/>
      <c r="U524" s="74"/>
      <c r="V524" s="23">
        <f>SUM(R524:U524)</f>
        <v>15828.5</v>
      </c>
      <c r="W524" s="23">
        <f>+V524+Q524</f>
        <v>50252.5</v>
      </c>
      <c r="X524" s="23">
        <f>(Q524/W524)*100</f>
        <v>68.5020645739018</v>
      </c>
      <c r="Y524" s="23">
        <f>(V524/W524)*100</f>
        <v>31.497935426098206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4"/>
      <c r="J525" s="53" t="s">
        <v>55</v>
      </c>
      <c r="K525" s="54"/>
      <c r="L525" s="74">
        <f>(L524/L522)*100</f>
        <v>26.497265906568312</v>
      </c>
      <c r="M525" s="23">
        <f aca="true" t="shared" si="43" ref="M525:S525">(M524/M522)*100</f>
        <v>100.66077786907695</v>
      </c>
      <c r="N525" s="74">
        <f t="shared" si="43"/>
        <v>50.013266118333775</v>
      </c>
      <c r="O525" s="74">
        <f t="shared" si="43"/>
        <v>56.99999999999999</v>
      </c>
      <c r="P525" s="23"/>
      <c r="Q525" s="23">
        <f t="shared" si="43"/>
        <v>29.521206575552046</v>
      </c>
      <c r="R525" s="23"/>
      <c r="S525" s="74">
        <f t="shared" si="43"/>
        <v>102.11935483870968</v>
      </c>
      <c r="T525" s="74"/>
      <c r="U525" s="74"/>
      <c r="V525" s="23">
        <f>(V524/V522)*100</f>
        <v>93.65976331360947</v>
      </c>
      <c r="W525" s="23">
        <f>(W524/W522)*100</f>
        <v>37.6401510924089</v>
      </c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56</v>
      </c>
      <c r="K526" s="54"/>
      <c r="L526" s="74">
        <f>(L524/L523)*100</f>
        <v>98.99480093320135</v>
      </c>
      <c r="M526" s="23">
        <f>(M524/M523)*100</f>
        <v>71.65033874348103</v>
      </c>
      <c r="N526" s="74">
        <f>(N524/N523)*100</f>
        <v>82.48730964467005</v>
      </c>
      <c r="O526" s="74">
        <f>(O524/O523)*100</f>
        <v>56.99999999999999</v>
      </c>
      <c r="P526" s="23"/>
      <c r="Q526" s="23">
        <f>(Q524/Q523)*100</f>
        <v>94.2580980805564</v>
      </c>
      <c r="R526" s="23"/>
      <c r="S526" s="74">
        <f>(S524/S523)*100</f>
        <v>92.56432748538012</v>
      </c>
      <c r="T526" s="74"/>
      <c r="U526" s="74"/>
      <c r="V526" s="23">
        <f>(V524/V523)*100</f>
        <v>92.56432748538012</v>
      </c>
      <c r="W526" s="23">
        <f>(W524/W523)*100</f>
        <v>93.71794632699874</v>
      </c>
      <c r="X526" s="23"/>
      <c r="Y526" s="23"/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/>
      <c r="K527" s="54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 t="s">
        <v>166</v>
      </c>
      <c r="I528" s="64"/>
      <c r="J528" s="53" t="s">
        <v>167</v>
      </c>
      <c r="K528" s="54"/>
      <c r="L528" s="74"/>
      <c r="M528" s="23"/>
      <c r="N528" s="74"/>
      <c r="O528" s="74"/>
      <c r="P528" s="23"/>
      <c r="Q528" s="23"/>
      <c r="R528" s="23"/>
      <c r="S528" s="74"/>
      <c r="T528" s="74"/>
      <c r="U528" s="74"/>
      <c r="V528" s="23"/>
      <c r="W528" s="23"/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 t="s">
        <v>168</v>
      </c>
      <c r="K529" s="54"/>
      <c r="L529" s="74"/>
      <c r="M529" s="23"/>
      <c r="N529" s="74"/>
      <c r="O529" s="74"/>
      <c r="P529" s="23"/>
      <c r="Q529" s="23"/>
      <c r="R529" s="23"/>
      <c r="S529" s="74"/>
      <c r="T529" s="74"/>
      <c r="U529" s="74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 t="s">
        <v>52</v>
      </c>
      <c r="K530" s="54"/>
      <c r="L530" s="74">
        <v>6148.6</v>
      </c>
      <c r="M530" s="23">
        <v>3703.6</v>
      </c>
      <c r="N530" s="74">
        <v>33171.6</v>
      </c>
      <c r="O530" s="74"/>
      <c r="P530" s="23"/>
      <c r="Q530" s="23">
        <f>SUM(L530:P530)</f>
        <v>43023.8</v>
      </c>
      <c r="R530" s="23"/>
      <c r="S530" s="74"/>
      <c r="T530" s="74"/>
      <c r="U530" s="74"/>
      <c r="V530" s="23"/>
      <c r="W530" s="23">
        <f>+V530+Q530</f>
        <v>43023.8</v>
      </c>
      <c r="X530" s="23">
        <f>(Q530/W530)*100</f>
        <v>100</v>
      </c>
      <c r="Y530" s="23">
        <f>(V530/W530)*100</f>
        <v>0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53" t="s">
        <v>53</v>
      </c>
      <c r="K531" s="54"/>
      <c r="L531" s="74">
        <v>10683.8</v>
      </c>
      <c r="M531" s="23">
        <v>195.9</v>
      </c>
      <c r="N531" s="74">
        <v>601.8</v>
      </c>
      <c r="O531" s="74"/>
      <c r="P531" s="23"/>
      <c r="Q531" s="23">
        <f>SUM(L531:P531)</f>
        <v>11481.499999999998</v>
      </c>
      <c r="R531" s="23"/>
      <c r="S531" s="74"/>
      <c r="T531" s="74"/>
      <c r="U531" s="74"/>
      <c r="V531" s="23"/>
      <c r="W531" s="23">
        <f>+V531+Q531</f>
        <v>11481.499999999998</v>
      </c>
      <c r="X531" s="23">
        <f>(Q531/W531)*100</f>
        <v>100</v>
      </c>
      <c r="Y531" s="23">
        <f>(V531/W531)*100</f>
        <v>0</v>
      </c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/>
      <c r="I532" s="64"/>
      <c r="J532" s="53" t="s">
        <v>54</v>
      </c>
      <c r="K532" s="54"/>
      <c r="L532" s="74">
        <v>10680.4</v>
      </c>
      <c r="M532" s="23">
        <v>147.1</v>
      </c>
      <c r="N532" s="74">
        <v>454.6</v>
      </c>
      <c r="O532" s="74"/>
      <c r="P532" s="23"/>
      <c r="Q532" s="23">
        <f>SUM(L532:P532)</f>
        <v>11282.1</v>
      </c>
      <c r="R532" s="23"/>
      <c r="S532" s="74"/>
      <c r="T532" s="74"/>
      <c r="U532" s="74"/>
      <c r="V532" s="23"/>
      <c r="W532" s="23">
        <f>+V532+Q532</f>
        <v>11282.1</v>
      </c>
      <c r="X532" s="23">
        <f>(Q532/W532)*100</f>
        <v>100</v>
      </c>
      <c r="Y532" s="23">
        <f>(V532/W532)*100</f>
        <v>0</v>
      </c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 t="s">
        <v>55</v>
      </c>
      <c r="K533" s="54"/>
      <c r="L533" s="21">
        <f>(L532/L530)*100</f>
        <v>173.70458315714146</v>
      </c>
      <c r="M533" s="21">
        <f>(M532/M530)*100</f>
        <v>3.9718112107139</v>
      </c>
      <c r="N533" s="21">
        <f>(N532/N530)*100</f>
        <v>1.3704494205886966</v>
      </c>
      <c r="O533" s="21"/>
      <c r="P533" s="21"/>
      <c r="Q533" s="21">
        <f>(Q532/Q530)*100</f>
        <v>26.222927774859496</v>
      </c>
      <c r="R533" s="21"/>
      <c r="S533" s="21"/>
      <c r="T533" s="21"/>
      <c r="U533" s="21"/>
      <c r="V533" s="21"/>
      <c r="W533" s="21">
        <f>(W532/W530)*100</f>
        <v>26.222927774859496</v>
      </c>
      <c r="X533" s="21"/>
      <c r="Y533" s="21"/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53" t="s">
        <v>56</v>
      </c>
      <c r="K534" s="54"/>
      <c r="L534" s="74">
        <f>(L532/L531)*100</f>
        <v>99.9681761171119</v>
      </c>
      <c r="M534" s="23">
        <f>(M532/M531)*100</f>
        <v>75.08933129147523</v>
      </c>
      <c r="N534" s="74">
        <f>(N532/N531)*100</f>
        <v>75.54004652708542</v>
      </c>
      <c r="O534" s="74"/>
      <c r="P534" s="23"/>
      <c r="Q534" s="23">
        <f>(Q532/Q531)*100</f>
        <v>98.26329312372079</v>
      </c>
      <c r="R534" s="23"/>
      <c r="S534" s="74"/>
      <c r="T534" s="74"/>
      <c r="U534" s="74"/>
      <c r="V534" s="23"/>
      <c r="W534" s="23">
        <f>(W532/W531)*100</f>
        <v>98.26329312372079</v>
      </c>
      <c r="X534" s="23"/>
      <c r="Y534" s="23"/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/>
      <c r="K535" s="54"/>
      <c r="L535" s="74"/>
      <c r="M535" s="23"/>
      <c r="N535" s="74"/>
      <c r="O535" s="74"/>
      <c r="P535" s="23"/>
      <c r="Q535" s="23"/>
      <c r="R535" s="23"/>
      <c r="S535" s="74"/>
      <c r="T535" s="74"/>
      <c r="U535" s="74"/>
      <c r="V535" s="23"/>
      <c r="W535" s="23"/>
      <c r="X535" s="23"/>
      <c r="Y535" s="23"/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 t="s">
        <v>115</v>
      </c>
      <c r="I536" s="64"/>
      <c r="J536" s="53" t="s">
        <v>116</v>
      </c>
      <c r="K536" s="54"/>
      <c r="L536" s="74"/>
      <c r="M536" s="23"/>
      <c r="N536" s="74"/>
      <c r="O536" s="74"/>
      <c r="P536" s="23"/>
      <c r="Q536" s="23"/>
      <c r="R536" s="23"/>
      <c r="S536" s="74"/>
      <c r="T536" s="74"/>
      <c r="U536" s="74"/>
      <c r="V536" s="23"/>
      <c r="W536" s="23"/>
      <c r="X536" s="23"/>
      <c r="Y536" s="23"/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 t="s">
        <v>52</v>
      </c>
      <c r="K537" s="54"/>
      <c r="L537" s="74"/>
      <c r="M537" s="23"/>
      <c r="N537" s="74"/>
      <c r="O537" s="74">
        <v>6424.9</v>
      </c>
      <c r="P537" s="23"/>
      <c r="Q537" s="23">
        <f>SUM(L537:P537)</f>
        <v>6424.9</v>
      </c>
      <c r="R537" s="23"/>
      <c r="S537" s="74"/>
      <c r="T537" s="74"/>
      <c r="U537" s="74"/>
      <c r="V537" s="23"/>
      <c r="W537" s="23">
        <f>+V537+Q537</f>
        <v>6424.9</v>
      </c>
      <c r="X537" s="23">
        <f>(Q537/W537)*100</f>
        <v>100</v>
      </c>
      <c r="Y537" s="23">
        <f>(V537/W537)*100</f>
        <v>0</v>
      </c>
      <c r="Z537" s="4"/>
    </row>
    <row r="538" spans="1:26" ht="23.25">
      <c r="A538" s="4"/>
      <c r="B538" s="57"/>
      <c r="C538" s="57"/>
      <c r="D538" s="57"/>
      <c r="E538" s="57"/>
      <c r="F538" s="57"/>
      <c r="G538" s="57"/>
      <c r="H538" s="57"/>
      <c r="I538" s="64"/>
      <c r="J538" s="53" t="s">
        <v>53</v>
      </c>
      <c r="K538" s="54"/>
      <c r="L538" s="74"/>
      <c r="M538" s="23"/>
      <c r="N538" s="74"/>
      <c r="O538" s="74">
        <v>7151.6</v>
      </c>
      <c r="P538" s="23"/>
      <c r="Q538" s="23">
        <f>SUM(L538:P538)</f>
        <v>7151.6</v>
      </c>
      <c r="R538" s="23"/>
      <c r="S538" s="74"/>
      <c r="T538" s="74"/>
      <c r="U538" s="74"/>
      <c r="V538" s="23"/>
      <c r="W538" s="23">
        <f>+V538+Q538</f>
        <v>7151.6</v>
      </c>
      <c r="X538" s="23">
        <f>(Q538/W538)*100</f>
        <v>100</v>
      </c>
      <c r="Y538" s="23">
        <f>(V538/W538)*100</f>
        <v>0</v>
      </c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 t="s">
        <v>54</v>
      </c>
      <c r="K539" s="54"/>
      <c r="L539" s="74"/>
      <c r="M539" s="23"/>
      <c r="N539" s="74"/>
      <c r="O539" s="74">
        <v>7151.6</v>
      </c>
      <c r="P539" s="23"/>
      <c r="Q539" s="23">
        <f>SUM(L539:P539)</f>
        <v>7151.6</v>
      </c>
      <c r="R539" s="23"/>
      <c r="S539" s="74"/>
      <c r="T539" s="74"/>
      <c r="U539" s="74"/>
      <c r="V539" s="23"/>
      <c r="W539" s="23">
        <f>+V539+Q539</f>
        <v>7151.6</v>
      </c>
      <c r="X539" s="23">
        <f>(Q539/W539)*100</f>
        <v>100</v>
      </c>
      <c r="Y539" s="23">
        <f>(V539/W539)*100</f>
        <v>0</v>
      </c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212</v>
      </c>
      <c r="Z542" s="4"/>
    </row>
    <row r="543" spans="1:26" ht="23.25">
      <c r="A543" s="4"/>
      <c r="B543" s="67" t="s">
        <v>40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43</v>
      </c>
      <c r="X543" s="13"/>
      <c r="Y543" s="16"/>
      <c r="Z543" s="4"/>
    </row>
    <row r="544" spans="1:26" ht="23.25">
      <c r="A544" s="4"/>
      <c r="B544" s="17" t="s">
        <v>41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39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50</v>
      </c>
      <c r="C549" s="51" t="s">
        <v>57</v>
      </c>
      <c r="D549" s="51" t="s">
        <v>59</v>
      </c>
      <c r="E549" s="51" t="s">
        <v>62</v>
      </c>
      <c r="F549" s="51" t="s">
        <v>159</v>
      </c>
      <c r="G549" s="51" t="s">
        <v>67</v>
      </c>
      <c r="H549" s="51" t="s">
        <v>115</v>
      </c>
      <c r="I549" s="64"/>
      <c r="J549" s="55" t="s">
        <v>55</v>
      </c>
      <c r="K549" s="56"/>
      <c r="L549" s="74"/>
      <c r="M549" s="74"/>
      <c r="N549" s="74"/>
      <c r="O549" s="74">
        <f>(O539/O537)*100</f>
        <v>111.31068187831718</v>
      </c>
      <c r="P549" s="74"/>
      <c r="Q549" s="74">
        <f>(Q539/Q537)*100</f>
        <v>111.31068187831718</v>
      </c>
      <c r="R549" s="74"/>
      <c r="S549" s="74"/>
      <c r="T549" s="74"/>
      <c r="U549" s="77"/>
      <c r="V549" s="23"/>
      <c r="W549" s="23">
        <f>(W539/W537)*100</f>
        <v>111.31068187831718</v>
      </c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56</v>
      </c>
      <c r="K550" s="56"/>
      <c r="L550" s="74"/>
      <c r="M550" s="74"/>
      <c r="N550" s="74"/>
      <c r="O550" s="74">
        <f>(O539/O538)*100</f>
        <v>100</v>
      </c>
      <c r="P550" s="74"/>
      <c r="Q550" s="74">
        <f>(Q539/Q538)*100</f>
        <v>100</v>
      </c>
      <c r="R550" s="74"/>
      <c r="S550" s="74"/>
      <c r="T550" s="74"/>
      <c r="U550" s="74"/>
      <c r="V550" s="23"/>
      <c r="W550" s="23">
        <f>(W539/W538)*100</f>
        <v>100</v>
      </c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/>
      <c r="K551" s="54"/>
      <c r="L551" s="74"/>
      <c r="M551" s="74"/>
      <c r="N551" s="74"/>
      <c r="O551" s="74"/>
      <c r="P551" s="74"/>
      <c r="Q551" s="23"/>
      <c r="R551" s="74"/>
      <c r="S551" s="74"/>
      <c r="T551" s="74"/>
      <c r="U551" s="74"/>
      <c r="V551" s="23"/>
      <c r="W551" s="23"/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 t="s">
        <v>169</v>
      </c>
      <c r="G552" s="51"/>
      <c r="H552" s="51"/>
      <c r="I552" s="64"/>
      <c r="J552" s="53" t="s">
        <v>170</v>
      </c>
      <c r="K552" s="54"/>
      <c r="L552" s="74"/>
      <c r="M552" s="23"/>
      <c r="N552" s="74"/>
      <c r="O552" s="74"/>
      <c r="P552" s="23"/>
      <c r="Q552" s="23"/>
      <c r="R552" s="23"/>
      <c r="S552" s="74"/>
      <c r="T552" s="74"/>
      <c r="U552" s="74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 t="s">
        <v>171</v>
      </c>
      <c r="K553" s="54"/>
      <c r="L553" s="74"/>
      <c r="M553" s="23"/>
      <c r="N553" s="74"/>
      <c r="O553" s="74"/>
      <c r="P553" s="23"/>
      <c r="Q553" s="23"/>
      <c r="R553" s="23"/>
      <c r="S553" s="74"/>
      <c r="T553" s="74"/>
      <c r="U553" s="74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4"/>
      <c r="J554" s="53" t="s">
        <v>52</v>
      </c>
      <c r="K554" s="54"/>
      <c r="L554" s="74">
        <f>+L562</f>
        <v>6332.1</v>
      </c>
      <c r="M554" s="23">
        <f>+M562</f>
        <v>354.7</v>
      </c>
      <c r="N554" s="74">
        <f>+N562</f>
        <v>2299.1</v>
      </c>
      <c r="O554" s="74">
        <f>+O562</f>
        <v>0</v>
      </c>
      <c r="P554" s="23">
        <f>+P562</f>
        <v>0</v>
      </c>
      <c r="Q554" s="23">
        <f>SUM(L554:P554)</f>
        <v>8985.9</v>
      </c>
      <c r="R554" s="23"/>
      <c r="S554" s="74"/>
      <c r="T554" s="74"/>
      <c r="U554" s="74"/>
      <c r="V554" s="23"/>
      <c r="W554" s="23">
        <f>+V554+Q554</f>
        <v>8985.9</v>
      </c>
      <c r="X554" s="23">
        <f>(Q554/W554)*100</f>
        <v>100</v>
      </c>
      <c r="Y554" s="23">
        <f>(V554/W554)*100</f>
        <v>0</v>
      </c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53</v>
      </c>
      <c r="K555" s="54"/>
      <c r="L555" s="74">
        <f aca="true" t="shared" si="44" ref="L555:N556">+L563</f>
        <v>11672.3</v>
      </c>
      <c r="M555" s="23">
        <f t="shared" si="44"/>
        <v>248.7</v>
      </c>
      <c r="N555" s="74">
        <f t="shared" si="44"/>
        <v>5922.1</v>
      </c>
      <c r="O555" s="74"/>
      <c r="P555" s="23"/>
      <c r="Q555" s="23">
        <f>SUM(L555:P555)</f>
        <v>17843.1</v>
      </c>
      <c r="R555" s="23"/>
      <c r="S555" s="74"/>
      <c r="T555" s="74"/>
      <c r="U555" s="74"/>
      <c r="V555" s="23"/>
      <c r="W555" s="23">
        <f>+V555+Q555</f>
        <v>17843.1</v>
      </c>
      <c r="X555" s="23">
        <f>(Q555/W555)*100</f>
        <v>100</v>
      </c>
      <c r="Y555" s="23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 t="s">
        <v>54</v>
      </c>
      <c r="K556" s="54"/>
      <c r="L556" s="74">
        <f t="shared" si="44"/>
        <v>11363.9</v>
      </c>
      <c r="M556" s="23">
        <f t="shared" si="44"/>
        <v>175.8</v>
      </c>
      <c r="N556" s="74">
        <f t="shared" si="44"/>
        <v>5371.6</v>
      </c>
      <c r="O556" s="74"/>
      <c r="P556" s="23"/>
      <c r="Q556" s="23">
        <f>SUM(L556:P556)</f>
        <v>16911.3</v>
      </c>
      <c r="R556" s="23"/>
      <c r="S556" s="74"/>
      <c r="T556" s="74"/>
      <c r="U556" s="74"/>
      <c r="V556" s="23"/>
      <c r="W556" s="23">
        <f>+V556+Q556</f>
        <v>16911.3</v>
      </c>
      <c r="X556" s="23">
        <f>(Q556/W556)*100</f>
        <v>100</v>
      </c>
      <c r="Y556" s="23">
        <f>(V556/W556)*100</f>
        <v>0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4"/>
      <c r="J557" s="53" t="s">
        <v>55</v>
      </c>
      <c r="K557" s="54"/>
      <c r="L557" s="74">
        <f>(L556/L554)*100</f>
        <v>179.46494843732725</v>
      </c>
      <c r="M557" s="23">
        <f>(M556/M554)*100</f>
        <v>49.56301099520722</v>
      </c>
      <c r="N557" s="74">
        <f>(N556/N554)*100</f>
        <v>233.6392501413597</v>
      </c>
      <c r="O557" s="74"/>
      <c r="P557" s="23"/>
      <c r="Q557" s="23">
        <f>(Q556/Q554)*100</f>
        <v>188.19817714419256</v>
      </c>
      <c r="R557" s="23"/>
      <c r="S557" s="74"/>
      <c r="T557" s="74"/>
      <c r="U557" s="74"/>
      <c r="V557" s="23"/>
      <c r="W557" s="23">
        <f>(W556/W554)*100</f>
        <v>188.19817714419256</v>
      </c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56</v>
      </c>
      <c r="K558" s="54"/>
      <c r="L558" s="74">
        <f>(L556/L555)*100</f>
        <v>97.35784721091815</v>
      </c>
      <c r="M558" s="23">
        <f>(M556/M555)*100</f>
        <v>70.68757539203861</v>
      </c>
      <c r="N558" s="74">
        <f>(N556/N555)*100</f>
        <v>90.7043109707705</v>
      </c>
      <c r="O558" s="74"/>
      <c r="P558" s="23"/>
      <c r="Q558" s="23">
        <f>(Q556/Q555)*100</f>
        <v>94.77781327235738</v>
      </c>
      <c r="R558" s="23"/>
      <c r="S558" s="74"/>
      <c r="T558" s="74"/>
      <c r="U558" s="74"/>
      <c r="V558" s="23"/>
      <c r="W558" s="23">
        <f>(W556/W555)*100</f>
        <v>94.77781327235738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/>
      <c r="K559" s="54"/>
      <c r="L559" s="74"/>
      <c r="M559" s="23"/>
      <c r="N559" s="74"/>
      <c r="O559" s="74"/>
      <c r="P559" s="23"/>
      <c r="Q559" s="23"/>
      <c r="R559" s="23"/>
      <c r="S559" s="74"/>
      <c r="T559" s="74"/>
      <c r="U559" s="74"/>
      <c r="V559" s="23"/>
      <c r="W559" s="23"/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 t="s">
        <v>67</v>
      </c>
      <c r="H560" s="51"/>
      <c r="I560" s="64"/>
      <c r="J560" s="53" t="s">
        <v>68</v>
      </c>
      <c r="K560" s="54"/>
      <c r="L560" s="74"/>
      <c r="M560" s="23"/>
      <c r="N560" s="74"/>
      <c r="O560" s="74"/>
      <c r="P560" s="23"/>
      <c r="Q560" s="23"/>
      <c r="R560" s="23"/>
      <c r="S560" s="74"/>
      <c r="T560" s="74"/>
      <c r="U560" s="74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4"/>
      <c r="J561" s="53" t="s">
        <v>69</v>
      </c>
      <c r="K561" s="54"/>
      <c r="L561" s="74"/>
      <c r="M561" s="23"/>
      <c r="N561" s="74"/>
      <c r="O561" s="74"/>
      <c r="P561" s="23"/>
      <c r="Q561" s="23"/>
      <c r="R561" s="23"/>
      <c r="S561" s="74"/>
      <c r="T561" s="74"/>
      <c r="U561" s="74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52</v>
      </c>
      <c r="K562" s="54"/>
      <c r="L562" s="74">
        <f>+L569</f>
        <v>6332.1</v>
      </c>
      <c r="M562" s="23">
        <f>+M569</f>
        <v>354.7</v>
      </c>
      <c r="N562" s="74">
        <f>+N569</f>
        <v>2299.1</v>
      </c>
      <c r="O562" s="74">
        <f>+O569</f>
        <v>0</v>
      </c>
      <c r="P562" s="23">
        <f>+P569</f>
        <v>0</v>
      </c>
      <c r="Q562" s="23">
        <f>SUM(L562:P562)</f>
        <v>8985.9</v>
      </c>
      <c r="R562" s="23"/>
      <c r="S562" s="74"/>
      <c r="T562" s="74"/>
      <c r="U562" s="74"/>
      <c r="V562" s="23"/>
      <c r="W562" s="23">
        <f>+V562+Q562</f>
        <v>8985.9</v>
      </c>
      <c r="X562" s="23">
        <f>(Q562/W562)*100</f>
        <v>100</v>
      </c>
      <c r="Y562" s="23">
        <f>(V562/W562)*100</f>
        <v>0</v>
      </c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 t="s">
        <v>53</v>
      </c>
      <c r="K563" s="54"/>
      <c r="L563" s="21">
        <f aca="true" t="shared" si="45" ref="L563:N564">+L570</f>
        <v>11672.3</v>
      </c>
      <c r="M563" s="21">
        <f t="shared" si="45"/>
        <v>248.7</v>
      </c>
      <c r="N563" s="21">
        <f t="shared" si="45"/>
        <v>5922.1</v>
      </c>
      <c r="O563" s="21"/>
      <c r="P563" s="21"/>
      <c r="Q563" s="21">
        <f>SUM(L563:P563)</f>
        <v>17843.1</v>
      </c>
      <c r="R563" s="21"/>
      <c r="S563" s="21"/>
      <c r="T563" s="21"/>
      <c r="U563" s="21"/>
      <c r="V563" s="21"/>
      <c r="W563" s="21">
        <f>+V563+Q563</f>
        <v>17843.1</v>
      </c>
      <c r="X563" s="21">
        <f>(Q563/W563)*100</f>
        <v>100</v>
      </c>
      <c r="Y563" s="21">
        <f>(V563/W563)*100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4"/>
      <c r="J564" s="53" t="s">
        <v>54</v>
      </c>
      <c r="K564" s="54"/>
      <c r="L564" s="74">
        <f t="shared" si="45"/>
        <v>11363.9</v>
      </c>
      <c r="M564" s="23">
        <f t="shared" si="45"/>
        <v>175.8</v>
      </c>
      <c r="N564" s="74">
        <f t="shared" si="45"/>
        <v>5371.6</v>
      </c>
      <c r="O564" s="74"/>
      <c r="P564" s="23"/>
      <c r="Q564" s="23">
        <f>SUM(L564:P564)</f>
        <v>16911.3</v>
      </c>
      <c r="R564" s="23"/>
      <c r="S564" s="74"/>
      <c r="T564" s="74"/>
      <c r="U564" s="74"/>
      <c r="V564" s="23"/>
      <c r="W564" s="23">
        <f>+V564+Q564</f>
        <v>16911.3</v>
      </c>
      <c r="X564" s="23">
        <f>(Q564/W564)*100</f>
        <v>100</v>
      </c>
      <c r="Y564" s="23">
        <f>(V564/W564)*100</f>
        <v>0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4"/>
      <c r="J565" s="53" t="s">
        <v>55</v>
      </c>
      <c r="K565" s="54"/>
      <c r="L565" s="74">
        <f>(L564/L562)*100</f>
        <v>179.46494843732725</v>
      </c>
      <c r="M565" s="23">
        <f>(M564/M562)*100</f>
        <v>49.56301099520722</v>
      </c>
      <c r="N565" s="74">
        <f>(N564/N562)*100</f>
        <v>233.6392501413597</v>
      </c>
      <c r="O565" s="74"/>
      <c r="P565" s="23"/>
      <c r="Q565" s="23">
        <f>(Q564/Q562)*100</f>
        <v>188.19817714419256</v>
      </c>
      <c r="R565" s="23"/>
      <c r="S565" s="74"/>
      <c r="T565" s="74"/>
      <c r="U565" s="74"/>
      <c r="V565" s="23"/>
      <c r="W565" s="23">
        <f>(W564/W562)*100</f>
        <v>188.19817714419256</v>
      </c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 t="s">
        <v>56</v>
      </c>
      <c r="K566" s="54"/>
      <c r="L566" s="74">
        <f>(L564/L563)*100</f>
        <v>97.35784721091815</v>
      </c>
      <c r="M566" s="23">
        <f>(M564/M563)*100</f>
        <v>70.68757539203861</v>
      </c>
      <c r="N566" s="74">
        <f>(N564/N563)*100</f>
        <v>90.7043109707705</v>
      </c>
      <c r="O566" s="74"/>
      <c r="P566" s="23"/>
      <c r="Q566" s="23">
        <f>(Q564/Q563)*100</f>
        <v>94.77781327235738</v>
      </c>
      <c r="R566" s="23"/>
      <c r="S566" s="74"/>
      <c r="T566" s="74"/>
      <c r="U566" s="74"/>
      <c r="V566" s="23"/>
      <c r="W566" s="23">
        <f>(W564/W563)*100</f>
        <v>94.77781327235738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/>
      <c r="K567" s="54"/>
      <c r="L567" s="74"/>
      <c r="M567" s="23"/>
      <c r="N567" s="74"/>
      <c r="O567" s="74"/>
      <c r="P567" s="23"/>
      <c r="Q567" s="23"/>
      <c r="R567" s="23"/>
      <c r="S567" s="74"/>
      <c r="T567" s="74"/>
      <c r="U567" s="74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 t="s">
        <v>172</v>
      </c>
      <c r="I568" s="64"/>
      <c r="J568" s="53" t="s">
        <v>173</v>
      </c>
      <c r="K568" s="54"/>
      <c r="L568" s="74"/>
      <c r="M568" s="23"/>
      <c r="N568" s="74"/>
      <c r="O568" s="74"/>
      <c r="P568" s="23"/>
      <c r="Q568" s="23"/>
      <c r="R568" s="23"/>
      <c r="S568" s="74"/>
      <c r="T568" s="74"/>
      <c r="U568" s="74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4"/>
      <c r="J569" s="53" t="s">
        <v>52</v>
      </c>
      <c r="K569" s="54"/>
      <c r="L569" s="74">
        <v>6332.1</v>
      </c>
      <c r="M569" s="23">
        <v>354.7</v>
      </c>
      <c r="N569" s="74">
        <v>2299.1</v>
      </c>
      <c r="O569" s="74"/>
      <c r="P569" s="23"/>
      <c r="Q569" s="23">
        <f>SUM(L569:P569)</f>
        <v>8985.9</v>
      </c>
      <c r="R569" s="23"/>
      <c r="S569" s="74"/>
      <c r="T569" s="74"/>
      <c r="U569" s="74"/>
      <c r="V569" s="23"/>
      <c r="W569" s="23">
        <f>+V569+Q569</f>
        <v>8985.9</v>
      </c>
      <c r="X569" s="23">
        <f>(Q569/W569)*100</f>
        <v>100</v>
      </c>
      <c r="Y569" s="23">
        <f>(V569/W569)*100</f>
        <v>0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 t="s">
        <v>53</v>
      </c>
      <c r="K570" s="54"/>
      <c r="L570" s="74">
        <v>11672.3</v>
      </c>
      <c r="M570" s="23">
        <v>248.7</v>
      </c>
      <c r="N570" s="74">
        <v>5922.1</v>
      </c>
      <c r="O570" s="74"/>
      <c r="P570" s="23"/>
      <c r="Q570" s="23">
        <f>SUM(L570:P570)</f>
        <v>17843.1</v>
      </c>
      <c r="R570" s="23"/>
      <c r="S570" s="74"/>
      <c r="T570" s="74"/>
      <c r="U570" s="74"/>
      <c r="V570" s="23"/>
      <c r="W570" s="23">
        <f>+V570+Q570</f>
        <v>17843.1</v>
      </c>
      <c r="X570" s="23">
        <f>(Q570/W570)*100</f>
        <v>100</v>
      </c>
      <c r="Y570" s="23">
        <f>(V570/W570)*100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 t="s">
        <v>54</v>
      </c>
      <c r="K571" s="54"/>
      <c r="L571" s="74">
        <v>11363.9</v>
      </c>
      <c r="M571" s="23">
        <v>175.8</v>
      </c>
      <c r="N571" s="74">
        <v>5371.6</v>
      </c>
      <c r="O571" s="74"/>
      <c r="P571" s="23"/>
      <c r="Q571" s="23">
        <f>SUM(L571:P571)</f>
        <v>16911.3</v>
      </c>
      <c r="R571" s="23"/>
      <c r="S571" s="74"/>
      <c r="T571" s="74"/>
      <c r="U571" s="74"/>
      <c r="V571" s="23"/>
      <c r="W571" s="23">
        <f>+V571+Q571</f>
        <v>16911.3</v>
      </c>
      <c r="X571" s="23">
        <f>(Q571/W571)*100</f>
        <v>100</v>
      </c>
      <c r="Y571" s="23">
        <f>(V571/W571)*100</f>
        <v>0</v>
      </c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/>
      <c r="I572" s="53"/>
      <c r="J572" s="53" t="s">
        <v>55</v>
      </c>
      <c r="K572" s="54"/>
      <c r="L572" s="21">
        <f>(L571/L569)*100</f>
        <v>179.46494843732725</v>
      </c>
      <c r="M572" s="21">
        <f>(M571/M569)*100</f>
        <v>49.56301099520722</v>
      </c>
      <c r="N572" s="21">
        <f>(N571/N569)*100</f>
        <v>233.6392501413597</v>
      </c>
      <c r="O572" s="21"/>
      <c r="P572" s="21"/>
      <c r="Q572" s="21">
        <f>(Q571/Q569)*100</f>
        <v>188.19817714419256</v>
      </c>
      <c r="R572" s="21"/>
      <c r="S572" s="21"/>
      <c r="T572" s="21"/>
      <c r="U572" s="21"/>
      <c r="V572" s="21"/>
      <c r="W572" s="21">
        <f>(W571/W569)*100</f>
        <v>188.19817714419256</v>
      </c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53" t="s">
        <v>56</v>
      </c>
      <c r="K573" s="54"/>
      <c r="L573" s="74">
        <f>(L571/L570)*100</f>
        <v>97.35784721091815</v>
      </c>
      <c r="M573" s="23">
        <f>(M571/M570)*100</f>
        <v>70.68757539203861</v>
      </c>
      <c r="N573" s="74">
        <f>(N571/N570)*100</f>
        <v>90.7043109707705</v>
      </c>
      <c r="O573" s="74"/>
      <c r="P573" s="23"/>
      <c r="Q573" s="23">
        <f>(Q571/Q570)*100</f>
        <v>94.77781327235738</v>
      </c>
      <c r="R573" s="23"/>
      <c r="S573" s="74"/>
      <c r="T573" s="74"/>
      <c r="U573" s="74"/>
      <c r="V573" s="23"/>
      <c r="W573" s="23">
        <f>(W571/W570)*100</f>
        <v>94.77781327235738</v>
      </c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53"/>
      <c r="K574" s="54"/>
      <c r="L574" s="74"/>
      <c r="M574" s="23"/>
      <c r="N574" s="74"/>
      <c r="O574" s="74"/>
      <c r="P574" s="23"/>
      <c r="Q574" s="23"/>
      <c r="R574" s="23"/>
      <c r="S574" s="74"/>
      <c r="T574" s="74"/>
      <c r="U574" s="74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 t="s">
        <v>174</v>
      </c>
      <c r="G575" s="51"/>
      <c r="H575" s="51"/>
      <c r="I575" s="64"/>
      <c r="J575" s="53" t="s">
        <v>175</v>
      </c>
      <c r="K575" s="54"/>
      <c r="L575" s="74"/>
      <c r="M575" s="23"/>
      <c r="N575" s="74"/>
      <c r="O575" s="74"/>
      <c r="P575" s="23"/>
      <c r="Q575" s="23"/>
      <c r="R575" s="23"/>
      <c r="S575" s="74"/>
      <c r="T575" s="74"/>
      <c r="U575" s="74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4"/>
      <c r="J576" s="53" t="s">
        <v>52</v>
      </c>
      <c r="K576" s="54"/>
      <c r="L576" s="74">
        <f>+L583</f>
        <v>0</v>
      </c>
      <c r="M576" s="23">
        <f>+M583</f>
        <v>0</v>
      </c>
      <c r="N576" s="74">
        <f>+N583</f>
        <v>564.3</v>
      </c>
      <c r="O576" s="74">
        <f>+O583</f>
        <v>0</v>
      </c>
      <c r="P576" s="23">
        <f>+P583</f>
        <v>0</v>
      </c>
      <c r="Q576" s="23">
        <f>SUM(L576:P576)</f>
        <v>564.3</v>
      </c>
      <c r="R576" s="23"/>
      <c r="S576" s="74"/>
      <c r="T576" s="74"/>
      <c r="U576" s="74"/>
      <c r="V576" s="23"/>
      <c r="W576" s="23">
        <f>+V576+Q576</f>
        <v>564.3</v>
      </c>
      <c r="X576" s="23">
        <f>(Q576/W576)*100</f>
        <v>100</v>
      </c>
      <c r="Y576" s="23">
        <f>(V576/W576)*100</f>
        <v>0</v>
      </c>
      <c r="Z576" s="4"/>
    </row>
    <row r="577" spans="1:26" ht="23.25">
      <c r="A577" s="4"/>
      <c r="B577" s="57"/>
      <c r="C577" s="57"/>
      <c r="D577" s="57"/>
      <c r="E577" s="57"/>
      <c r="F577" s="57"/>
      <c r="G577" s="57"/>
      <c r="H577" s="57"/>
      <c r="I577" s="64"/>
      <c r="J577" s="53" t="s">
        <v>53</v>
      </c>
      <c r="K577" s="54"/>
      <c r="L577" s="74"/>
      <c r="M577" s="23"/>
      <c r="N577" s="74">
        <f>+N594</f>
        <v>844.5</v>
      </c>
      <c r="O577" s="74"/>
      <c r="P577" s="23"/>
      <c r="Q577" s="23">
        <f>SUM(L577:P577)</f>
        <v>844.5</v>
      </c>
      <c r="R577" s="23"/>
      <c r="S577" s="74"/>
      <c r="T577" s="74"/>
      <c r="U577" s="74"/>
      <c r="V577" s="23"/>
      <c r="W577" s="23">
        <f>+V577+Q577</f>
        <v>844.5</v>
      </c>
      <c r="X577" s="23">
        <f>(Q577/W577)*100</f>
        <v>100</v>
      </c>
      <c r="Y577" s="23">
        <f>(V577/W577)*100</f>
        <v>0</v>
      </c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 t="s">
        <v>54</v>
      </c>
      <c r="K578" s="54"/>
      <c r="L578" s="21"/>
      <c r="M578" s="21"/>
      <c r="N578" s="21">
        <f>+N595</f>
        <v>818.3</v>
      </c>
      <c r="O578" s="21"/>
      <c r="P578" s="21"/>
      <c r="Q578" s="21">
        <f>SUM(L578:P578)</f>
        <v>818.3</v>
      </c>
      <c r="R578" s="21"/>
      <c r="S578" s="21"/>
      <c r="T578" s="21"/>
      <c r="U578" s="21"/>
      <c r="V578" s="21"/>
      <c r="W578" s="21">
        <f>+V578+Q578</f>
        <v>818.3</v>
      </c>
      <c r="X578" s="21">
        <f>(Q578/W578)*100</f>
        <v>100</v>
      </c>
      <c r="Y578" s="21">
        <f>(V578/W578)*100</f>
        <v>0</v>
      </c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/>
      <c r="I579" s="64"/>
      <c r="J579" s="53" t="s">
        <v>55</v>
      </c>
      <c r="K579" s="54"/>
      <c r="L579" s="74"/>
      <c r="M579" s="23"/>
      <c r="N579" s="74">
        <f>(N578/N576)*100</f>
        <v>145.01151869572922</v>
      </c>
      <c r="O579" s="74"/>
      <c r="P579" s="23"/>
      <c r="Q579" s="23">
        <f>(Q578/Q576)*100</f>
        <v>145.01151869572922</v>
      </c>
      <c r="R579" s="23"/>
      <c r="S579" s="74"/>
      <c r="T579" s="74"/>
      <c r="U579" s="74"/>
      <c r="V579" s="23"/>
      <c r="W579" s="23">
        <f>(W578/W576)*100</f>
        <v>145.01151869572922</v>
      </c>
      <c r="X579" s="23"/>
      <c r="Y579" s="23"/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 t="s">
        <v>56</v>
      </c>
      <c r="K580" s="54"/>
      <c r="L580" s="74"/>
      <c r="M580" s="23"/>
      <c r="N580" s="74">
        <f>(N578/N577)*100</f>
        <v>96.89757252812315</v>
      </c>
      <c r="O580" s="74"/>
      <c r="P580" s="23"/>
      <c r="Q580" s="23">
        <f>(Q578/Q577)*100</f>
        <v>96.89757252812315</v>
      </c>
      <c r="R580" s="23"/>
      <c r="S580" s="74"/>
      <c r="T580" s="74"/>
      <c r="U580" s="74"/>
      <c r="V580" s="23"/>
      <c r="W580" s="23">
        <f>(W578/W577)*100</f>
        <v>96.89757252812315</v>
      </c>
      <c r="X580" s="23"/>
      <c r="Y580" s="23"/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/>
      <c r="K581" s="54"/>
      <c r="L581" s="74"/>
      <c r="M581" s="23"/>
      <c r="N581" s="74"/>
      <c r="O581" s="74"/>
      <c r="P581" s="23"/>
      <c r="Q581" s="23"/>
      <c r="R581" s="23"/>
      <c r="S581" s="74"/>
      <c r="T581" s="74"/>
      <c r="U581" s="74"/>
      <c r="V581" s="23"/>
      <c r="W581" s="23"/>
      <c r="X581" s="23"/>
      <c r="Y581" s="23"/>
      <c r="Z581" s="4"/>
    </row>
    <row r="582" spans="1:26" ht="23.25">
      <c r="A582" s="4"/>
      <c r="B582" s="57"/>
      <c r="C582" s="57"/>
      <c r="D582" s="57"/>
      <c r="E582" s="57"/>
      <c r="F582" s="57"/>
      <c r="G582" s="57" t="s">
        <v>176</v>
      </c>
      <c r="H582" s="57"/>
      <c r="I582" s="64"/>
      <c r="J582" s="53" t="s">
        <v>177</v>
      </c>
      <c r="K582" s="54"/>
      <c r="L582" s="74"/>
      <c r="M582" s="23"/>
      <c r="N582" s="74"/>
      <c r="O582" s="74"/>
      <c r="P582" s="23"/>
      <c r="Q582" s="23"/>
      <c r="R582" s="23"/>
      <c r="S582" s="74"/>
      <c r="T582" s="74"/>
      <c r="U582" s="74"/>
      <c r="V582" s="23"/>
      <c r="W582" s="23"/>
      <c r="X582" s="23"/>
      <c r="Y582" s="23"/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/>
      <c r="I583" s="64"/>
      <c r="J583" s="53" t="s">
        <v>52</v>
      </c>
      <c r="K583" s="54"/>
      <c r="L583" s="74">
        <f>+L600</f>
        <v>0</v>
      </c>
      <c r="M583" s="23">
        <f>+M600</f>
        <v>0</v>
      </c>
      <c r="N583" s="74">
        <f>+N600</f>
        <v>564.3</v>
      </c>
      <c r="O583" s="74">
        <f>+O600</f>
        <v>0</v>
      </c>
      <c r="P583" s="23">
        <f>+P600</f>
        <v>0</v>
      </c>
      <c r="Q583" s="23">
        <f>SUM(L583:P583)</f>
        <v>564.3</v>
      </c>
      <c r="R583" s="23"/>
      <c r="S583" s="74"/>
      <c r="T583" s="74"/>
      <c r="U583" s="74"/>
      <c r="V583" s="23"/>
      <c r="W583" s="23">
        <f>+V583+Q583</f>
        <v>564.3</v>
      </c>
      <c r="X583" s="23">
        <f>(Q583/W583)*100</f>
        <v>100</v>
      </c>
      <c r="Y583" s="23">
        <f>(V583/W583)*100</f>
        <v>0</v>
      </c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/>
      <c r="K584" s="54"/>
      <c r="L584" s="74"/>
      <c r="M584" s="23"/>
      <c r="N584" s="74"/>
      <c r="O584" s="74"/>
      <c r="P584" s="23"/>
      <c r="Q584" s="23"/>
      <c r="R584" s="23"/>
      <c r="S584" s="74"/>
      <c r="T584" s="74"/>
      <c r="U584" s="74"/>
      <c r="V584" s="23"/>
      <c r="W584" s="23"/>
      <c r="X584" s="23"/>
      <c r="Y584" s="23"/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213</v>
      </c>
      <c r="Z587" s="4"/>
    </row>
    <row r="588" spans="1:26" ht="23.25">
      <c r="A588" s="4"/>
      <c r="B588" s="67" t="s">
        <v>40</v>
      </c>
      <c r="C588" s="68"/>
      <c r="D588" s="68"/>
      <c r="E588" s="68"/>
      <c r="F588" s="68"/>
      <c r="G588" s="68"/>
      <c r="H588" s="69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43</v>
      </c>
      <c r="X588" s="13"/>
      <c r="Y588" s="16"/>
      <c r="Z588" s="4"/>
    </row>
    <row r="589" spans="1:26" ht="23.25">
      <c r="A589" s="4"/>
      <c r="B589" s="17" t="s">
        <v>41</v>
      </c>
      <c r="C589" s="18"/>
      <c r="D589" s="18"/>
      <c r="E589" s="18"/>
      <c r="F589" s="18"/>
      <c r="G589" s="18"/>
      <c r="H589" s="70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39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4"/>
      <c r="J593" s="53"/>
      <c r="K593" s="54"/>
      <c r="L593" s="22"/>
      <c r="M593" s="23"/>
      <c r="N593" s="24"/>
      <c r="O593" s="3"/>
      <c r="P593" s="27"/>
      <c r="Q593" s="27"/>
      <c r="R593" s="23"/>
      <c r="S593" s="24"/>
      <c r="T593" s="22"/>
      <c r="U593" s="73"/>
      <c r="V593" s="27"/>
      <c r="W593" s="27"/>
      <c r="X593" s="27"/>
      <c r="Y593" s="23"/>
      <c r="Z593" s="4"/>
    </row>
    <row r="594" spans="1:26" ht="23.25">
      <c r="A594" s="4"/>
      <c r="B594" s="51" t="s">
        <v>50</v>
      </c>
      <c r="C594" s="51" t="s">
        <v>57</v>
      </c>
      <c r="D594" s="51" t="s">
        <v>59</v>
      </c>
      <c r="E594" s="51" t="s">
        <v>62</v>
      </c>
      <c r="F594" s="51" t="s">
        <v>174</v>
      </c>
      <c r="G594" s="51" t="s">
        <v>176</v>
      </c>
      <c r="H594" s="51"/>
      <c r="I594" s="64"/>
      <c r="J594" s="55" t="s">
        <v>53</v>
      </c>
      <c r="K594" s="56"/>
      <c r="L594" s="74">
        <f aca="true" t="shared" si="46" ref="L594:P595">+L601</f>
        <v>0</v>
      </c>
      <c r="M594" s="74">
        <f t="shared" si="46"/>
        <v>0</v>
      </c>
      <c r="N594" s="74">
        <f t="shared" si="46"/>
        <v>844.5</v>
      </c>
      <c r="O594" s="74">
        <f t="shared" si="46"/>
        <v>0</v>
      </c>
      <c r="P594" s="74">
        <f t="shared" si="46"/>
        <v>0</v>
      </c>
      <c r="Q594" s="74">
        <f>SUM(L594:P594)</f>
        <v>844.5</v>
      </c>
      <c r="R594" s="74"/>
      <c r="S594" s="74"/>
      <c r="T594" s="74"/>
      <c r="U594" s="77"/>
      <c r="V594" s="23"/>
      <c r="W594" s="23">
        <f>+V594+Q594</f>
        <v>844.5</v>
      </c>
      <c r="X594" s="23">
        <f>(Q594/W594)*100</f>
        <v>100</v>
      </c>
      <c r="Y594" s="23">
        <f>(V594/W594)*100</f>
        <v>0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4"/>
      <c r="J595" s="55" t="s">
        <v>54</v>
      </c>
      <c r="K595" s="56"/>
      <c r="L595" s="74">
        <f t="shared" si="46"/>
        <v>0</v>
      </c>
      <c r="M595" s="74">
        <f t="shared" si="46"/>
        <v>0</v>
      </c>
      <c r="N595" s="74">
        <f t="shared" si="46"/>
        <v>818.3</v>
      </c>
      <c r="O595" s="74">
        <f t="shared" si="46"/>
        <v>0</v>
      </c>
      <c r="P595" s="74">
        <f t="shared" si="46"/>
        <v>0</v>
      </c>
      <c r="Q595" s="74">
        <f>SUM(L595:P595)</f>
        <v>818.3</v>
      </c>
      <c r="R595" s="74"/>
      <c r="S595" s="74"/>
      <c r="T595" s="74"/>
      <c r="U595" s="74"/>
      <c r="V595" s="23"/>
      <c r="W595" s="23">
        <f>+V595+Q595</f>
        <v>818.3</v>
      </c>
      <c r="X595" s="23">
        <f>(Q595/W595)*100</f>
        <v>100</v>
      </c>
      <c r="Y595" s="23">
        <f>(V595/W595)*100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4"/>
      <c r="J596" s="53" t="s">
        <v>55</v>
      </c>
      <c r="K596" s="54"/>
      <c r="L596" s="74"/>
      <c r="M596" s="74"/>
      <c r="N596" s="74">
        <f>(N595/N583)*100</f>
        <v>145.01151869572922</v>
      </c>
      <c r="O596" s="74"/>
      <c r="P596" s="74"/>
      <c r="Q596" s="23">
        <f>(Q595/Q583)*100</f>
        <v>145.01151869572922</v>
      </c>
      <c r="R596" s="74"/>
      <c r="S596" s="74"/>
      <c r="T596" s="74"/>
      <c r="U596" s="74"/>
      <c r="V596" s="23"/>
      <c r="W596" s="23">
        <f>(W595/W583)*100</f>
        <v>145.01151869572922</v>
      </c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4"/>
      <c r="J597" s="53" t="s">
        <v>56</v>
      </c>
      <c r="K597" s="54"/>
      <c r="L597" s="74"/>
      <c r="M597" s="23"/>
      <c r="N597" s="74">
        <f>(N595/N594)*100</f>
        <v>96.89757252812315</v>
      </c>
      <c r="O597" s="74"/>
      <c r="P597" s="23"/>
      <c r="Q597" s="23">
        <f>(Q595/Q594)*100</f>
        <v>96.89757252812315</v>
      </c>
      <c r="R597" s="23"/>
      <c r="S597" s="74"/>
      <c r="T597" s="74"/>
      <c r="U597" s="74"/>
      <c r="V597" s="23"/>
      <c r="W597" s="23">
        <f>(W595/W594)*100</f>
        <v>96.89757252812315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4"/>
      <c r="J598" s="53"/>
      <c r="K598" s="54"/>
      <c r="L598" s="74"/>
      <c r="M598" s="23"/>
      <c r="N598" s="74"/>
      <c r="O598" s="74"/>
      <c r="P598" s="23"/>
      <c r="Q598" s="23"/>
      <c r="R598" s="23"/>
      <c r="S598" s="74"/>
      <c r="T598" s="74"/>
      <c r="U598" s="74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 t="s">
        <v>164</v>
      </c>
      <c r="I599" s="64"/>
      <c r="J599" s="53" t="s">
        <v>165</v>
      </c>
      <c r="K599" s="54"/>
      <c r="L599" s="74"/>
      <c r="M599" s="23"/>
      <c r="N599" s="74"/>
      <c r="O599" s="74"/>
      <c r="P599" s="23"/>
      <c r="Q599" s="23"/>
      <c r="R599" s="23"/>
      <c r="S599" s="74"/>
      <c r="T599" s="74"/>
      <c r="U599" s="74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4"/>
      <c r="J600" s="53" t="s">
        <v>52</v>
      </c>
      <c r="K600" s="54"/>
      <c r="L600" s="74"/>
      <c r="M600" s="23"/>
      <c r="N600" s="74">
        <v>564.3</v>
      </c>
      <c r="O600" s="74"/>
      <c r="P600" s="23"/>
      <c r="Q600" s="23">
        <f>SUM(L600:P600)</f>
        <v>564.3</v>
      </c>
      <c r="R600" s="23"/>
      <c r="S600" s="74"/>
      <c r="T600" s="74"/>
      <c r="U600" s="74"/>
      <c r="V600" s="23"/>
      <c r="W600" s="23">
        <f>+V600+Q600</f>
        <v>564.3</v>
      </c>
      <c r="X600" s="23">
        <f>(Q600/W600)*100</f>
        <v>100</v>
      </c>
      <c r="Y600" s="23">
        <f>(V600/W600)*100</f>
        <v>0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4"/>
      <c r="J601" s="53" t="s">
        <v>53</v>
      </c>
      <c r="K601" s="54"/>
      <c r="L601" s="74"/>
      <c r="M601" s="23"/>
      <c r="N601" s="74">
        <v>844.5</v>
      </c>
      <c r="O601" s="74"/>
      <c r="P601" s="23"/>
      <c r="Q601" s="23">
        <f>SUM(L601:P601)</f>
        <v>844.5</v>
      </c>
      <c r="R601" s="23"/>
      <c r="S601" s="74"/>
      <c r="T601" s="74"/>
      <c r="U601" s="74"/>
      <c r="V601" s="23"/>
      <c r="W601" s="23">
        <f>+V601+Q601</f>
        <v>844.5</v>
      </c>
      <c r="X601" s="23">
        <f>(Q601/W601)*100</f>
        <v>100</v>
      </c>
      <c r="Y601" s="23">
        <f>(V601/W601)*100</f>
        <v>0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4"/>
      <c r="J602" s="53" t="s">
        <v>54</v>
      </c>
      <c r="K602" s="54"/>
      <c r="L602" s="74"/>
      <c r="M602" s="23"/>
      <c r="N602" s="74">
        <v>818.3</v>
      </c>
      <c r="O602" s="74"/>
      <c r="P602" s="23"/>
      <c r="Q602" s="23">
        <f>SUM(L602:P602)</f>
        <v>818.3</v>
      </c>
      <c r="R602" s="23"/>
      <c r="S602" s="74"/>
      <c r="T602" s="74"/>
      <c r="U602" s="74"/>
      <c r="V602" s="23"/>
      <c r="W602" s="23">
        <f>+V602+Q602</f>
        <v>818.3</v>
      </c>
      <c r="X602" s="23">
        <f>(Q602/W602)*100</f>
        <v>100</v>
      </c>
      <c r="Y602" s="23">
        <f>(V602/W602)*100</f>
        <v>0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4"/>
      <c r="J603" s="53" t="s">
        <v>55</v>
      </c>
      <c r="K603" s="54"/>
      <c r="L603" s="74"/>
      <c r="M603" s="23"/>
      <c r="N603" s="74">
        <f>(N602/N600)*100</f>
        <v>145.01151869572922</v>
      </c>
      <c r="O603" s="74"/>
      <c r="P603" s="23"/>
      <c r="Q603" s="23">
        <f>(Q602/Q600)*100</f>
        <v>145.01151869572922</v>
      </c>
      <c r="R603" s="23"/>
      <c r="S603" s="74"/>
      <c r="T603" s="74"/>
      <c r="U603" s="74"/>
      <c r="V603" s="23"/>
      <c r="W603" s="23">
        <f>(W602/W600)*100</f>
        <v>145.01151869572922</v>
      </c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4"/>
      <c r="J604" s="53" t="s">
        <v>56</v>
      </c>
      <c r="K604" s="54"/>
      <c r="L604" s="74"/>
      <c r="M604" s="23"/>
      <c r="N604" s="74">
        <f>(N602/N601)*100</f>
        <v>96.89757252812315</v>
      </c>
      <c r="O604" s="74"/>
      <c r="P604" s="23"/>
      <c r="Q604" s="23">
        <f>(Q602/Q601)*100</f>
        <v>96.89757252812315</v>
      </c>
      <c r="R604" s="23"/>
      <c r="S604" s="74"/>
      <c r="T604" s="74"/>
      <c r="U604" s="74"/>
      <c r="V604" s="23"/>
      <c r="W604" s="23">
        <f>(W602/W601)*100</f>
        <v>96.89757252812315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4"/>
      <c r="J605" s="53"/>
      <c r="K605" s="54"/>
      <c r="L605" s="74"/>
      <c r="M605" s="23"/>
      <c r="N605" s="74"/>
      <c r="O605" s="74"/>
      <c r="P605" s="23"/>
      <c r="Q605" s="23"/>
      <c r="R605" s="23"/>
      <c r="S605" s="74"/>
      <c r="T605" s="74"/>
      <c r="U605" s="74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 t="s">
        <v>178</v>
      </c>
      <c r="G606" s="51"/>
      <c r="H606" s="51"/>
      <c r="I606" s="64"/>
      <c r="J606" s="53" t="s">
        <v>179</v>
      </c>
      <c r="K606" s="54"/>
      <c r="L606" s="74"/>
      <c r="M606" s="23"/>
      <c r="N606" s="74"/>
      <c r="O606" s="74"/>
      <c r="P606" s="23"/>
      <c r="Q606" s="23"/>
      <c r="R606" s="23"/>
      <c r="S606" s="74"/>
      <c r="T606" s="74"/>
      <c r="U606" s="74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4"/>
      <c r="J607" s="53" t="s">
        <v>180</v>
      </c>
      <c r="K607" s="54"/>
      <c r="L607" s="74"/>
      <c r="M607" s="23"/>
      <c r="N607" s="74"/>
      <c r="O607" s="74"/>
      <c r="P607" s="23"/>
      <c r="Q607" s="23"/>
      <c r="R607" s="23"/>
      <c r="S607" s="74"/>
      <c r="T607" s="74"/>
      <c r="U607" s="74"/>
      <c r="V607" s="23"/>
      <c r="W607" s="23"/>
      <c r="X607" s="23"/>
      <c r="Y607" s="23"/>
      <c r="Z607" s="4"/>
    </row>
    <row r="608" spans="1:26" ht="23.25">
      <c r="A608" s="4"/>
      <c r="B608" s="57"/>
      <c r="C608" s="58"/>
      <c r="D608" s="58"/>
      <c r="E608" s="58"/>
      <c r="F608" s="58"/>
      <c r="G608" s="58"/>
      <c r="H608" s="58"/>
      <c r="I608" s="53"/>
      <c r="J608" s="53" t="s">
        <v>52</v>
      </c>
      <c r="K608" s="54"/>
      <c r="L608" s="21">
        <f aca="true" t="shared" si="47" ref="L608:P610">+L616</f>
        <v>67850</v>
      </c>
      <c r="M608" s="21">
        <f t="shared" si="47"/>
        <v>0</v>
      </c>
      <c r="N608" s="21">
        <f t="shared" si="47"/>
        <v>0</v>
      </c>
      <c r="O608" s="21">
        <f t="shared" si="47"/>
        <v>0</v>
      </c>
      <c r="P608" s="21">
        <f t="shared" si="47"/>
        <v>0</v>
      </c>
      <c r="Q608" s="21">
        <f>SUM(L608:P608)</f>
        <v>67850</v>
      </c>
      <c r="R608" s="21"/>
      <c r="S608" s="21"/>
      <c r="T608" s="21"/>
      <c r="U608" s="21"/>
      <c r="V608" s="21"/>
      <c r="W608" s="21">
        <f>+V608+Q608</f>
        <v>67850</v>
      </c>
      <c r="X608" s="21">
        <f>(Q608/W608)*100</f>
        <v>100</v>
      </c>
      <c r="Y608" s="21">
        <f>(V608/W608)*100</f>
        <v>0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4"/>
      <c r="J609" s="53" t="s">
        <v>53</v>
      </c>
      <c r="K609" s="54"/>
      <c r="L609" s="74">
        <f t="shared" si="47"/>
        <v>1</v>
      </c>
      <c r="M609" s="23">
        <f t="shared" si="47"/>
        <v>0</v>
      </c>
      <c r="N609" s="74">
        <f t="shared" si="47"/>
        <v>0</v>
      </c>
      <c r="O609" s="74">
        <f t="shared" si="47"/>
        <v>0</v>
      </c>
      <c r="P609" s="23">
        <f t="shared" si="47"/>
        <v>0</v>
      </c>
      <c r="Q609" s="23">
        <f>SUM(L609:P609)</f>
        <v>1</v>
      </c>
      <c r="R609" s="23"/>
      <c r="S609" s="74"/>
      <c r="T609" s="74"/>
      <c r="U609" s="74"/>
      <c r="V609" s="23"/>
      <c r="W609" s="23">
        <f>+V609+Q609</f>
        <v>1</v>
      </c>
      <c r="X609" s="23">
        <f>(Q609/W609)*100</f>
        <v>100</v>
      </c>
      <c r="Y609" s="23">
        <f>(V609/W609)*100</f>
        <v>0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4"/>
      <c r="J610" s="53" t="s">
        <v>54</v>
      </c>
      <c r="K610" s="54"/>
      <c r="L610" s="74">
        <f t="shared" si="47"/>
        <v>0</v>
      </c>
      <c r="M610" s="23">
        <f t="shared" si="47"/>
        <v>0</v>
      </c>
      <c r="N610" s="74">
        <f t="shared" si="47"/>
        <v>0</v>
      </c>
      <c r="O610" s="74">
        <f t="shared" si="47"/>
        <v>0</v>
      </c>
      <c r="P610" s="23">
        <f t="shared" si="47"/>
        <v>0</v>
      </c>
      <c r="Q610" s="23">
        <f>SUM(L610:P610)</f>
        <v>0</v>
      </c>
      <c r="R610" s="23"/>
      <c r="S610" s="74"/>
      <c r="T610" s="74"/>
      <c r="U610" s="74"/>
      <c r="V610" s="23"/>
      <c r="W610" s="23">
        <f>+V610+Q610</f>
        <v>0</v>
      </c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4"/>
      <c r="J611" s="53" t="s">
        <v>55</v>
      </c>
      <c r="K611" s="54"/>
      <c r="L611" s="74"/>
      <c r="M611" s="23"/>
      <c r="N611" s="74"/>
      <c r="O611" s="74"/>
      <c r="P611" s="23"/>
      <c r="Q611" s="23"/>
      <c r="R611" s="23"/>
      <c r="S611" s="74"/>
      <c r="T611" s="74"/>
      <c r="U611" s="74"/>
      <c r="V611" s="23"/>
      <c r="W611" s="23"/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4"/>
      <c r="J612" s="53" t="s">
        <v>56</v>
      </c>
      <c r="K612" s="54"/>
      <c r="L612" s="74">
        <f>(L610/L609)*100</f>
        <v>0</v>
      </c>
      <c r="M612" s="23"/>
      <c r="N612" s="74"/>
      <c r="O612" s="74"/>
      <c r="P612" s="23"/>
      <c r="Q612" s="23">
        <f>(Q610/Q609)*100</f>
        <v>0</v>
      </c>
      <c r="R612" s="23"/>
      <c r="S612" s="74"/>
      <c r="T612" s="74"/>
      <c r="U612" s="74"/>
      <c r="V612" s="23"/>
      <c r="W612" s="23">
        <f>(W610/W609)*100</f>
        <v>0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4"/>
      <c r="J613" s="53"/>
      <c r="K613" s="54"/>
      <c r="L613" s="74"/>
      <c r="M613" s="23"/>
      <c r="N613" s="74"/>
      <c r="O613" s="74"/>
      <c r="P613" s="23"/>
      <c r="Q613" s="23"/>
      <c r="R613" s="23"/>
      <c r="S613" s="74"/>
      <c r="T613" s="74"/>
      <c r="U613" s="74"/>
      <c r="V613" s="23"/>
      <c r="W613" s="23"/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 t="s">
        <v>67</v>
      </c>
      <c r="H614" s="51"/>
      <c r="I614" s="64"/>
      <c r="J614" s="53" t="s">
        <v>68</v>
      </c>
      <c r="K614" s="54"/>
      <c r="L614" s="74"/>
      <c r="M614" s="23"/>
      <c r="N614" s="74"/>
      <c r="O614" s="74"/>
      <c r="P614" s="23"/>
      <c r="Q614" s="23"/>
      <c r="R614" s="23"/>
      <c r="S614" s="74"/>
      <c r="T614" s="74"/>
      <c r="U614" s="74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4"/>
      <c r="J615" s="53" t="s">
        <v>69</v>
      </c>
      <c r="K615" s="54"/>
      <c r="L615" s="74"/>
      <c r="M615" s="23"/>
      <c r="N615" s="74"/>
      <c r="O615" s="74"/>
      <c r="P615" s="23"/>
      <c r="Q615" s="23"/>
      <c r="R615" s="23"/>
      <c r="S615" s="74"/>
      <c r="T615" s="74"/>
      <c r="U615" s="74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4"/>
      <c r="J616" s="53" t="s">
        <v>52</v>
      </c>
      <c r="K616" s="54"/>
      <c r="L616" s="74">
        <f aca="true" t="shared" si="48" ref="L616:P618">+L623</f>
        <v>67850</v>
      </c>
      <c r="M616" s="23">
        <f t="shared" si="48"/>
        <v>0</v>
      </c>
      <c r="N616" s="74">
        <f t="shared" si="48"/>
        <v>0</v>
      </c>
      <c r="O616" s="74">
        <f t="shared" si="48"/>
        <v>0</v>
      </c>
      <c r="P616" s="23">
        <f t="shared" si="48"/>
        <v>0</v>
      </c>
      <c r="Q616" s="23">
        <f>SUM(L616:P616)</f>
        <v>67850</v>
      </c>
      <c r="R616" s="23"/>
      <c r="S616" s="74"/>
      <c r="T616" s="74"/>
      <c r="U616" s="74"/>
      <c r="V616" s="23"/>
      <c r="W616" s="23">
        <f>+V616+Q616</f>
        <v>67850</v>
      </c>
      <c r="X616" s="23">
        <f>(Q616/W616)*100</f>
        <v>100</v>
      </c>
      <c r="Y616" s="23">
        <f>(V616/W616)*100</f>
        <v>0</v>
      </c>
      <c r="Z616" s="4"/>
    </row>
    <row r="617" spans="1:26" ht="23.25">
      <c r="A617" s="4"/>
      <c r="B617" s="57"/>
      <c r="C617" s="58"/>
      <c r="D617" s="58"/>
      <c r="E617" s="58"/>
      <c r="F617" s="58"/>
      <c r="G617" s="58"/>
      <c r="H617" s="58"/>
      <c r="I617" s="53"/>
      <c r="J617" s="53" t="s">
        <v>53</v>
      </c>
      <c r="K617" s="54"/>
      <c r="L617" s="21">
        <f t="shared" si="48"/>
        <v>1</v>
      </c>
      <c r="M617" s="21">
        <f t="shared" si="48"/>
        <v>0</v>
      </c>
      <c r="N617" s="21">
        <f t="shared" si="48"/>
        <v>0</v>
      </c>
      <c r="O617" s="21">
        <f t="shared" si="48"/>
        <v>0</v>
      </c>
      <c r="P617" s="21">
        <f t="shared" si="48"/>
        <v>0</v>
      </c>
      <c r="Q617" s="21">
        <f>SUM(L617:P617)</f>
        <v>1</v>
      </c>
      <c r="R617" s="21"/>
      <c r="S617" s="21"/>
      <c r="T617" s="21"/>
      <c r="U617" s="21"/>
      <c r="V617" s="21"/>
      <c r="W617" s="21">
        <f>+V617+Q617</f>
        <v>1</v>
      </c>
      <c r="X617" s="21">
        <f>(Q617/W617)*100</f>
        <v>100</v>
      </c>
      <c r="Y617" s="21">
        <f>(V617/W617)*100</f>
        <v>0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4"/>
      <c r="J618" s="53" t="s">
        <v>54</v>
      </c>
      <c r="K618" s="54"/>
      <c r="L618" s="74">
        <f>+L625</f>
        <v>0</v>
      </c>
      <c r="M618" s="23">
        <f t="shared" si="48"/>
        <v>0</v>
      </c>
      <c r="N618" s="74">
        <f t="shared" si="48"/>
        <v>0</v>
      </c>
      <c r="O618" s="74">
        <f t="shared" si="48"/>
        <v>0</v>
      </c>
      <c r="P618" s="23">
        <f t="shared" si="48"/>
        <v>0</v>
      </c>
      <c r="Q618" s="23">
        <f>SUM(L618:P618)</f>
        <v>0</v>
      </c>
      <c r="R618" s="23"/>
      <c r="S618" s="74"/>
      <c r="T618" s="74"/>
      <c r="U618" s="74"/>
      <c r="V618" s="23"/>
      <c r="W618" s="23">
        <f>+V618+Q618</f>
        <v>0</v>
      </c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4"/>
      <c r="J619" s="53" t="s">
        <v>55</v>
      </c>
      <c r="K619" s="54"/>
      <c r="L619" s="74"/>
      <c r="M619" s="23"/>
      <c r="N619" s="74"/>
      <c r="O619" s="74"/>
      <c r="P619" s="23"/>
      <c r="Q619" s="23"/>
      <c r="R619" s="23"/>
      <c r="S619" s="74"/>
      <c r="T619" s="74"/>
      <c r="U619" s="74"/>
      <c r="V619" s="23"/>
      <c r="W619" s="23"/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4"/>
      <c r="J620" s="53" t="s">
        <v>56</v>
      </c>
      <c r="K620" s="54"/>
      <c r="L620" s="74">
        <f>(L618/L617)*100</f>
        <v>0</v>
      </c>
      <c r="M620" s="23"/>
      <c r="N620" s="74"/>
      <c r="O620" s="74"/>
      <c r="P620" s="23"/>
      <c r="Q620" s="23">
        <f>(Q618/Q617)*100</f>
        <v>0</v>
      </c>
      <c r="R620" s="23"/>
      <c r="S620" s="74"/>
      <c r="T620" s="74"/>
      <c r="U620" s="74"/>
      <c r="V620" s="23"/>
      <c r="W620" s="23">
        <f>(W618/W617)*100</f>
        <v>0</v>
      </c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4"/>
      <c r="J621" s="53"/>
      <c r="K621" s="54"/>
      <c r="L621" s="74"/>
      <c r="M621" s="23"/>
      <c r="N621" s="74"/>
      <c r="O621" s="74"/>
      <c r="P621" s="23"/>
      <c r="Q621" s="23"/>
      <c r="R621" s="23"/>
      <c r="S621" s="74"/>
      <c r="T621" s="74"/>
      <c r="U621" s="74"/>
      <c r="V621" s="23"/>
      <c r="W621" s="23"/>
      <c r="X621" s="23"/>
      <c r="Y621" s="23"/>
      <c r="Z621" s="4"/>
    </row>
    <row r="622" spans="1:26" ht="23.25">
      <c r="A622" s="4"/>
      <c r="B622" s="57"/>
      <c r="C622" s="57"/>
      <c r="D622" s="57"/>
      <c r="E622" s="57"/>
      <c r="F622" s="57"/>
      <c r="G622" s="57"/>
      <c r="H622" s="57" t="s">
        <v>164</v>
      </c>
      <c r="I622" s="64"/>
      <c r="J622" s="53" t="s">
        <v>165</v>
      </c>
      <c r="K622" s="54"/>
      <c r="L622" s="74"/>
      <c r="M622" s="23"/>
      <c r="N622" s="74"/>
      <c r="O622" s="74"/>
      <c r="P622" s="23"/>
      <c r="Q622" s="23"/>
      <c r="R622" s="23"/>
      <c r="S622" s="74"/>
      <c r="T622" s="74"/>
      <c r="U622" s="74"/>
      <c r="V622" s="23"/>
      <c r="W622" s="23"/>
      <c r="X622" s="23"/>
      <c r="Y622" s="23"/>
      <c r="Z622" s="4"/>
    </row>
    <row r="623" spans="1:26" ht="23.25">
      <c r="A623" s="4"/>
      <c r="B623" s="57"/>
      <c r="C623" s="58"/>
      <c r="D623" s="58"/>
      <c r="E623" s="58"/>
      <c r="F623" s="58"/>
      <c r="G623" s="58"/>
      <c r="H623" s="58"/>
      <c r="I623" s="53"/>
      <c r="J623" s="53" t="s">
        <v>52</v>
      </c>
      <c r="K623" s="54"/>
      <c r="L623" s="21">
        <v>67850</v>
      </c>
      <c r="M623" s="21"/>
      <c r="N623" s="21"/>
      <c r="O623" s="21"/>
      <c r="P623" s="21"/>
      <c r="Q623" s="21">
        <f>SUM(L623:P623)</f>
        <v>67850</v>
      </c>
      <c r="R623" s="21"/>
      <c r="S623" s="21"/>
      <c r="T623" s="21"/>
      <c r="U623" s="21"/>
      <c r="V623" s="21"/>
      <c r="W623" s="21">
        <f>+V623+Q623</f>
        <v>67850</v>
      </c>
      <c r="X623" s="21">
        <f>(Q623/W623)*100</f>
        <v>100</v>
      </c>
      <c r="Y623" s="21"/>
      <c r="Z623" s="4"/>
    </row>
    <row r="624" spans="1:26" ht="23.25">
      <c r="A624" s="4"/>
      <c r="B624" s="57"/>
      <c r="C624" s="57"/>
      <c r="D624" s="57"/>
      <c r="E624" s="57"/>
      <c r="F624" s="57"/>
      <c r="G624" s="57"/>
      <c r="H624" s="57"/>
      <c r="I624" s="64"/>
      <c r="J624" s="53" t="s">
        <v>53</v>
      </c>
      <c r="K624" s="54"/>
      <c r="L624" s="74">
        <v>1</v>
      </c>
      <c r="M624" s="23"/>
      <c r="N624" s="74"/>
      <c r="O624" s="74"/>
      <c r="P624" s="23"/>
      <c r="Q624" s="23">
        <f>SUM(L624:P624)</f>
        <v>1</v>
      </c>
      <c r="R624" s="23"/>
      <c r="S624" s="74"/>
      <c r="T624" s="74"/>
      <c r="U624" s="74"/>
      <c r="V624" s="23"/>
      <c r="W624" s="23">
        <f>+V624+Q624</f>
        <v>1</v>
      </c>
      <c r="X624" s="23">
        <f>(Q624/W624)*100</f>
        <v>100</v>
      </c>
      <c r="Y624" s="23"/>
      <c r="Z624" s="4"/>
    </row>
    <row r="625" spans="1:26" ht="23.25">
      <c r="A625" s="4"/>
      <c r="B625" s="57"/>
      <c r="C625" s="57"/>
      <c r="D625" s="57"/>
      <c r="E625" s="57"/>
      <c r="F625" s="57"/>
      <c r="G625" s="57"/>
      <c r="H625" s="57"/>
      <c r="I625" s="64"/>
      <c r="J625" s="53" t="s">
        <v>54</v>
      </c>
      <c r="K625" s="54"/>
      <c r="L625" s="74"/>
      <c r="M625" s="23"/>
      <c r="N625" s="74"/>
      <c r="O625" s="74"/>
      <c r="P625" s="23"/>
      <c r="Q625" s="23">
        <f>SUM(L625:P625)</f>
        <v>0</v>
      </c>
      <c r="R625" s="23"/>
      <c r="S625" s="74"/>
      <c r="T625" s="74"/>
      <c r="U625" s="74"/>
      <c r="V625" s="23"/>
      <c r="W625" s="23">
        <f>+V625+Q625</f>
        <v>0</v>
      </c>
      <c r="X625" s="23"/>
      <c r="Y625" s="23"/>
      <c r="Z625" s="4"/>
    </row>
    <row r="626" spans="1:26" ht="23.25">
      <c r="A626" s="4"/>
      <c r="B626" s="57"/>
      <c r="C626" s="57"/>
      <c r="D626" s="57"/>
      <c r="E626" s="57"/>
      <c r="F626" s="57"/>
      <c r="G626" s="57"/>
      <c r="H626" s="57"/>
      <c r="I626" s="64"/>
      <c r="J626" s="53" t="s">
        <v>55</v>
      </c>
      <c r="K626" s="54"/>
      <c r="L626" s="74"/>
      <c r="M626" s="23"/>
      <c r="N626" s="74"/>
      <c r="O626" s="74"/>
      <c r="P626" s="23"/>
      <c r="Q626" s="23"/>
      <c r="R626" s="23"/>
      <c r="S626" s="74"/>
      <c r="T626" s="74"/>
      <c r="U626" s="74"/>
      <c r="V626" s="23"/>
      <c r="W626" s="23"/>
      <c r="X626" s="23"/>
      <c r="Y626" s="23"/>
      <c r="Z626" s="4"/>
    </row>
    <row r="627" spans="1:26" ht="23.25">
      <c r="A627" s="4"/>
      <c r="B627" s="57"/>
      <c r="C627" s="57"/>
      <c r="D627" s="57"/>
      <c r="E627" s="57"/>
      <c r="F627" s="57"/>
      <c r="G627" s="57"/>
      <c r="H627" s="57"/>
      <c r="I627" s="64"/>
      <c r="J627" s="53" t="s">
        <v>56</v>
      </c>
      <c r="K627" s="54"/>
      <c r="L627" s="74">
        <f>L625/L624*100</f>
        <v>0</v>
      </c>
      <c r="M627" s="23"/>
      <c r="N627" s="74"/>
      <c r="O627" s="74"/>
      <c r="P627" s="23"/>
      <c r="Q627" s="23">
        <f>Q625/Q624*100</f>
        <v>0</v>
      </c>
      <c r="R627" s="23"/>
      <c r="S627" s="74"/>
      <c r="T627" s="74"/>
      <c r="U627" s="74"/>
      <c r="V627" s="23"/>
      <c r="W627" s="23">
        <f>W625/W624*100</f>
        <v>0</v>
      </c>
      <c r="X627" s="23"/>
      <c r="Y627" s="23"/>
      <c r="Z627" s="4"/>
    </row>
    <row r="628" spans="1:26" ht="23.25">
      <c r="A628" s="4"/>
      <c r="B628" s="57"/>
      <c r="C628" s="57"/>
      <c r="D628" s="57"/>
      <c r="E628" s="57"/>
      <c r="F628" s="57"/>
      <c r="G628" s="57"/>
      <c r="H628" s="57"/>
      <c r="I628" s="64"/>
      <c r="J628" s="53"/>
      <c r="K628" s="54"/>
      <c r="L628" s="74"/>
      <c r="M628" s="23"/>
      <c r="N628" s="74"/>
      <c r="O628" s="74"/>
      <c r="P628" s="23"/>
      <c r="Q628" s="23"/>
      <c r="R628" s="23"/>
      <c r="S628" s="74"/>
      <c r="T628" s="74"/>
      <c r="U628" s="74"/>
      <c r="V628" s="23"/>
      <c r="W628" s="23"/>
      <c r="X628" s="23"/>
      <c r="Y628" s="23"/>
      <c r="Z628" s="4"/>
    </row>
    <row r="629" spans="1:26" ht="23.25">
      <c r="A629" s="4"/>
      <c r="B629" s="57"/>
      <c r="C629" s="57"/>
      <c r="D629" s="57"/>
      <c r="E629" s="57"/>
      <c r="F629" s="57"/>
      <c r="G629" s="57"/>
      <c r="H629" s="57"/>
      <c r="I629" s="64"/>
      <c r="J629" s="53"/>
      <c r="K629" s="54"/>
      <c r="L629" s="74"/>
      <c r="M629" s="23"/>
      <c r="N629" s="74"/>
      <c r="O629" s="74"/>
      <c r="P629" s="23"/>
      <c r="Q629" s="23"/>
      <c r="R629" s="23"/>
      <c r="S629" s="74"/>
      <c r="T629" s="74"/>
      <c r="U629" s="74"/>
      <c r="V629" s="23"/>
      <c r="W629" s="23"/>
      <c r="X629" s="23"/>
      <c r="Y629" s="23"/>
      <c r="Z629" s="4"/>
    </row>
    <row r="630" spans="1:26" ht="23.25">
      <c r="A630" s="4"/>
      <c r="B630" s="65"/>
      <c r="C630" s="65"/>
      <c r="D630" s="65"/>
      <c r="E630" s="65"/>
      <c r="F630" s="65"/>
      <c r="G630" s="65"/>
      <c r="H630" s="65"/>
      <c r="I630" s="66"/>
      <c r="J630" s="62"/>
      <c r="K630" s="63"/>
      <c r="L630" s="75"/>
      <c r="M630" s="76"/>
      <c r="N630" s="75"/>
      <c r="O630" s="75"/>
      <c r="P630" s="76"/>
      <c r="Q630" s="76"/>
      <c r="R630" s="76"/>
      <c r="S630" s="75"/>
      <c r="T630" s="75"/>
      <c r="U630" s="75"/>
      <c r="V630" s="76"/>
      <c r="W630" s="76"/>
      <c r="X630" s="76"/>
      <c r="Y630" s="76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214</v>
      </c>
      <c r="Z632" s="4"/>
    </row>
    <row r="633" spans="1:26" ht="23.25">
      <c r="A633" s="4"/>
      <c r="B633" s="67" t="s">
        <v>40</v>
      </c>
      <c r="C633" s="68"/>
      <c r="D633" s="68"/>
      <c r="E633" s="68"/>
      <c r="F633" s="68"/>
      <c r="G633" s="68"/>
      <c r="H633" s="69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43</v>
      </c>
      <c r="X633" s="13"/>
      <c r="Y633" s="16"/>
      <c r="Z633" s="4"/>
    </row>
    <row r="634" spans="1:26" ht="23.25">
      <c r="A634" s="4"/>
      <c r="B634" s="17" t="s">
        <v>41</v>
      </c>
      <c r="C634" s="18"/>
      <c r="D634" s="18"/>
      <c r="E634" s="18"/>
      <c r="F634" s="18"/>
      <c r="G634" s="18"/>
      <c r="H634" s="70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39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4"/>
      <c r="J638" s="53"/>
      <c r="K638" s="54"/>
      <c r="L638" s="22"/>
      <c r="M638" s="23"/>
      <c r="N638" s="24"/>
      <c r="O638" s="3"/>
      <c r="P638" s="27"/>
      <c r="Q638" s="27"/>
      <c r="R638" s="23"/>
      <c r="S638" s="24"/>
      <c r="T638" s="22"/>
      <c r="U638" s="73"/>
      <c r="V638" s="27"/>
      <c r="W638" s="27"/>
      <c r="X638" s="27"/>
      <c r="Y638" s="23"/>
      <c r="Z638" s="4"/>
    </row>
    <row r="639" spans="1:26" ht="23.25">
      <c r="A639" s="4"/>
      <c r="B639" s="51" t="s">
        <v>181</v>
      </c>
      <c r="C639" s="51"/>
      <c r="D639" s="51"/>
      <c r="E639" s="51"/>
      <c r="F639" s="51"/>
      <c r="G639" s="51"/>
      <c r="H639" s="51"/>
      <c r="I639" s="64"/>
      <c r="J639" s="55" t="s">
        <v>182</v>
      </c>
      <c r="K639" s="56"/>
      <c r="L639" s="74"/>
      <c r="M639" s="74"/>
      <c r="N639" s="74"/>
      <c r="O639" s="74"/>
      <c r="P639" s="74"/>
      <c r="Q639" s="74"/>
      <c r="R639" s="74"/>
      <c r="S639" s="74"/>
      <c r="T639" s="74"/>
      <c r="U639" s="77"/>
      <c r="V639" s="23"/>
      <c r="W639" s="23"/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4"/>
      <c r="J640" s="55" t="s">
        <v>52</v>
      </c>
      <c r="K640" s="56"/>
      <c r="L640" s="74">
        <f aca="true" t="shared" si="49" ref="L640:P642">+L647</f>
        <v>23140.300000000003</v>
      </c>
      <c r="M640" s="74">
        <f t="shared" si="49"/>
        <v>0</v>
      </c>
      <c r="N640" s="74">
        <f t="shared" si="49"/>
        <v>0</v>
      </c>
      <c r="O640" s="74">
        <f t="shared" si="49"/>
        <v>0</v>
      </c>
      <c r="P640" s="74">
        <f t="shared" si="49"/>
        <v>0</v>
      </c>
      <c r="Q640" s="74">
        <f>SUM(L640:P640)</f>
        <v>23140.300000000003</v>
      </c>
      <c r="R640" s="74"/>
      <c r="S640" s="74"/>
      <c r="T640" s="74"/>
      <c r="U640" s="74"/>
      <c r="V640" s="23"/>
      <c r="W640" s="23">
        <f>+V640+Q640</f>
        <v>23140.300000000003</v>
      </c>
      <c r="X640" s="23">
        <f>(Q640/W640)*100</f>
        <v>100</v>
      </c>
      <c r="Y640" s="23">
        <f>(V640/W640)*100</f>
        <v>0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4"/>
      <c r="J641" s="53" t="s">
        <v>53</v>
      </c>
      <c r="K641" s="54"/>
      <c r="L641" s="74">
        <f t="shared" si="49"/>
        <v>29809.400000000005</v>
      </c>
      <c r="M641" s="74">
        <f t="shared" si="49"/>
        <v>0</v>
      </c>
      <c r="N641" s="74">
        <f t="shared" si="49"/>
        <v>0</v>
      </c>
      <c r="O641" s="74">
        <f t="shared" si="49"/>
        <v>0</v>
      </c>
      <c r="P641" s="74">
        <f t="shared" si="49"/>
        <v>0</v>
      </c>
      <c r="Q641" s="23">
        <f>SUM(L641:P641)</f>
        <v>29809.400000000005</v>
      </c>
      <c r="R641" s="74"/>
      <c r="S641" s="74"/>
      <c r="T641" s="74"/>
      <c r="U641" s="74"/>
      <c r="V641" s="23"/>
      <c r="W641" s="23">
        <f>+V641+Q641</f>
        <v>29809.400000000005</v>
      </c>
      <c r="X641" s="23">
        <f>(Q641/W641)*100</f>
        <v>100</v>
      </c>
      <c r="Y641" s="23">
        <f>(V641/W641)*100</f>
        <v>0</v>
      </c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4"/>
      <c r="J642" s="53" t="s">
        <v>54</v>
      </c>
      <c r="K642" s="54"/>
      <c r="L642" s="74">
        <f t="shared" si="49"/>
        <v>29291.600000000002</v>
      </c>
      <c r="M642" s="23">
        <f t="shared" si="49"/>
        <v>0</v>
      </c>
      <c r="N642" s="74">
        <f t="shared" si="49"/>
        <v>0</v>
      </c>
      <c r="O642" s="74">
        <f t="shared" si="49"/>
        <v>0</v>
      </c>
      <c r="P642" s="23">
        <f t="shared" si="49"/>
        <v>0</v>
      </c>
      <c r="Q642" s="23">
        <f>SUM(L642:P642)</f>
        <v>29291.600000000002</v>
      </c>
      <c r="R642" s="23"/>
      <c r="S642" s="74"/>
      <c r="T642" s="74"/>
      <c r="U642" s="74"/>
      <c r="V642" s="23"/>
      <c r="W642" s="23">
        <f>+V642+Q642</f>
        <v>29291.600000000002</v>
      </c>
      <c r="X642" s="23">
        <f>(Q642/W642)*100</f>
        <v>100</v>
      </c>
      <c r="Y642" s="23">
        <f>(V642/W642)*100</f>
        <v>0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4"/>
      <c r="J643" s="53" t="s">
        <v>55</v>
      </c>
      <c r="K643" s="54"/>
      <c r="L643" s="74">
        <f>(L642/L640)*100</f>
        <v>126.58262857439186</v>
      </c>
      <c r="M643" s="23"/>
      <c r="N643" s="74"/>
      <c r="O643" s="74"/>
      <c r="P643" s="23"/>
      <c r="Q643" s="23">
        <f>(Q642/Q640)*100</f>
        <v>126.58262857439186</v>
      </c>
      <c r="R643" s="23"/>
      <c r="S643" s="74"/>
      <c r="T643" s="74"/>
      <c r="U643" s="74"/>
      <c r="V643" s="23"/>
      <c r="W643" s="23">
        <f>(W642/W640)*100</f>
        <v>126.58262857439186</v>
      </c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4"/>
      <c r="J644" s="53" t="s">
        <v>56</v>
      </c>
      <c r="K644" s="54"/>
      <c r="L644" s="74">
        <f>(L642/L641)*100</f>
        <v>98.26296403148</v>
      </c>
      <c r="M644" s="23"/>
      <c r="N644" s="74"/>
      <c r="O644" s="74"/>
      <c r="P644" s="23"/>
      <c r="Q644" s="23">
        <f>(Q642/Q641)*100</f>
        <v>98.26296403148</v>
      </c>
      <c r="R644" s="23"/>
      <c r="S644" s="74"/>
      <c r="T644" s="74"/>
      <c r="U644" s="74"/>
      <c r="V644" s="23"/>
      <c r="W644" s="23">
        <f>(W642/W641)*100</f>
        <v>98.26296403148</v>
      </c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4"/>
      <c r="J645" s="53"/>
      <c r="K645" s="54"/>
      <c r="L645" s="74"/>
      <c r="M645" s="23"/>
      <c r="N645" s="74"/>
      <c r="O645" s="74"/>
      <c r="P645" s="23"/>
      <c r="Q645" s="23"/>
      <c r="R645" s="23"/>
      <c r="S645" s="74"/>
      <c r="T645" s="74"/>
      <c r="U645" s="74"/>
      <c r="V645" s="23"/>
      <c r="W645" s="23"/>
      <c r="X645" s="23"/>
      <c r="Y645" s="23"/>
      <c r="Z645" s="4"/>
    </row>
    <row r="646" spans="1:26" ht="23.25">
      <c r="A646" s="4"/>
      <c r="B646" s="51"/>
      <c r="C646" s="51" t="s">
        <v>183</v>
      </c>
      <c r="D646" s="51"/>
      <c r="E646" s="51"/>
      <c r="F646" s="51"/>
      <c r="G646" s="51"/>
      <c r="H646" s="51"/>
      <c r="I646" s="64"/>
      <c r="J646" s="53" t="s">
        <v>184</v>
      </c>
      <c r="K646" s="54"/>
      <c r="L646" s="74"/>
      <c r="M646" s="23"/>
      <c r="N646" s="74"/>
      <c r="O646" s="74"/>
      <c r="P646" s="23"/>
      <c r="Q646" s="23"/>
      <c r="R646" s="23"/>
      <c r="S646" s="74"/>
      <c r="T646" s="74"/>
      <c r="U646" s="74"/>
      <c r="V646" s="23"/>
      <c r="W646" s="23"/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4"/>
      <c r="J647" s="53" t="s">
        <v>52</v>
      </c>
      <c r="K647" s="54"/>
      <c r="L647" s="74">
        <f>+L655</f>
        <v>23140.300000000003</v>
      </c>
      <c r="M647" s="23"/>
      <c r="N647" s="74"/>
      <c r="O647" s="74"/>
      <c r="P647" s="23"/>
      <c r="Q647" s="23">
        <f>SUM(L647:P647)</f>
        <v>23140.300000000003</v>
      </c>
      <c r="R647" s="23"/>
      <c r="S647" s="74"/>
      <c r="T647" s="74"/>
      <c r="U647" s="74"/>
      <c r="V647" s="23"/>
      <c r="W647" s="23">
        <f>+V647+Q647</f>
        <v>23140.300000000003</v>
      </c>
      <c r="X647" s="23">
        <f>(Q647/W647)*100</f>
        <v>100</v>
      </c>
      <c r="Y647" s="23">
        <f>(V647/W647)*100</f>
        <v>0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4"/>
      <c r="J648" s="53" t="s">
        <v>53</v>
      </c>
      <c r="K648" s="54"/>
      <c r="L648" s="74">
        <f>+L656</f>
        <v>29809.400000000005</v>
      </c>
      <c r="M648" s="23"/>
      <c r="N648" s="74"/>
      <c r="O648" s="74"/>
      <c r="P648" s="23"/>
      <c r="Q648" s="23">
        <f>SUM(L648:P648)</f>
        <v>29809.400000000005</v>
      </c>
      <c r="R648" s="23"/>
      <c r="S648" s="74"/>
      <c r="T648" s="74"/>
      <c r="U648" s="74"/>
      <c r="V648" s="23"/>
      <c r="W648" s="23">
        <f>+V648+Q648</f>
        <v>29809.400000000005</v>
      </c>
      <c r="X648" s="23">
        <f>(Q648/W648)*100</f>
        <v>100</v>
      </c>
      <c r="Y648" s="23">
        <f>(V648/W648)*100</f>
        <v>0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4"/>
      <c r="J649" s="53" t="s">
        <v>54</v>
      </c>
      <c r="K649" s="54"/>
      <c r="L649" s="74">
        <f>+L657</f>
        <v>29291.600000000002</v>
      </c>
      <c r="M649" s="23"/>
      <c r="N649" s="74"/>
      <c r="O649" s="74"/>
      <c r="P649" s="23"/>
      <c r="Q649" s="23">
        <f>SUM(L649:P649)</f>
        <v>29291.600000000002</v>
      </c>
      <c r="R649" s="23"/>
      <c r="S649" s="74"/>
      <c r="T649" s="74"/>
      <c r="U649" s="74"/>
      <c r="V649" s="23"/>
      <c r="W649" s="23">
        <f>+V649+Q649</f>
        <v>29291.600000000002</v>
      </c>
      <c r="X649" s="23">
        <f>(Q649/W649)*100</f>
        <v>100</v>
      </c>
      <c r="Y649" s="23">
        <f>(V649/W649)*100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4"/>
      <c r="J650" s="53" t="s">
        <v>55</v>
      </c>
      <c r="K650" s="54"/>
      <c r="L650" s="74">
        <f>(L649/L647)*100</f>
        <v>126.58262857439186</v>
      </c>
      <c r="M650" s="23"/>
      <c r="N650" s="74"/>
      <c r="O650" s="74"/>
      <c r="P650" s="23"/>
      <c r="Q650" s="23">
        <f>(Q649/Q647)*100</f>
        <v>126.58262857439186</v>
      </c>
      <c r="R650" s="23"/>
      <c r="S650" s="74"/>
      <c r="T650" s="74"/>
      <c r="U650" s="74"/>
      <c r="V650" s="23"/>
      <c r="W650" s="23">
        <f>(W649/W647)*100</f>
        <v>126.58262857439186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4"/>
      <c r="J651" s="53" t="s">
        <v>56</v>
      </c>
      <c r="K651" s="54"/>
      <c r="L651" s="74">
        <f>(L649/L648)*100</f>
        <v>98.26296403148</v>
      </c>
      <c r="M651" s="23"/>
      <c r="N651" s="74"/>
      <c r="O651" s="74"/>
      <c r="P651" s="23"/>
      <c r="Q651" s="23">
        <f>(Q649/Q648)*100</f>
        <v>98.26296403148</v>
      </c>
      <c r="R651" s="23"/>
      <c r="S651" s="74"/>
      <c r="T651" s="74"/>
      <c r="U651" s="74"/>
      <c r="V651" s="23"/>
      <c r="W651" s="23">
        <f>(W649/W648)*100</f>
        <v>98.26296403148</v>
      </c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4"/>
      <c r="J652" s="53"/>
      <c r="K652" s="54"/>
      <c r="L652" s="74"/>
      <c r="M652" s="23"/>
      <c r="N652" s="74"/>
      <c r="O652" s="74"/>
      <c r="P652" s="23"/>
      <c r="Q652" s="23"/>
      <c r="R652" s="23"/>
      <c r="S652" s="74"/>
      <c r="T652" s="74"/>
      <c r="U652" s="74"/>
      <c r="V652" s="23"/>
      <c r="W652" s="23"/>
      <c r="X652" s="23"/>
      <c r="Y652" s="23"/>
      <c r="Z652" s="4"/>
    </row>
    <row r="653" spans="1:26" ht="23.25">
      <c r="A653" s="4"/>
      <c r="B653" s="57"/>
      <c r="C653" s="58"/>
      <c r="D653" s="58" t="s">
        <v>59</v>
      </c>
      <c r="E653" s="58"/>
      <c r="F653" s="58"/>
      <c r="G653" s="58"/>
      <c r="H653" s="58"/>
      <c r="I653" s="53"/>
      <c r="J653" s="53" t="s">
        <v>60</v>
      </c>
      <c r="K653" s="54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4"/>
      <c r="J654" s="53" t="s">
        <v>61</v>
      </c>
      <c r="K654" s="54"/>
      <c r="L654" s="74"/>
      <c r="M654" s="23"/>
      <c r="N654" s="74"/>
      <c r="O654" s="74"/>
      <c r="P654" s="23"/>
      <c r="Q654" s="23"/>
      <c r="R654" s="23"/>
      <c r="S654" s="74"/>
      <c r="T654" s="74"/>
      <c r="U654" s="74"/>
      <c r="V654" s="23"/>
      <c r="W654" s="23"/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4"/>
      <c r="J655" s="53" t="s">
        <v>52</v>
      </c>
      <c r="K655" s="54"/>
      <c r="L655" s="74">
        <f>+L662</f>
        <v>23140.300000000003</v>
      </c>
      <c r="M655" s="23"/>
      <c r="N655" s="74"/>
      <c r="O655" s="74"/>
      <c r="P655" s="23"/>
      <c r="Q655" s="23">
        <f>SUM(L655:P655)</f>
        <v>23140.300000000003</v>
      </c>
      <c r="R655" s="23"/>
      <c r="S655" s="74"/>
      <c r="T655" s="74"/>
      <c r="U655" s="74"/>
      <c r="V655" s="23"/>
      <c r="W655" s="23">
        <f>+V655+Q655</f>
        <v>23140.300000000003</v>
      </c>
      <c r="X655" s="23">
        <f>(Q655/W655)*100</f>
        <v>100</v>
      </c>
      <c r="Y655" s="23">
        <f>(V655/W655)*100</f>
        <v>0</v>
      </c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4"/>
      <c r="J656" s="53" t="s">
        <v>53</v>
      </c>
      <c r="K656" s="54"/>
      <c r="L656" s="74">
        <f>+L663</f>
        <v>29809.400000000005</v>
      </c>
      <c r="M656" s="23"/>
      <c r="N656" s="74"/>
      <c r="O656" s="74"/>
      <c r="P656" s="23"/>
      <c r="Q656" s="23">
        <f>SUM(L656:P656)</f>
        <v>29809.400000000005</v>
      </c>
      <c r="R656" s="23"/>
      <c r="S656" s="74"/>
      <c r="T656" s="74"/>
      <c r="U656" s="74"/>
      <c r="V656" s="23"/>
      <c r="W656" s="23">
        <f>+V656+Q656</f>
        <v>29809.400000000005</v>
      </c>
      <c r="X656" s="23">
        <f>(Q656/W656)*100</f>
        <v>100</v>
      </c>
      <c r="Y656" s="23">
        <f>(V656/W656)*100</f>
        <v>0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4"/>
      <c r="J657" s="53" t="s">
        <v>54</v>
      </c>
      <c r="K657" s="54"/>
      <c r="L657" s="74">
        <f>+L664</f>
        <v>29291.600000000002</v>
      </c>
      <c r="M657" s="23"/>
      <c r="N657" s="74"/>
      <c r="O657" s="74"/>
      <c r="P657" s="23"/>
      <c r="Q657" s="23">
        <f>SUM(L657:P657)</f>
        <v>29291.600000000002</v>
      </c>
      <c r="R657" s="23"/>
      <c r="S657" s="74"/>
      <c r="T657" s="74"/>
      <c r="U657" s="74"/>
      <c r="V657" s="23"/>
      <c r="W657" s="23">
        <f>+V657+Q657</f>
        <v>29291.600000000002</v>
      </c>
      <c r="X657" s="23">
        <f>(Q657/W657)*100</f>
        <v>100</v>
      </c>
      <c r="Y657" s="23">
        <f>(V657/W657)*100</f>
        <v>0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4"/>
      <c r="J658" s="53" t="s">
        <v>55</v>
      </c>
      <c r="K658" s="54"/>
      <c r="L658" s="74">
        <f>(L657/L655)*100</f>
        <v>126.58262857439186</v>
      </c>
      <c r="M658" s="23"/>
      <c r="N658" s="74"/>
      <c r="O658" s="74"/>
      <c r="P658" s="23"/>
      <c r="Q658" s="23">
        <f>(Q657/Q655)*100</f>
        <v>126.58262857439186</v>
      </c>
      <c r="R658" s="23"/>
      <c r="S658" s="74"/>
      <c r="T658" s="74"/>
      <c r="U658" s="74"/>
      <c r="V658" s="23"/>
      <c r="W658" s="23">
        <f>(W657/W655)*100</f>
        <v>126.58262857439186</v>
      </c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4"/>
      <c r="J659" s="53" t="s">
        <v>56</v>
      </c>
      <c r="K659" s="54"/>
      <c r="L659" s="74">
        <f>(L657/L656)*100</f>
        <v>98.26296403148</v>
      </c>
      <c r="M659" s="23"/>
      <c r="N659" s="74"/>
      <c r="O659" s="74"/>
      <c r="P659" s="23"/>
      <c r="Q659" s="23">
        <f>(Q657/Q656)*100</f>
        <v>98.26296403148</v>
      </c>
      <c r="R659" s="23"/>
      <c r="S659" s="74"/>
      <c r="T659" s="74"/>
      <c r="U659" s="74"/>
      <c r="V659" s="23"/>
      <c r="W659" s="23">
        <f>(W657/W656)*100</f>
        <v>98.26296403148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4"/>
      <c r="J660" s="53"/>
      <c r="K660" s="54"/>
      <c r="L660" s="74"/>
      <c r="M660" s="23"/>
      <c r="N660" s="74"/>
      <c r="O660" s="74"/>
      <c r="P660" s="23"/>
      <c r="Q660" s="23"/>
      <c r="R660" s="23"/>
      <c r="S660" s="74"/>
      <c r="T660" s="74"/>
      <c r="U660" s="74"/>
      <c r="V660" s="23"/>
      <c r="W660" s="23"/>
      <c r="X660" s="23"/>
      <c r="Y660" s="23"/>
      <c r="Z660" s="4"/>
    </row>
    <row r="661" spans="1:26" ht="23.25">
      <c r="A661" s="4"/>
      <c r="B661" s="51"/>
      <c r="C661" s="51"/>
      <c r="D661" s="51"/>
      <c r="E661" s="51" t="s">
        <v>62</v>
      </c>
      <c r="F661" s="51"/>
      <c r="G661" s="51"/>
      <c r="H661" s="51"/>
      <c r="I661" s="64"/>
      <c r="J661" s="53" t="s">
        <v>185</v>
      </c>
      <c r="K661" s="54"/>
      <c r="L661" s="74"/>
      <c r="M661" s="23"/>
      <c r="N661" s="74"/>
      <c r="O661" s="74"/>
      <c r="P661" s="23"/>
      <c r="Q661" s="23"/>
      <c r="R661" s="23"/>
      <c r="S661" s="74"/>
      <c r="T661" s="74"/>
      <c r="U661" s="74"/>
      <c r="V661" s="23"/>
      <c r="W661" s="23"/>
      <c r="X661" s="23"/>
      <c r="Y661" s="23"/>
      <c r="Z661" s="4"/>
    </row>
    <row r="662" spans="1:26" ht="23.25">
      <c r="A662" s="4"/>
      <c r="B662" s="57"/>
      <c r="C662" s="58"/>
      <c r="D662" s="58"/>
      <c r="E662" s="58"/>
      <c r="F662" s="58"/>
      <c r="G662" s="58"/>
      <c r="H662" s="58"/>
      <c r="I662" s="53"/>
      <c r="J662" s="53" t="s">
        <v>52</v>
      </c>
      <c r="K662" s="54"/>
      <c r="L662" s="21">
        <f>+L669</f>
        <v>23140.300000000003</v>
      </c>
      <c r="M662" s="21"/>
      <c r="N662" s="21"/>
      <c r="O662" s="21"/>
      <c r="P662" s="21"/>
      <c r="Q662" s="21">
        <f>SUM(L662:P662)</f>
        <v>23140.300000000003</v>
      </c>
      <c r="R662" s="21"/>
      <c r="S662" s="21"/>
      <c r="T662" s="21"/>
      <c r="U662" s="21"/>
      <c r="V662" s="21"/>
      <c r="W662" s="21">
        <f>+V662+Q662</f>
        <v>23140.300000000003</v>
      </c>
      <c r="X662" s="21">
        <f>(Q662/W662)*100</f>
        <v>100</v>
      </c>
      <c r="Y662" s="21">
        <f>(V662/W662)*100</f>
        <v>0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4"/>
      <c r="J663" s="53" t="s">
        <v>53</v>
      </c>
      <c r="K663" s="54"/>
      <c r="L663" s="74">
        <f>+L670</f>
        <v>29809.400000000005</v>
      </c>
      <c r="M663" s="23"/>
      <c r="N663" s="74"/>
      <c r="O663" s="74"/>
      <c r="P663" s="23"/>
      <c r="Q663" s="23">
        <f>SUM(L663:P663)</f>
        <v>29809.400000000005</v>
      </c>
      <c r="R663" s="23"/>
      <c r="S663" s="74"/>
      <c r="T663" s="74"/>
      <c r="U663" s="74"/>
      <c r="V663" s="23"/>
      <c r="W663" s="23">
        <f>+V663+Q663</f>
        <v>29809.400000000005</v>
      </c>
      <c r="X663" s="23">
        <f>(Q663/W663)*100</f>
        <v>100</v>
      </c>
      <c r="Y663" s="23">
        <f>(V663/W663)*100</f>
        <v>0</v>
      </c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4"/>
      <c r="J664" s="53" t="s">
        <v>54</v>
      </c>
      <c r="K664" s="54"/>
      <c r="L664" s="74">
        <f>+L671</f>
        <v>29291.600000000002</v>
      </c>
      <c r="M664" s="23"/>
      <c r="N664" s="74"/>
      <c r="O664" s="74"/>
      <c r="P664" s="23"/>
      <c r="Q664" s="23">
        <f>SUM(L664:P664)</f>
        <v>29291.600000000002</v>
      </c>
      <c r="R664" s="23"/>
      <c r="S664" s="74"/>
      <c r="T664" s="74"/>
      <c r="U664" s="74"/>
      <c r="V664" s="23"/>
      <c r="W664" s="23">
        <f>+V664+Q664</f>
        <v>29291.600000000002</v>
      </c>
      <c r="X664" s="23">
        <f>(Q664/W664)*100</f>
        <v>100</v>
      </c>
      <c r="Y664" s="23">
        <f>(V664/W664)*100</f>
        <v>0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4"/>
      <c r="J665" s="53" t="s">
        <v>55</v>
      </c>
      <c r="K665" s="54"/>
      <c r="L665" s="74">
        <f>(L664/L662)*100</f>
        <v>126.58262857439186</v>
      </c>
      <c r="M665" s="23"/>
      <c r="N665" s="74"/>
      <c r="O665" s="74"/>
      <c r="P665" s="23"/>
      <c r="Q665" s="23">
        <f>(Q664/Q662)*100</f>
        <v>126.58262857439186</v>
      </c>
      <c r="R665" s="23"/>
      <c r="S665" s="74"/>
      <c r="T665" s="74"/>
      <c r="U665" s="74"/>
      <c r="V665" s="23"/>
      <c r="W665" s="23">
        <f>(W664/W662)*100</f>
        <v>126.58262857439186</v>
      </c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4"/>
      <c r="J666" s="53" t="s">
        <v>56</v>
      </c>
      <c r="K666" s="54"/>
      <c r="L666" s="74">
        <f>(L664/L663)*100</f>
        <v>98.26296403148</v>
      </c>
      <c r="M666" s="23"/>
      <c r="N666" s="74"/>
      <c r="O666" s="74"/>
      <c r="P666" s="23"/>
      <c r="Q666" s="23">
        <f>(Q664/Q663)*100</f>
        <v>98.26296403148</v>
      </c>
      <c r="R666" s="23"/>
      <c r="S666" s="74"/>
      <c r="T666" s="74"/>
      <c r="U666" s="74"/>
      <c r="V666" s="23"/>
      <c r="W666" s="23">
        <f>(W664/W663)*100</f>
        <v>98.26296403148</v>
      </c>
      <c r="X666" s="23"/>
      <c r="Y666" s="23"/>
      <c r="Z666" s="4"/>
    </row>
    <row r="667" spans="1:26" ht="23.25">
      <c r="A667" s="4"/>
      <c r="B667" s="57"/>
      <c r="C667" s="57"/>
      <c r="D667" s="57"/>
      <c r="E667" s="57"/>
      <c r="F667" s="57"/>
      <c r="G667" s="57"/>
      <c r="H667" s="57"/>
      <c r="I667" s="64"/>
      <c r="J667" s="53"/>
      <c r="K667" s="54"/>
      <c r="L667" s="74"/>
      <c r="M667" s="23"/>
      <c r="N667" s="74"/>
      <c r="O667" s="74"/>
      <c r="P667" s="23"/>
      <c r="Q667" s="23"/>
      <c r="R667" s="23"/>
      <c r="S667" s="74"/>
      <c r="T667" s="74"/>
      <c r="U667" s="74"/>
      <c r="V667" s="23"/>
      <c r="W667" s="23"/>
      <c r="X667" s="23"/>
      <c r="Y667" s="23"/>
      <c r="Z667" s="4"/>
    </row>
    <row r="668" spans="1:26" ht="23.25">
      <c r="A668" s="4"/>
      <c r="B668" s="57"/>
      <c r="C668" s="58"/>
      <c r="D668" s="58"/>
      <c r="E668" s="58"/>
      <c r="F668" s="58" t="s">
        <v>186</v>
      </c>
      <c r="G668" s="58"/>
      <c r="H668" s="58"/>
      <c r="I668" s="53"/>
      <c r="J668" s="53" t="s">
        <v>187</v>
      </c>
      <c r="K668" s="54"/>
      <c r="L668" s="21"/>
      <c r="M668" s="21"/>
      <c r="N668" s="21"/>
      <c r="O668" s="21"/>
      <c r="P668" s="21"/>
      <c r="Q668" s="21">
        <f>SUM(L668:P668)</f>
        <v>0</v>
      </c>
      <c r="R668" s="21"/>
      <c r="S668" s="21"/>
      <c r="T668" s="21"/>
      <c r="U668" s="21"/>
      <c r="V668" s="21"/>
      <c r="W668" s="21"/>
      <c r="X668" s="21"/>
      <c r="Y668" s="21"/>
      <c r="Z668" s="4"/>
    </row>
    <row r="669" spans="1:26" ht="23.25">
      <c r="A669" s="4"/>
      <c r="B669" s="57"/>
      <c r="C669" s="57"/>
      <c r="D669" s="57"/>
      <c r="E669" s="57"/>
      <c r="F669" s="57"/>
      <c r="G669" s="57"/>
      <c r="H669" s="57"/>
      <c r="I669" s="64"/>
      <c r="J669" s="53" t="s">
        <v>52</v>
      </c>
      <c r="K669" s="54"/>
      <c r="L669" s="74">
        <f>+L686</f>
        <v>23140.300000000003</v>
      </c>
      <c r="M669" s="23"/>
      <c r="N669" s="74"/>
      <c r="O669" s="74"/>
      <c r="P669" s="23"/>
      <c r="Q669" s="23">
        <f>SUM(L669:P669)</f>
        <v>23140.300000000003</v>
      </c>
      <c r="R669" s="23"/>
      <c r="S669" s="74"/>
      <c r="T669" s="74"/>
      <c r="U669" s="74"/>
      <c r="V669" s="23"/>
      <c r="W669" s="23">
        <f>+V669+Q669</f>
        <v>23140.300000000003</v>
      </c>
      <c r="X669" s="23">
        <f>(Q669/W669)*100</f>
        <v>100</v>
      </c>
      <c r="Y669" s="23">
        <f>(V669/W669)*100</f>
        <v>0</v>
      </c>
      <c r="Z669" s="4"/>
    </row>
    <row r="670" spans="1:26" ht="23.25">
      <c r="A670" s="4"/>
      <c r="B670" s="57"/>
      <c r="C670" s="57"/>
      <c r="D670" s="57"/>
      <c r="E670" s="57"/>
      <c r="F670" s="57"/>
      <c r="G670" s="57"/>
      <c r="H670" s="57"/>
      <c r="I670" s="64"/>
      <c r="J670" s="53" t="s">
        <v>53</v>
      </c>
      <c r="K670" s="54"/>
      <c r="L670" s="74">
        <f>+L687</f>
        <v>29809.400000000005</v>
      </c>
      <c r="M670" s="23"/>
      <c r="N670" s="74"/>
      <c r="O670" s="74"/>
      <c r="P670" s="23"/>
      <c r="Q670" s="23">
        <f>SUM(L670:P670)</f>
        <v>29809.400000000005</v>
      </c>
      <c r="R670" s="23"/>
      <c r="S670" s="74"/>
      <c r="T670" s="74"/>
      <c r="U670" s="74"/>
      <c r="V670" s="23"/>
      <c r="W670" s="23">
        <f>+V670+Q670</f>
        <v>29809.400000000005</v>
      </c>
      <c r="X670" s="23">
        <f>(Q670/W670)*100</f>
        <v>100</v>
      </c>
      <c r="Y670" s="23">
        <f>(V670/W670)*100</f>
        <v>0</v>
      </c>
      <c r="Z670" s="4"/>
    </row>
    <row r="671" spans="1:26" ht="23.25">
      <c r="A671" s="4"/>
      <c r="B671" s="57"/>
      <c r="C671" s="57"/>
      <c r="D671" s="57"/>
      <c r="E671" s="57"/>
      <c r="F671" s="57"/>
      <c r="G671" s="57"/>
      <c r="H671" s="57"/>
      <c r="I671" s="64"/>
      <c r="J671" s="53" t="s">
        <v>54</v>
      </c>
      <c r="K671" s="54"/>
      <c r="L671" s="74">
        <f>+L688</f>
        <v>29291.600000000002</v>
      </c>
      <c r="M671" s="23"/>
      <c r="N671" s="74"/>
      <c r="O671" s="74"/>
      <c r="P671" s="23"/>
      <c r="Q671" s="23">
        <f>SUM(L671:P671)</f>
        <v>29291.600000000002</v>
      </c>
      <c r="R671" s="23"/>
      <c r="S671" s="74"/>
      <c r="T671" s="74"/>
      <c r="U671" s="74"/>
      <c r="V671" s="23"/>
      <c r="W671" s="23">
        <f>+V671+Q671</f>
        <v>29291.600000000002</v>
      </c>
      <c r="X671" s="23">
        <f>(Q671/W671)*100</f>
        <v>100</v>
      </c>
      <c r="Y671" s="23">
        <f>(V671/W671)*100</f>
        <v>0</v>
      </c>
      <c r="Z671" s="4"/>
    </row>
    <row r="672" spans="1:26" ht="23.25">
      <c r="A672" s="4"/>
      <c r="B672" s="57"/>
      <c r="C672" s="57"/>
      <c r="D672" s="57"/>
      <c r="E672" s="57"/>
      <c r="F672" s="57"/>
      <c r="G672" s="57"/>
      <c r="H672" s="57"/>
      <c r="I672" s="64"/>
      <c r="J672" s="53" t="s">
        <v>55</v>
      </c>
      <c r="K672" s="54"/>
      <c r="L672" s="74">
        <f>(L671/L669)*100</f>
        <v>126.58262857439186</v>
      </c>
      <c r="M672" s="23"/>
      <c r="N672" s="74"/>
      <c r="O672" s="74"/>
      <c r="P672" s="23"/>
      <c r="Q672" s="23">
        <f>(Q671/Q669)*100</f>
        <v>126.58262857439186</v>
      </c>
      <c r="R672" s="23"/>
      <c r="S672" s="74"/>
      <c r="T672" s="74"/>
      <c r="U672" s="74"/>
      <c r="V672" s="23"/>
      <c r="W672" s="23">
        <f>(W671/W669)*100</f>
        <v>126.58262857439186</v>
      </c>
      <c r="X672" s="23"/>
      <c r="Y672" s="23"/>
      <c r="Z672" s="4"/>
    </row>
    <row r="673" spans="1:26" ht="23.25">
      <c r="A673" s="4"/>
      <c r="B673" s="57"/>
      <c r="C673" s="57"/>
      <c r="D673" s="57"/>
      <c r="E673" s="57"/>
      <c r="F673" s="57"/>
      <c r="G673" s="57"/>
      <c r="H673" s="57"/>
      <c r="I673" s="64"/>
      <c r="J673" s="53" t="s">
        <v>56</v>
      </c>
      <c r="K673" s="54"/>
      <c r="L673" s="74">
        <f>(L671/L670)*100</f>
        <v>98.26296403148</v>
      </c>
      <c r="M673" s="23"/>
      <c r="N673" s="74"/>
      <c r="O673" s="74"/>
      <c r="P673" s="23"/>
      <c r="Q673" s="23">
        <f>(Q671/Q670)*100</f>
        <v>98.26296403148</v>
      </c>
      <c r="R673" s="23"/>
      <c r="S673" s="74"/>
      <c r="T673" s="74"/>
      <c r="U673" s="74"/>
      <c r="V673" s="23"/>
      <c r="W673" s="23">
        <f>(W671/W670)*100</f>
        <v>98.26296403148</v>
      </c>
      <c r="X673" s="23"/>
      <c r="Y673" s="23"/>
      <c r="Z673" s="4"/>
    </row>
    <row r="674" spans="1:26" ht="23.25">
      <c r="A674" s="4"/>
      <c r="B674" s="57"/>
      <c r="C674" s="57"/>
      <c r="D674" s="57"/>
      <c r="E674" s="57"/>
      <c r="F674" s="57"/>
      <c r="G674" s="57"/>
      <c r="H674" s="57"/>
      <c r="I674" s="64"/>
      <c r="J674" s="53"/>
      <c r="K674" s="54"/>
      <c r="L674" s="74"/>
      <c r="M674" s="23"/>
      <c r="N674" s="74"/>
      <c r="O674" s="74"/>
      <c r="P674" s="23"/>
      <c r="Q674" s="23"/>
      <c r="R674" s="23"/>
      <c r="S674" s="74"/>
      <c r="T674" s="74"/>
      <c r="U674" s="74"/>
      <c r="V674" s="23"/>
      <c r="W674" s="23"/>
      <c r="X674" s="23"/>
      <c r="Y674" s="23"/>
      <c r="Z674" s="4"/>
    </row>
    <row r="675" spans="1:26" ht="23.25">
      <c r="A675" s="4"/>
      <c r="B675" s="65"/>
      <c r="C675" s="65"/>
      <c r="D675" s="65"/>
      <c r="E675" s="65"/>
      <c r="F675" s="65"/>
      <c r="G675" s="65"/>
      <c r="H675" s="65"/>
      <c r="I675" s="66"/>
      <c r="J675" s="62"/>
      <c r="K675" s="63"/>
      <c r="L675" s="75"/>
      <c r="M675" s="76"/>
      <c r="N675" s="75"/>
      <c r="O675" s="75"/>
      <c r="P675" s="76"/>
      <c r="Q675" s="76"/>
      <c r="R675" s="76"/>
      <c r="S675" s="75"/>
      <c r="T675" s="75"/>
      <c r="U675" s="75"/>
      <c r="V675" s="76"/>
      <c r="W675" s="76"/>
      <c r="X675" s="76"/>
      <c r="Y675" s="76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215</v>
      </c>
      <c r="Z677" s="4"/>
    </row>
    <row r="678" spans="1:26" ht="23.25">
      <c r="A678" s="4"/>
      <c r="B678" s="67" t="s">
        <v>40</v>
      </c>
      <c r="C678" s="68"/>
      <c r="D678" s="68"/>
      <c r="E678" s="68"/>
      <c r="F678" s="68"/>
      <c r="G678" s="68"/>
      <c r="H678" s="69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43</v>
      </c>
      <c r="X678" s="13"/>
      <c r="Y678" s="16"/>
      <c r="Z678" s="4"/>
    </row>
    <row r="679" spans="1:26" ht="23.25">
      <c r="A679" s="4"/>
      <c r="B679" s="17" t="s">
        <v>41</v>
      </c>
      <c r="C679" s="18"/>
      <c r="D679" s="18"/>
      <c r="E679" s="18"/>
      <c r="F679" s="18"/>
      <c r="G679" s="18"/>
      <c r="H679" s="70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39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4"/>
      <c r="J683" s="53"/>
      <c r="K683" s="54"/>
      <c r="L683" s="22"/>
      <c r="M683" s="23"/>
      <c r="N683" s="24"/>
      <c r="O683" s="3"/>
      <c r="P683" s="27"/>
      <c r="Q683" s="27"/>
      <c r="R683" s="23"/>
      <c r="S683" s="24"/>
      <c r="T683" s="22"/>
      <c r="U683" s="73"/>
      <c r="V683" s="27"/>
      <c r="W683" s="27"/>
      <c r="X683" s="27"/>
      <c r="Y683" s="23"/>
      <c r="Z683" s="4"/>
    </row>
    <row r="684" spans="1:26" ht="23.25">
      <c r="A684" s="4"/>
      <c r="B684" s="51" t="s">
        <v>181</v>
      </c>
      <c r="C684" s="51" t="s">
        <v>183</v>
      </c>
      <c r="D684" s="51" t="s">
        <v>59</v>
      </c>
      <c r="E684" s="51" t="s">
        <v>62</v>
      </c>
      <c r="F684" s="51" t="s">
        <v>186</v>
      </c>
      <c r="G684" s="51" t="s">
        <v>67</v>
      </c>
      <c r="H684" s="51"/>
      <c r="I684" s="64"/>
      <c r="J684" s="55" t="s">
        <v>68</v>
      </c>
      <c r="K684" s="56"/>
      <c r="L684" s="74"/>
      <c r="M684" s="74"/>
      <c r="N684" s="74"/>
      <c r="O684" s="74"/>
      <c r="P684" s="74"/>
      <c r="Q684" s="74"/>
      <c r="R684" s="74"/>
      <c r="S684" s="74"/>
      <c r="T684" s="74"/>
      <c r="U684" s="77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4"/>
      <c r="J685" s="55" t="s">
        <v>69</v>
      </c>
      <c r="K685" s="56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23"/>
      <c r="W685" s="23"/>
      <c r="X685" s="23"/>
      <c r="Y685" s="23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4"/>
      <c r="J686" s="53" t="s">
        <v>52</v>
      </c>
      <c r="K686" s="54"/>
      <c r="L686" s="74">
        <f aca="true" t="shared" si="50" ref="L686:P688">+L693+L700+L707+L714+L730+L738+L745+L753+L761+L777+L785+L794+L802+L821+L828+L835+L842+L850</f>
        <v>23140.300000000003</v>
      </c>
      <c r="M686" s="74">
        <f t="shared" si="50"/>
        <v>0</v>
      </c>
      <c r="N686" s="74">
        <f t="shared" si="50"/>
        <v>0</v>
      </c>
      <c r="O686" s="74">
        <f t="shared" si="50"/>
        <v>0</v>
      </c>
      <c r="P686" s="74">
        <f t="shared" si="50"/>
        <v>0</v>
      </c>
      <c r="Q686" s="23">
        <f>SUM(L686:P686)</f>
        <v>23140.300000000003</v>
      </c>
      <c r="R686" s="74"/>
      <c r="S686" s="74"/>
      <c r="T686" s="74"/>
      <c r="U686" s="74"/>
      <c r="V686" s="23"/>
      <c r="W686" s="23">
        <f>+V686+Q686</f>
        <v>23140.300000000003</v>
      </c>
      <c r="X686" s="23">
        <f>(Q686/W686)*100</f>
        <v>100</v>
      </c>
      <c r="Y686" s="23">
        <f>(V686/W686)*100</f>
        <v>0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4"/>
      <c r="J687" s="53" t="s">
        <v>53</v>
      </c>
      <c r="K687" s="54"/>
      <c r="L687" s="74">
        <f t="shared" si="50"/>
        <v>29809.400000000005</v>
      </c>
      <c r="M687" s="23">
        <f t="shared" si="50"/>
        <v>0</v>
      </c>
      <c r="N687" s="74">
        <f t="shared" si="50"/>
        <v>0</v>
      </c>
      <c r="O687" s="74">
        <f t="shared" si="50"/>
        <v>0</v>
      </c>
      <c r="P687" s="23">
        <f t="shared" si="50"/>
        <v>0</v>
      </c>
      <c r="Q687" s="23">
        <f>SUM(L687:P687)</f>
        <v>29809.400000000005</v>
      </c>
      <c r="R687" s="23"/>
      <c r="S687" s="74"/>
      <c r="T687" s="74"/>
      <c r="U687" s="74"/>
      <c r="V687" s="23"/>
      <c r="W687" s="23">
        <f>+V687+Q687</f>
        <v>29809.400000000005</v>
      </c>
      <c r="X687" s="23">
        <f>(Q687/W687)*100</f>
        <v>100</v>
      </c>
      <c r="Y687" s="23">
        <f>(V687/W687)*100</f>
        <v>0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4"/>
      <c r="J688" s="53" t="s">
        <v>54</v>
      </c>
      <c r="K688" s="54"/>
      <c r="L688" s="74">
        <f t="shared" si="50"/>
        <v>29291.600000000002</v>
      </c>
      <c r="M688" s="23">
        <f t="shared" si="50"/>
        <v>0</v>
      </c>
      <c r="N688" s="74">
        <f t="shared" si="50"/>
        <v>0</v>
      </c>
      <c r="O688" s="74">
        <f t="shared" si="50"/>
        <v>0</v>
      </c>
      <c r="P688" s="23">
        <f t="shared" si="50"/>
        <v>0</v>
      </c>
      <c r="Q688" s="23">
        <f>SUM(L688:P688)</f>
        <v>29291.600000000002</v>
      </c>
      <c r="R688" s="23"/>
      <c r="S688" s="74"/>
      <c r="T688" s="74"/>
      <c r="U688" s="74"/>
      <c r="V688" s="23"/>
      <c r="W688" s="23">
        <f>+V688+Q688</f>
        <v>29291.600000000002</v>
      </c>
      <c r="X688" s="23">
        <f>(Q688/W688)*100</f>
        <v>100</v>
      </c>
      <c r="Y688" s="23">
        <f>(V688/W688)*100</f>
        <v>0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4"/>
      <c r="J689" s="53" t="s">
        <v>55</v>
      </c>
      <c r="K689" s="54"/>
      <c r="L689" s="74">
        <f>(L688/L686)*100</f>
        <v>126.58262857439186</v>
      </c>
      <c r="M689" s="23"/>
      <c r="N689" s="74"/>
      <c r="O689" s="74"/>
      <c r="P689" s="23"/>
      <c r="Q689" s="23">
        <f>(Q688/Q686)*100</f>
        <v>126.58262857439186</v>
      </c>
      <c r="R689" s="23"/>
      <c r="S689" s="74"/>
      <c r="T689" s="74"/>
      <c r="U689" s="74"/>
      <c r="V689" s="23"/>
      <c r="W689" s="23">
        <f>(W688/W686)*100</f>
        <v>126.58262857439186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4"/>
      <c r="J690" s="53" t="s">
        <v>56</v>
      </c>
      <c r="K690" s="54"/>
      <c r="L690" s="74">
        <f>(L688/L687)*100</f>
        <v>98.26296403148</v>
      </c>
      <c r="M690" s="23"/>
      <c r="N690" s="74"/>
      <c r="O690" s="74"/>
      <c r="P690" s="23"/>
      <c r="Q690" s="23">
        <f>(Q688/Q687)*100</f>
        <v>98.26296403148</v>
      </c>
      <c r="R690" s="23"/>
      <c r="S690" s="74"/>
      <c r="T690" s="74"/>
      <c r="U690" s="74"/>
      <c r="V690" s="23"/>
      <c r="W690" s="23">
        <f>(W688/W687)*100</f>
        <v>98.26296403148</v>
      </c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4"/>
      <c r="J691" s="53"/>
      <c r="K691" s="54"/>
      <c r="L691" s="74"/>
      <c r="M691" s="23"/>
      <c r="N691" s="74"/>
      <c r="O691" s="74"/>
      <c r="P691" s="23"/>
      <c r="Q691" s="23"/>
      <c r="R691" s="23"/>
      <c r="S691" s="74"/>
      <c r="T691" s="74"/>
      <c r="U691" s="74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 t="s">
        <v>70</v>
      </c>
      <c r="I692" s="64"/>
      <c r="J692" s="53" t="s">
        <v>71</v>
      </c>
      <c r="K692" s="54"/>
      <c r="L692" s="74"/>
      <c r="M692" s="23"/>
      <c r="N692" s="74"/>
      <c r="O692" s="74"/>
      <c r="P692" s="23"/>
      <c r="Q692" s="23"/>
      <c r="R692" s="23"/>
      <c r="S692" s="74"/>
      <c r="T692" s="74"/>
      <c r="U692" s="74"/>
      <c r="V692" s="23"/>
      <c r="W692" s="23"/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4"/>
      <c r="J693" s="53" t="s">
        <v>52</v>
      </c>
      <c r="K693" s="54"/>
      <c r="L693" s="74">
        <v>551.9</v>
      </c>
      <c r="M693" s="23"/>
      <c r="N693" s="74"/>
      <c r="O693" s="74"/>
      <c r="P693" s="23"/>
      <c r="Q693" s="23">
        <f>SUM(L693:P693)</f>
        <v>551.9</v>
      </c>
      <c r="R693" s="23"/>
      <c r="S693" s="74"/>
      <c r="T693" s="74"/>
      <c r="U693" s="74"/>
      <c r="V693" s="23"/>
      <c r="W693" s="23">
        <f>+V693+Q693</f>
        <v>551.9</v>
      </c>
      <c r="X693" s="23">
        <f>(Q693/W693)*100</f>
        <v>100</v>
      </c>
      <c r="Y693" s="23">
        <f>(V693/W693)*100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4"/>
      <c r="J694" s="53" t="s">
        <v>53</v>
      </c>
      <c r="K694" s="54"/>
      <c r="L694" s="74">
        <v>713.1</v>
      </c>
      <c r="M694" s="23"/>
      <c r="N694" s="74"/>
      <c r="O694" s="74"/>
      <c r="P694" s="23"/>
      <c r="Q694" s="23">
        <f>SUM(L694:P694)</f>
        <v>713.1</v>
      </c>
      <c r="R694" s="23"/>
      <c r="S694" s="74"/>
      <c r="T694" s="74"/>
      <c r="U694" s="74"/>
      <c r="V694" s="23"/>
      <c r="W694" s="23">
        <f>+V694+Q694</f>
        <v>713.1</v>
      </c>
      <c r="X694" s="23">
        <f>(Q694/W694)*100</f>
        <v>100</v>
      </c>
      <c r="Y694" s="23">
        <f>(V694/W694)*100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4"/>
      <c r="J695" s="53" t="s">
        <v>54</v>
      </c>
      <c r="K695" s="54"/>
      <c r="L695" s="74">
        <v>705.5</v>
      </c>
      <c r="M695" s="23"/>
      <c r="N695" s="74"/>
      <c r="O695" s="74"/>
      <c r="P695" s="23"/>
      <c r="Q695" s="23">
        <f>SUM(L695:P695)</f>
        <v>705.5</v>
      </c>
      <c r="R695" s="23"/>
      <c r="S695" s="74"/>
      <c r="T695" s="74"/>
      <c r="U695" s="74"/>
      <c r="V695" s="23"/>
      <c r="W695" s="23">
        <f>+V695+Q695</f>
        <v>705.5</v>
      </c>
      <c r="X695" s="23">
        <f>(Q695/W695)*100</f>
        <v>100</v>
      </c>
      <c r="Y695" s="23">
        <f>(V695/W695)*100</f>
        <v>0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4"/>
      <c r="J696" s="53" t="s">
        <v>55</v>
      </c>
      <c r="K696" s="54"/>
      <c r="L696" s="74">
        <f>(L695/L693)*100</f>
        <v>127.83112882768619</v>
      </c>
      <c r="M696" s="23"/>
      <c r="N696" s="74"/>
      <c r="O696" s="74"/>
      <c r="P696" s="23"/>
      <c r="Q696" s="23">
        <f>(Q695/Q693)*100</f>
        <v>127.83112882768619</v>
      </c>
      <c r="R696" s="23"/>
      <c r="S696" s="74"/>
      <c r="T696" s="74"/>
      <c r="U696" s="74"/>
      <c r="V696" s="23"/>
      <c r="W696" s="23">
        <f>(W695/W693)*100</f>
        <v>127.83112882768619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4"/>
      <c r="J697" s="53" t="s">
        <v>56</v>
      </c>
      <c r="K697" s="54"/>
      <c r="L697" s="74">
        <f>(L695/L694)*100</f>
        <v>98.93423082316646</v>
      </c>
      <c r="M697" s="23"/>
      <c r="N697" s="74"/>
      <c r="O697" s="74"/>
      <c r="P697" s="23"/>
      <c r="Q697" s="23">
        <f>(Q695/Q694)*100</f>
        <v>98.93423082316646</v>
      </c>
      <c r="R697" s="23"/>
      <c r="S697" s="74"/>
      <c r="T697" s="74"/>
      <c r="U697" s="74"/>
      <c r="V697" s="23"/>
      <c r="W697" s="23">
        <f>(W695/W694)*100</f>
        <v>98.93423082316646</v>
      </c>
      <c r="X697" s="23"/>
      <c r="Y697" s="23"/>
      <c r="Z697" s="4"/>
    </row>
    <row r="698" spans="1:26" ht="23.25">
      <c r="A698" s="4"/>
      <c r="B698" s="57"/>
      <c r="C698" s="58"/>
      <c r="D698" s="58"/>
      <c r="E698" s="58"/>
      <c r="F698" s="58"/>
      <c r="G698" s="58"/>
      <c r="H698" s="58"/>
      <c r="I698" s="53"/>
      <c r="J698" s="53"/>
      <c r="K698" s="54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 t="s">
        <v>72</v>
      </c>
      <c r="I699" s="64"/>
      <c r="J699" s="53" t="s">
        <v>73</v>
      </c>
      <c r="K699" s="54"/>
      <c r="L699" s="74"/>
      <c r="M699" s="23"/>
      <c r="N699" s="74"/>
      <c r="O699" s="74"/>
      <c r="P699" s="23"/>
      <c r="Q699" s="23"/>
      <c r="R699" s="23"/>
      <c r="S699" s="74"/>
      <c r="T699" s="74"/>
      <c r="U699" s="74"/>
      <c r="V699" s="23"/>
      <c r="W699" s="23"/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4" t="s">
        <v>42</v>
      </c>
      <c r="J700" s="53" t="s">
        <v>52</v>
      </c>
      <c r="K700" s="54"/>
      <c r="L700" s="74">
        <v>1061.2</v>
      </c>
      <c r="M700" s="23"/>
      <c r="N700" s="74"/>
      <c r="O700" s="74"/>
      <c r="P700" s="23"/>
      <c r="Q700" s="23">
        <f>SUM(L700:P700)</f>
        <v>1061.2</v>
      </c>
      <c r="R700" s="23"/>
      <c r="S700" s="74"/>
      <c r="T700" s="74"/>
      <c r="U700" s="74"/>
      <c r="V700" s="23"/>
      <c r="W700" s="23">
        <f>+V700+Q700</f>
        <v>1061.2</v>
      </c>
      <c r="X700" s="23">
        <f>(Q700/W700)*100</f>
        <v>100</v>
      </c>
      <c r="Y700" s="23">
        <f>(V700/W700)*100</f>
        <v>0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4"/>
      <c r="J701" s="53" t="s">
        <v>53</v>
      </c>
      <c r="K701" s="54"/>
      <c r="L701" s="74">
        <v>1459.3</v>
      </c>
      <c r="M701" s="23"/>
      <c r="N701" s="74"/>
      <c r="O701" s="74"/>
      <c r="P701" s="23"/>
      <c r="Q701" s="23">
        <f>SUM(L701:P701)</f>
        <v>1459.3</v>
      </c>
      <c r="R701" s="23"/>
      <c r="S701" s="74"/>
      <c r="T701" s="74"/>
      <c r="U701" s="74"/>
      <c r="V701" s="23"/>
      <c r="W701" s="23">
        <f>+V701+Q701</f>
        <v>1459.3</v>
      </c>
      <c r="X701" s="23">
        <f>(Q701/W701)*100</f>
        <v>100</v>
      </c>
      <c r="Y701" s="23">
        <f>(V701/W701)*100</f>
        <v>0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4"/>
      <c r="J702" s="53" t="s">
        <v>54</v>
      </c>
      <c r="K702" s="54"/>
      <c r="L702" s="74">
        <v>1402.5</v>
      </c>
      <c r="M702" s="23"/>
      <c r="N702" s="74"/>
      <c r="O702" s="74"/>
      <c r="P702" s="23"/>
      <c r="Q702" s="23">
        <f>SUM(L702:P702)</f>
        <v>1402.5</v>
      </c>
      <c r="R702" s="23"/>
      <c r="S702" s="74"/>
      <c r="T702" s="74"/>
      <c r="U702" s="74"/>
      <c r="V702" s="23"/>
      <c r="W702" s="23">
        <f>+V702+Q702</f>
        <v>1402.5</v>
      </c>
      <c r="X702" s="23">
        <f>(Q702/W702)*100</f>
        <v>100</v>
      </c>
      <c r="Y702" s="23">
        <f>(V702/W702)*100</f>
        <v>0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4"/>
      <c r="J703" s="53" t="s">
        <v>55</v>
      </c>
      <c r="K703" s="54"/>
      <c r="L703" s="74">
        <f>(L702/L700)*100</f>
        <v>132.16170373162456</v>
      </c>
      <c r="M703" s="23"/>
      <c r="N703" s="74"/>
      <c r="O703" s="74"/>
      <c r="P703" s="23"/>
      <c r="Q703" s="23">
        <f>(Q702/Q700)*100</f>
        <v>132.16170373162456</v>
      </c>
      <c r="R703" s="23"/>
      <c r="S703" s="74"/>
      <c r="T703" s="74"/>
      <c r="U703" s="74"/>
      <c r="V703" s="23"/>
      <c r="W703" s="23">
        <f>(W702/W700)*100</f>
        <v>132.16170373162456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4"/>
      <c r="J704" s="53" t="s">
        <v>56</v>
      </c>
      <c r="K704" s="54"/>
      <c r="L704" s="74">
        <f>(L702/L701)*100</f>
        <v>96.10772288083328</v>
      </c>
      <c r="M704" s="23"/>
      <c r="N704" s="74"/>
      <c r="O704" s="74"/>
      <c r="P704" s="23"/>
      <c r="Q704" s="23">
        <f>(Q702/Q701)*100</f>
        <v>96.10772288083328</v>
      </c>
      <c r="R704" s="23"/>
      <c r="S704" s="74"/>
      <c r="T704" s="74"/>
      <c r="U704" s="74"/>
      <c r="V704" s="23"/>
      <c r="W704" s="23">
        <f>(W702/W701)*100</f>
        <v>96.10772288083328</v>
      </c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4"/>
      <c r="J705" s="53"/>
      <c r="K705" s="54"/>
      <c r="L705" s="74"/>
      <c r="M705" s="23"/>
      <c r="N705" s="74"/>
      <c r="O705" s="74"/>
      <c r="P705" s="23"/>
      <c r="Q705" s="23"/>
      <c r="R705" s="23"/>
      <c r="S705" s="74"/>
      <c r="T705" s="74"/>
      <c r="U705" s="74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 t="s">
        <v>188</v>
      </c>
      <c r="I706" s="64"/>
      <c r="J706" s="53" t="s">
        <v>86</v>
      </c>
      <c r="K706" s="54"/>
      <c r="L706" s="74"/>
      <c r="M706" s="23"/>
      <c r="N706" s="74"/>
      <c r="O706" s="74"/>
      <c r="P706" s="23"/>
      <c r="Q706" s="23">
        <f>SUM(L706:P706)</f>
        <v>0</v>
      </c>
      <c r="R706" s="23"/>
      <c r="S706" s="74"/>
      <c r="T706" s="74"/>
      <c r="U706" s="74"/>
      <c r="V706" s="23"/>
      <c r="W706" s="23"/>
      <c r="X706" s="23"/>
      <c r="Y706" s="23"/>
      <c r="Z706" s="4"/>
    </row>
    <row r="707" spans="1:26" ht="23.25">
      <c r="A707" s="4"/>
      <c r="B707" s="57"/>
      <c r="C707" s="58"/>
      <c r="D707" s="58"/>
      <c r="E707" s="58"/>
      <c r="F707" s="58"/>
      <c r="G707" s="58"/>
      <c r="H707" s="58"/>
      <c r="I707" s="53"/>
      <c r="J707" s="53" t="s">
        <v>52</v>
      </c>
      <c r="K707" s="54"/>
      <c r="L707" s="21">
        <v>1290.7</v>
      </c>
      <c r="M707" s="21"/>
      <c r="N707" s="21"/>
      <c r="O707" s="21"/>
      <c r="P707" s="21"/>
      <c r="Q707" s="21">
        <f>SUM(L707:P707)</f>
        <v>1290.7</v>
      </c>
      <c r="R707" s="21"/>
      <c r="S707" s="21"/>
      <c r="T707" s="21"/>
      <c r="U707" s="21"/>
      <c r="V707" s="21"/>
      <c r="W707" s="21">
        <f>+V707+Q707</f>
        <v>1290.7</v>
      </c>
      <c r="X707" s="21">
        <f>(Q707/W707)*100</f>
        <v>100</v>
      </c>
      <c r="Y707" s="21">
        <f>(V707/W707)*100</f>
        <v>0</v>
      </c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4"/>
      <c r="J708" s="53" t="s">
        <v>53</v>
      </c>
      <c r="K708" s="54"/>
      <c r="L708" s="74">
        <v>1658.9</v>
      </c>
      <c r="M708" s="23"/>
      <c r="N708" s="74"/>
      <c r="O708" s="74"/>
      <c r="P708" s="23"/>
      <c r="Q708" s="23">
        <f>SUM(L708:P708)</f>
        <v>1658.9</v>
      </c>
      <c r="R708" s="23"/>
      <c r="S708" s="74"/>
      <c r="T708" s="74"/>
      <c r="U708" s="74"/>
      <c r="V708" s="23"/>
      <c r="W708" s="23">
        <f>+V708+Q708</f>
        <v>1658.9</v>
      </c>
      <c r="X708" s="23">
        <f>(Q708/W708)*100</f>
        <v>100</v>
      </c>
      <c r="Y708" s="23">
        <f>(V708/W708)*100</f>
        <v>0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4"/>
      <c r="J709" s="53" t="s">
        <v>54</v>
      </c>
      <c r="K709" s="54"/>
      <c r="L709" s="74">
        <v>1632.6</v>
      </c>
      <c r="M709" s="23"/>
      <c r="N709" s="74"/>
      <c r="O709" s="74"/>
      <c r="P709" s="23"/>
      <c r="Q709" s="23">
        <f>SUM(L709:P709)</f>
        <v>1632.6</v>
      </c>
      <c r="R709" s="23"/>
      <c r="S709" s="74"/>
      <c r="T709" s="74"/>
      <c r="U709" s="74"/>
      <c r="V709" s="23"/>
      <c r="W709" s="23">
        <f>+V709+Q709</f>
        <v>1632.6</v>
      </c>
      <c r="X709" s="23">
        <f>(Q709/W709)*100</f>
        <v>100</v>
      </c>
      <c r="Y709" s="23">
        <f>(V709/W709)*100</f>
        <v>0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4"/>
      <c r="J710" s="53" t="s">
        <v>55</v>
      </c>
      <c r="K710" s="54"/>
      <c r="L710" s="74">
        <f>(L709/L707)*100</f>
        <v>126.48950182071744</v>
      </c>
      <c r="M710" s="23"/>
      <c r="N710" s="74"/>
      <c r="O710" s="74"/>
      <c r="P710" s="23"/>
      <c r="Q710" s="23">
        <f>(Q709/Q707)*100</f>
        <v>126.48950182071744</v>
      </c>
      <c r="R710" s="23"/>
      <c r="S710" s="74"/>
      <c r="T710" s="74"/>
      <c r="U710" s="74"/>
      <c r="V710" s="23"/>
      <c r="W710" s="23">
        <f>(W709/W707)*100</f>
        <v>126.48950182071744</v>
      </c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4"/>
      <c r="J711" s="53" t="s">
        <v>56</v>
      </c>
      <c r="K711" s="54"/>
      <c r="L711" s="74">
        <f>(L709/L708)*100</f>
        <v>98.41461209235034</v>
      </c>
      <c r="M711" s="23"/>
      <c r="N711" s="74"/>
      <c r="O711" s="74"/>
      <c r="P711" s="23"/>
      <c r="Q711" s="23">
        <f>(Q709/Q708)*100</f>
        <v>98.41461209235034</v>
      </c>
      <c r="R711" s="23"/>
      <c r="S711" s="74"/>
      <c r="T711" s="74"/>
      <c r="U711" s="74"/>
      <c r="V711" s="23"/>
      <c r="W711" s="23">
        <f>(W709/W708)*100</f>
        <v>98.41461209235034</v>
      </c>
      <c r="X711" s="23"/>
      <c r="Y711" s="23"/>
      <c r="Z711" s="4"/>
    </row>
    <row r="712" spans="1:26" ht="23.25">
      <c r="A712" s="4"/>
      <c r="B712" s="57"/>
      <c r="C712" s="57"/>
      <c r="D712" s="57"/>
      <c r="E712" s="57"/>
      <c r="F712" s="57"/>
      <c r="G712" s="57"/>
      <c r="H712" s="57"/>
      <c r="I712" s="64"/>
      <c r="J712" s="53"/>
      <c r="K712" s="54"/>
      <c r="L712" s="74"/>
      <c r="M712" s="23"/>
      <c r="N712" s="74"/>
      <c r="O712" s="74"/>
      <c r="P712" s="23"/>
      <c r="Q712" s="23"/>
      <c r="R712" s="23"/>
      <c r="S712" s="74"/>
      <c r="T712" s="74"/>
      <c r="U712" s="74"/>
      <c r="V712" s="23"/>
      <c r="W712" s="23"/>
      <c r="X712" s="23"/>
      <c r="Y712" s="23"/>
      <c r="Z712" s="4"/>
    </row>
    <row r="713" spans="1:26" ht="23.25">
      <c r="A713" s="4"/>
      <c r="B713" s="57"/>
      <c r="C713" s="58"/>
      <c r="D713" s="58"/>
      <c r="E713" s="58"/>
      <c r="F713" s="58"/>
      <c r="G713" s="58"/>
      <c r="H713" s="58" t="s">
        <v>90</v>
      </c>
      <c r="I713" s="53"/>
      <c r="J713" s="53" t="s">
        <v>91</v>
      </c>
      <c r="K713" s="54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7"/>
      <c r="C714" s="57"/>
      <c r="D714" s="57"/>
      <c r="E714" s="57"/>
      <c r="F714" s="57"/>
      <c r="G714" s="57"/>
      <c r="H714" s="57"/>
      <c r="I714" s="64"/>
      <c r="J714" s="53" t="s">
        <v>52</v>
      </c>
      <c r="K714" s="54"/>
      <c r="L714" s="74">
        <v>513.9</v>
      </c>
      <c r="M714" s="23"/>
      <c r="N714" s="74"/>
      <c r="O714" s="74"/>
      <c r="P714" s="23"/>
      <c r="Q714" s="23">
        <f>SUM(L714:P714)</f>
        <v>513.9</v>
      </c>
      <c r="R714" s="23"/>
      <c r="S714" s="74"/>
      <c r="T714" s="74"/>
      <c r="U714" s="74"/>
      <c r="V714" s="23"/>
      <c r="W714" s="23">
        <f>+V714+Q714</f>
        <v>513.9</v>
      </c>
      <c r="X714" s="23">
        <f>(Q714/W714)*100</f>
        <v>100</v>
      </c>
      <c r="Y714" s="23">
        <f>(V714/W714)*100</f>
        <v>0</v>
      </c>
      <c r="Z714" s="4"/>
    </row>
    <row r="715" spans="1:26" ht="23.25">
      <c r="A715" s="4"/>
      <c r="B715" s="57"/>
      <c r="C715" s="57"/>
      <c r="D715" s="57"/>
      <c r="E715" s="57"/>
      <c r="F715" s="57"/>
      <c r="G715" s="57"/>
      <c r="H715" s="57"/>
      <c r="I715" s="64"/>
      <c r="J715" s="53" t="s">
        <v>53</v>
      </c>
      <c r="K715" s="54"/>
      <c r="L715" s="74">
        <v>667.6</v>
      </c>
      <c r="M715" s="23"/>
      <c r="N715" s="74"/>
      <c r="O715" s="74"/>
      <c r="P715" s="23"/>
      <c r="Q715" s="23">
        <f>SUM(L715:P715)</f>
        <v>667.6</v>
      </c>
      <c r="R715" s="23"/>
      <c r="S715" s="74"/>
      <c r="T715" s="74"/>
      <c r="U715" s="74"/>
      <c r="V715" s="23"/>
      <c r="W715" s="23">
        <f>+V715+Q715</f>
        <v>667.6</v>
      </c>
      <c r="X715" s="23">
        <f>(Q715/W715)*100</f>
        <v>100</v>
      </c>
      <c r="Y715" s="23">
        <f>(V715/W715)*100</f>
        <v>0</v>
      </c>
      <c r="Z715" s="4"/>
    </row>
    <row r="716" spans="1:26" ht="23.25">
      <c r="A716" s="4"/>
      <c r="B716" s="57"/>
      <c r="C716" s="57"/>
      <c r="D716" s="57"/>
      <c r="E716" s="57"/>
      <c r="F716" s="57"/>
      <c r="G716" s="57"/>
      <c r="H716" s="57"/>
      <c r="I716" s="64"/>
      <c r="J716" s="53" t="s">
        <v>54</v>
      </c>
      <c r="K716" s="54"/>
      <c r="L716" s="74">
        <v>654.8</v>
      </c>
      <c r="M716" s="23"/>
      <c r="N716" s="74"/>
      <c r="O716" s="74"/>
      <c r="P716" s="23"/>
      <c r="Q716" s="23">
        <f>SUM(L716:P716)</f>
        <v>654.8</v>
      </c>
      <c r="R716" s="23"/>
      <c r="S716" s="74"/>
      <c r="T716" s="74"/>
      <c r="U716" s="74"/>
      <c r="V716" s="23"/>
      <c r="W716" s="23">
        <f>+V716+Q716</f>
        <v>654.8</v>
      </c>
      <c r="X716" s="23">
        <f>(Q716/W716)*100</f>
        <v>100</v>
      </c>
      <c r="Y716" s="23">
        <f>(V716/W716)*100</f>
        <v>0</v>
      </c>
      <c r="Z716" s="4"/>
    </row>
    <row r="717" spans="1:26" ht="23.25">
      <c r="A717" s="4"/>
      <c r="B717" s="57"/>
      <c r="C717" s="57"/>
      <c r="D717" s="57"/>
      <c r="E717" s="57"/>
      <c r="F717" s="57"/>
      <c r="G717" s="57"/>
      <c r="H717" s="57"/>
      <c r="I717" s="64"/>
      <c r="J717" s="53" t="s">
        <v>55</v>
      </c>
      <c r="K717" s="54"/>
      <c r="L717" s="74">
        <f>(L716/L714)*100</f>
        <v>127.41778556139327</v>
      </c>
      <c r="M717" s="23"/>
      <c r="N717" s="74"/>
      <c r="O717" s="74"/>
      <c r="P717" s="23"/>
      <c r="Q717" s="23">
        <f>(Q716/Q714)*100</f>
        <v>127.41778556139327</v>
      </c>
      <c r="R717" s="23"/>
      <c r="S717" s="74"/>
      <c r="T717" s="74"/>
      <c r="U717" s="74"/>
      <c r="V717" s="23"/>
      <c r="W717" s="23">
        <f>(W716/W714)*100</f>
        <v>127.41778556139327</v>
      </c>
      <c r="X717" s="23"/>
      <c r="Y717" s="23"/>
      <c r="Z717" s="4"/>
    </row>
    <row r="718" spans="1:26" ht="23.25">
      <c r="A718" s="4"/>
      <c r="B718" s="57"/>
      <c r="C718" s="57"/>
      <c r="D718" s="57"/>
      <c r="E718" s="57"/>
      <c r="F718" s="57"/>
      <c r="G718" s="57"/>
      <c r="H718" s="57"/>
      <c r="I718" s="64"/>
      <c r="J718" s="53" t="s">
        <v>56</v>
      </c>
      <c r="K718" s="54"/>
      <c r="L718" s="74">
        <f>(L716/L715)*100</f>
        <v>98.0826842420611</v>
      </c>
      <c r="M718" s="23"/>
      <c r="N718" s="74"/>
      <c r="O718" s="74"/>
      <c r="P718" s="23"/>
      <c r="Q718" s="23">
        <f>(Q716/Q715)*100</f>
        <v>98.0826842420611</v>
      </c>
      <c r="R718" s="23"/>
      <c r="S718" s="74"/>
      <c r="T718" s="74"/>
      <c r="U718" s="74"/>
      <c r="V718" s="23"/>
      <c r="W718" s="23">
        <f>(W716/W715)*100</f>
        <v>98.0826842420611</v>
      </c>
      <c r="X718" s="23"/>
      <c r="Y718" s="23"/>
      <c r="Z718" s="4"/>
    </row>
    <row r="719" spans="1:26" ht="23.25">
      <c r="A719" s="4"/>
      <c r="B719" s="57"/>
      <c r="C719" s="57"/>
      <c r="D719" s="57"/>
      <c r="E719" s="57"/>
      <c r="F719" s="57"/>
      <c r="G719" s="57"/>
      <c r="H719" s="57"/>
      <c r="I719" s="64"/>
      <c r="J719" s="53"/>
      <c r="K719" s="54"/>
      <c r="L719" s="74"/>
      <c r="M719" s="23"/>
      <c r="N719" s="74"/>
      <c r="O719" s="74"/>
      <c r="P719" s="23"/>
      <c r="Q719" s="23"/>
      <c r="R719" s="23"/>
      <c r="S719" s="74"/>
      <c r="T719" s="74"/>
      <c r="U719" s="74"/>
      <c r="V719" s="23"/>
      <c r="W719" s="23"/>
      <c r="X719" s="23"/>
      <c r="Y719" s="23"/>
      <c r="Z719" s="4"/>
    </row>
    <row r="720" spans="1:26" ht="23.25">
      <c r="A720" s="4"/>
      <c r="B720" s="65"/>
      <c r="C720" s="65"/>
      <c r="D720" s="65"/>
      <c r="E720" s="65"/>
      <c r="F720" s="65"/>
      <c r="G720" s="65"/>
      <c r="H720" s="65"/>
      <c r="I720" s="66"/>
      <c r="J720" s="62"/>
      <c r="K720" s="63"/>
      <c r="L720" s="75"/>
      <c r="M720" s="76"/>
      <c r="N720" s="75"/>
      <c r="O720" s="75"/>
      <c r="P720" s="76"/>
      <c r="Q720" s="76"/>
      <c r="R720" s="76"/>
      <c r="S720" s="75"/>
      <c r="T720" s="75"/>
      <c r="U720" s="75"/>
      <c r="V720" s="76"/>
      <c r="W720" s="76"/>
      <c r="X720" s="76"/>
      <c r="Y720" s="76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216</v>
      </c>
      <c r="Z722" s="4"/>
    </row>
    <row r="723" spans="1:26" ht="23.25">
      <c r="A723" s="4"/>
      <c r="B723" s="67" t="s">
        <v>40</v>
      </c>
      <c r="C723" s="68"/>
      <c r="D723" s="68"/>
      <c r="E723" s="68"/>
      <c r="F723" s="68"/>
      <c r="G723" s="68"/>
      <c r="H723" s="69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43</v>
      </c>
      <c r="X723" s="13"/>
      <c r="Y723" s="16"/>
      <c r="Z723" s="4"/>
    </row>
    <row r="724" spans="1:26" ht="23.25">
      <c r="A724" s="4"/>
      <c r="B724" s="17" t="s">
        <v>41</v>
      </c>
      <c r="C724" s="18"/>
      <c r="D724" s="18"/>
      <c r="E724" s="18"/>
      <c r="F724" s="18"/>
      <c r="G724" s="18"/>
      <c r="H724" s="70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39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4"/>
      <c r="J728" s="53"/>
      <c r="K728" s="54"/>
      <c r="L728" s="22"/>
      <c r="M728" s="23"/>
      <c r="N728" s="24"/>
      <c r="O728" s="3"/>
      <c r="P728" s="27"/>
      <c r="Q728" s="27"/>
      <c r="R728" s="23"/>
      <c r="S728" s="24"/>
      <c r="T728" s="22"/>
      <c r="U728" s="73"/>
      <c r="V728" s="27"/>
      <c r="W728" s="27"/>
      <c r="X728" s="27"/>
      <c r="Y728" s="23"/>
      <c r="Z728" s="4"/>
    </row>
    <row r="729" spans="1:26" ht="23.25">
      <c r="A729" s="4"/>
      <c r="B729" s="51" t="s">
        <v>181</v>
      </c>
      <c r="C729" s="51" t="s">
        <v>183</v>
      </c>
      <c r="D729" s="51" t="s">
        <v>59</v>
      </c>
      <c r="E729" s="51" t="s">
        <v>62</v>
      </c>
      <c r="F729" s="51" t="s">
        <v>186</v>
      </c>
      <c r="G729" s="51" t="s">
        <v>67</v>
      </c>
      <c r="H729" s="51" t="s">
        <v>123</v>
      </c>
      <c r="I729" s="64"/>
      <c r="J729" s="55" t="s">
        <v>124</v>
      </c>
      <c r="K729" s="56"/>
      <c r="L729" s="74"/>
      <c r="M729" s="74"/>
      <c r="N729" s="74"/>
      <c r="O729" s="74"/>
      <c r="P729" s="74"/>
      <c r="Q729" s="74"/>
      <c r="R729" s="74"/>
      <c r="S729" s="74"/>
      <c r="T729" s="74"/>
      <c r="U729" s="77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4"/>
      <c r="J730" s="55" t="s">
        <v>52</v>
      </c>
      <c r="K730" s="56"/>
      <c r="L730" s="74">
        <v>566.1</v>
      </c>
      <c r="M730" s="74"/>
      <c r="N730" s="74"/>
      <c r="O730" s="74"/>
      <c r="P730" s="74"/>
      <c r="Q730" s="74">
        <f>SUM(L730:P730)</f>
        <v>566.1</v>
      </c>
      <c r="R730" s="74"/>
      <c r="S730" s="74"/>
      <c r="T730" s="74"/>
      <c r="U730" s="74"/>
      <c r="V730" s="23"/>
      <c r="W730" s="23">
        <f>+V730+Q730</f>
        <v>566.1</v>
      </c>
      <c r="X730" s="23">
        <f>(Q730/W730)*100</f>
        <v>100</v>
      </c>
      <c r="Y730" s="23">
        <f>(V730/W730)*100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4"/>
      <c r="J731" s="53" t="s">
        <v>53</v>
      </c>
      <c r="K731" s="54"/>
      <c r="L731" s="74">
        <v>724.7</v>
      </c>
      <c r="M731" s="74"/>
      <c r="N731" s="74"/>
      <c r="O731" s="74"/>
      <c r="P731" s="74"/>
      <c r="Q731" s="23">
        <f>SUM(L731:P731)</f>
        <v>724.7</v>
      </c>
      <c r="R731" s="74"/>
      <c r="S731" s="74"/>
      <c r="T731" s="74"/>
      <c r="U731" s="74"/>
      <c r="V731" s="23"/>
      <c r="W731" s="23">
        <f>+V731+Q731</f>
        <v>724.7</v>
      </c>
      <c r="X731" s="23">
        <f>(Q731/W731)*100</f>
        <v>100</v>
      </c>
      <c r="Y731" s="23">
        <f>(V731/W731)*100</f>
        <v>0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4"/>
      <c r="J732" s="53" t="s">
        <v>54</v>
      </c>
      <c r="K732" s="54"/>
      <c r="L732" s="74">
        <v>720.3</v>
      </c>
      <c r="M732" s="23"/>
      <c r="N732" s="74"/>
      <c r="O732" s="74"/>
      <c r="P732" s="23"/>
      <c r="Q732" s="23">
        <f>SUM(L732:P732)</f>
        <v>720.3</v>
      </c>
      <c r="R732" s="23"/>
      <c r="S732" s="74"/>
      <c r="T732" s="74"/>
      <c r="U732" s="74"/>
      <c r="V732" s="23"/>
      <c r="W732" s="23">
        <f>+V732+Q732</f>
        <v>720.3</v>
      </c>
      <c r="X732" s="23">
        <f>(Q732/W732)*100</f>
        <v>100</v>
      </c>
      <c r="Y732" s="23">
        <f>(V732/W732)*100</f>
        <v>0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4"/>
      <c r="J733" s="53" t="s">
        <v>55</v>
      </c>
      <c r="K733" s="54"/>
      <c r="L733" s="74">
        <f>(L732/L730)*100</f>
        <v>127.23900370959194</v>
      </c>
      <c r="M733" s="23"/>
      <c r="N733" s="74"/>
      <c r="O733" s="74"/>
      <c r="P733" s="23"/>
      <c r="Q733" s="23">
        <f>(Q732/Q730)*100</f>
        <v>127.23900370959194</v>
      </c>
      <c r="R733" s="23"/>
      <c r="S733" s="74"/>
      <c r="T733" s="74"/>
      <c r="U733" s="74"/>
      <c r="V733" s="23"/>
      <c r="W733" s="23">
        <f>(W732/W730)*100</f>
        <v>127.23900370959194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4"/>
      <c r="J734" s="53" t="s">
        <v>56</v>
      </c>
      <c r="K734" s="54"/>
      <c r="L734" s="74">
        <f>(L732/L731)*100</f>
        <v>99.39285221470952</v>
      </c>
      <c r="M734" s="23"/>
      <c r="N734" s="74"/>
      <c r="O734" s="74"/>
      <c r="P734" s="23"/>
      <c r="Q734" s="23">
        <f>(Q732/Q731)*100</f>
        <v>99.39285221470952</v>
      </c>
      <c r="R734" s="23"/>
      <c r="S734" s="74"/>
      <c r="T734" s="74"/>
      <c r="U734" s="74"/>
      <c r="V734" s="23"/>
      <c r="W734" s="23">
        <f>(W732/W731)*100</f>
        <v>99.39285221470952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4"/>
      <c r="J735" s="53"/>
      <c r="K735" s="54"/>
      <c r="L735" s="74"/>
      <c r="M735" s="23"/>
      <c r="N735" s="74"/>
      <c r="O735" s="74"/>
      <c r="P735" s="23"/>
      <c r="Q735" s="23"/>
      <c r="R735" s="23"/>
      <c r="S735" s="74"/>
      <c r="T735" s="74"/>
      <c r="U735" s="74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 t="s">
        <v>74</v>
      </c>
      <c r="I736" s="64"/>
      <c r="J736" s="53" t="s">
        <v>189</v>
      </c>
      <c r="K736" s="54"/>
      <c r="L736" s="74"/>
      <c r="M736" s="23"/>
      <c r="N736" s="74"/>
      <c r="O736" s="74"/>
      <c r="P736" s="23"/>
      <c r="Q736" s="23"/>
      <c r="R736" s="23"/>
      <c r="S736" s="74"/>
      <c r="T736" s="74"/>
      <c r="U736" s="74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4"/>
      <c r="J737" s="53" t="s">
        <v>76</v>
      </c>
      <c r="K737" s="54"/>
      <c r="L737" s="74"/>
      <c r="M737" s="23"/>
      <c r="N737" s="74"/>
      <c r="O737" s="74"/>
      <c r="P737" s="23"/>
      <c r="Q737" s="23"/>
      <c r="R737" s="23"/>
      <c r="S737" s="74"/>
      <c r="T737" s="74"/>
      <c r="U737" s="74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4"/>
      <c r="J738" s="53" t="s">
        <v>52</v>
      </c>
      <c r="K738" s="54"/>
      <c r="L738" s="74">
        <v>1743.4</v>
      </c>
      <c r="M738" s="23"/>
      <c r="N738" s="74"/>
      <c r="O738" s="74"/>
      <c r="P738" s="23"/>
      <c r="Q738" s="23">
        <f>SUM(L738:P738)</f>
        <v>1743.4</v>
      </c>
      <c r="R738" s="23"/>
      <c r="S738" s="74"/>
      <c r="T738" s="74"/>
      <c r="U738" s="74"/>
      <c r="V738" s="23"/>
      <c r="W738" s="23">
        <f>+V738+Q738</f>
        <v>1743.4</v>
      </c>
      <c r="X738" s="23">
        <f>(Q738/W738)*100</f>
        <v>100</v>
      </c>
      <c r="Y738" s="23">
        <f>(V738/W738)*100</f>
        <v>0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4"/>
      <c r="J739" s="53" t="s">
        <v>53</v>
      </c>
      <c r="K739" s="54"/>
      <c r="L739" s="74">
        <v>2270.3</v>
      </c>
      <c r="M739" s="23"/>
      <c r="N739" s="74"/>
      <c r="O739" s="74"/>
      <c r="P739" s="23"/>
      <c r="Q739" s="23">
        <f>SUM(L739:P739)</f>
        <v>2270.3</v>
      </c>
      <c r="R739" s="23"/>
      <c r="S739" s="74"/>
      <c r="T739" s="74"/>
      <c r="U739" s="74"/>
      <c r="V739" s="23"/>
      <c r="W739" s="23">
        <f>+V739+Q739</f>
        <v>2270.3</v>
      </c>
      <c r="X739" s="23">
        <f>(Q739/W739)*100</f>
        <v>100</v>
      </c>
      <c r="Y739" s="23">
        <f>(V739/W739)*100</f>
        <v>0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4"/>
      <c r="J740" s="53" t="s">
        <v>54</v>
      </c>
      <c r="K740" s="54"/>
      <c r="L740" s="74">
        <v>2181</v>
      </c>
      <c r="M740" s="23"/>
      <c r="N740" s="74"/>
      <c r="O740" s="74"/>
      <c r="P740" s="23"/>
      <c r="Q740" s="23">
        <f>SUM(L740:P740)</f>
        <v>2181</v>
      </c>
      <c r="R740" s="23"/>
      <c r="S740" s="74"/>
      <c r="T740" s="74"/>
      <c r="U740" s="74"/>
      <c r="V740" s="23"/>
      <c r="W740" s="23">
        <f>+V740+Q740</f>
        <v>2181</v>
      </c>
      <c r="X740" s="23">
        <f>(Q740/W740)*100</f>
        <v>100</v>
      </c>
      <c r="Y740" s="23">
        <f>(V740/W740)*100</f>
        <v>0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4"/>
      <c r="J741" s="53" t="s">
        <v>55</v>
      </c>
      <c r="K741" s="54"/>
      <c r="L741" s="74">
        <f>(L740/L738)*100</f>
        <v>125.10037857060914</v>
      </c>
      <c r="M741" s="23"/>
      <c r="N741" s="74"/>
      <c r="O741" s="74"/>
      <c r="P741" s="23"/>
      <c r="Q741" s="23">
        <f>(Q740/Q738)*100</f>
        <v>125.10037857060914</v>
      </c>
      <c r="R741" s="23"/>
      <c r="S741" s="74"/>
      <c r="T741" s="74"/>
      <c r="U741" s="74"/>
      <c r="V741" s="23"/>
      <c r="W741" s="23">
        <f>(W740/W738)*100</f>
        <v>125.10037857060914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4"/>
      <c r="J742" s="53" t="s">
        <v>56</v>
      </c>
      <c r="K742" s="54"/>
      <c r="L742" s="74">
        <f>(L740/L739)*100</f>
        <v>96.06659912786856</v>
      </c>
      <c r="M742" s="23"/>
      <c r="N742" s="74"/>
      <c r="O742" s="74"/>
      <c r="P742" s="23"/>
      <c r="Q742" s="23">
        <f>(Q740/Q739)*100</f>
        <v>96.06659912786856</v>
      </c>
      <c r="R742" s="23"/>
      <c r="S742" s="74"/>
      <c r="T742" s="74"/>
      <c r="U742" s="74"/>
      <c r="V742" s="23"/>
      <c r="W742" s="23">
        <f>(W740/W739)*100</f>
        <v>96.06659912786856</v>
      </c>
      <c r="X742" s="23"/>
      <c r="Y742" s="23"/>
      <c r="Z742" s="4"/>
    </row>
    <row r="743" spans="1:26" ht="23.25">
      <c r="A743" s="4"/>
      <c r="B743" s="57"/>
      <c r="C743" s="58"/>
      <c r="D743" s="58"/>
      <c r="E743" s="58"/>
      <c r="F743" s="58"/>
      <c r="G743" s="58"/>
      <c r="H743" s="58"/>
      <c r="I743" s="53"/>
      <c r="J743" s="53"/>
      <c r="K743" s="54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 t="s">
        <v>100</v>
      </c>
      <c r="I744" s="64"/>
      <c r="J744" s="53" t="s">
        <v>190</v>
      </c>
      <c r="K744" s="54"/>
      <c r="L744" s="74"/>
      <c r="M744" s="23"/>
      <c r="N744" s="74"/>
      <c r="O744" s="74"/>
      <c r="P744" s="23"/>
      <c r="Q744" s="23"/>
      <c r="R744" s="23"/>
      <c r="S744" s="74"/>
      <c r="T744" s="74"/>
      <c r="U744" s="74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4"/>
      <c r="J745" s="53" t="s">
        <v>52</v>
      </c>
      <c r="K745" s="54"/>
      <c r="L745" s="74">
        <v>1843</v>
      </c>
      <c r="M745" s="23"/>
      <c r="N745" s="74"/>
      <c r="O745" s="74"/>
      <c r="P745" s="23"/>
      <c r="Q745" s="23">
        <f>SUM(L745:P745)</f>
        <v>1843</v>
      </c>
      <c r="R745" s="23"/>
      <c r="S745" s="74"/>
      <c r="T745" s="74"/>
      <c r="U745" s="74"/>
      <c r="V745" s="23"/>
      <c r="W745" s="23">
        <f>+V745+Q745</f>
        <v>1843</v>
      </c>
      <c r="X745" s="23">
        <f>(Q745/W745)*100</f>
        <v>100</v>
      </c>
      <c r="Y745" s="23">
        <f>(V745/W745)*100</f>
        <v>0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4"/>
      <c r="J746" s="53" t="s">
        <v>53</v>
      </c>
      <c r="K746" s="54"/>
      <c r="L746" s="74">
        <v>2256.5</v>
      </c>
      <c r="M746" s="23"/>
      <c r="N746" s="74"/>
      <c r="O746" s="74"/>
      <c r="P746" s="23"/>
      <c r="Q746" s="23">
        <f>SUM(L746:P746)</f>
        <v>2256.5</v>
      </c>
      <c r="R746" s="23"/>
      <c r="S746" s="74"/>
      <c r="T746" s="74"/>
      <c r="U746" s="74"/>
      <c r="V746" s="23"/>
      <c r="W746" s="23">
        <f>+V746+Q746</f>
        <v>2256.5</v>
      </c>
      <c r="X746" s="23">
        <f>(Q746/W746)*100</f>
        <v>100</v>
      </c>
      <c r="Y746" s="23">
        <f>(V746/W746)*100</f>
        <v>0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4"/>
      <c r="J747" s="53" t="s">
        <v>54</v>
      </c>
      <c r="K747" s="54"/>
      <c r="L747" s="74">
        <v>2182.8</v>
      </c>
      <c r="M747" s="23"/>
      <c r="N747" s="74"/>
      <c r="O747" s="74"/>
      <c r="P747" s="23"/>
      <c r="Q747" s="23">
        <f>SUM(L747:P747)</f>
        <v>2182.8</v>
      </c>
      <c r="R747" s="23"/>
      <c r="S747" s="74"/>
      <c r="T747" s="74"/>
      <c r="U747" s="74"/>
      <c r="V747" s="23"/>
      <c r="W747" s="23">
        <f>+V747+Q747</f>
        <v>2182.8</v>
      </c>
      <c r="X747" s="23">
        <f>(Q747/W747)*100</f>
        <v>100</v>
      </c>
      <c r="Y747" s="23">
        <f>(V747/W747)*100</f>
        <v>0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4"/>
      <c r="J748" s="53" t="s">
        <v>55</v>
      </c>
      <c r="K748" s="54"/>
      <c r="L748" s="74">
        <f>(L747/L745)*100</f>
        <v>118.43733043950083</v>
      </c>
      <c r="M748" s="23"/>
      <c r="N748" s="74"/>
      <c r="O748" s="74"/>
      <c r="P748" s="23"/>
      <c r="Q748" s="23">
        <f>(Q747/Q745)*100</f>
        <v>118.43733043950083</v>
      </c>
      <c r="R748" s="23"/>
      <c r="S748" s="74"/>
      <c r="T748" s="74"/>
      <c r="U748" s="74"/>
      <c r="V748" s="23"/>
      <c r="W748" s="23">
        <f>(W747/W745)*100</f>
        <v>118.43733043950083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4"/>
      <c r="J749" s="53" t="s">
        <v>56</v>
      </c>
      <c r="K749" s="54"/>
      <c r="L749" s="74">
        <f>(L747/L746)*100</f>
        <v>96.73387990250389</v>
      </c>
      <c r="M749" s="23"/>
      <c r="N749" s="74"/>
      <c r="O749" s="74"/>
      <c r="P749" s="23"/>
      <c r="Q749" s="23">
        <f>(Q747/Q746)*100</f>
        <v>96.73387990250389</v>
      </c>
      <c r="R749" s="23"/>
      <c r="S749" s="74"/>
      <c r="T749" s="74"/>
      <c r="U749" s="74"/>
      <c r="V749" s="23"/>
      <c r="W749" s="23">
        <f>(W747/W746)*100</f>
        <v>96.73387990250389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4"/>
      <c r="J750" s="53"/>
      <c r="K750" s="54"/>
      <c r="L750" s="74"/>
      <c r="M750" s="23"/>
      <c r="N750" s="74"/>
      <c r="O750" s="74"/>
      <c r="P750" s="23"/>
      <c r="Q750" s="23"/>
      <c r="R750" s="23"/>
      <c r="S750" s="74"/>
      <c r="T750" s="74"/>
      <c r="U750" s="74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 t="s">
        <v>107</v>
      </c>
      <c r="I751" s="64"/>
      <c r="J751" s="53" t="s">
        <v>191</v>
      </c>
      <c r="K751" s="54"/>
      <c r="L751" s="74"/>
      <c r="M751" s="23"/>
      <c r="N751" s="74"/>
      <c r="O751" s="74"/>
      <c r="P751" s="23"/>
      <c r="Q751" s="23"/>
      <c r="R751" s="23"/>
      <c r="S751" s="74"/>
      <c r="T751" s="74"/>
      <c r="U751" s="74"/>
      <c r="V751" s="23"/>
      <c r="W751" s="23"/>
      <c r="X751" s="23"/>
      <c r="Y751" s="23"/>
      <c r="Z751" s="4"/>
    </row>
    <row r="752" spans="1:26" ht="23.25">
      <c r="A752" s="4"/>
      <c r="B752" s="57"/>
      <c r="C752" s="58"/>
      <c r="D752" s="58"/>
      <c r="E752" s="58"/>
      <c r="F752" s="58"/>
      <c r="G752" s="58"/>
      <c r="H752" s="58"/>
      <c r="I752" s="53"/>
      <c r="J752" s="53" t="s">
        <v>109</v>
      </c>
      <c r="K752" s="54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4"/>
      <c r="J753" s="53" t="s">
        <v>52</v>
      </c>
      <c r="K753" s="54"/>
      <c r="L753" s="74">
        <v>1463</v>
      </c>
      <c r="M753" s="23"/>
      <c r="N753" s="74"/>
      <c r="O753" s="74"/>
      <c r="P753" s="23"/>
      <c r="Q753" s="23">
        <f>SUM(L753:P753)</f>
        <v>1463</v>
      </c>
      <c r="R753" s="23"/>
      <c r="S753" s="74"/>
      <c r="T753" s="74"/>
      <c r="U753" s="74"/>
      <c r="V753" s="23"/>
      <c r="W753" s="23">
        <f>+V753+Q753</f>
        <v>1463</v>
      </c>
      <c r="X753" s="23">
        <f>(Q753/W753)*100</f>
        <v>100</v>
      </c>
      <c r="Y753" s="23">
        <f>(V753/W753)*100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4"/>
      <c r="J754" s="53" t="s">
        <v>53</v>
      </c>
      <c r="K754" s="54"/>
      <c r="L754" s="74">
        <v>1827.2</v>
      </c>
      <c r="M754" s="23"/>
      <c r="N754" s="74"/>
      <c r="O754" s="74"/>
      <c r="P754" s="23"/>
      <c r="Q754" s="23">
        <f>SUM(L754:P754)</f>
        <v>1827.2</v>
      </c>
      <c r="R754" s="23"/>
      <c r="S754" s="74"/>
      <c r="T754" s="74"/>
      <c r="U754" s="74"/>
      <c r="V754" s="23"/>
      <c r="W754" s="23">
        <f>+V754+Q754</f>
        <v>1827.2</v>
      </c>
      <c r="X754" s="23">
        <f>(Q754/W754)*100</f>
        <v>100</v>
      </c>
      <c r="Y754" s="23">
        <f>(V754/W754)*100</f>
        <v>0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4"/>
      <c r="J755" s="53" t="s">
        <v>54</v>
      </c>
      <c r="K755" s="54"/>
      <c r="L755" s="74">
        <v>1808.4</v>
      </c>
      <c r="M755" s="23"/>
      <c r="N755" s="74"/>
      <c r="O755" s="74"/>
      <c r="P755" s="23"/>
      <c r="Q755" s="23">
        <f>SUM(L755:P755)</f>
        <v>1808.4</v>
      </c>
      <c r="R755" s="23"/>
      <c r="S755" s="74"/>
      <c r="T755" s="74"/>
      <c r="U755" s="74"/>
      <c r="V755" s="23"/>
      <c r="W755" s="23">
        <f>+V755+Q755</f>
        <v>1808.4</v>
      </c>
      <c r="X755" s="23">
        <f>(Q755/W755)*100</f>
        <v>100</v>
      </c>
      <c r="Y755" s="23">
        <f>(V755/W755)*100</f>
        <v>0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4"/>
      <c r="J756" s="53" t="s">
        <v>55</v>
      </c>
      <c r="K756" s="54"/>
      <c r="L756" s="74">
        <f>(L755/L753)*100</f>
        <v>123.609022556391</v>
      </c>
      <c r="M756" s="23"/>
      <c r="N756" s="74"/>
      <c r="O756" s="74"/>
      <c r="P756" s="23"/>
      <c r="Q756" s="23">
        <f>(Q755/Q753)*100</f>
        <v>123.609022556391</v>
      </c>
      <c r="R756" s="23"/>
      <c r="S756" s="74"/>
      <c r="T756" s="74"/>
      <c r="U756" s="74"/>
      <c r="V756" s="23"/>
      <c r="W756" s="23">
        <f>(W755/W753)*100</f>
        <v>123.609022556391</v>
      </c>
      <c r="X756" s="23"/>
      <c r="Y756" s="23"/>
      <c r="Z756" s="4"/>
    </row>
    <row r="757" spans="1:26" ht="23.25">
      <c r="A757" s="4"/>
      <c r="B757" s="57"/>
      <c r="C757" s="57"/>
      <c r="D757" s="57"/>
      <c r="E757" s="57"/>
      <c r="F757" s="57"/>
      <c r="G757" s="57"/>
      <c r="H757" s="57"/>
      <c r="I757" s="64"/>
      <c r="J757" s="53" t="s">
        <v>56</v>
      </c>
      <c r="K757" s="54"/>
      <c r="L757" s="74">
        <f>(L755/L754)*100</f>
        <v>98.97110332749563</v>
      </c>
      <c r="M757" s="23"/>
      <c r="N757" s="74"/>
      <c r="O757" s="74"/>
      <c r="P757" s="23"/>
      <c r="Q757" s="23">
        <f>(Q755/Q754)*100</f>
        <v>98.97110332749563</v>
      </c>
      <c r="R757" s="23"/>
      <c r="S757" s="74"/>
      <c r="T757" s="74"/>
      <c r="U757" s="74"/>
      <c r="V757" s="23"/>
      <c r="W757" s="23">
        <f>(W755/W754)*100</f>
        <v>98.97110332749563</v>
      </c>
      <c r="X757" s="23"/>
      <c r="Y757" s="23"/>
      <c r="Z757" s="4"/>
    </row>
    <row r="758" spans="1:26" ht="23.25">
      <c r="A758" s="4"/>
      <c r="B758" s="57"/>
      <c r="C758" s="58"/>
      <c r="D758" s="58"/>
      <c r="E758" s="58"/>
      <c r="F758" s="58"/>
      <c r="G758" s="58"/>
      <c r="H758" s="58"/>
      <c r="I758" s="53"/>
      <c r="J758" s="53"/>
      <c r="K758" s="54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7"/>
      <c r="C759" s="57"/>
      <c r="D759" s="57"/>
      <c r="E759" s="57"/>
      <c r="F759" s="57"/>
      <c r="G759" s="57"/>
      <c r="H759" s="57" t="s">
        <v>146</v>
      </c>
      <c r="I759" s="64"/>
      <c r="J759" s="53" t="s">
        <v>192</v>
      </c>
      <c r="K759" s="54"/>
      <c r="L759" s="74"/>
      <c r="M759" s="23"/>
      <c r="N759" s="74"/>
      <c r="O759" s="74"/>
      <c r="P759" s="23"/>
      <c r="Q759" s="23"/>
      <c r="R759" s="23"/>
      <c r="S759" s="74"/>
      <c r="T759" s="74"/>
      <c r="U759" s="74"/>
      <c r="V759" s="23"/>
      <c r="W759" s="23"/>
      <c r="X759" s="23"/>
      <c r="Y759" s="23"/>
      <c r="Z759" s="4"/>
    </row>
    <row r="760" spans="1:26" ht="23.25">
      <c r="A760" s="4"/>
      <c r="B760" s="57"/>
      <c r="C760" s="57"/>
      <c r="D760" s="57"/>
      <c r="E760" s="57"/>
      <c r="F760" s="57"/>
      <c r="G760" s="57"/>
      <c r="H760" s="57"/>
      <c r="I760" s="64"/>
      <c r="J760" s="53" t="s">
        <v>76</v>
      </c>
      <c r="K760" s="54"/>
      <c r="L760" s="74"/>
      <c r="M760" s="23"/>
      <c r="N760" s="74"/>
      <c r="O760" s="74"/>
      <c r="P760" s="23"/>
      <c r="Q760" s="23"/>
      <c r="R760" s="23"/>
      <c r="S760" s="74"/>
      <c r="T760" s="74"/>
      <c r="U760" s="74"/>
      <c r="V760" s="23"/>
      <c r="W760" s="23"/>
      <c r="X760" s="23"/>
      <c r="Y760" s="23"/>
      <c r="Z760" s="4"/>
    </row>
    <row r="761" spans="1:26" ht="23.25">
      <c r="A761" s="4"/>
      <c r="B761" s="57"/>
      <c r="C761" s="57"/>
      <c r="D761" s="57"/>
      <c r="E761" s="57"/>
      <c r="F761" s="57"/>
      <c r="G761" s="57"/>
      <c r="H761" s="57"/>
      <c r="I761" s="64"/>
      <c r="J761" s="53" t="s">
        <v>52</v>
      </c>
      <c r="K761" s="54"/>
      <c r="L761" s="74">
        <v>1769.3</v>
      </c>
      <c r="M761" s="23"/>
      <c r="N761" s="74"/>
      <c r="O761" s="74"/>
      <c r="P761" s="23"/>
      <c r="Q761" s="23">
        <f>SUM(L761:P761)</f>
        <v>1769.3</v>
      </c>
      <c r="R761" s="23"/>
      <c r="S761" s="74"/>
      <c r="T761" s="74"/>
      <c r="U761" s="74"/>
      <c r="V761" s="23"/>
      <c r="W761" s="23">
        <f>+V761+Q761</f>
        <v>1769.3</v>
      </c>
      <c r="X761" s="23">
        <f>(Q761/W761)*100</f>
        <v>100</v>
      </c>
      <c r="Y761" s="23">
        <f>(V761/W761)*100</f>
        <v>0</v>
      </c>
      <c r="Z761" s="4"/>
    </row>
    <row r="762" spans="1:26" ht="23.25">
      <c r="A762" s="4"/>
      <c r="B762" s="57"/>
      <c r="C762" s="57"/>
      <c r="D762" s="57"/>
      <c r="E762" s="57"/>
      <c r="F762" s="57"/>
      <c r="G762" s="57"/>
      <c r="H762" s="57"/>
      <c r="I762" s="64"/>
      <c r="J762" s="53" t="s">
        <v>53</v>
      </c>
      <c r="K762" s="54"/>
      <c r="L762" s="74">
        <v>2346.4</v>
      </c>
      <c r="M762" s="23"/>
      <c r="N762" s="74"/>
      <c r="O762" s="74"/>
      <c r="P762" s="23"/>
      <c r="Q762" s="23">
        <f>SUM(L762:P762)</f>
        <v>2346.4</v>
      </c>
      <c r="R762" s="23"/>
      <c r="S762" s="74"/>
      <c r="T762" s="74"/>
      <c r="U762" s="74"/>
      <c r="V762" s="23"/>
      <c r="W762" s="23">
        <f>+V762+Q762</f>
        <v>2346.4</v>
      </c>
      <c r="X762" s="23">
        <f>(Q762/W762)*100</f>
        <v>100</v>
      </c>
      <c r="Y762" s="23">
        <f>(V762/W762)*100</f>
        <v>0</v>
      </c>
      <c r="Z762" s="4"/>
    </row>
    <row r="763" spans="1:26" ht="23.25">
      <c r="A763" s="4"/>
      <c r="B763" s="57"/>
      <c r="C763" s="57"/>
      <c r="D763" s="57"/>
      <c r="E763" s="57"/>
      <c r="F763" s="57"/>
      <c r="G763" s="57"/>
      <c r="H763" s="57"/>
      <c r="I763" s="64"/>
      <c r="J763" s="53" t="s">
        <v>54</v>
      </c>
      <c r="K763" s="54"/>
      <c r="L763" s="74">
        <v>2344.8</v>
      </c>
      <c r="M763" s="23"/>
      <c r="N763" s="74"/>
      <c r="O763" s="74"/>
      <c r="P763" s="23"/>
      <c r="Q763" s="23">
        <f>SUM(L763:P763)</f>
        <v>2344.8</v>
      </c>
      <c r="R763" s="23"/>
      <c r="S763" s="74"/>
      <c r="T763" s="74"/>
      <c r="U763" s="74"/>
      <c r="V763" s="23"/>
      <c r="W763" s="23">
        <f>+V763+Q763</f>
        <v>2344.8</v>
      </c>
      <c r="X763" s="23">
        <f>(Q763/W763)*100</f>
        <v>100</v>
      </c>
      <c r="Y763" s="23">
        <f>(V763/W763)*100</f>
        <v>0</v>
      </c>
      <c r="Z763" s="4"/>
    </row>
    <row r="764" spans="1:26" ht="23.25">
      <c r="A764" s="4"/>
      <c r="B764" s="57"/>
      <c r="C764" s="57"/>
      <c r="D764" s="57"/>
      <c r="E764" s="57"/>
      <c r="F764" s="57"/>
      <c r="G764" s="57"/>
      <c r="H764" s="57"/>
      <c r="I764" s="64"/>
      <c r="J764" s="53" t="s">
        <v>55</v>
      </c>
      <c r="K764" s="54"/>
      <c r="L764" s="74">
        <f>(L763/L761)*100</f>
        <v>132.52698807437972</v>
      </c>
      <c r="M764" s="23"/>
      <c r="N764" s="74"/>
      <c r="O764" s="74"/>
      <c r="P764" s="23"/>
      <c r="Q764" s="23">
        <f>(Q763/Q761)*100</f>
        <v>132.52698807437972</v>
      </c>
      <c r="R764" s="23"/>
      <c r="S764" s="74"/>
      <c r="T764" s="74"/>
      <c r="U764" s="74"/>
      <c r="V764" s="23"/>
      <c r="W764" s="23">
        <f>(W763/W761)*100</f>
        <v>132.52698807437972</v>
      </c>
      <c r="X764" s="23"/>
      <c r="Y764" s="23"/>
      <c r="Z764" s="4"/>
    </row>
    <row r="765" spans="1:26" ht="23.25">
      <c r="A765" s="4"/>
      <c r="B765" s="65"/>
      <c r="C765" s="65"/>
      <c r="D765" s="65"/>
      <c r="E765" s="65"/>
      <c r="F765" s="65"/>
      <c r="G765" s="65"/>
      <c r="H765" s="65"/>
      <c r="I765" s="66"/>
      <c r="J765" s="62"/>
      <c r="K765" s="63"/>
      <c r="L765" s="75"/>
      <c r="M765" s="76"/>
      <c r="N765" s="75"/>
      <c r="O765" s="75"/>
      <c r="P765" s="76"/>
      <c r="Q765" s="76"/>
      <c r="R765" s="76"/>
      <c r="S765" s="75"/>
      <c r="T765" s="75"/>
      <c r="U765" s="75"/>
      <c r="V765" s="76"/>
      <c r="W765" s="76"/>
      <c r="X765" s="76"/>
      <c r="Y765" s="76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217</v>
      </c>
      <c r="Z767" s="4"/>
    </row>
    <row r="768" spans="1:26" ht="23.25">
      <c r="A768" s="4"/>
      <c r="B768" s="67" t="s">
        <v>40</v>
      </c>
      <c r="C768" s="68"/>
      <c r="D768" s="68"/>
      <c r="E768" s="68"/>
      <c r="F768" s="68"/>
      <c r="G768" s="68"/>
      <c r="H768" s="69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43</v>
      </c>
      <c r="X768" s="13"/>
      <c r="Y768" s="16"/>
      <c r="Z768" s="4"/>
    </row>
    <row r="769" spans="1:26" ht="23.25">
      <c r="A769" s="4"/>
      <c r="B769" s="17" t="s">
        <v>41</v>
      </c>
      <c r="C769" s="18"/>
      <c r="D769" s="18"/>
      <c r="E769" s="18"/>
      <c r="F769" s="18"/>
      <c r="G769" s="18"/>
      <c r="H769" s="70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39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4"/>
      <c r="J773" s="53"/>
      <c r="K773" s="54"/>
      <c r="L773" s="22"/>
      <c r="M773" s="23"/>
      <c r="N773" s="24"/>
      <c r="O773" s="3"/>
      <c r="P773" s="27"/>
      <c r="Q773" s="27"/>
      <c r="R773" s="23"/>
      <c r="S773" s="24"/>
      <c r="T773" s="22"/>
      <c r="U773" s="73"/>
      <c r="V773" s="27"/>
      <c r="W773" s="27"/>
      <c r="X773" s="27"/>
      <c r="Y773" s="23"/>
      <c r="Z773" s="4"/>
    </row>
    <row r="774" spans="1:26" ht="23.25">
      <c r="A774" s="4"/>
      <c r="B774" s="51" t="s">
        <v>181</v>
      </c>
      <c r="C774" s="51" t="s">
        <v>183</v>
      </c>
      <c r="D774" s="51" t="s">
        <v>59</v>
      </c>
      <c r="E774" s="51" t="s">
        <v>62</v>
      </c>
      <c r="F774" s="51" t="s">
        <v>186</v>
      </c>
      <c r="G774" s="51" t="s">
        <v>67</v>
      </c>
      <c r="H774" s="51" t="s">
        <v>146</v>
      </c>
      <c r="I774" s="64"/>
      <c r="J774" s="55" t="s">
        <v>56</v>
      </c>
      <c r="K774" s="56"/>
      <c r="L774" s="74">
        <f>(L763/L762)*100</f>
        <v>99.93181043300375</v>
      </c>
      <c r="M774" s="74"/>
      <c r="N774" s="74"/>
      <c r="O774" s="74"/>
      <c r="P774" s="74"/>
      <c r="Q774" s="74">
        <f>(Q763/Q762)*100</f>
        <v>99.93181043300375</v>
      </c>
      <c r="R774" s="74"/>
      <c r="S774" s="74"/>
      <c r="T774" s="74"/>
      <c r="U774" s="77"/>
      <c r="V774" s="23"/>
      <c r="W774" s="23">
        <f>(W763/W762)*100</f>
        <v>99.93181043300375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4"/>
      <c r="J775" s="55"/>
      <c r="K775" s="56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23"/>
      <c r="W775" s="23"/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 t="s">
        <v>102</v>
      </c>
      <c r="I776" s="64"/>
      <c r="J776" s="53" t="s">
        <v>103</v>
      </c>
      <c r="K776" s="54"/>
      <c r="L776" s="74"/>
      <c r="M776" s="74"/>
      <c r="N776" s="74"/>
      <c r="O776" s="74"/>
      <c r="P776" s="74"/>
      <c r="Q776" s="23"/>
      <c r="R776" s="74"/>
      <c r="S776" s="74"/>
      <c r="T776" s="74"/>
      <c r="U776" s="74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4"/>
      <c r="J777" s="53" t="s">
        <v>52</v>
      </c>
      <c r="K777" s="54"/>
      <c r="L777" s="74">
        <v>489.1</v>
      </c>
      <c r="M777" s="23"/>
      <c r="N777" s="74"/>
      <c r="O777" s="74"/>
      <c r="P777" s="23"/>
      <c r="Q777" s="23">
        <f>SUM(L777:P777)</f>
        <v>489.1</v>
      </c>
      <c r="R777" s="23"/>
      <c r="S777" s="74"/>
      <c r="T777" s="74"/>
      <c r="U777" s="74"/>
      <c r="V777" s="23"/>
      <c r="W777" s="23">
        <f>+V777+Q777</f>
        <v>489.1</v>
      </c>
      <c r="X777" s="23">
        <f>(Q777/W777)*100</f>
        <v>100</v>
      </c>
      <c r="Y777" s="23">
        <f>(V777/W777)*100</f>
        <v>0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4"/>
      <c r="J778" s="53" t="s">
        <v>53</v>
      </c>
      <c r="K778" s="54"/>
      <c r="L778" s="74">
        <v>642.9</v>
      </c>
      <c r="M778" s="23"/>
      <c r="N778" s="74"/>
      <c r="O778" s="74"/>
      <c r="P778" s="23"/>
      <c r="Q778" s="23">
        <f>SUM(L778:P778)</f>
        <v>642.9</v>
      </c>
      <c r="R778" s="23"/>
      <c r="S778" s="74"/>
      <c r="T778" s="74"/>
      <c r="U778" s="74"/>
      <c r="V778" s="23"/>
      <c r="W778" s="23">
        <f>+V778+Q778</f>
        <v>642.9</v>
      </c>
      <c r="X778" s="23">
        <f>(Q778/W778)*100</f>
        <v>100</v>
      </c>
      <c r="Y778" s="23">
        <f>(V778/W778)*100</f>
        <v>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4"/>
      <c r="J779" s="53" t="s">
        <v>54</v>
      </c>
      <c r="K779" s="54"/>
      <c r="L779" s="74">
        <v>623.6</v>
      </c>
      <c r="M779" s="23"/>
      <c r="N779" s="74"/>
      <c r="O779" s="74"/>
      <c r="P779" s="23"/>
      <c r="Q779" s="23">
        <f>SUM(L779:P779)</f>
        <v>623.6</v>
      </c>
      <c r="R779" s="23"/>
      <c r="S779" s="74"/>
      <c r="T779" s="74"/>
      <c r="U779" s="74"/>
      <c r="V779" s="23"/>
      <c r="W779" s="23">
        <f>+V779+Q779</f>
        <v>623.6</v>
      </c>
      <c r="X779" s="23">
        <f>(Q779/W779)*100</f>
        <v>100</v>
      </c>
      <c r="Y779" s="23">
        <f>(V779/W779)*100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4"/>
      <c r="J780" s="53" t="s">
        <v>55</v>
      </c>
      <c r="K780" s="54"/>
      <c r="L780" s="74">
        <f>(L779/L777)*100</f>
        <v>127.49948885708444</v>
      </c>
      <c r="M780" s="23"/>
      <c r="N780" s="74"/>
      <c r="O780" s="74"/>
      <c r="P780" s="23"/>
      <c r="Q780" s="23">
        <f>(Q779/Q777)*100</f>
        <v>127.49948885708444</v>
      </c>
      <c r="R780" s="23"/>
      <c r="S780" s="74"/>
      <c r="T780" s="74"/>
      <c r="U780" s="74"/>
      <c r="V780" s="23"/>
      <c r="W780" s="23">
        <f>(W779/W777)*100</f>
        <v>127.49948885708444</v>
      </c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4"/>
      <c r="J781" s="53" t="s">
        <v>56</v>
      </c>
      <c r="K781" s="54"/>
      <c r="L781" s="74">
        <f>(L779/L778)*100</f>
        <v>96.99797791258361</v>
      </c>
      <c r="M781" s="23"/>
      <c r="N781" s="74"/>
      <c r="O781" s="74"/>
      <c r="P781" s="23"/>
      <c r="Q781" s="23">
        <f>(Q779/Q778)*100</f>
        <v>96.99797791258361</v>
      </c>
      <c r="R781" s="23"/>
      <c r="S781" s="74"/>
      <c r="T781" s="74"/>
      <c r="U781" s="74"/>
      <c r="V781" s="23"/>
      <c r="W781" s="23">
        <f>(W779/W778)*100</f>
        <v>96.99797791258361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4"/>
      <c r="J782" s="53"/>
      <c r="K782" s="54"/>
      <c r="L782" s="74"/>
      <c r="M782" s="23"/>
      <c r="N782" s="74"/>
      <c r="O782" s="74"/>
      <c r="P782" s="23"/>
      <c r="Q782" s="23"/>
      <c r="R782" s="23"/>
      <c r="S782" s="74"/>
      <c r="T782" s="74"/>
      <c r="U782" s="74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 t="s">
        <v>77</v>
      </c>
      <c r="I783" s="64"/>
      <c r="J783" s="53" t="s">
        <v>193</v>
      </c>
      <c r="K783" s="54"/>
      <c r="L783" s="74"/>
      <c r="M783" s="23"/>
      <c r="N783" s="74"/>
      <c r="O783" s="74"/>
      <c r="P783" s="23"/>
      <c r="Q783" s="23"/>
      <c r="R783" s="23"/>
      <c r="S783" s="74"/>
      <c r="T783" s="74"/>
      <c r="U783" s="74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4"/>
      <c r="J784" s="53" t="s">
        <v>131</v>
      </c>
      <c r="K784" s="54"/>
      <c r="L784" s="74"/>
      <c r="M784" s="23"/>
      <c r="N784" s="74"/>
      <c r="O784" s="74"/>
      <c r="P784" s="23"/>
      <c r="Q784" s="23"/>
      <c r="R784" s="23"/>
      <c r="S784" s="74"/>
      <c r="T784" s="74"/>
      <c r="U784" s="74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4"/>
      <c r="J785" s="53" t="s">
        <v>52</v>
      </c>
      <c r="K785" s="54"/>
      <c r="L785" s="74">
        <v>455.1</v>
      </c>
      <c r="M785" s="23"/>
      <c r="N785" s="74"/>
      <c r="O785" s="74"/>
      <c r="P785" s="23"/>
      <c r="Q785" s="23">
        <f>SUM(L785:P785)</f>
        <v>455.1</v>
      </c>
      <c r="R785" s="23"/>
      <c r="S785" s="74"/>
      <c r="T785" s="74"/>
      <c r="U785" s="74"/>
      <c r="V785" s="23"/>
      <c r="W785" s="23">
        <f>+V785+Q785</f>
        <v>455.1</v>
      </c>
      <c r="X785" s="23">
        <f>(Q785/W785)*100</f>
        <v>100</v>
      </c>
      <c r="Y785" s="23">
        <f>(V785/W785)*100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4"/>
      <c r="J786" s="53" t="s">
        <v>53</v>
      </c>
      <c r="K786" s="54"/>
      <c r="L786" s="74">
        <v>572</v>
      </c>
      <c r="M786" s="23"/>
      <c r="N786" s="74"/>
      <c r="O786" s="74"/>
      <c r="P786" s="23"/>
      <c r="Q786" s="23">
        <f>SUM(L786:P786)</f>
        <v>572</v>
      </c>
      <c r="R786" s="23"/>
      <c r="S786" s="74"/>
      <c r="T786" s="74"/>
      <c r="U786" s="74"/>
      <c r="V786" s="23"/>
      <c r="W786" s="23">
        <f>+V786+Q786</f>
        <v>572</v>
      </c>
      <c r="X786" s="23">
        <f>(Q786/W786)*100</f>
        <v>100</v>
      </c>
      <c r="Y786" s="23">
        <f>(V786/W786)*100</f>
        <v>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4"/>
      <c r="J787" s="53" t="s">
        <v>54</v>
      </c>
      <c r="K787" s="54"/>
      <c r="L787" s="74">
        <v>556.9</v>
      </c>
      <c r="M787" s="23"/>
      <c r="N787" s="74"/>
      <c r="O787" s="74"/>
      <c r="P787" s="23"/>
      <c r="Q787" s="23">
        <f>SUM(L787:P787)</f>
        <v>556.9</v>
      </c>
      <c r="R787" s="23"/>
      <c r="S787" s="74"/>
      <c r="T787" s="74"/>
      <c r="U787" s="74"/>
      <c r="V787" s="23"/>
      <c r="W787" s="23">
        <f>+V787+Q787</f>
        <v>556.9</v>
      </c>
      <c r="X787" s="23">
        <f>(Q787/W787)*100</f>
        <v>100</v>
      </c>
      <c r="Y787" s="23">
        <f>(V787/W787)*100</f>
        <v>0</v>
      </c>
      <c r="Z787" s="4"/>
    </row>
    <row r="788" spans="1:26" ht="23.25">
      <c r="A788" s="4"/>
      <c r="B788" s="57"/>
      <c r="C788" s="58"/>
      <c r="D788" s="58"/>
      <c r="E788" s="58"/>
      <c r="F788" s="58"/>
      <c r="G788" s="58"/>
      <c r="H788" s="58"/>
      <c r="I788" s="53"/>
      <c r="J788" s="53" t="s">
        <v>55</v>
      </c>
      <c r="K788" s="54"/>
      <c r="L788" s="21">
        <f>(L787/L785)*100</f>
        <v>122.36871017358821</v>
      </c>
      <c r="M788" s="21"/>
      <c r="N788" s="21"/>
      <c r="O788" s="21"/>
      <c r="P788" s="21"/>
      <c r="Q788" s="21">
        <f>(Q787/Q785)*100</f>
        <v>122.36871017358821</v>
      </c>
      <c r="R788" s="21"/>
      <c r="S788" s="21"/>
      <c r="T788" s="21"/>
      <c r="U788" s="21"/>
      <c r="V788" s="21"/>
      <c r="W788" s="21">
        <f>(W787/W785)*100</f>
        <v>122.36871017358821</v>
      </c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4"/>
      <c r="J789" s="53" t="s">
        <v>56</v>
      </c>
      <c r="K789" s="54"/>
      <c r="L789" s="74">
        <f>(L787/L786)*100</f>
        <v>97.36013986013987</v>
      </c>
      <c r="M789" s="23"/>
      <c r="N789" s="74"/>
      <c r="O789" s="74"/>
      <c r="P789" s="23"/>
      <c r="Q789" s="23">
        <f>(Q787/Q786)*100</f>
        <v>97.36013986013987</v>
      </c>
      <c r="R789" s="23"/>
      <c r="S789" s="74"/>
      <c r="T789" s="74"/>
      <c r="U789" s="74"/>
      <c r="V789" s="23"/>
      <c r="W789" s="23">
        <f>(W787/W786)*100</f>
        <v>97.36013986013987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4"/>
      <c r="J790" s="53"/>
      <c r="K790" s="54"/>
      <c r="L790" s="74"/>
      <c r="M790" s="23"/>
      <c r="N790" s="74"/>
      <c r="O790" s="74"/>
      <c r="P790" s="23"/>
      <c r="Q790" s="23"/>
      <c r="R790" s="23"/>
      <c r="S790" s="74"/>
      <c r="T790" s="74"/>
      <c r="U790" s="74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 t="s">
        <v>155</v>
      </c>
      <c r="I791" s="64"/>
      <c r="J791" s="53" t="s">
        <v>194</v>
      </c>
      <c r="K791" s="54"/>
      <c r="L791" s="74"/>
      <c r="M791" s="23"/>
      <c r="N791" s="74"/>
      <c r="O791" s="74"/>
      <c r="P791" s="23"/>
      <c r="Q791" s="23"/>
      <c r="R791" s="23"/>
      <c r="S791" s="74"/>
      <c r="T791" s="74"/>
      <c r="U791" s="74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4"/>
      <c r="J792" s="53" t="s">
        <v>195</v>
      </c>
      <c r="K792" s="54"/>
      <c r="L792" s="74"/>
      <c r="M792" s="23"/>
      <c r="N792" s="74"/>
      <c r="O792" s="74"/>
      <c r="P792" s="23"/>
      <c r="Q792" s="23"/>
      <c r="R792" s="23"/>
      <c r="S792" s="74"/>
      <c r="T792" s="74"/>
      <c r="U792" s="74"/>
      <c r="V792" s="23"/>
      <c r="W792" s="23"/>
      <c r="X792" s="23"/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4"/>
      <c r="J793" s="53" t="s">
        <v>158</v>
      </c>
      <c r="K793" s="54"/>
      <c r="L793" s="74"/>
      <c r="M793" s="23"/>
      <c r="N793" s="74"/>
      <c r="O793" s="74"/>
      <c r="P793" s="23"/>
      <c r="Q793" s="23"/>
      <c r="R793" s="23"/>
      <c r="S793" s="74"/>
      <c r="T793" s="74"/>
      <c r="U793" s="74"/>
      <c r="V793" s="23"/>
      <c r="W793" s="23"/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4"/>
      <c r="J794" s="53" t="s">
        <v>52</v>
      </c>
      <c r="K794" s="54"/>
      <c r="L794" s="74">
        <v>1292</v>
      </c>
      <c r="M794" s="23"/>
      <c r="N794" s="74"/>
      <c r="O794" s="74"/>
      <c r="P794" s="23"/>
      <c r="Q794" s="23">
        <f>SUM(L794:P794)</f>
        <v>1292</v>
      </c>
      <c r="R794" s="23"/>
      <c r="S794" s="74"/>
      <c r="T794" s="74"/>
      <c r="U794" s="74"/>
      <c r="V794" s="23"/>
      <c r="W794" s="23">
        <f>+V794+Q794</f>
        <v>1292</v>
      </c>
      <c r="X794" s="23">
        <f>(Q794/W794)*100</f>
        <v>100</v>
      </c>
      <c r="Y794" s="23">
        <f>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4" t="s">
        <v>196</v>
      </c>
      <c r="J795" s="53" t="s">
        <v>53</v>
      </c>
      <c r="K795" s="54"/>
      <c r="L795" s="74">
        <v>1716.2</v>
      </c>
      <c r="M795" s="23"/>
      <c r="N795" s="74"/>
      <c r="O795" s="74"/>
      <c r="P795" s="23"/>
      <c r="Q795" s="23">
        <f>SUM(L795:P795)</f>
        <v>1716.2</v>
      </c>
      <c r="R795" s="23"/>
      <c r="S795" s="74"/>
      <c r="T795" s="74"/>
      <c r="U795" s="74"/>
      <c r="V795" s="23"/>
      <c r="W795" s="23">
        <f>+V795+Q795</f>
        <v>1716.2</v>
      </c>
      <c r="X795" s="23">
        <f>(Q795/W795)*100</f>
        <v>100</v>
      </c>
      <c r="Y795" s="23">
        <f>(V795/W795)*100</f>
        <v>0</v>
      </c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4"/>
      <c r="J796" s="53" t="s">
        <v>54</v>
      </c>
      <c r="K796" s="54"/>
      <c r="L796" s="74">
        <v>1710.1</v>
      </c>
      <c r="M796" s="23"/>
      <c r="N796" s="74"/>
      <c r="O796" s="74"/>
      <c r="P796" s="23"/>
      <c r="Q796" s="23">
        <f>SUM(L796:P796)</f>
        <v>1710.1</v>
      </c>
      <c r="R796" s="23"/>
      <c r="S796" s="74"/>
      <c r="T796" s="74"/>
      <c r="U796" s="74"/>
      <c r="V796" s="23"/>
      <c r="W796" s="23">
        <f>+V796+Q796</f>
        <v>1710.1</v>
      </c>
      <c r="X796" s="23">
        <f>(Q796/W796)*100</f>
        <v>100</v>
      </c>
      <c r="Y796" s="23">
        <f>(V796/W796)*100</f>
        <v>0</v>
      </c>
      <c r="Z796" s="4"/>
    </row>
    <row r="797" spans="1:26" ht="23.25">
      <c r="A797" s="4"/>
      <c r="B797" s="57"/>
      <c r="C797" s="58"/>
      <c r="D797" s="58"/>
      <c r="E797" s="58"/>
      <c r="F797" s="58"/>
      <c r="G797" s="58"/>
      <c r="H797" s="58"/>
      <c r="I797" s="53" t="s">
        <v>42</v>
      </c>
      <c r="J797" s="53" t="s">
        <v>55</v>
      </c>
      <c r="K797" s="54"/>
      <c r="L797" s="21">
        <f>(L796/L794)*100</f>
        <v>132.36068111455108</v>
      </c>
      <c r="M797" s="21"/>
      <c r="N797" s="21"/>
      <c r="O797" s="21"/>
      <c r="P797" s="21"/>
      <c r="Q797" s="21">
        <f>(Q796/Q794)*100</f>
        <v>132.36068111455108</v>
      </c>
      <c r="R797" s="21"/>
      <c r="S797" s="21"/>
      <c r="T797" s="21"/>
      <c r="U797" s="21"/>
      <c r="V797" s="21"/>
      <c r="W797" s="21">
        <f>(W796/W794)*100</f>
        <v>132.36068111455108</v>
      </c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4"/>
      <c r="J798" s="53" t="s">
        <v>56</v>
      </c>
      <c r="K798" s="54"/>
      <c r="L798" s="74">
        <f>(L796/L795)*100</f>
        <v>99.6445635706794</v>
      </c>
      <c r="M798" s="23"/>
      <c r="N798" s="74"/>
      <c r="O798" s="74"/>
      <c r="P798" s="23"/>
      <c r="Q798" s="23">
        <f>(Q796/Q795)*100</f>
        <v>99.6445635706794</v>
      </c>
      <c r="R798" s="23"/>
      <c r="S798" s="74"/>
      <c r="T798" s="74"/>
      <c r="U798" s="74"/>
      <c r="V798" s="23"/>
      <c r="W798" s="23">
        <f>(W796/W795)*100</f>
        <v>99.6445635706794</v>
      </c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4"/>
      <c r="J799" s="53"/>
      <c r="K799" s="54"/>
      <c r="L799" s="74"/>
      <c r="M799" s="23"/>
      <c r="N799" s="74"/>
      <c r="O799" s="74"/>
      <c r="P799" s="23"/>
      <c r="Q799" s="23"/>
      <c r="R799" s="23"/>
      <c r="S799" s="74"/>
      <c r="T799" s="74"/>
      <c r="U799" s="74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 t="s">
        <v>129</v>
      </c>
      <c r="I800" s="64"/>
      <c r="J800" s="53" t="s">
        <v>130</v>
      </c>
      <c r="K800" s="54"/>
      <c r="L800" s="74"/>
      <c r="M800" s="23"/>
      <c r="N800" s="74"/>
      <c r="O800" s="74"/>
      <c r="P800" s="23"/>
      <c r="Q800" s="23"/>
      <c r="R800" s="23"/>
      <c r="S800" s="74"/>
      <c r="T800" s="74"/>
      <c r="U800" s="74"/>
      <c r="V800" s="23"/>
      <c r="W800" s="23"/>
      <c r="X800" s="23"/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4"/>
      <c r="J801" s="53" t="s">
        <v>131</v>
      </c>
      <c r="K801" s="54"/>
      <c r="L801" s="74"/>
      <c r="M801" s="23"/>
      <c r="N801" s="74"/>
      <c r="O801" s="74"/>
      <c r="P801" s="23"/>
      <c r="Q801" s="23">
        <f>SUM(L801:P801)</f>
        <v>0</v>
      </c>
      <c r="R801" s="23"/>
      <c r="S801" s="74"/>
      <c r="T801" s="74"/>
      <c r="U801" s="74"/>
      <c r="V801" s="23"/>
      <c r="W801" s="23"/>
      <c r="X801" s="23"/>
      <c r="Y801" s="23"/>
      <c r="Z801" s="4"/>
    </row>
    <row r="802" spans="1:26" ht="23.25">
      <c r="A802" s="4"/>
      <c r="B802" s="57"/>
      <c r="C802" s="57"/>
      <c r="D802" s="57"/>
      <c r="E802" s="57"/>
      <c r="F802" s="57"/>
      <c r="G802" s="57"/>
      <c r="H802" s="57"/>
      <c r="I802" s="64"/>
      <c r="J802" s="53" t="s">
        <v>52</v>
      </c>
      <c r="K802" s="54"/>
      <c r="L802" s="74">
        <v>4608.3</v>
      </c>
      <c r="M802" s="23"/>
      <c r="N802" s="74"/>
      <c r="O802" s="74"/>
      <c r="P802" s="23"/>
      <c r="Q802" s="23">
        <f>SUM(L802:P802)</f>
        <v>4608.3</v>
      </c>
      <c r="R802" s="23"/>
      <c r="S802" s="74"/>
      <c r="T802" s="74"/>
      <c r="U802" s="74"/>
      <c r="V802" s="23"/>
      <c r="W802" s="23">
        <f>+V802+Q802</f>
        <v>4608.3</v>
      </c>
      <c r="X802" s="23">
        <f>(Q802/W802)*100</f>
        <v>100</v>
      </c>
      <c r="Y802" s="23">
        <f>(V802/W802)*100</f>
        <v>0</v>
      </c>
      <c r="Z802" s="4"/>
    </row>
    <row r="803" spans="1:26" ht="23.25">
      <c r="A803" s="4"/>
      <c r="B803" s="57"/>
      <c r="C803" s="58"/>
      <c r="D803" s="58"/>
      <c r="E803" s="58"/>
      <c r="F803" s="58"/>
      <c r="G803" s="58"/>
      <c r="H803" s="58"/>
      <c r="I803" s="53"/>
      <c r="J803" s="53" t="s">
        <v>53</v>
      </c>
      <c r="K803" s="54"/>
      <c r="L803" s="21">
        <v>6051.8</v>
      </c>
      <c r="M803" s="21"/>
      <c r="N803" s="21"/>
      <c r="O803" s="21"/>
      <c r="P803" s="21"/>
      <c r="Q803" s="21">
        <f>SUM(L803:P803)</f>
        <v>6051.8</v>
      </c>
      <c r="R803" s="21"/>
      <c r="S803" s="21"/>
      <c r="T803" s="21"/>
      <c r="U803" s="21"/>
      <c r="V803" s="21"/>
      <c r="W803" s="21">
        <f>+V803+Q803</f>
        <v>6051.8</v>
      </c>
      <c r="X803" s="21">
        <f>(Q803/W803)*100</f>
        <v>100</v>
      </c>
      <c r="Y803" s="21">
        <f>(V803/W803)*100</f>
        <v>0</v>
      </c>
      <c r="Z803" s="4"/>
    </row>
    <row r="804" spans="1:26" ht="23.25">
      <c r="A804" s="4"/>
      <c r="B804" s="57"/>
      <c r="C804" s="57"/>
      <c r="D804" s="57"/>
      <c r="E804" s="57"/>
      <c r="F804" s="57"/>
      <c r="G804" s="57"/>
      <c r="H804" s="57"/>
      <c r="I804" s="64"/>
      <c r="J804" s="53" t="s">
        <v>54</v>
      </c>
      <c r="K804" s="54"/>
      <c r="L804" s="74">
        <v>6007.6</v>
      </c>
      <c r="M804" s="23"/>
      <c r="N804" s="74"/>
      <c r="O804" s="74"/>
      <c r="P804" s="23"/>
      <c r="Q804" s="23">
        <f>SUM(L804:P804)</f>
        <v>6007.6</v>
      </c>
      <c r="R804" s="23"/>
      <c r="S804" s="74"/>
      <c r="T804" s="74"/>
      <c r="U804" s="74"/>
      <c r="V804" s="23"/>
      <c r="W804" s="23">
        <f>+V804+Q804</f>
        <v>6007.6</v>
      </c>
      <c r="X804" s="23">
        <f>(Q804/W804)*100</f>
        <v>100</v>
      </c>
      <c r="Y804" s="23">
        <f>(V804/W804)*100</f>
        <v>0</v>
      </c>
      <c r="Z804" s="4"/>
    </row>
    <row r="805" spans="1:26" ht="23.25">
      <c r="A805" s="4"/>
      <c r="B805" s="57"/>
      <c r="C805" s="57"/>
      <c r="D805" s="57"/>
      <c r="E805" s="57"/>
      <c r="F805" s="57"/>
      <c r="G805" s="57"/>
      <c r="H805" s="57"/>
      <c r="I805" s="64"/>
      <c r="J805" s="53" t="s">
        <v>55</v>
      </c>
      <c r="K805" s="54"/>
      <c r="L805" s="74">
        <f>(L804/L802)*100</f>
        <v>130.36477659874575</v>
      </c>
      <c r="M805" s="23"/>
      <c r="N805" s="74"/>
      <c r="O805" s="74"/>
      <c r="P805" s="23"/>
      <c r="Q805" s="23">
        <f>(Q804/Q802)*100</f>
        <v>130.36477659874575</v>
      </c>
      <c r="R805" s="23"/>
      <c r="S805" s="74"/>
      <c r="T805" s="74"/>
      <c r="U805" s="74"/>
      <c r="V805" s="23"/>
      <c r="W805" s="23">
        <f>(W804/W802)*100</f>
        <v>130.36477659874575</v>
      </c>
      <c r="X805" s="23"/>
      <c r="Y805" s="23"/>
      <c r="Z805" s="4"/>
    </row>
    <row r="806" spans="1:26" ht="23.25">
      <c r="A806" s="4"/>
      <c r="B806" s="57"/>
      <c r="C806" s="57"/>
      <c r="D806" s="57"/>
      <c r="E806" s="57"/>
      <c r="F806" s="57"/>
      <c r="G806" s="57"/>
      <c r="H806" s="57"/>
      <c r="I806" s="64"/>
      <c r="J806" s="53" t="s">
        <v>56</v>
      </c>
      <c r="K806" s="54"/>
      <c r="L806" s="74">
        <f>(L804/L803)*100</f>
        <v>99.26963878515484</v>
      </c>
      <c r="M806" s="23"/>
      <c r="N806" s="74"/>
      <c r="O806" s="74"/>
      <c r="P806" s="23"/>
      <c r="Q806" s="23">
        <f>(Q804/Q803)*100</f>
        <v>99.26963878515484</v>
      </c>
      <c r="R806" s="23"/>
      <c r="S806" s="74"/>
      <c r="T806" s="74"/>
      <c r="U806" s="74"/>
      <c r="V806" s="23"/>
      <c r="W806" s="23">
        <f>(W804/W803)*100</f>
        <v>99.26963878515484</v>
      </c>
      <c r="X806" s="23"/>
      <c r="Y806" s="23"/>
      <c r="Z806" s="4"/>
    </row>
    <row r="807" spans="1:26" ht="23.25">
      <c r="A807" s="4"/>
      <c r="B807" s="57"/>
      <c r="C807" s="57"/>
      <c r="D807" s="57"/>
      <c r="E807" s="57"/>
      <c r="F807" s="57"/>
      <c r="G807" s="57"/>
      <c r="H807" s="57"/>
      <c r="I807" s="64"/>
      <c r="J807" s="53"/>
      <c r="K807" s="54"/>
      <c r="L807" s="74"/>
      <c r="M807" s="23"/>
      <c r="N807" s="74"/>
      <c r="O807" s="74"/>
      <c r="P807" s="23"/>
      <c r="Q807" s="23"/>
      <c r="R807" s="23"/>
      <c r="S807" s="74"/>
      <c r="T807" s="74"/>
      <c r="U807" s="74"/>
      <c r="V807" s="23"/>
      <c r="W807" s="23"/>
      <c r="X807" s="23"/>
      <c r="Y807" s="23"/>
      <c r="Z807" s="4"/>
    </row>
    <row r="808" spans="1:26" ht="23.25">
      <c r="A808" s="4"/>
      <c r="B808" s="57"/>
      <c r="C808" s="57"/>
      <c r="D808" s="57"/>
      <c r="E808" s="57"/>
      <c r="F808" s="57"/>
      <c r="G808" s="57"/>
      <c r="H808" s="57"/>
      <c r="I808" s="64"/>
      <c r="J808" s="53"/>
      <c r="K808" s="54"/>
      <c r="L808" s="74"/>
      <c r="M808" s="23"/>
      <c r="N808" s="74"/>
      <c r="O808" s="74"/>
      <c r="P808" s="23"/>
      <c r="Q808" s="23"/>
      <c r="R808" s="23"/>
      <c r="S808" s="74"/>
      <c r="T808" s="74"/>
      <c r="U808" s="74"/>
      <c r="V808" s="23"/>
      <c r="W808" s="23"/>
      <c r="X808" s="23"/>
      <c r="Y808" s="23"/>
      <c r="Z808" s="4"/>
    </row>
    <row r="809" spans="1:26" ht="23.25">
      <c r="A809" s="4"/>
      <c r="B809" s="57"/>
      <c r="C809" s="57"/>
      <c r="D809" s="57"/>
      <c r="E809" s="57"/>
      <c r="F809" s="57"/>
      <c r="G809" s="57"/>
      <c r="H809" s="57"/>
      <c r="I809" s="64"/>
      <c r="J809" s="53"/>
      <c r="K809" s="54"/>
      <c r="L809" s="74"/>
      <c r="M809" s="23"/>
      <c r="N809" s="74"/>
      <c r="O809" s="74"/>
      <c r="P809" s="23"/>
      <c r="Q809" s="23"/>
      <c r="R809" s="23"/>
      <c r="S809" s="74"/>
      <c r="T809" s="74"/>
      <c r="U809" s="74"/>
      <c r="V809" s="23"/>
      <c r="W809" s="23"/>
      <c r="X809" s="23"/>
      <c r="Y809" s="23"/>
      <c r="Z809" s="4"/>
    </row>
    <row r="810" spans="1:26" ht="23.25">
      <c r="A810" s="4"/>
      <c r="B810" s="65"/>
      <c r="C810" s="65"/>
      <c r="D810" s="65"/>
      <c r="E810" s="65"/>
      <c r="F810" s="65"/>
      <c r="G810" s="65"/>
      <c r="H810" s="65"/>
      <c r="I810" s="66"/>
      <c r="J810" s="62"/>
      <c r="K810" s="63"/>
      <c r="L810" s="75"/>
      <c r="M810" s="76"/>
      <c r="N810" s="75"/>
      <c r="O810" s="75"/>
      <c r="P810" s="76"/>
      <c r="Q810" s="76"/>
      <c r="R810" s="76"/>
      <c r="S810" s="75"/>
      <c r="T810" s="75"/>
      <c r="U810" s="75"/>
      <c r="V810" s="76"/>
      <c r="W810" s="76"/>
      <c r="X810" s="76"/>
      <c r="Y810" s="76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218</v>
      </c>
      <c r="Z812" s="4"/>
    </row>
    <row r="813" spans="1:26" ht="23.25">
      <c r="A813" s="4"/>
      <c r="B813" s="67" t="s">
        <v>40</v>
      </c>
      <c r="C813" s="68"/>
      <c r="D813" s="68"/>
      <c r="E813" s="68"/>
      <c r="F813" s="68"/>
      <c r="G813" s="68"/>
      <c r="H813" s="69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43</v>
      </c>
      <c r="X813" s="13"/>
      <c r="Y813" s="16"/>
      <c r="Z813" s="4"/>
    </row>
    <row r="814" spans="1:26" ht="23.25">
      <c r="A814" s="4"/>
      <c r="B814" s="17" t="s">
        <v>41</v>
      </c>
      <c r="C814" s="18"/>
      <c r="D814" s="18"/>
      <c r="E814" s="18"/>
      <c r="F814" s="18"/>
      <c r="G814" s="18"/>
      <c r="H814" s="70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39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4"/>
      <c r="J818" s="53"/>
      <c r="K818" s="54"/>
      <c r="L818" s="22"/>
      <c r="M818" s="23"/>
      <c r="N818" s="24"/>
      <c r="O818" s="3"/>
      <c r="P818" s="27"/>
      <c r="Q818" s="27"/>
      <c r="R818" s="23"/>
      <c r="S818" s="24"/>
      <c r="T818" s="22"/>
      <c r="U818" s="73"/>
      <c r="V818" s="27"/>
      <c r="W818" s="27"/>
      <c r="X818" s="27"/>
      <c r="Y818" s="23"/>
      <c r="Z818" s="4"/>
    </row>
    <row r="819" spans="1:26" ht="23.25">
      <c r="A819" s="4"/>
      <c r="B819" s="51" t="s">
        <v>181</v>
      </c>
      <c r="C819" s="51" t="s">
        <v>183</v>
      </c>
      <c r="D819" s="51" t="s">
        <v>59</v>
      </c>
      <c r="E819" s="51" t="s">
        <v>62</v>
      </c>
      <c r="F819" s="51" t="s">
        <v>186</v>
      </c>
      <c r="G819" s="51" t="s">
        <v>67</v>
      </c>
      <c r="H819" s="51" t="s">
        <v>137</v>
      </c>
      <c r="I819" s="64"/>
      <c r="J819" s="55" t="s">
        <v>197</v>
      </c>
      <c r="K819" s="56"/>
      <c r="L819" s="74"/>
      <c r="M819" s="74"/>
      <c r="N819" s="74"/>
      <c r="O819" s="74"/>
      <c r="P819" s="74"/>
      <c r="Q819" s="74"/>
      <c r="R819" s="74"/>
      <c r="S819" s="74"/>
      <c r="T819" s="74"/>
      <c r="U819" s="77"/>
      <c r="V819" s="23"/>
      <c r="W819" s="23"/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4"/>
      <c r="J820" s="55" t="s">
        <v>128</v>
      </c>
      <c r="K820" s="56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4"/>
      <c r="J821" s="53" t="s">
        <v>52</v>
      </c>
      <c r="K821" s="54"/>
      <c r="L821" s="74">
        <v>2749.9</v>
      </c>
      <c r="M821" s="74"/>
      <c r="N821" s="74"/>
      <c r="O821" s="74"/>
      <c r="P821" s="74"/>
      <c r="Q821" s="23">
        <f>SUM(L821:P821)</f>
        <v>2749.9</v>
      </c>
      <c r="R821" s="74"/>
      <c r="S821" s="74"/>
      <c r="T821" s="74"/>
      <c r="U821" s="74"/>
      <c r="V821" s="23"/>
      <c r="W821" s="23">
        <f>+V821+Q821</f>
        <v>2749.9</v>
      </c>
      <c r="X821" s="23">
        <f>(Q821/W821)*100</f>
        <v>100</v>
      </c>
      <c r="Y821" s="23">
        <f>(V821/W821)*100</f>
        <v>0</v>
      </c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4"/>
      <c r="J822" s="53" t="s">
        <v>53</v>
      </c>
      <c r="K822" s="54"/>
      <c r="L822" s="74">
        <v>3393</v>
      </c>
      <c r="M822" s="23"/>
      <c r="N822" s="74"/>
      <c r="O822" s="74"/>
      <c r="P822" s="23"/>
      <c r="Q822" s="23">
        <f>SUM(L822:P822)</f>
        <v>3393</v>
      </c>
      <c r="R822" s="23"/>
      <c r="S822" s="74"/>
      <c r="T822" s="74"/>
      <c r="U822" s="74"/>
      <c r="V822" s="23"/>
      <c r="W822" s="23">
        <f>+V822+Q822</f>
        <v>3393</v>
      </c>
      <c r="X822" s="23">
        <f>(Q822/W822)*100</f>
        <v>100</v>
      </c>
      <c r="Y822" s="23">
        <f>(V822/W822)*100</f>
        <v>0</v>
      </c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4"/>
      <c r="J823" s="53" t="s">
        <v>54</v>
      </c>
      <c r="K823" s="54"/>
      <c r="L823" s="74">
        <v>3301.5</v>
      </c>
      <c r="M823" s="23"/>
      <c r="N823" s="74"/>
      <c r="O823" s="74"/>
      <c r="P823" s="23"/>
      <c r="Q823" s="23">
        <f>SUM(L823:P823)</f>
        <v>3301.5</v>
      </c>
      <c r="R823" s="23"/>
      <c r="S823" s="74"/>
      <c r="T823" s="74"/>
      <c r="U823" s="74"/>
      <c r="V823" s="23"/>
      <c r="W823" s="23">
        <f>+V823+Q823</f>
        <v>3301.5</v>
      </c>
      <c r="X823" s="23">
        <f>(Q823/W823)*100</f>
        <v>100</v>
      </c>
      <c r="Y823" s="23">
        <f>(V823/W823)*100</f>
        <v>0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4"/>
      <c r="J824" s="53" t="s">
        <v>55</v>
      </c>
      <c r="K824" s="54"/>
      <c r="L824" s="74">
        <f>(L823/L821)*100</f>
        <v>120.05891123313575</v>
      </c>
      <c r="M824" s="23"/>
      <c r="N824" s="74"/>
      <c r="O824" s="74"/>
      <c r="P824" s="23"/>
      <c r="Q824" s="23">
        <f>(Q823/Q821)*100</f>
        <v>120.05891123313575</v>
      </c>
      <c r="R824" s="23"/>
      <c r="S824" s="74"/>
      <c r="T824" s="74"/>
      <c r="U824" s="74"/>
      <c r="V824" s="23"/>
      <c r="W824" s="23">
        <f>(W823/W821)*100</f>
        <v>120.05891123313575</v>
      </c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4"/>
      <c r="J825" s="53" t="s">
        <v>56</v>
      </c>
      <c r="K825" s="54"/>
      <c r="L825" s="74">
        <f>(L823/L822)*100</f>
        <v>97.30327144120248</v>
      </c>
      <c r="M825" s="23"/>
      <c r="N825" s="74"/>
      <c r="O825" s="74"/>
      <c r="P825" s="23"/>
      <c r="Q825" s="23">
        <f>(Q823/Q822)*100</f>
        <v>97.30327144120248</v>
      </c>
      <c r="R825" s="23"/>
      <c r="S825" s="74"/>
      <c r="T825" s="74"/>
      <c r="U825" s="74"/>
      <c r="V825" s="23"/>
      <c r="W825" s="23">
        <f>(W823/W822)*100</f>
        <v>97.30327144120248</v>
      </c>
      <c r="X825" s="23"/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4"/>
      <c r="J826" s="53"/>
      <c r="K826" s="54"/>
      <c r="L826" s="74"/>
      <c r="M826" s="23"/>
      <c r="N826" s="74"/>
      <c r="O826" s="74"/>
      <c r="P826" s="23"/>
      <c r="Q826" s="23"/>
      <c r="R826" s="23"/>
      <c r="S826" s="74"/>
      <c r="T826" s="74"/>
      <c r="U826" s="74"/>
      <c r="V826" s="23"/>
      <c r="W826" s="23"/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 t="s">
        <v>198</v>
      </c>
      <c r="I827" s="64"/>
      <c r="J827" s="53" t="s">
        <v>163</v>
      </c>
      <c r="K827" s="54"/>
      <c r="L827" s="74"/>
      <c r="M827" s="23"/>
      <c r="N827" s="74"/>
      <c r="O827" s="74"/>
      <c r="P827" s="23"/>
      <c r="Q827" s="23"/>
      <c r="R827" s="23"/>
      <c r="S827" s="74"/>
      <c r="T827" s="74"/>
      <c r="U827" s="74"/>
      <c r="V827" s="23"/>
      <c r="W827" s="23"/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4"/>
      <c r="J828" s="53" t="s">
        <v>52</v>
      </c>
      <c r="K828" s="54"/>
      <c r="L828" s="74">
        <v>324.4</v>
      </c>
      <c r="M828" s="23"/>
      <c r="N828" s="74"/>
      <c r="O828" s="74"/>
      <c r="P828" s="23"/>
      <c r="Q828" s="23">
        <f>SUM(L828:P828)</f>
        <v>324.4</v>
      </c>
      <c r="R828" s="23"/>
      <c r="S828" s="74"/>
      <c r="T828" s="74"/>
      <c r="U828" s="74"/>
      <c r="V828" s="23"/>
      <c r="W828" s="23">
        <f>+V828+Q828</f>
        <v>324.4</v>
      </c>
      <c r="X828" s="23">
        <f>(Q828/W828)*100</f>
        <v>100</v>
      </c>
      <c r="Y828" s="23">
        <f>(V828/W828)*100</f>
        <v>0</v>
      </c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4"/>
      <c r="J829" s="53" t="s">
        <v>53</v>
      </c>
      <c r="K829" s="54"/>
      <c r="L829" s="74">
        <v>415.2</v>
      </c>
      <c r="M829" s="23"/>
      <c r="N829" s="74"/>
      <c r="O829" s="74"/>
      <c r="P829" s="23"/>
      <c r="Q829" s="23">
        <f>SUM(L829:P829)</f>
        <v>415.2</v>
      </c>
      <c r="R829" s="23"/>
      <c r="S829" s="74"/>
      <c r="T829" s="74"/>
      <c r="U829" s="74"/>
      <c r="V829" s="23"/>
      <c r="W829" s="23">
        <f>+V829+Q829</f>
        <v>415.2</v>
      </c>
      <c r="X829" s="23">
        <f>(Q829/W829)*100</f>
        <v>100</v>
      </c>
      <c r="Y829" s="23">
        <f>(V829/W829)*100</f>
        <v>0</v>
      </c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4"/>
      <c r="J830" s="53" t="s">
        <v>54</v>
      </c>
      <c r="K830" s="54"/>
      <c r="L830" s="74">
        <v>395.7</v>
      </c>
      <c r="M830" s="23"/>
      <c r="N830" s="74"/>
      <c r="O830" s="74"/>
      <c r="P830" s="23"/>
      <c r="Q830" s="23">
        <f>SUM(L830:P830)</f>
        <v>395.7</v>
      </c>
      <c r="R830" s="23"/>
      <c r="S830" s="74"/>
      <c r="T830" s="74"/>
      <c r="U830" s="74"/>
      <c r="V830" s="23"/>
      <c r="W830" s="23">
        <f>+V830+Q830</f>
        <v>395.7</v>
      </c>
      <c r="X830" s="23">
        <f>(Q830/W830)*100</f>
        <v>100</v>
      </c>
      <c r="Y830" s="23">
        <f>(V830/W830)*100</f>
        <v>0</v>
      </c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4"/>
      <c r="J831" s="53" t="s">
        <v>55</v>
      </c>
      <c r="K831" s="54"/>
      <c r="L831" s="74">
        <f>(L830/L828)*100</f>
        <v>121.97903822441431</v>
      </c>
      <c r="M831" s="23"/>
      <c r="N831" s="74"/>
      <c r="O831" s="74"/>
      <c r="P831" s="23"/>
      <c r="Q831" s="23">
        <f>(Q830/Q828)*100</f>
        <v>121.97903822441431</v>
      </c>
      <c r="R831" s="23"/>
      <c r="S831" s="74"/>
      <c r="T831" s="74"/>
      <c r="U831" s="74"/>
      <c r="V831" s="23"/>
      <c r="W831" s="23">
        <f>(W830/W828)*100</f>
        <v>121.97903822441431</v>
      </c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4"/>
      <c r="J832" s="53" t="s">
        <v>56</v>
      </c>
      <c r="K832" s="54"/>
      <c r="L832" s="74">
        <f>(L830/L829)*100</f>
        <v>95.3034682080925</v>
      </c>
      <c r="M832" s="23"/>
      <c r="N832" s="74"/>
      <c r="O832" s="74"/>
      <c r="P832" s="23"/>
      <c r="Q832" s="23">
        <f>(Q830/Q829)*100</f>
        <v>95.3034682080925</v>
      </c>
      <c r="R832" s="23"/>
      <c r="S832" s="74"/>
      <c r="T832" s="74"/>
      <c r="U832" s="74"/>
      <c r="V832" s="23"/>
      <c r="W832" s="23">
        <f>(W830/W829)*100</f>
        <v>95.3034682080925</v>
      </c>
      <c r="X832" s="23"/>
      <c r="Y832" s="23"/>
      <c r="Z832" s="4"/>
    </row>
    <row r="833" spans="1:26" ht="23.25">
      <c r="A833" s="4"/>
      <c r="B833" s="57"/>
      <c r="C833" s="58"/>
      <c r="D833" s="58"/>
      <c r="E833" s="58"/>
      <c r="F833" s="58"/>
      <c r="G833" s="58"/>
      <c r="H833" s="58"/>
      <c r="I833" s="53"/>
      <c r="J833" s="53"/>
      <c r="K833" s="54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 t="s">
        <v>199</v>
      </c>
      <c r="I834" s="64"/>
      <c r="J834" s="53" t="s">
        <v>165</v>
      </c>
      <c r="K834" s="54"/>
      <c r="L834" s="74"/>
      <c r="M834" s="23"/>
      <c r="N834" s="74"/>
      <c r="O834" s="74"/>
      <c r="P834" s="23"/>
      <c r="Q834" s="23"/>
      <c r="R834" s="23"/>
      <c r="S834" s="74"/>
      <c r="T834" s="74"/>
      <c r="U834" s="74"/>
      <c r="V834" s="23"/>
      <c r="W834" s="23"/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4"/>
      <c r="J835" s="53" t="s">
        <v>52</v>
      </c>
      <c r="K835" s="54"/>
      <c r="L835" s="74">
        <v>1573.5</v>
      </c>
      <c r="M835" s="23"/>
      <c r="N835" s="74"/>
      <c r="O835" s="74"/>
      <c r="P835" s="23"/>
      <c r="Q835" s="23">
        <f>SUM(L835:P835)</f>
        <v>1573.5</v>
      </c>
      <c r="R835" s="23"/>
      <c r="S835" s="74"/>
      <c r="T835" s="74"/>
      <c r="U835" s="74"/>
      <c r="V835" s="23"/>
      <c r="W835" s="23">
        <f>+V835+Q835</f>
        <v>1573.5</v>
      </c>
      <c r="X835" s="23">
        <f>(Q835/W835)*100</f>
        <v>100</v>
      </c>
      <c r="Y835" s="23">
        <f>(V835/W835)*100</f>
        <v>0</v>
      </c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4"/>
      <c r="J836" s="53" t="s">
        <v>53</v>
      </c>
      <c r="K836" s="54"/>
      <c r="L836" s="74">
        <v>1960.4</v>
      </c>
      <c r="M836" s="23"/>
      <c r="N836" s="74"/>
      <c r="O836" s="74"/>
      <c r="P836" s="23"/>
      <c r="Q836" s="23">
        <f>SUM(L836:P836)</f>
        <v>1960.4</v>
      </c>
      <c r="R836" s="23"/>
      <c r="S836" s="74"/>
      <c r="T836" s="74"/>
      <c r="U836" s="74"/>
      <c r="V836" s="23"/>
      <c r="W836" s="23">
        <f>+V836+Q836</f>
        <v>1960.4</v>
      </c>
      <c r="X836" s="23">
        <f>(Q836/W836)*100</f>
        <v>100</v>
      </c>
      <c r="Y836" s="23">
        <f>(V836/W836)*100</f>
        <v>0</v>
      </c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4"/>
      <c r="J837" s="53" t="s">
        <v>54</v>
      </c>
      <c r="K837" s="54"/>
      <c r="L837" s="74">
        <v>1939.4</v>
      </c>
      <c r="M837" s="23"/>
      <c r="N837" s="74"/>
      <c r="O837" s="74"/>
      <c r="P837" s="23"/>
      <c r="Q837" s="23">
        <f>SUM(L837:P837)</f>
        <v>1939.4</v>
      </c>
      <c r="R837" s="23"/>
      <c r="S837" s="74"/>
      <c r="T837" s="74"/>
      <c r="U837" s="74"/>
      <c r="V837" s="23"/>
      <c r="W837" s="23">
        <f>+V837+Q837</f>
        <v>1939.4</v>
      </c>
      <c r="X837" s="23">
        <f>(Q837/W837)*100</f>
        <v>100</v>
      </c>
      <c r="Y837" s="23">
        <f>(V837/W837)*100</f>
        <v>0</v>
      </c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4"/>
      <c r="J838" s="53" t="s">
        <v>55</v>
      </c>
      <c r="K838" s="54"/>
      <c r="L838" s="74">
        <f>(L837/L835)*100</f>
        <v>123.2538925961233</v>
      </c>
      <c r="M838" s="23"/>
      <c r="N838" s="74"/>
      <c r="O838" s="74"/>
      <c r="P838" s="23"/>
      <c r="Q838" s="23">
        <f>(Q837/Q835)*100</f>
        <v>123.2538925961233</v>
      </c>
      <c r="R838" s="23"/>
      <c r="S838" s="74"/>
      <c r="T838" s="74"/>
      <c r="U838" s="74"/>
      <c r="V838" s="23"/>
      <c r="W838" s="23">
        <f>(W837/W835)*100</f>
        <v>123.2538925961233</v>
      </c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4"/>
      <c r="J839" s="53" t="s">
        <v>56</v>
      </c>
      <c r="K839" s="54"/>
      <c r="L839" s="74">
        <f>(L837/L836)*100</f>
        <v>98.9287900428484</v>
      </c>
      <c r="M839" s="23"/>
      <c r="N839" s="74"/>
      <c r="O839" s="74"/>
      <c r="P839" s="23"/>
      <c r="Q839" s="23">
        <f>(Q837/Q836)*100</f>
        <v>98.9287900428484</v>
      </c>
      <c r="R839" s="23"/>
      <c r="S839" s="74"/>
      <c r="T839" s="74"/>
      <c r="U839" s="74"/>
      <c r="V839" s="23"/>
      <c r="W839" s="23">
        <f>(W837/W836)*100</f>
        <v>98.9287900428484</v>
      </c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4"/>
      <c r="J840" s="53"/>
      <c r="K840" s="54"/>
      <c r="L840" s="74"/>
      <c r="M840" s="23"/>
      <c r="N840" s="74"/>
      <c r="O840" s="74"/>
      <c r="P840" s="23"/>
      <c r="Q840" s="23"/>
      <c r="R840" s="23"/>
      <c r="S840" s="74"/>
      <c r="T840" s="74"/>
      <c r="U840" s="74"/>
      <c r="V840" s="23"/>
      <c r="W840" s="23"/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 t="s">
        <v>172</v>
      </c>
      <c r="I841" s="64"/>
      <c r="J841" s="53" t="s">
        <v>173</v>
      </c>
      <c r="K841" s="54"/>
      <c r="L841" s="74"/>
      <c r="M841" s="23"/>
      <c r="N841" s="74"/>
      <c r="O841" s="74"/>
      <c r="P841" s="23"/>
      <c r="Q841" s="23"/>
      <c r="R841" s="23"/>
      <c r="S841" s="74"/>
      <c r="T841" s="74"/>
      <c r="U841" s="74"/>
      <c r="V841" s="23"/>
      <c r="W841" s="23"/>
      <c r="X841" s="23"/>
      <c r="Y841" s="23"/>
      <c r="Z841" s="4"/>
    </row>
    <row r="842" spans="1:26" ht="23.25">
      <c r="A842" s="4"/>
      <c r="B842" s="57"/>
      <c r="C842" s="58"/>
      <c r="D842" s="58"/>
      <c r="E842" s="58"/>
      <c r="F842" s="58"/>
      <c r="G842" s="58"/>
      <c r="H842" s="58"/>
      <c r="I842" s="53"/>
      <c r="J842" s="53" t="s">
        <v>52</v>
      </c>
      <c r="K842" s="54"/>
      <c r="L842" s="21">
        <v>418.5</v>
      </c>
      <c r="M842" s="21"/>
      <c r="N842" s="21"/>
      <c r="O842" s="21"/>
      <c r="P842" s="21"/>
      <c r="Q842" s="21">
        <f>SUM(L842:P842)</f>
        <v>418.5</v>
      </c>
      <c r="R842" s="21"/>
      <c r="S842" s="21"/>
      <c r="T842" s="21"/>
      <c r="U842" s="21"/>
      <c r="V842" s="21"/>
      <c r="W842" s="21">
        <f>+V842+Q842</f>
        <v>418.5</v>
      </c>
      <c r="X842" s="21">
        <f>(Q842/W842)*100</f>
        <v>100</v>
      </c>
      <c r="Y842" s="21">
        <f>(V842/W842)*100</f>
        <v>0</v>
      </c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4"/>
      <c r="J843" s="53" t="s">
        <v>53</v>
      </c>
      <c r="K843" s="54"/>
      <c r="L843" s="74">
        <v>587</v>
      </c>
      <c r="M843" s="23"/>
      <c r="N843" s="74"/>
      <c r="O843" s="74"/>
      <c r="P843" s="23"/>
      <c r="Q843" s="23">
        <f>SUM(L843:P843)</f>
        <v>587</v>
      </c>
      <c r="R843" s="23"/>
      <c r="S843" s="74"/>
      <c r="T843" s="74"/>
      <c r="U843" s="74"/>
      <c r="V843" s="23"/>
      <c r="W843" s="23">
        <f>+V843+Q843</f>
        <v>587</v>
      </c>
      <c r="X843" s="23">
        <f>(Q843/W843)*100</f>
        <v>100</v>
      </c>
      <c r="Y843" s="23">
        <f>(V843/W843)*100</f>
        <v>0</v>
      </c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4"/>
      <c r="J844" s="53" t="s">
        <v>54</v>
      </c>
      <c r="K844" s="54"/>
      <c r="L844" s="74">
        <v>579.3</v>
      </c>
      <c r="M844" s="23"/>
      <c r="N844" s="74"/>
      <c r="O844" s="74"/>
      <c r="P844" s="23"/>
      <c r="Q844" s="23">
        <f>SUM(L844:P844)</f>
        <v>579.3</v>
      </c>
      <c r="R844" s="23"/>
      <c r="S844" s="74"/>
      <c r="T844" s="74"/>
      <c r="U844" s="74"/>
      <c r="V844" s="23"/>
      <c r="W844" s="23">
        <f>+V844+Q844</f>
        <v>579.3</v>
      </c>
      <c r="X844" s="23">
        <f>(Q844/W844)*100</f>
        <v>100</v>
      </c>
      <c r="Y844" s="23">
        <f>(V844/W844)*100</f>
        <v>0</v>
      </c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4"/>
      <c r="J845" s="53" t="s">
        <v>55</v>
      </c>
      <c r="K845" s="54"/>
      <c r="L845" s="74">
        <f>(L844/L842)*100</f>
        <v>138.42293906810033</v>
      </c>
      <c r="M845" s="23"/>
      <c r="N845" s="74"/>
      <c r="O845" s="74"/>
      <c r="P845" s="23"/>
      <c r="Q845" s="23">
        <f>(Q844/Q842)*100</f>
        <v>138.42293906810033</v>
      </c>
      <c r="R845" s="23"/>
      <c r="S845" s="74"/>
      <c r="T845" s="74"/>
      <c r="U845" s="74"/>
      <c r="V845" s="23"/>
      <c r="W845" s="23">
        <f>(W844/W842)*100</f>
        <v>138.42293906810033</v>
      </c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4"/>
      <c r="J846" s="53" t="s">
        <v>56</v>
      </c>
      <c r="K846" s="54"/>
      <c r="L846" s="74">
        <f>(L844/L843)*100</f>
        <v>98.68824531516182</v>
      </c>
      <c r="M846" s="23"/>
      <c r="N846" s="74"/>
      <c r="O846" s="74"/>
      <c r="P846" s="23"/>
      <c r="Q846" s="23">
        <f>(Q844/Q843)*100</f>
        <v>98.68824531516182</v>
      </c>
      <c r="R846" s="23"/>
      <c r="S846" s="74"/>
      <c r="T846" s="74"/>
      <c r="U846" s="74"/>
      <c r="V846" s="23"/>
      <c r="W846" s="23">
        <f>(W844/W843)*100</f>
        <v>98.68824531516182</v>
      </c>
      <c r="X846" s="23"/>
      <c r="Y846" s="23"/>
      <c r="Z846" s="4"/>
    </row>
    <row r="847" spans="1:26" ht="23.25">
      <c r="A847" s="4"/>
      <c r="B847" s="57"/>
      <c r="C847" s="57"/>
      <c r="D847" s="57"/>
      <c r="E847" s="57"/>
      <c r="F847" s="57"/>
      <c r="G847" s="57"/>
      <c r="H847" s="57"/>
      <c r="I847" s="64"/>
      <c r="J847" s="53"/>
      <c r="K847" s="54"/>
      <c r="L847" s="74"/>
      <c r="M847" s="23"/>
      <c r="N847" s="74"/>
      <c r="O847" s="74"/>
      <c r="P847" s="23"/>
      <c r="Q847" s="23"/>
      <c r="R847" s="23"/>
      <c r="S847" s="74"/>
      <c r="T847" s="74"/>
      <c r="U847" s="74"/>
      <c r="V847" s="23"/>
      <c r="W847" s="23"/>
      <c r="X847" s="23"/>
      <c r="Y847" s="23"/>
      <c r="Z847" s="4"/>
    </row>
    <row r="848" spans="1:26" ht="23.25">
      <c r="A848" s="4"/>
      <c r="B848" s="57"/>
      <c r="C848" s="58"/>
      <c r="D848" s="58"/>
      <c r="E848" s="58"/>
      <c r="F848" s="58"/>
      <c r="G848" s="58"/>
      <c r="H848" s="58" t="s">
        <v>166</v>
      </c>
      <c r="I848" s="53"/>
      <c r="J848" s="53" t="s">
        <v>167</v>
      </c>
      <c r="K848" s="54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4"/>
    </row>
    <row r="849" spans="1:26" ht="23.25">
      <c r="A849" s="4"/>
      <c r="B849" s="57"/>
      <c r="C849" s="57"/>
      <c r="D849" s="57"/>
      <c r="E849" s="57"/>
      <c r="F849" s="57"/>
      <c r="G849" s="57"/>
      <c r="H849" s="57"/>
      <c r="I849" s="64"/>
      <c r="J849" s="53" t="s">
        <v>168</v>
      </c>
      <c r="K849" s="54"/>
      <c r="L849" s="74"/>
      <c r="M849" s="23"/>
      <c r="N849" s="74"/>
      <c r="O849" s="74"/>
      <c r="P849" s="23"/>
      <c r="Q849" s="23"/>
      <c r="R849" s="23"/>
      <c r="S849" s="74"/>
      <c r="T849" s="74"/>
      <c r="U849" s="74"/>
      <c r="V849" s="23"/>
      <c r="W849" s="23"/>
      <c r="X849" s="23"/>
      <c r="Y849" s="23"/>
      <c r="Z849" s="4"/>
    </row>
    <row r="850" spans="1:26" ht="23.25">
      <c r="A850" s="4"/>
      <c r="B850" s="57"/>
      <c r="C850" s="57"/>
      <c r="D850" s="57"/>
      <c r="E850" s="57"/>
      <c r="F850" s="57"/>
      <c r="G850" s="57"/>
      <c r="H850" s="57"/>
      <c r="I850" s="64"/>
      <c r="J850" s="53" t="s">
        <v>52</v>
      </c>
      <c r="K850" s="54"/>
      <c r="L850" s="74">
        <v>427</v>
      </c>
      <c r="M850" s="23"/>
      <c r="N850" s="74"/>
      <c r="O850" s="74"/>
      <c r="P850" s="23"/>
      <c r="Q850" s="23">
        <f>SUM(L850:P850)</f>
        <v>427</v>
      </c>
      <c r="R850" s="23"/>
      <c r="S850" s="74"/>
      <c r="T850" s="74"/>
      <c r="U850" s="74"/>
      <c r="V850" s="23"/>
      <c r="W850" s="23">
        <f>+V850+Q850</f>
        <v>427</v>
      </c>
      <c r="X850" s="23">
        <f>(Q850/W850)*100</f>
        <v>100</v>
      </c>
      <c r="Y850" s="23">
        <f>(V850/W850)*100</f>
        <v>0</v>
      </c>
      <c r="Z850" s="4"/>
    </row>
    <row r="851" spans="1:26" ht="23.25">
      <c r="A851" s="4"/>
      <c r="B851" s="57"/>
      <c r="C851" s="57"/>
      <c r="D851" s="57"/>
      <c r="E851" s="57"/>
      <c r="F851" s="57"/>
      <c r="G851" s="57"/>
      <c r="H851" s="57"/>
      <c r="I851" s="64"/>
      <c r="J851" s="53" t="s">
        <v>53</v>
      </c>
      <c r="K851" s="54"/>
      <c r="L851" s="74">
        <v>546.9</v>
      </c>
      <c r="M851" s="23"/>
      <c r="N851" s="74"/>
      <c r="O851" s="74"/>
      <c r="P851" s="23"/>
      <c r="Q851" s="23">
        <f>SUM(L851:P851)</f>
        <v>546.9</v>
      </c>
      <c r="R851" s="23"/>
      <c r="S851" s="74"/>
      <c r="T851" s="74"/>
      <c r="U851" s="74"/>
      <c r="V851" s="23"/>
      <c r="W851" s="23">
        <f>+V851+Q851</f>
        <v>546.9</v>
      </c>
      <c r="X851" s="23">
        <f>(Q851/W851)*100</f>
        <v>100</v>
      </c>
      <c r="Y851" s="23">
        <f>(V851/W851)*100</f>
        <v>0</v>
      </c>
      <c r="Z851" s="4"/>
    </row>
    <row r="852" spans="1:26" ht="23.25">
      <c r="A852" s="4"/>
      <c r="B852" s="57"/>
      <c r="C852" s="57"/>
      <c r="D852" s="57"/>
      <c r="E852" s="57"/>
      <c r="F852" s="57"/>
      <c r="G852" s="57"/>
      <c r="H852" s="57"/>
      <c r="I852" s="64"/>
      <c r="J852" s="53" t="s">
        <v>54</v>
      </c>
      <c r="K852" s="54"/>
      <c r="L852" s="74">
        <v>544.8</v>
      </c>
      <c r="M852" s="23"/>
      <c r="N852" s="74"/>
      <c r="O852" s="74"/>
      <c r="P852" s="23"/>
      <c r="Q852" s="23">
        <f>SUM(L852:P852)</f>
        <v>544.8</v>
      </c>
      <c r="R852" s="23"/>
      <c r="S852" s="74"/>
      <c r="T852" s="74"/>
      <c r="U852" s="74"/>
      <c r="V852" s="23"/>
      <c r="W852" s="23">
        <f>+V852+Q852</f>
        <v>544.8</v>
      </c>
      <c r="X852" s="23">
        <f>(Q852/W852)*100</f>
        <v>100</v>
      </c>
      <c r="Y852" s="23">
        <f>(V852/W852)*100</f>
        <v>0</v>
      </c>
      <c r="Z852" s="4"/>
    </row>
    <row r="853" spans="1:26" ht="23.25">
      <c r="A853" s="4"/>
      <c r="B853" s="57"/>
      <c r="C853" s="57"/>
      <c r="D853" s="57"/>
      <c r="E853" s="57"/>
      <c r="F853" s="57"/>
      <c r="G853" s="57"/>
      <c r="H853" s="57"/>
      <c r="I853" s="64"/>
      <c r="J853" s="53" t="s">
        <v>55</v>
      </c>
      <c r="K853" s="54"/>
      <c r="L853" s="74">
        <f>(L852/L850)*100</f>
        <v>127.58782201405153</v>
      </c>
      <c r="M853" s="23"/>
      <c r="N853" s="74"/>
      <c r="O853" s="74"/>
      <c r="P853" s="23"/>
      <c r="Q853" s="23">
        <f>(Q852/Q850)*100</f>
        <v>127.58782201405153</v>
      </c>
      <c r="R853" s="23"/>
      <c r="S853" s="74"/>
      <c r="T853" s="74"/>
      <c r="U853" s="74"/>
      <c r="V853" s="23"/>
      <c r="W853" s="23">
        <f>(W852/W850)*100</f>
        <v>127.58782201405153</v>
      </c>
      <c r="X853" s="23"/>
      <c r="Y853" s="23"/>
      <c r="Z853" s="4"/>
    </row>
    <row r="854" spans="1:26" ht="23.25">
      <c r="A854" s="4"/>
      <c r="B854" s="57"/>
      <c r="C854" s="57"/>
      <c r="D854" s="57"/>
      <c r="E854" s="57"/>
      <c r="F854" s="57"/>
      <c r="G854" s="57"/>
      <c r="H854" s="57"/>
      <c r="I854" s="64"/>
      <c r="J854" s="53" t="s">
        <v>56</v>
      </c>
      <c r="K854" s="54"/>
      <c r="L854" s="74">
        <f>(L852/L851)*100</f>
        <v>99.61601755348326</v>
      </c>
      <c r="M854" s="23"/>
      <c r="N854" s="74"/>
      <c r="O854" s="74"/>
      <c r="P854" s="23"/>
      <c r="Q854" s="23">
        <f>(Q852/Q851)*100</f>
        <v>99.61601755348326</v>
      </c>
      <c r="R854" s="23"/>
      <c r="S854" s="74"/>
      <c r="T854" s="74"/>
      <c r="U854" s="74"/>
      <c r="V854" s="23"/>
      <c r="W854" s="23">
        <f>(W852/W851)*100</f>
        <v>99.61601755348326</v>
      </c>
      <c r="X854" s="23"/>
      <c r="Y854" s="23"/>
      <c r="Z854" s="4"/>
    </row>
    <row r="855" spans="1:26" ht="23.25">
      <c r="A855" s="4"/>
      <c r="B855" s="65"/>
      <c r="C855" s="65"/>
      <c r="D855" s="65"/>
      <c r="E855" s="65"/>
      <c r="F855" s="65"/>
      <c r="G855" s="65"/>
      <c r="H855" s="65"/>
      <c r="I855" s="66"/>
      <c r="J855" s="62"/>
      <c r="K855" s="63"/>
      <c r="L855" s="75"/>
      <c r="M855" s="76"/>
      <c r="N855" s="75"/>
      <c r="O855" s="75"/>
      <c r="P855" s="76"/>
      <c r="Q855" s="76"/>
      <c r="R855" s="76"/>
      <c r="S855" s="75"/>
      <c r="T855" s="75"/>
      <c r="U855" s="75"/>
      <c r="V855" s="76"/>
      <c r="W855" s="76"/>
      <c r="X855" s="76"/>
      <c r="Y855" s="76"/>
      <c r="Z855" s="4"/>
    </row>
    <row r="856" spans="1:26" ht="23.25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1"/>
    </row>
    <row r="857" ht="23.25">
      <c r="Y857" s="6"/>
    </row>
    <row r="901" spans="1:26" ht="23.25">
      <c r="A901" t="s">
        <v>30</v>
      </c>
      <c r="Z90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43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orientation="landscape" scale="27" r:id="rId3"/>
  <rowBreaks count="9" manualBreakCount="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2000-05-29T19:10:07Z</cp:lastPrinted>
  <dcterms:created xsi:type="dcterms:W3CDTF">1998-09-03T23:22:53Z</dcterms:created>
  <dcterms:modified xsi:type="dcterms:W3CDTF">2000-06-07T00:13:05Z</dcterms:modified>
  <cp:category/>
  <cp:version/>
  <cp:contentType/>
  <cp:contentStatus/>
</cp:coreProperties>
</file>