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'Hoja1'!$A$1:$Z$450</definedName>
    <definedName name="FORM">'Hoja1'!$A$65446:$Z$65536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<sst xmlns="http://schemas.openxmlformats.org/spreadsheetml/2006/main" count="775" uniqueCount="137">
  <si>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</si>
  <si>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</si>
  <si>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</si>
  <si>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</si>
  <si>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</si>
  <si>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</si>
  <si>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</si>
  <si>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</si>
  <si>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</si>
  <si>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</si>
  <si>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</si>
  <si>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</si>
  <si>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</si>
  <si>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</si>
  <si>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</si>
  <si>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</si>
  <si>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</si>
  <si>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</si>
  <si>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</si>
  <si>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</si>
  <si>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</si>
  <si>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</si>
  <si>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</si>
  <si>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</si>
  <si>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</si>
  <si>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</si>
  <si>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</si>
  <si>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</si>
  <si>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</si>
  <si>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</si>
  <si>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</si>
  <si>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</si>
  <si>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</si>
  <si>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</si>
  <si>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</si>
  <si>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</si>
  <si>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</si>
  <si>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</si>
  <si>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</si>
  <si>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</si>
  <si>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</si>
  <si>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</si>
  <si>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</si>
  <si>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>TOTAL ORIGINAL</t>
  </si>
  <si>
    <t>TOTAL MODIFICADO</t>
  </si>
  <si>
    <t>TOTAL EJERCIDO</t>
  </si>
  <si>
    <t>PORCENTAJE DE EJERCICIO EJER/ORIG</t>
  </si>
  <si>
    <t>PORCENTAJE DE EJERCICIO EJER/MODIF</t>
  </si>
  <si>
    <t>02</t>
  </si>
  <si>
    <t>IMPARTICION DE JUSTICIA</t>
  </si>
  <si>
    <t xml:space="preserve">  Original 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</si>
  <si>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</si>
  <si>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</si>
  <si>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</si>
  <si>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</si>
  <si>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03</t>
  </si>
  <si>
    <t>Programa de Impartición de Justicia</t>
  </si>
  <si>
    <t>409</t>
  </si>
  <si>
    <t>Impartir justicia</t>
  </si>
  <si>
    <t>I001</t>
  </si>
  <si>
    <t>Mejorar la calidad y oportunidad en la instruc-</t>
  </si>
  <si>
    <t xml:space="preserve">ción de juicios, notificación de resoluciones, </t>
  </si>
  <si>
    <t xml:space="preserve">la estructura orgánica, las instalaciones y los  </t>
  </si>
  <si>
    <t>sistemas de apoyo para la agilización de pro-</t>
  </si>
  <si>
    <t>cedimientos</t>
  </si>
  <si>
    <t>110</t>
  </si>
  <si>
    <t>Tribunal Fiscal de la Federación Región Dis-</t>
  </si>
  <si>
    <t>trito Federal</t>
  </si>
  <si>
    <t>111</t>
  </si>
  <si>
    <t>Sala Regional del Tribunal Fiscal de la Fede-</t>
  </si>
  <si>
    <t>ración Noroeste</t>
  </si>
  <si>
    <t>112</t>
  </si>
  <si>
    <t>ración Norte-Centro</t>
  </si>
  <si>
    <t>113</t>
  </si>
  <si>
    <t>ración Noreste</t>
  </si>
  <si>
    <t>114</t>
  </si>
  <si>
    <t>ración Occidente</t>
  </si>
  <si>
    <t>115</t>
  </si>
  <si>
    <t>ración Centro</t>
  </si>
  <si>
    <t>116</t>
  </si>
  <si>
    <t>ración Golfo-Centro</t>
  </si>
  <si>
    <t>118</t>
  </si>
  <si>
    <t>ración Sureste</t>
  </si>
  <si>
    <t>119</t>
  </si>
  <si>
    <t>ración Peninsular</t>
  </si>
  <si>
    <t>120</t>
  </si>
  <si>
    <t>ración de Guerrero</t>
  </si>
  <si>
    <t xml:space="preserve">  Original</t>
  </si>
  <si>
    <t>121</t>
  </si>
  <si>
    <t>Segunda Sala Regional del Centro (Queréta-</t>
  </si>
  <si>
    <t>ro)</t>
  </si>
  <si>
    <t>122</t>
  </si>
  <si>
    <t>Segunda Sala Regional del Noreste (Monte-</t>
  </si>
  <si>
    <t>rrey)</t>
  </si>
  <si>
    <t>123</t>
  </si>
  <si>
    <t>Segunda Sala Regional del Noroeste (Tijua-</t>
  </si>
  <si>
    <t>na)</t>
  </si>
  <si>
    <t>124</t>
  </si>
  <si>
    <t>Segunda Sala Regional del Tribunal Fiscal de</t>
  </si>
  <si>
    <t>la Federación Occidente 1/</t>
  </si>
  <si>
    <t>125</t>
  </si>
  <si>
    <t>Tercera Sala Regional del Tribunal Fiscal de</t>
  </si>
  <si>
    <t>la Federación Golfo-Centro 1/</t>
  </si>
  <si>
    <t>126</t>
  </si>
  <si>
    <t>la Federación Norte-Centro 1/</t>
  </si>
  <si>
    <t>127</t>
  </si>
  <si>
    <t>130</t>
  </si>
  <si>
    <t>108</t>
  </si>
  <si>
    <t>Primera Sala Regional del Tribunal Fiscal de</t>
  </si>
  <si>
    <t>la Federación Hidalgo-México 1/</t>
  </si>
  <si>
    <t>109</t>
  </si>
  <si>
    <t>701</t>
  </si>
  <si>
    <t>N000</t>
  </si>
  <si>
    <t>Actividad institucional no asociada a proyec-</t>
  </si>
  <si>
    <t>tos</t>
  </si>
  <si>
    <t>708</t>
  </si>
  <si>
    <t xml:space="preserve">Prever el pago de incrementos por servicios </t>
  </si>
  <si>
    <t>personales</t>
  </si>
  <si>
    <t>09</t>
  </si>
  <si>
    <t>SEGURIDAD SOCIAL</t>
  </si>
  <si>
    <t>Seguros</t>
  </si>
  <si>
    <t>707</t>
  </si>
  <si>
    <t>Pagar las aportaciones del Gobierno Federal</t>
  </si>
  <si>
    <t xml:space="preserve">la emisión de sentencias; así como consolidar </t>
  </si>
  <si>
    <t>Administrar recursos  humanos,  materiales  y</t>
  </si>
  <si>
    <t>Tribunal  Fiscal  de la Federación Región Dis-</t>
  </si>
  <si>
    <t>financieros</t>
  </si>
  <si>
    <t>1/ Unidad responsable incorporada durante el ejercicio.</t>
  </si>
  <si>
    <t>HOJA   2   DE   9   .</t>
  </si>
  <si>
    <t>HOJA   3   DE   9   .</t>
  </si>
  <si>
    <t>HOJA   4   DE   9   .</t>
  </si>
  <si>
    <t>HOJA   5   DE   9   .</t>
  </si>
  <si>
    <t>HOJA   6   DE   9   .</t>
  </si>
  <si>
    <t>HOJA   7   DE   9   .</t>
  </si>
  <si>
    <t>HOJA   8   DE   9   .</t>
  </si>
  <si>
    <t>HOJA   9   DE   9   .</t>
  </si>
  <si>
    <t xml:space="preserve"> D E P E N D E N C I A :  TRIBUNAL FISCAL DE LA FEDERACION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</si>
</sst>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#_);\(#,###.#\)"/>
    <numFmt numFmtId="180" formatCode="#,###.0_);\(#,###.0\)"/>
    <numFmt numFmtId="181" formatCode="h:mm\ \a\.m\./\p\.m\."/>
    <numFmt numFmtId="182" formatCode="#\ ##0.0_);\(#\ ##0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Continuous" vertical="center"/>
    </xf>
    <xf numFmtId="178" fontId="0" fillId="0" borderId="7" xfId="0" applyNumberFormat="1" applyFont="1" applyFill="1" applyBorder="1" applyAlignment="1">
      <alignment horizontal="centerContinuous"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8" xfId="0" applyNumberFormat="1" applyFont="1" applyFill="1" applyBorder="1" applyAlignment="1">
      <alignment horizontal="centerContinuous" vertical="center"/>
    </xf>
    <xf numFmtId="178" fontId="0" fillId="0" borderId="9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Continuous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Continuous" vertical="center"/>
    </xf>
    <xf numFmtId="178" fontId="1" fillId="0" borderId="16" xfId="0" applyNumberFormat="1" applyFont="1" applyFill="1" applyBorder="1" applyAlignment="1">
      <alignment horizontal="centerContinuous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centerContinuous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Continuous" vertical="center"/>
    </xf>
    <xf numFmtId="178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182" fontId="1" fillId="0" borderId="12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2" fontId="1" fillId="0" borderId="16" xfId="0" applyNumberFormat="1" applyFont="1" applyFill="1" applyBorder="1" applyAlignment="1">
      <alignment vertical="center"/>
    </xf>
    <xf numFmtId="182" fontId="1" fillId="0" borderId="2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7" xfId="0" applyNumberFormat="1" applyFont="1" applyFill="1" applyBorder="1" applyAlignment="1">
      <alignment horizontal="centerContinuous" vertical="center"/>
    </xf>
    <xf numFmtId="182" fontId="0" fillId="0" borderId="3" xfId="0" applyNumberFormat="1" applyFont="1" applyFill="1" applyBorder="1" applyAlignment="1">
      <alignment horizontal="centerContinuous" vertical="center"/>
    </xf>
    <xf numFmtId="182" fontId="0" fillId="0" borderId="8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Fill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centerContinuous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vertical="center"/>
    </xf>
    <xf numFmtId="182" fontId="1" fillId="0" borderId="12" xfId="0" applyNumberFormat="1" applyFont="1" applyFill="1" applyBorder="1" applyAlignment="1">
      <alignment horizontal="centerContinuous" vertical="center"/>
    </xf>
    <xf numFmtId="182" fontId="1" fillId="0" borderId="14" xfId="0" applyNumberFormat="1" applyFont="1" applyFill="1" applyBorder="1" applyAlignment="1">
      <alignment horizontal="center" vertical="center"/>
    </xf>
    <xf numFmtId="182" fontId="1" fillId="0" borderId="15" xfId="0" applyNumberFormat="1" applyFont="1" applyFill="1" applyBorder="1" applyAlignment="1">
      <alignment horizontal="centerContinuous" vertical="center"/>
    </xf>
    <xf numFmtId="182" fontId="1" fillId="0" borderId="16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Fill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Continuous" vertical="center"/>
    </xf>
    <xf numFmtId="182" fontId="1" fillId="0" borderId="19" xfId="0" applyNumberFormat="1" applyFont="1" applyFill="1" applyBorder="1" applyAlignment="1">
      <alignment vertical="center"/>
    </xf>
    <xf numFmtId="182" fontId="1" fillId="0" borderId="20" xfId="0" applyNumberFormat="1" applyFont="1" applyFill="1" applyBorder="1" applyAlignment="1">
      <alignment horizontal="center" vertical="center"/>
    </xf>
    <xf numFmtId="182" fontId="1" fillId="0" borderId="21" xfId="0" applyNumberFormat="1" applyFont="1" applyFill="1" applyBorder="1" applyAlignment="1">
      <alignment vertical="center"/>
    </xf>
    <xf numFmtId="182" fontId="1" fillId="0" borderId="19" xfId="0" applyNumberFormat="1" applyFont="1" applyFill="1" applyBorder="1" applyAlignment="1">
      <alignment horizontal="centerContinuous" vertical="center"/>
    </xf>
    <xf numFmtId="182" fontId="1" fillId="0" borderId="15" xfId="0" applyNumberFormat="1" applyFont="1" applyFill="1" applyBorder="1" applyAlignment="1">
      <alignment horizontal="center" vertical="center"/>
    </xf>
    <xf numFmtId="182" fontId="1" fillId="0" borderId="15" xfId="0" applyNumberFormat="1" applyFont="1" applyFill="1" applyBorder="1" applyAlignment="1">
      <alignment vertical="center"/>
    </xf>
    <xf numFmtId="182" fontId="1" fillId="0" borderId="20" xfId="0" applyNumberFormat="1" applyFont="1" applyFill="1" applyBorder="1" applyAlignment="1">
      <alignment horizontal="centerContinuous" vertical="center"/>
    </xf>
    <xf numFmtId="182" fontId="1" fillId="0" borderId="22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24" xfId="0" applyNumberFormat="1" applyFont="1" applyFill="1" applyBorder="1" applyAlignment="1">
      <alignment vertical="center"/>
    </xf>
    <xf numFmtId="182" fontId="1" fillId="0" borderId="25" xfId="0" applyNumberFormat="1" applyFont="1" applyFill="1" applyBorder="1" applyAlignment="1">
      <alignment vertical="center"/>
    </xf>
    <xf numFmtId="182" fontId="1" fillId="0" borderId="26" xfId="0" applyNumberFormat="1" applyFont="1" applyFill="1" applyBorder="1" applyAlignment="1">
      <alignment horizontal="centerContinuous" vertical="center"/>
    </xf>
    <xf numFmtId="182" fontId="6" fillId="0" borderId="11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49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2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1"/>
      <c r="Z2" s="4"/>
    </row>
    <row r="3" spans="1:26" ht="23.25">
      <c r="A3" s="4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136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7" t="s">
        <v>40</v>
      </c>
      <c r="C7" s="68"/>
      <c r="D7" s="68"/>
      <c r="E7" s="68"/>
      <c r="F7" s="68"/>
      <c r="G7" s="68"/>
      <c r="H7" s="69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42</v>
      </c>
      <c r="X7" s="13"/>
      <c r="Y7" s="16"/>
      <c r="Z7" s="4"/>
    </row>
    <row r="8" spans="1:26" ht="23.25">
      <c r="A8" s="4"/>
      <c r="B8" s="17" t="s">
        <v>41</v>
      </c>
      <c r="C8" s="18"/>
      <c r="D8" s="18"/>
      <c r="E8" s="18"/>
      <c r="F8" s="18"/>
      <c r="G8" s="18"/>
      <c r="H8" s="70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39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52"/>
      <c r="J12" s="53"/>
      <c r="K12" s="54"/>
      <c r="L12" s="22"/>
      <c r="M12" s="23"/>
      <c r="N12" s="24"/>
      <c r="O12" s="3"/>
      <c r="P12" s="27"/>
      <c r="Q12" s="27"/>
      <c r="R12" s="23"/>
      <c r="S12" s="24"/>
      <c r="T12" s="22"/>
      <c r="U12" s="73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52"/>
      <c r="J13" s="78" t="s">
        <v>43</v>
      </c>
      <c r="K13" s="56"/>
      <c r="L13" s="116">
        <f>SUM(L20+L314)</f>
        <v>296227.6</v>
      </c>
      <c r="M13" s="116">
        <f>SUM(M20+M314)</f>
        <v>21219.7</v>
      </c>
      <c r="N13" s="116">
        <f>SUM(N20+N314)</f>
        <v>122784.09999999998</v>
      </c>
      <c r="O13" s="116">
        <f>SUM(O20+O314)</f>
        <v>100</v>
      </c>
      <c r="P13" s="116">
        <f>SUM(P20+P314)</f>
        <v>0</v>
      </c>
      <c r="Q13" s="116">
        <f>SUM(L13:P13)</f>
        <v>440331.39999999997</v>
      </c>
      <c r="R13" s="116">
        <f>SUM(R20+R314)</f>
        <v>0</v>
      </c>
      <c r="S13" s="116">
        <f>SUM(S20+S314)</f>
        <v>16000</v>
      </c>
      <c r="T13" s="116">
        <f>SUM(T20+T314)</f>
        <v>0</v>
      </c>
      <c r="U13" s="116">
        <f>SUM(U20+U314)</f>
        <v>0</v>
      </c>
      <c r="V13" s="116">
        <f>SUM(R13:U13)</f>
        <v>16000</v>
      </c>
      <c r="W13" s="116">
        <f>SUM(V13+Q13)</f>
        <v>456331.39999999997</v>
      </c>
      <c r="X13" s="117">
        <f>SUM(Q13/W13*100)</f>
        <v>96.49377623367579</v>
      </c>
      <c r="Y13" s="117">
        <f>SUM(V13/W13*100)</f>
        <v>3.506223766324211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52"/>
      <c r="J14" s="78" t="s">
        <v>44</v>
      </c>
      <c r="K14" s="56"/>
      <c r="L14" s="116">
        <f>SUM(L21+L324)</f>
        <v>373705.49999999994</v>
      </c>
      <c r="M14" s="116">
        <f>SUM(M21+M324)</f>
        <v>18424.299999999992</v>
      </c>
      <c r="N14" s="116">
        <f>SUM(N21+N324)</f>
        <v>65305.100000000006</v>
      </c>
      <c r="O14" s="116">
        <f>SUM(O21+O324)</f>
        <v>9.9</v>
      </c>
      <c r="P14" s="116">
        <f>SUM(P21+P324)</f>
        <v>0</v>
      </c>
      <c r="Q14" s="116">
        <f aca="true" t="shared" si="0" ref="Q14:Q56">SUM(L14:P14)</f>
        <v>457444.79999999993</v>
      </c>
      <c r="R14" s="116">
        <f aca="true" t="shared" si="1" ref="R14:U15">SUM(R21+R324)</f>
        <v>0</v>
      </c>
      <c r="S14" s="116">
        <f t="shared" si="1"/>
        <v>13993.3</v>
      </c>
      <c r="T14" s="116">
        <f t="shared" si="1"/>
        <v>1500</v>
      </c>
      <c r="U14" s="116">
        <f t="shared" si="1"/>
        <v>0</v>
      </c>
      <c r="V14" s="116">
        <f aca="true" t="shared" si="2" ref="V14:V56">SUM(R14:U14)</f>
        <v>15493.3</v>
      </c>
      <c r="W14" s="116">
        <f aca="true" t="shared" si="3" ref="W14:W56">SUM(V14+Q14)</f>
        <v>472938.0999999999</v>
      </c>
      <c r="X14" s="117">
        <f>SUM(Q14/W14*100)</f>
        <v>96.72403217249784</v>
      </c>
      <c r="Y14" s="117">
        <f>SUM(V14/W14*100)</f>
        <v>3.2759678275021615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52"/>
      <c r="J15" s="78" t="s">
        <v>45</v>
      </c>
      <c r="K15" s="56"/>
      <c r="L15" s="116">
        <f>SUM(L22+L325)</f>
        <v>331331</v>
      </c>
      <c r="M15" s="116">
        <f>SUM(M22+M325)</f>
        <v>17802.299999999996</v>
      </c>
      <c r="N15" s="116">
        <f>SUM(N22+N325)</f>
        <v>61606.900000000016</v>
      </c>
      <c r="O15" s="116">
        <f>SUM(O22+O325)</f>
        <v>9.9</v>
      </c>
      <c r="P15" s="116"/>
      <c r="Q15" s="116">
        <f t="shared" si="0"/>
        <v>410750.10000000003</v>
      </c>
      <c r="R15" s="116">
        <f t="shared" si="1"/>
        <v>0</v>
      </c>
      <c r="S15" s="116">
        <f t="shared" si="1"/>
        <v>13993.3</v>
      </c>
      <c r="T15" s="116">
        <f t="shared" si="1"/>
        <v>1499.5</v>
      </c>
      <c r="U15" s="116">
        <f t="shared" si="1"/>
        <v>0</v>
      </c>
      <c r="V15" s="116">
        <f t="shared" si="2"/>
        <v>15492.8</v>
      </c>
      <c r="W15" s="116">
        <f t="shared" si="3"/>
        <v>426242.9</v>
      </c>
      <c r="X15" s="117">
        <f>SUM(Q15/W15*100)</f>
        <v>96.36526496980947</v>
      </c>
      <c r="Y15" s="117">
        <f>SUM(V15/W15*100)</f>
        <v>3.634735030190532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52"/>
      <c r="J16" s="78" t="s">
        <v>46</v>
      </c>
      <c r="K16" s="56"/>
      <c r="L16" s="116">
        <f>SUM(L15/L13*100)</f>
        <v>111.85014495610808</v>
      </c>
      <c r="M16" s="116">
        <f>SUM(M15/M13*100)</f>
        <v>83.89515403139534</v>
      </c>
      <c r="N16" s="116">
        <f>SUM(N15/N13*100)</f>
        <v>50.174981939844024</v>
      </c>
      <c r="O16" s="116">
        <f>SUM(O15/O13*100)</f>
        <v>9.9</v>
      </c>
      <c r="P16" s="116"/>
      <c r="Q16" s="116">
        <f>SUM(Q15/Q13*100)</f>
        <v>93.28203712022356</v>
      </c>
      <c r="R16" s="116"/>
      <c r="S16" s="116">
        <f>SUM(S15/S13*100)</f>
        <v>87.458125</v>
      </c>
      <c r="T16" s="116"/>
      <c r="U16" s="116"/>
      <c r="V16" s="116">
        <f>SUM(V15/V13*100)</f>
        <v>96.83</v>
      </c>
      <c r="W16" s="116">
        <f>SUM(W15/W13*100)</f>
        <v>93.40643663793463</v>
      </c>
      <c r="X16" s="117"/>
      <c r="Y16" s="117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52"/>
      <c r="J17" s="78" t="s">
        <v>47</v>
      </c>
      <c r="K17" s="56"/>
      <c r="L17" s="116">
        <f>SUM(L15/L14*100)</f>
        <v>88.6609910745226</v>
      </c>
      <c r="M17" s="116">
        <f>SUM(M15/M14*100)</f>
        <v>96.62402370782067</v>
      </c>
      <c r="N17" s="116">
        <f>SUM(N15/N14*100)</f>
        <v>94.33704258932305</v>
      </c>
      <c r="O17" s="116">
        <f>SUM(O15/O14*100)</f>
        <v>100</v>
      </c>
      <c r="P17" s="116"/>
      <c r="Q17" s="116">
        <f>SUM(Q15/Q14*100)</f>
        <v>89.79227657632136</v>
      </c>
      <c r="R17" s="116"/>
      <c r="S17" s="116">
        <f>SUM(S15/S14*100)</f>
        <v>100</v>
      </c>
      <c r="T17" s="116">
        <f>SUM(T15/T14*100)</f>
        <v>99.96666666666667</v>
      </c>
      <c r="U17" s="116"/>
      <c r="V17" s="116">
        <f>SUM(V15/V14*100)</f>
        <v>99.99677279856454</v>
      </c>
      <c r="W17" s="116">
        <f>SUM(W15/W14*100)</f>
        <v>90.12657258952072</v>
      </c>
      <c r="X17" s="117"/>
      <c r="Y17" s="117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52"/>
      <c r="J18" s="55"/>
      <c r="K18" s="56"/>
      <c r="L18" s="79"/>
      <c r="M18" s="79"/>
      <c r="N18" s="79"/>
      <c r="O18" s="79"/>
      <c r="P18" s="79"/>
      <c r="Q18" s="79">
        <f t="shared" si="0"/>
        <v>0</v>
      </c>
      <c r="R18" s="79"/>
      <c r="S18" s="79"/>
      <c r="T18" s="79"/>
      <c r="U18" s="79"/>
      <c r="V18" s="79">
        <f t="shared" si="2"/>
        <v>0</v>
      </c>
      <c r="W18" s="79">
        <f t="shared" si="3"/>
        <v>0</v>
      </c>
      <c r="X18" s="80"/>
      <c r="Y18" s="80"/>
      <c r="Z18" s="22"/>
    </row>
    <row r="19" spans="1:26" ht="23.25">
      <c r="A19" s="4"/>
      <c r="B19" s="51" t="s">
        <v>48</v>
      </c>
      <c r="C19" s="51"/>
      <c r="D19" s="51"/>
      <c r="E19" s="51"/>
      <c r="F19" s="51"/>
      <c r="G19" s="51"/>
      <c r="H19" s="51"/>
      <c r="I19" s="52"/>
      <c r="J19" s="55" t="s">
        <v>49</v>
      </c>
      <c r="K19" s="56"/>
      <c r="L19" s="79"/>
      <c r="M19" s="79"/>
      <c r="N19" s="79"/>
      <c r="O19" s="79"/>
      <c r="P19" s="79"/>
      <c r="Q19" s="79">
        <f t="shared" si="0"/>
        <v>0</v>
      </c>
      <c r="R19" s="79"/>
      <c r="S19" s="79"/>
      <c r="T19" s="79"/>
      <c r="U19" s="79"/>
      <c r="V19" s="79">
        <f t="shared" si="2"/>
        <v>0</v>
      </c>
      <c r="W19" s="79">
        <f t="shared" si="3"/>
        <v>0</v>
      </c>
      <c r="X19" s="80"/>
      <c r="Y19" s="80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52"/>
      <c r="J20" s="55" t="s">
        <v>50</v>
      </c>
      <c r="K20" s="56"/>
      <c r="L20" s="79">
        <f aca="true" t="shared" si="4" ref="L20:P22">SUM(L27)</f>
        <v>284515.8</v>
      </c>
      <c r="M20" s="79">
        <f t="shared" si="4"/>
        <v>21219.7</v>
      </c>
      <c r="N20" s="79">
        <f t="shared" si="4"/>
        <v>122784.09999999998</v>
      </c>
      <c r="O20" s="79">
        <f t="shared" si="4"/>
        <v>100</v>
      </c>
      <c r="P20" s="79">
        <f t="shared" si="4"/>
        <v>0</v>
      </c>
      <c r="Q20" s="79">
        <f t="shared" si="0"/>
        <v>428619.6</v>
      </c>
      <c r="R20" s="79">
        <f aca="true" t="shared" si="5" ref="R20:U22">SUM(R27)</f>
        <v>0</v>
      </c>
      <c r="S20" s="79">
        <f t="shared" si="5"/>
        <v>16000</v>
      </c>
      <c r="T20" s="79">
        <f t="shared" si="5"/>
        <v>0</v>
      </c>
      <c r="U20" s="79">
        <f t="shared" si="5"/>
        <v>0</v>
      </c>
      <c r="V20" s="79">
        <f t="shared" si="2"/>
        <v>16000</v>
      </c>
      <c r="W20" s="79">
        <f t="shared" si="3"/>
        <v>444619.6</v>
      </c>
      <c r="X20" s="80">
        <f>SUM(Q20/W20*100)</f>
        <v>96.40141820108695</v>
      </c>
      <c r="Y20" s="80">
        <f>SUM(V20/W20*100)</f>
        <v>3.5985817989130484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52"/>
      <c r="J21" s="55" t="s">
        <v>51</v>
      </c>
      <c r="K21" s="56"/>
      <c r="L21" s="79">
        <f t="shared" si="4"/>
        <v>356594.99999999994</v>
      </c>
      <c r="M21" s="79">
        <f t="shared" si="4"/>
        <v>18424.299999999992</v>
      </c>
      <c r="N21" s="79">
        <f t="shared" si="4"/>
        <v>65305.100000000006</v>
      </c>
      <c r="O21" s="79">
        <f t="shared" si="4"/>
        <v>9.9</v>
      </c>
      <c r="P21" s="79">
        <f t="shared" si="4"/>
        <v>0</v>
      </c>
      <c r="Q21" s="79">
        <f t="shared" si="0"/>
        <v>440334.29999999993</v>
      </c>
      <c r="R21" s="79">
        <f t="shared" si="5"/>
        <v>0</v>
      </c>
      <c r="S21" s="79">
        <f t="shared" si="5"/>
        <v>13993.3</v>
      </c>
      <c r="T21" s="79">
        <f t="shared" si="5"/>
        <v>1500</v>
      </c>
      <c r="U21" s="79">
        <f t="shared" si="5"/>
        <v>0</v>
      </c>
      <c r="V21" s="79">
        <f t="shared" si="2"/>
        <v>15493.3</v>
      </c>
      <c r="W21" s="79">
        <f t="shared" si="3"/>
        <v>455827.5999999999</v>
      </c>
      <c r="X21" s="80">
        <f>SUM(Q21/W21*100)</f>
        <v>96.60106145393566</v>
      </c>
      <c r="Y21" s="80">
        <f>SUM(V21/W21*100)</f>
        <v>3.398938546064346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52"/>
      <c r="J22" s="53" t="s">
        <v>52</v>
      </c>
      <c r="K22" s="54"/>
      <c r="L22" s="79">
        <f>SUM(L29)</f>
        <v>316591.5</v>
      </c>
      <c r="M22" s="79">
        <f t="shared" si="4"/>
        <v>17802.299999999996</v>
      </c>
      <c r="N22" s="79">
        <f t="shared" si="4"/>
        <v>61606.900000000016</v>
      </c>
      <c r="O22" s="79">
        <f t="shared" si="4"/>
        <v>9.9</v>
      </c>
      <c r="P22" s="79">
        <f t="shared" si="4"/>
        <v>0</v>
      </c>
      <c r="Q22" s="79">
        <f t="shared" si="0"/>
        <v>396010.60000000003</v>
      </c>
      <c r="R22" s="79">
        <f t="shared" si="5"/>
        <v>0</v>
      </c>
      <c r="S22" s="79">
        <f t="shared" si="5"/>
        <v>13993.3</v>
      </c>
      <c r="T22" s="79">
        <f t="shared" si="5"/>
        <v>1499.5</v>
      </c>
      <c r="U22" s="79">
        <f t="shared" si="5"/>
        <v>0</v>
      </c>
      <c r="V22" s="79">
        <f t="shared" si="2"/>
        <v>15492.8</v>
      </c>
      <c r="W22" s="79">
        <f t="shared" si="3"/>
        <v>411503.4</v>
      </c>
      <c r="X22" s="80">
        <f>SUM(Q22/W22*100)</f>
        <v>96.23507363487155</v>
      </c>
      <c r="Y22" s="80">
        <f>SUM(V22/W22*100)</f>
        <v>3.764926365128453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52"/>
      <c r="J23" s="53" t="s">
        <v>53</v>
      </c>
      <c r="K23" s="54"/>
      <c r="L23" s="79">
        <f>SUM(L22/L20*100)</f>
        <v>111.27378514655426</v>
      </c>
      <c r="M23" s="80">
        <f aca="true" t="shared" si="6" ref="M23:W23">SUM(M22/M20*100)</f>
        <v>83.89515403139534</v>
      </c>
      <c r="N23" s="79">
        <f t="shared" si="6"/>
        <v>50.174981939844024</v>
      </c>
      <c r="O23" s="79">
        <f t="shared" si="6"/>
        <v>9.9</v>
      </c>
      <c r="P23" s="80"/>
      <c r="Q23" s="79">
        <f t="shared" si="6"/>
        <v>92.39208846259015</v>
      </c>
      <c r="R23" s="80"/>
      <c r="S23" s="79">
        <f t="shared" si="6"/>
        <v>87.458125</v>
      </c>
      <c r="T23" s="79"/>
      <c r="U23" s="79"/>
      <c r="V23" s="79">
        <f t="shared" si="6"/>
        <v>96.83</v>
      </c>
      <c r="W23" s="79">
        <f t="shared" si="6"/>
        <v>92.55179033942724</v>
      </c>
      <c r="X23" s="80"/>
      <c r="Y23" s="80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52"/>
      <c r="J24" s="53" t="s">
        <v>54</v>
      </c>
      <c r="K24" s="54"/>
      <c r="L24" s="79">
        <f>SUM(L22/L21*100)</f>
        <v>88.78181129853196</v>
      </c>
      <c r="M24" s="80">
        <f aca="true" t="shared" si="7" ref="M24:W24">SUM(M22/M21*100)</f>
        <v>96.62402370782067</v>
      </c>
      <c r="N24" s="79">
        <f t="shared" si="7"/>
        <v>94.33704258932305</v>
      </c>
      <c r="O24" s="79">
        <f t="shared" si="7"/>
        <v>100</v>
      </c>
      <c r="P24" s="80"/>
      <c r="Q24" s="79">
        <f t="shared" si="7"/>
        <v>89.9340796299539</v>
      </c>
      <c r="R24" s="80"/>
      <c r="S24" s="79">
        <f t="shared" si="7"/>
        <v>100</v>
      </c>
      <c r="T24" s="79">
        <f t="shared" si="7"/>
        <v>99.96666666666667</v>
      </c>
      <c r="U24" s="79"/>
      <c r="V24" s="79">
        <f t="shared" si="7"/>
        <v>99.99677279856454</v>
      </c>
      <c r="W24" s="79">
        <f t="shared" si="7"/>
        <v>90.27610438683399</v>
      </c>
      <c r="X24" s="80"/>
      <c r="Y24" s="80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52"/>
      <c r="J25" s="53"/>
      <c r="K25" s="54"/>
      <c r="L25" s="79"/>
      <c r="M25" s="80"/>
      <c r="N25" s="79"/>
      <c r="O25" s="79"/>
      <c r="P25" s="80"/>
      <c r="Q25" s="79">
        <f t="shared" si="0"/>
        <v>0</v>
      </c>
      <c r="R25" s="80"/>
      <c r="S25" s="79"/>
      <c r="T25" s="79"/>
      <c r="U25" s="79"/>
      <c r="V25" s="79">
        <f t="shared" si="2"/>
        <v>0</v>
      </c>
      <c r="W25" s="79">
        <f t="shared" si="3"/>
        <v>0</v>
      </c>
      <c r="X25" s="80"/>
      <c r="Y25" s="80"/>
      <c r="Z25" s="4"/>
    </row>
    <row r="26" spans="1:26" ht="23.25">
      <c r="A26" s="4"/>
      <c r="B26" s="51"/>
      <c r="C26" s="51"/>
      <c r="D26" s="51" t="s">
        <v>55</v>
      </c>
      <c r="E26" s="51"/>
      <c r="F26" s="51"/>
      <c r="G26" s="51"/>
      <c r="H26" s="51"/>
      <c r="I26" s="52"/>
      <c r="J26" s="53" t="s">
        <v>56</v>
      </c>
      <c r="K26" s="54"/>
      <c r="L26" s="79"/>
      <c r="M26" s="80"/>
      <c r="N26" s="79"/>
      <c r="O26" s="79"/>
      <c r="P26" s="80"/>
      <c r="Q26" s="79">
        <f t="shared" si="0"/>
        <v>0</v>
      </c>
      <c r="R26" s="80"/>
      <c r="S26" s="79"/>
      <c r="T26" s="79"/>
      <c r="U26" s="79"/>
      <c r="V26" s="79">
        <f t="shared" si="2"/>
        <v>0</v>
      </c>
      <c r="W26" s="79">
        <f t="shared" si="3"/>
        <v>0</v>
      </c>
      <c r="X26" s="80"/>
      <c r="Y26" s="80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52"/>
      <c r="J27" s="55" t="s">
        <v>50</v>
      </c>
      <c r="K27" s="54"/>
      <c r="L27" s="79">
        <f aca="true" t="shared" si="8" ref="L27:P29">SUM(L34+L258+L291)</f>
        <v>284515.8</v>
      </c>
      <c r="M27" s="79">
        <f t="shared" si="8"/>
        <v>21219.7</v>
      </c>
      <c r="N27" s="79">
        <f t="shared" si="8"/>
        <v>122784.09999999998</v>
      </c>
      <c r="O27" s="79">
        <f t="shared" si="8"/>
        <v>100</v>
      </c>
      <c r="P27" s="79">
        <f t="shared" si="8"/>
        <v>0</v>
      </c>
      <c r="Q27" s="79">
        <f t="shared" si="0"/>
        <v>428619.6</v>
      </c>
      <c r="R27" s="79">
        <f aca="true" t="shared" si="9" ref="R27:U29">SUM(R34+R258+R291)</f>
        <v>0</v>
      </c>
      <c r="S27" s="79">
        <f t="shared" si="9"/>
        <v>16000</v>
      </c>
      <c r="T27" s="79">
        <f t="shared" si="9"/>
        <v>0</v>
      </c>
      <c r="U27" s="79">
        <f t="shared" si="9"/>
        <v>0</v>
      </c>
      <c r="V27" s="79">
        <f t="shared" si="2"/>
        <v>16000</v>
      </c>
      <c r="W27" s="79">
        <f t="shared" si="3"/>
        <v>444619.6</v>
      </c>
      <c r="X27" s="80">
        <f>SUM(Q27/W27*100)</f>
        <v>96.40141820108695</v>
      </c>
      <c r="Y27" s="80">
        <f>SUM(V27/W27*100)</f>
        <v>3.5985817989130484</v>
      </c>
      <c r="Z27" s="4"/>
    </row>
    <row r="28" spans="1:26" ht="23.25">
      <c r="A28" s="4"/>
      <c r="B28" s="57"/>
      <c r="C28" s="58"/>
      <c r="D28" s="58"/>
      <c r="E28" s="58"/>
      <c r="F28" s="58"/>
      <c r="G28" s="58"/>
      <c r="H28" s="58"/>
      <c r="I28" s="59"/>
      <c r="J28" s="55" t="s">
        <v>51</v>
      </c>
      <c r="K28" s="54"/>
      <c r="L28" s="81">
        <f t="shared" si="8"/>
        <v>356594.99999999994</v>
      </c>
      <c r="M28" s="81">
        <f t="shared" si="8"/>
        <v>18424.299999999992</v>
      </c>
      <c r="N28" s="81">
        <f t="shared" si="8"/>
        <v>65305.100000000006</v>
      </c>
      <c r="O28" s="81">
        <f t="shared" si="8"/>
        <v>9.9</v>
      </c>
      <c r="P28" s="81">
        <f t="shared" si="8"/>
        <v>0</v>
      </c>
      <c r="Q28" s="79">
        <f t="shared" si="0"/>
        <v>440334.29999999993</v>
      </c>
      <c r="R28" s="81">
        <f t="shared" si="9"/>
        <v>0</v>
      </c>
      <c r="S28" s="81">
        <f t="shared" si="9"/>
        <v>13993.3</v>
      </c>
      <c r="T28" s="81">
        <f t="shared" si="9"/>
        <v>1500</v>
      </c>
      <c r="U28" s="81">
        <f t="shared" si="9"/>
        <v>0</v>
      </c>
      <c r="V28" s="79">
        <f t="shared" si="2"/>
        <v>15493.3</v>
      </c>
      <c r="W28" s="79">
        <f t="shared" si="3"/>
        <v>455827.5999999999</v>
      </c>
      <c r="X28" s="80">
        <f>SUM(Q28/W28*100)</f>
        <v>96.60106145393566</v>
      </c>
      <c r="Y28" s="80">
        <f>SUM(V28/W28*100)</f>
        <v>3.398938546064346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52"/>
      <c r="J29" s="53" t="s">
        <v>52</v>
      </c>
      <c r="K29" s="54"/>
      <c r="L29" s="79">
        <f t="shared" si="8"/>
        <v>316591.5</v>
      </c>
      <c r="M29" s="80">
        <f t="shared" si="8"/>
        <v>17802.299999999996</v>
      </c>
      <c r="N29" s="79">
        <f t="shared" si="8"/>
        <v>61606.900000000016</v>
      </c>
      <c r="O29" s="79">
        <f t="shared" si="8"/>
        <v>9.9</v>
      </c>
      <c r="P29" s="80">
        <f t="shared" si="8"/>
        <v>0</v>
      </c>
      <c r="Q29" s="79">
        <f t="shared" si="0"/>
        <v>396010.60000000003</v>
      </c>
      <c r="R29" s="80">
        <f t="shared" si="9"/>
        <v>0</v>
      </c>
      <c r="S29" s="79">
        <f t="shared" si="9"/>
        <v>13993.3</v>
      </c>
      <c r="T29" s="79">
        <f t="shared" si="9"/>
        <v>1499.5</v>
      </c>
      <c r="U29" s="79">
        <f t="shared" si="9"/>
        <v>0</v>
      </c>
      <c r="V29" s="79">
        <f t="shared" si="2"/>
        <v>15492.8</v>
      </c>
      <c r="W29" s="79">
        <f t="shared" si="3"/>
        <v>411503.4</v>
      </c>
      <c r="X29" s="80">
        <f>SUM(Q29/W29*100)</f>
        <v>96.23507363487155</v>
      </c>
      <c r="Y29" s="80">
        <f>SUM(V29/W29*100)</f>
        <v>3.764926365128453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52"/>
      <c r="J30" s="53" t="s">
        <v>53</v>
      </c>
      <c r="K30" s="54"/>
      <c r="L30" s="79">
        <f>SUM(L29/L27*100)</f>
        <v>111.27378514655426</v>
      </c>
      <c r="M30" s="80">
        <f aca="true" t="shared" si="10" ref="M30:W30">SUM(M29/M27*100)</f>
        <v>83.89515403139534</v>
      </c>
      <c r="N30" s="79">
        <f t="shared" si="10"/>
        <v>50.174981939844024</v>
      </c>
      <c r="O30" s="79">
        <f t="shared" si="10"/>
        <v>9.9</v>
      </c>
      <c r="P30" s="80"/>
      <c r="Q30" s="79">
        <f t="shared" si="10"/>
        <v>92.39208846259015</v>
      </c>
      <c r="R30" s="80"/>
      <c r="S30" s="79">
        <f t="shared" si="10"/>
        <v>87.458125</v>
      </c>
      <c r="T30" s="79"/>
      <c r="U30" s="79"/>
      <c r="V30" s="79">
        <f t="shared" si="10"/>
        <v>96.83</v>
      </c>
      <c r="W30" s="79">
        <f t="shared" si="10"/>
        <v>92.55179033942724</v>
      </c>
      <c r="X30" s="80"/>
      <c r="Y30" s="80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52"/>
      <c r="J31" s="53" t="s">
        <v>54</v>
      </c>
      <c r="K31" s="54"/>
      <c r="L31" s="79">
        <f>SUM(L29/L28*100)</f>
        <v>88.78181129853196</v>
      </c>
      <c r="M31" s="80">
        <f aca="true" t="shared" si="11" ref="M31:W31">SUM(M29/M28*100)</f>
        <v>96.62402370782067</v>
      </c>
      <c r="N31" s="79">
        <f t="shared" si="11"/>
        <v>94.33704258932305</v>
      </c>
      <c r="O31" s="79">
        <f t="shared" si="11"/>
        <v>100</v>
      </c>
      <c r="P31" s="80"/>
      <c r="Q31" s="79">
        <f t="shared" si="11"/>
        <v>89.9340796299539</v>
      </c>
      <c r="R31" s="80"/>
      <c r="S31" s="79">
        <f t="shared" si="11"/>
        <v>100</v>
      </c>
      <c r="T31" s="79">
        <f t="shared" si="11"/>
        <v>99.96666666666667</v>
      </c>
      <c r="U31" s="79"/>
      <c r="V31" s="79">
        <f t="shared" si="11"/>
        <v>99.99677279856454</v>
      </c>
      <c r="W31" s="79">
        <f t="shared" si="11"/>
        <v>90.27610438683399</v>
      </c>
      <c r="X31" s="80"/>
      <c r="Y31" s="80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52"/>
      <c r="J32" s="53"/>
      <c r="K32" s="54"/>
      <c r="L32" s="79"/>
      <c r="M32" s="80"/>
      <c r="N32" s="79"/>
      <c r="O32" s="79"/>
      <c r="P32" s="80"/>
      <c r="Q32" s="79">
        <f t="shared" si="0"/>
        <v>0</v>
      </c>
      <c r="R32" s="80"/>
      <c r="S32" s="79"/>
      <c r="T32" s="79"/>
      <c r="U32" s="79"/>
      <c r="V32" s="79">
        <f t="shared" si="2"/>
        <v>0</v>
      </c>
      <c r="W32" s="79">
        <f t="shared" si="3"/>
        <v>0</v>
      </c>
      <c r="X32" s="80"/>
      <c r="Y32" s="80"/>
      <c r="Z32" s="4"/>
    </row>
    <row r="33" spans="1:26" ht="23.25">
      <c r="A33" s="4"/>
      <c r="B33" s="51"/>
      <c r="C33" s="51"/>
      <c r="D33" s="51"/>
      <c r="E33" s="51"/>
      <c r="F33" s="51" t="s">
        <v>57</v>
      </c>
      <c r="G33" s="51"/>
      <c r="H33" s="51"/>
      <c r="I33" s="52"/>
      <c r="J33" s="53" t="s">
        <v>58</v>
      </c>
      <c r="K33" s="54"/>
      <c r="L33" s="79"/>
      <c r="M33" s="80"/>
      <c r="N33" s="79"/>
      <c r="O33" s="79"/>
      <c r="P33" s="80"/>
      <c r="Q33" s="79">
        <f t="shared" si="0"/>
        <v>0</v>
      </c>
      <c r="R33" s="80"/>
      <c r="S33" s="79"/>
      <c r="T33" s="79"/>
      <c r="U33" s="79"/>
      <c r="V33" s="79">
        <f t="shared" si="2"/>
        <v>0</v>
      </c>
      <c r="W33" s="79">
        <f t="shared" si="3"/>
        <v>0</v>
      </c>
      <c r="X33" s="80"/>
      <c r="Y33" s="80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52"/>
      <c r="J34" s="55" t="s">
        <v>50</v>
      </c>
      <c r="K34" s="54"/>
      <c r="L34" s="79">
        <f aca="true" t="shared" si="12" ref="L34:P35">SUM(L54)</f>
        <v>168878.5</v>
      </c>
      <c r="M34" s="79">
        <f t="shared" si="12"/>
        <v>18609.9</v>
      </c>
      <c r="N34" s="79">
        <f t="shared" si="12"/>
        <v>122010.09999999998</v>
      </c>
      <c r="O34" s="79">
        <f t="shared" si="12"/>
        <v>50</v>
      </c>
      <c r="P34" s="79">
        <f t="shared" si="12"/>
        <v>0</v>
      </c>
      <c r="Q34" s="79">
        <f t="shared" si="0"/>
        <v>309548.5</v>
      </c>
      <c r="R34" s="80">
        <f aca="true" t="shared" si="13" ref="R34:U35">SUM(R54)</f>
        <v>0</v>
      </c>
      <c r="S34" s="80">
        <f t="shared" si="13"/>
        <v>16000</v>
      </c>
      <c r="T34" s="80">
        <f t="shared" si="13"/>
        <v>0</v>
      </c>
      <c r="U34" s="80">
        <f t="shared" si="13"/>
        <v>0</v>
      </c>
      <c r="V34" s="79">
        <f t="shared" si="2"/>
        <v>16000</v>
      </c>
      <c r="W34" s="79">
        <f t="shared" si="3"/>
        <v>325548.5</v>
      </c>
      <c r="X34" s="80">
        <f>SUM(Q34/W34*100)</f>
        <v>95.08521771717578</v>
      </c>
      <c r="Y34" s="80">
        <f>SUM(V34/W34*100)</f>
        <v>4.914782282824218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52"/>
      <c r="J35" s="55" t="s">
        <v>51</v>
      </c>
      <c r="K35" s="54"/>
      <c r="L35" s="79">
        <f t="shared" si="12"/>
        <v>340799.1</v>
      </c>
      <c r="M35" s="80">
        <f t="shared" si="12"/>
        <v>17648.199999999993</v>
      </c>
      <c r="N35" s="79">
        <f t="shared" si="12"/>
        <v>64697.3</v>
      </c>
      <c r="O35" s="79">
        <f t="shared" si="12"/>
        <v>9.9</v>
      </c>
      <c r="P35" s="80">
        <f t="shared" si="12"/>
        <v>0</v>
      </c>
      <c r="Q35" s="79">
        <f t="shared" si="0"/>
        <v>423154.5</v>
      </c>
      <c r="R35" s="80">
        <f t="shared" si="13"/>
        <v>0</v>
      </c>
      <c r="S35" s="79">
        <f t="shared" si="13"/>
        <v>13993.3</v>
      </c>
      <c r="T35" s="79">
        <f t="shared" si="13"/>
        <v>1500</v>
      </c>
      <c r="U35" s="79">
        <f t="shared" si="13"/>
        <v>0</v>
      </c>
      <c r="V35" s="79">
        <f t="shared" si="2"/>
        <v>15493.3</v>
      </c>
      <c r="W35" s="79">
        <f t="shared" si="3"/>
        <v>438647.8</v>
      </c>
      <c r="X35" s="80">
        <f>SUM(Q35/W35*100)</f>
        <v>96.4679407944141</v>
      </c>
      <c r="Y35" s="80">
        <f>SUM(V35/W35*100)</f>
        <v>3.5320592055858935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52"/>
      <c r="J36" s="53" t="s">
        <v>52</v>
      </c>
      <c r="K36" s="54"/>
      <c r="L36" s="79">
        <f>SUM(L56)</f>
        <v>301651.8</v>
      </c>
      <c r="M36" s="80">
        <f>SUM(M56)</f>
        <v>17071.699999999997</v>
      </c>
      <c r="N36" s="79">
        <f>SUM(N56)</f>
        <v>61173.000000000015</v>
      </c>
      <c r="O36" s="79">
        <f>SUM(O56)</f>
        <v>9.9</v>
      </c>
      <c r="P36" s="80">
        <f>SUM(P56)</f>
        <v>0</v>
      </c>
      <c r="Q36" s="79">
        <f t="shared" si="0"/>
        <v>379906.4</v>
      </c>
      <c r="R36" s="80">
        <f>SUM(R56)</f>
        <v>0</v>
      </c>
      <c r="S36" s="79">
        <f>SUM(S56)</f>
        <v>13993.3</v>
      </c>
      <c r="T36" s="79">
        <f>SUM(T56)</f>
        <v>1499.5</v>
      </c>
      <c r="U36" s="79">
        <f>SUM(U56)</f>
        <v>0</v>
      </c>
      <c r="V36" s="79">
        <f t="shared" si="2"/>
        <v>15492.8</v>
      </c>
      <c r="W36" s="79">
        <f t="shared" si="3"/>
        <v>395399.2</v>
      </c>
      <c r="X36" s="80">
        <f>SUM(Q36/W36*100)</f>
        <v>96.0817320824119</v>
      </c>
      <c r="Y36" s="80">
        <f>SUM(V36/W36*100)</f>
        <v>3.918267917588098</v>
      </c>
      <c r="Z36" s="4"/>
    </row>
    <row r="37" spans="1:26" ht="23.25">
      <c r="A37" s="4"/>
      <c r="B37" s="57"/>
      <c r="C37" s="58"/>
      <c r="D37" s="58"/>
      <c r="E37" s="58"/>
      <c r="F37" s="58"/>
      <c r="G37" s="58"/>
      <c r="H37" s="58"/>
      <c r="I37" s="59"/>
      <c r="J37" s="53" t="s">
        <v>53</v>
      </c>
      <c r="K37" s="54"/>
      <c r="L37" s="81">
        <f>SUM(L36/L34*100)</f>
        <v>178.62060593858897</v>
      </c>
      <c r="M37" s="81">
        <f aca="true" t="shared" si="14" ref="M37:W37">SUM(M36/M34*100)</f>
        <v>91.73450690224018</v>
      </c>
      <c r="N37" s="81">
        <f t="shared" si="14"/>
        <v>50.13765253860133</v>
      </c>
      <c r="O37" s="81">
        <f t="shared" si="14"/>
        <v>19.8</v>
      </c>
      <c r="P37" s="81"/>
      <c r="Q37" s="79">
        <f t="shared" si="14"/>
        <v>122.7292007552936</v>
      </c>
      <c r="R37" s="81"/>
      <c r="S37" s="81">
        <f t="shared" si="14"/>
        <v>87.458125</v>
      </c>
      <c r="T37" s="81"/>
      <c r="U37" s="81"/>
      <c r="V37" s="79">
        <f t="shared" si="14"/>
        <v>96.83</v>
      </c>
      <c r="W37" s="79">
        <f t="shared" si="14"/>
        <v>121.45631142517936</v>
      </c>
      <c r="X37" s="80"/>
      <c r="Y37" s="80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52"/>
      <c r="J38" s="53" t="s">
        <v>54</v>
      </c>
      <c r="K38" s="54"/>
      <c r="L38" s="79">
        <f>SUM(L36/L35*100)</f>
        <v>88.51308586202252</v>
      </c>
      <c r="M38" s="80">
        <f aca="true" t="shared" si="15" ref="M38:W38">SUM(M36/M35*100)</f>
        <v>96.73337790822862</v>
      </c>
      <c r="N38" s="79">
        <f t="shared" si="15"/>
        <v>94.55263202637515</v>
      </c>
      <c r="O38" s="79">
        <f t="shared" si="15"/>
        <v>100</v>
      </c>
      <c r="P38" s="80"/>
      <c r="Q38" s="79">
        <f t="shared" si="15"/>
        <v>89.77959586864846</v>
      </c>
      <c r="R38" s="80"/>
      <c r="S38" s="79">
        <f t="shared" si="15"/>
        <v>100</v>
      </c>
      <c r="T38" s="79">
        <f t="shared" si="15"/>
        <v>99.96666666666667</v>
      </c>
      <c r="U38" s="79"/>
      <c r="V38" s="79">
        <f t="shared" si="15"/>
        <v>99.99677279856454</v>
      </c>
      <c r="W38" s="79">
        <f t="shared" si="15"/>
        <v>90.14047260695254</v>
      </c>
      <c r="X38" s="80"/>
      <c r="Y38" s="80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52"/>
      <c r="J39" s="53"/>
      <c r="K39" s="54"/>
      <c r="L39" s="79"/>
      <c r="M39" s="80"/>
      <c r="N39" s="79"/>
      <c r="O39" s="79"/>
      <c r="P39" s="80"/>
      <c r="Q39" s="79">
        <f t="shared" si="0"/>
        <v>0</v>
      </c>
      <c r="R39" s="80"/>
      <c r="S39" s="79"/>
      <c r="T39" s="79"/>
      <c r="U39" s="79"/>
      <c r="V39" s="79">
        <f t="shared" si="2"/>
        <v>0</v>
      </c>
      <c r="W39" s="79">
        <f t="shared" si="3"/>
        <v>0</v>
      </c>
      <c r="X39" s="80"/>
      <c r="Y39" s="80"/>
      <c r="Z39" s="4"/>
    </row>
    <row r="40" spans="1:26" ht="23.25">
      <c r="A40" s="4"/>
      <c r="B40" s="51"/>
      <c r="C40" s="51"/>
      <c r="D40" s="51"/>
      <c r="E40" s="51"/>
      <c r="F40" s="51"/>
      <c r="G40" s="51" t="s">
        <v>59</v>
      </c>
      <c r="H40" s="51"/>
      <c r="I40" s="52"/>
      <c r="J40" s="53" t="s">
        <v>60</v>
      </c>
      <c r="K40" s="54"/>
      <c r="L40" s="79"/>
      <c r="M40" s="80"/>
      <c r="N40" s="79"/>
      <c r="O40" s="79"/>
      <c r="P40" s="80"/>
      <c r="Q40" s="79">
        <f t="shared" si="0"/>
        <v>0</v>
      </c>
      <c r="R40" s="80"/>
      <c r="S40" s="79"/>
      <c r="T40" s="79"/>
      <c r="U40" s="79"/>
      <c r="V40" s="79">
        <f t="shared" si="2"/>
        <v>0</v>
      </c>
      <c r="W40" s="79">
        <f t="shared" si="3"/>
        <v>0</v>
      </c>
      <c r="X40" s="80"/>
      <c r="Y40" s="80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52"/>
      <c r="J41" s="53" t="s">
        <v>61</v>
      </c>
      <c r="K41" s="54"/>
      <c r="L41" s="79"/>
      <c r="M41" s="80"/>
      <c r="N41" s="79"/>
      <c r="O41" s="79"/>
      <c r="P41" s="80"/>
      <c r="Q41" s="79"/>
      <c r="R41" s="80"/>
      <c r="S41" s="79"/>
      <c r="T41" s="79"/>
      <c r="U41" s="79"/>
      <c r="V41" s="79"/>
      <c r="W41" s="79"/>
      <c r="X41" s="80"/>
      <c r="Y41" s="80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52"/>
      <c r="J42" s="55" t="s">
        <v>123</v>
      </c>
      <c r="K42" s="54"/>
      <c r="L42" s="79"/>
      <c r="M42" s="79"/>
      <c r="N42" s="79"/>
      <c r="O42" s="79"/>
      <c r="P42" s="79"/>
      <c r="Q42" s="79">
        <f t="shared" si="0"/>
        <v>0</v>
      </c>
      <c r="R42" s="79"/>
      <c r="S42" s="79"/>
      <c r="T42" s="79"/>
      <c r="U42" s="79"/>
      <c r="V42" s="79">
        <f t="shared" si="2"/>
        <v>0</v>
      </c>
      <c r="W42" s="79">
        <f t="shared" si="3"/>
        <v>0</v>
      </c>
      <c r="X42" s="80"/>
      <c r="Y42" s="80"/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52"/>
      <c r="J43" s="55" t="s">
        <v>62</v>
      </c>
      <c r="K43" s="54"/>
      <c r="L43" s="79"/>
      <c r="M43" s="80"/>
      <c r="N43" s="79"/>
      <c r="O43" s="79"/>
      <c r="P43" s="80"/>
      <c r="Q43" s="79"/>
      <c r="R43" s="80"/>
      <c r="S43" s="79"/>
      <c r="T43" s="79"/>
      <c r="U43" s="79"/>
      <c r="V43" s="79"/>
      <c r="W43" s="79"/>
      <c r="X43" s="80"/>
      <c r="Y43" s="80"/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52"/>
      <c r="J44" s="53" t="s">
        <v>63</v>
      </c>
      <c r="K44" s="54"/>
      <c r="L44" s="79"/>
      <c r="M44" s="80"/>
      <c r="N44" s="79"/>
      <c r="O44" s="79"/>
      <c r="P44" s="80"/>
      <c r="Q44" s="79"/>
      <c r="R44" s="80"/>
      <c r="S44" s="79"/>
      <c r="T44" s="79"/>
      <c r="U44" s="79"/>
      <c r="V44" s="79"/>
      <c r="W44" s="79"/>
      <c r="X44" s="80"/>
      <c r="Y44" s="80"/>
      <c r="Z44" s="4"/>
    </row>
    <row r="45" spans="1:26" ht="23.25">
      <c r="A45" s="4"/>
      <c r="B45" s="60"/>
      <c r="C45" s="60"/>
      <c r="D45" s="60"/>
      <c r="E45" s="60"/>
      <c r="F45" s="60"/>
      <c r="G45" s="60"/>
      <c r="H45" s="60"/>
      <c r="I45" s="61"/>
      <c r="J45" s="62" t="s">
        <v>64</v>
      </c>
      <c r="K45" s="63"/>
      <c r="L45" s="82"/>
      <c r="M45" s="83"/>
      <c r="N45" s="82"/>
      <c r="O45" s="82"/>
      <c r="P45" s="83"/>
      <c r="Q45" s="83"/>
      <c r="R45" s="83"/>
      <c r="S45" s="82"/>
      <c r="T45" s="82"/>
      <c r="U45" s="82"/>
      <c r="V45" s="83"/>
      <c r="W45" s="83"/>
      <c r="X45" s="83"/>
      <c r="Y45" s="83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53"/>
      <c r="K46" s="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  <c r="W47" s="85"/>
      <c r="X47" s="85"/>
      <c r="Y47" s="85" t="s">
        <v>128</v>
      </c>
      <c r="Z47" s="4"/>
    </row>
    <row r="48" spans="1:26" ht="23.25">
      <c r="A48" s="4"/>
      <c r="B48" s="67" t="s">
        <v>40</v>
      </c>
      <c r="C48" s="68"/>
      <c r="D48" s="68"/>
      <c r="E48" s="68"/>
      <c r="F48" s="68"/>
      <c r="G48" s="68"/>
      <c r="H48" s="69"/>
      <c r="I48" s="10"/>
      <c r="J48" s="11"/>
      <c r="K48" s="12"/>
      <c r="L48" s="86" t="s">
        <v>1</v>
      </c>
      <c r="M48" s="86"/>
      <c r="N48" s="86"/>
      <c r="O48" s="86"/>
      <c r="P48" s="86"/>
      <c r="Q48" s="86"/>
      <c r="R48" s="87" t="s">
        <v>2</v>
      </c>
      <c r="S48" s="86"/>
      <c r="T48" s="86"/>
      <c r="U48" s="86"/>
      <c r="V48" s="88"/>
      <c r="W48" s="86" t="s">
        <v>42</v>
      </c>
      <c r="X48" s="86"/>
      <c r="Y48" s="89"/>
      <c r="Z48" s="4"/>
    </row>
    <row r="49" spans="1:26" ht="23.25">
      <c r="A49" s="4"/>
      <c r="B49" s="17" t="s">
        <v>41</v>
      </c>
      <c r="C49" s="18"/>
      <c r="D49" s="18"/>
      <c r="E49" s="18"/>
      <c r="F49" s="18"/>
      <c r="G49" s="18"/>
      <c r="H49" s="70"/>
      <c r="I49" s="19"/>
      <c r="J49" s="20"/>
      <c r="K49" s="21"/>
      <c r="L49" s="90"/>
      <c r="M49" s="80"/>
      <c r="N49" s="91"/>
      <c r="O49" s="92" t="s">
        <v>3</v>
      </c>
      <c r="P49" s="93"/>
      <c r="Q49" s="94"/>
      <c r="R49" s="95" t="s">
        <v>3</v>
      </c>
      <c r="S49" s="91"/>
      <c r="T49" s="90"/>
      <c r="U49" s="96"/>
      <c r="V49" s="94"/>
      <c r="W49" s="94"/>
      <c r="X49" s="97" t="s">
        <v>4</v>
      </c>
      <c r="Y49" s="98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99" t="s">
        <v>6</v>
      </c>
      <c r="M50" s="100" t="s">
        <v>7</v>
      </c>
      <c r="N50" s="101" t="s">
        <v>6</v>
      </c>
      <c r="O50" s="99" t="s">
        <v>8</v>
      </c>
      <c r="P50" s="93" t="s">
        <v>9</v>
      </c>
      <c r="Q50" s="80"/>
      <c r="R50" s="102" t="s">
        <v>8</v>
      </c>
      <c r="S50" s="100" t="s">
        <v>10</v>
      </c>
      <c r="T50" s="99" t="s">
        <v>11</v>
      </c>
      <c r="U50" s="96" t="s">
        <v>12</v>
      </c>
      <c r="V50" s="94"/>
      <c r="W50" s="94"/>
      <c r="X50" s="94"/>
      <c r="Y50" s="100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39</v>
      </c>
      <c r="I51" s="19"/>
      <c r="J51" s="39"/>
      <c r="K51" s="21"/>
      <c r="L51" s="99" t="s">
        <v>13</v>
      </c>
      <c r="M51" s="100" t="s">
        <v>14</v>
      </c>
      <c r="N51" s="101" t="s">
        <v>15</v>
      </c>
      <c r="O51" s="99" t="s">
        <v>16</v>
      </c>
      <c r="P51" s="93" t="s">
        <v>17</v>
      </c>
      <c r="Q51" s="100" t="s">
        <v>18</v>
      </c>
      <c r="R51" s="102" t="s">
        <v>16</v>
      </c>
      <c r="S51" s="100" t="s">
        <v>19</v>
      </c>
      <c r="T51" s="99" t="s">
        <v>20</v>
      </c>
      <c r="U51" s="96" t="s">
        <v>21</v>
      </c>
      <c r="V51" s="93" t="s">
        <v>18</v>
      </c>
      <c r="W51" s="93" t="s">
        <v>22</v>
      </c>
      <c r="X51" s="93" t="s">
        <v>23</v>
      </c>
      <c r="Y51" s="100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103"/>
      <c r="M52" s="104"/>
      <c r="N52" s="105"/>
      <c r="O52" s="106" t="s">
        <v>25</v>
      </c>
      <c r="P52" s="107"/>
      <c r="Q52" s="108"/>
      <c r="R52" s="109" t="s">
        <v>25</v>
      </c>
      <c r="S52" s="104" t="s">
        <v>26</v>
      </c>
      <c r="T52" s="103"/>
      <c r="U52" s="110" t="s">
        <v>27</v>
      </c>
      <c r="V52" s="108"/>
      <c r="W52" s="108"/>
      <c r="X52" s="108"/>
      <c r="Y52" s="10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4"/>
      <c r="J53" s="53"/>
      <c r="K53" s="54"/>
      <c r="L53" s="90"/>
      <c r="M53" s="80"/>
      <c r="N53" s="91"/>
      <c r="O53" s="111"/>
      <c r="P53" s="94"/>
      <c r="Q53" s="94"/>
      <c r="R53" s="80"/>
      <c r="S53" s="91"/>
      <c r="T53" s="90"/>
      <c r="U53" s="112"/>
      <c r="V53" s="94"/>
      <c r="W53" s="94"/>
      <c r="X53" s="94"/>
      <c r="Y53" s="80"/>
      <c r="Z53" s="4"/>
    </row>
    <row r="54" spans="1:26" ht="23.25">
      <c r="A54" s="4"/>
      <c r="B54" s="51" t="s">
        <v>48</v>
      </c>
      <c r="C54" s="51"/>
      <c r="D54" s="51" t="s">
        <v>55</v>
      </c>
      <c r="E54" s="51"/>
      <c r="F54" s="51" t="s">
        <v>57</v>
      </c>
      <c r="G54" s="51" t="s">
        <v>59</v>
      </c>
      <c r="H54" s="51"/>
      <c r="I54" s="64"/>
      <c r="J54" s="53" t="s">
        <v>50</v>
      </c>
      <c r="K54" s="56"/>
      <c r="L54" s="79">
        <f>SUM(L62+L70+L78+L86+L103+L111+L119+L127+L144+L152+L160+L168+L176+L18)</f>
        <v>168878.5</v>
      </c>
      <c r="M54" s="79">
        <f>SUM(M62+M70+M78+M86+M103+M111+M119+M127+M144+M152+M160+M168+M176+M18)</f>
        <v>18609.9</v>
      </c>
      <c r="N54" s="79">
        <f>SUM(N62+N70+N78+N86+N103+N111+N119+N127+N144+N152+N160+N168+N176+N18)</f>
        <v>122010.09999999998</v>
      </c>
      <c r="O54" s="79">
        <f>SUM(O62+O70+O78+O86+O103+O111+O119+O127+O144+O152+O160+O168+O176+O18)</f>
        <v>50</v>
      </c>
      <c r="P54" s="79">
        <f>SUM(P62+P70+P78+P86+P103+P111+P119+P127+P144+P152+P160+P168+P176+P18)</f>
        <v>0</v>
      </c>
      <c r="Q54" s="79">
        <f t="shared" si="0"/>
        <v>309548.5</v>
      </c>
      <c r="R54" s="79">
        <f>SUM(R62+R70+R78+R86+R103+R111+R119+R127+R144+R152+R160+R168+R176+R18)</f>
        <v>0</v>
      </c>
      <c r="S54" s="79">
        <f>SUM(S62+S70+S78+S86+S103+S111+S119+S127+S144+S152+S160+S168+S176+S18)</f>
        <v>16000</v>
      </c>
      <c r="T54" s="79">
        <f>SUM(T62+T70+T78+T86+T103+T111+T119+T127+T144+T152+T160+T168+T176+T18)</f>
        <v>0</v>
      </c>
      <c r="U54" s="113">
        <f>SUM(U62+U70+U78+U86+U103+U111+U119+U127+U144+U152+U160+U168+U176+U18)</f>
        <v>0</v>
      </c>
      <c r="V54" s="79">
        <f t="shared" si="2"/>
        <v>16000</v>
      </c>
      <c r="W54" s="79">
        <f t="shared" si="3"/>
        <v>325548.5</v>
      </c>
      <c r="X54" s="80">
        <f>SUM(Q54/W54*100)</f>
        <v>95.08521771717578</v>
      </c>
      <c r="Y54" s="80">
        <f>SUM(V54/W54*100)</f>
        <v>4.914782282824218</v>
      </c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4"/>
      <c r="J55" s="53" t="s">
        <v>51</v>
      </c>
      <c r="K55" s="56"/>
      <c r="L55" s="79">
        <f aca="true" t="shared" si="16" ref="L55:P56">SUM(L63+L71+L79+L87+L104+L112+L120+L128+L145+L153+L161+L169+L177+L194+L202+L210+L218+L235+L243+L251)</f>
        <v>340799.1</v>
      </c>
      <c r="M55" s="79">
        <f t="shared" si="16"/>
        <v>17648.199999999993</v>
      </c>
      <c r="N55" s="79">
        <f t="shared" si="16"/>
        <v>64697.3</v>
      </c>
      <c r="O55" s="79">
        <f t="shared" si="16"/>
        <v>9.9</v>
      </c>
      <c r="P55" s="79">
        <f t="shared" si="16"/>
        <v>0</v>
      </c>
      <c r="Q55" s="79">
        <f t="shared" si="0"/>
        <v>423154.5</v>
      </c>
      <c r="R55" s="79">
        <f aca="true" t="shared" si="17" ref="R55:U56">SUM(R63+R71+R79+R87+R104+R112+R120+R128+R145+R153+R161+R169+R177+R194+R202+R210+R218+R235+R243+R251)</f>
        <v>0</v>
      </c>
      <c r="S55" s="79">
        <f t="shared" si="17"/>
        <v>13993.3</v>
      </c>
      <c r="T55" s="79">
        <f t="shared" si="17"/>
        <v>1500</v>
      </c>
      <c r="U55" s="79">
        <f t="shared" si="17"/>
        <v>0</v>
      </c>
      <c r="V55" s="79">
        <f t="shared" si="2"/>
        <v>15493.3</v>
      </c>
      <c r="W55" s="79">
        <f t="shared" si="3"/>
        <v>438647.8</v>
      </c>
      <c r="X55" s="80">
        <f>SUM(Q55/W55*100)</f>
        <v>96.4679407944141</v>
      </c>
      <c r="Y55" s="80">
        <f>SUM(V55/W55*100)</f>
        <v>3.5320592055858935</v>
      </c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4"/>
      <c r="J56" s="53" t="s">
        <v>52</v>
      </c>
      <c r="K56" s="54"/>
      <c r="L56" s="79">
        <f t="shared" si="16"/>
        <v>301651.8</v>
      </c>
      <c r="M56" s="79">
        <f t="shared" si="16"/>
        <v>17071.699999999997</v>
      </c>
      <c r="N56" s="79">
        <f t="shared" si="16"/>
        <v>61173.000000000015</v>
      </c>
      <c r="O56" s="79">
        <f t="shared" si="16"/>
        <v>9.9</v>
      </c>
      <c r="P56" s="79">
        <f t="shared" si="16"/>
        <v>0</v>
      </c>
      <c r="Q56" s="79">
        <f t="shared" si="0"/>
        <v>379906.4</v>
      </c>
      <c r="R56" s="79">
        <f t="shared" si="17"/>
        <v>0</v>
      </c>
      <c r="S56" s="79">
        <f t="shared" si="17"/>
        <v>13993.3</v>
      </c>
      <c r="T56" s="79">
        <f t="shared" si="17"/>
        <v>1499.5</v>
      </c>
      <c r="U56" s="79">
        <f t="shared" si="17"/>
        <v>0</v>
      </c>
      <c r="V56" s="79">
        <f t="shared" si="2"/>
        <v>15492.8</v>
      </c>
      <c r="W56" s="79">
        <f t="shared" si="3"/>
        <v>395399.2</v>
      </c>
      <c r="X56" s="80">
        <f>SUM(Q56/W56*100)</f>
        <v>96.0817320824119</v>
      </c>
      <c r="Y56" s="80">
        <f>SUM(V56/W56*100)</f>
        <v>3.918267917588098</v>
      </c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4"/>
      <c r="J57" s="53" t="s">
        <v>53</v>
      </c>
      <c r="K57" s="54"/>
      <c r="L57" s="79">
        <f>SUM(L56/L54*100)</f>
        <v>178.62060593858897</v>
      </c>
      <c r="M57" s="80">
        <f aca="true" t="shared" si="18" ref="M57:W57">SUM(M56/M54*100)</f>
        <v>91.73450690224018</v>
      </c>
      <c r="N57" s="79">
        <f t="shared" si="18"/>
        <v>50.13765253860133</v>
      </c>
      <c r="O57" s="79">
        <f t="shared" si="18"/>
        <v>19.8</v>
      </c>
      <c r="P57" s="80"/>
      <c r="Q57" s="79">
        <f t="shared" si="18"/>
        <v>122.7292007552936</v>
      </c>
      <c r="R57" s="80"/>
      <c r="S57" s="79">
        <f t="shared" si="18"/>
        <v>87.458125</v>
      </c>
      <c r="T57" s="79"/>
      <c r="U57" s="79"/>
      <c r="V57" s="79">
        <f t="shared" si="18"/>
        <v>96.83</v>
      </c>
      <c r="W57" s="79">
        <f t="shared" si="18"/>
        <v>121.45631142517936</v>
      </c>
      <c r="X57" s="80"/>
      <c r="Y57" s="80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4"/>
      <c r="J58" s="53" t="s">
        <v>54</v>
      </c>
      <c r="K58" s="54"/>
      <c r="L58" s="79">
        <f>SUM(L56/L55*100)</f>
        <v>88.51308586202252</v>
      </c>
      <c r="M58" s="80">
        <f aca="true" t="shared" si="19" ref="M58:W58">SUM(M56/M55*100)</f>
        <v>96.73337790822862</v>
      </c>
      <c r="N58" s="79">
        <f t="shared" si="19"/>
        <v>94.55263202637515</v>
      </c>
      <c r="O58" s="79">
        <f t="shared" si="19"/>
        <v>100</v>
      </c>
      <c r="P58" s="80"/>
      <c r="Q58" s="79">
        <f t="shared" si="19"/>
        <v>89.77959586864846</v>
      </c>
      <c r="R58" s="80"/>
      <c r="S58" s="79">
        <f t="shared" si="19"/>
        <v>100</v>
      </c>
      <c r="T58" s="79">
        <f t="shared" si="19"/>
        <v>99.96666666666667</v>
      </c>
      <c r="U58" s="79"/>
      <c r="V58" s="79">
        <f t="shared" si="19"/>
        <v>99.99677279856454</v>
      </c>
      <c r="W58" s="79">
        <f t="shared" si="19"/>
        <v>90.14047260695254</v>
      </c>
      <c r="X58" s="80"/>
      <c r="Y58" s="80"/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4"/>
      <c r="J59" s="55"/>
      <c r="K59" s="54"/>
      <c r="L59" s="79"/>
      <c r="M59" s="80"/>
      <c r="N59" s="79"/>
      <c r="O59" s="79"/>
      <c r="P59" s="80"/>
      <c r="Q59" s="79"/>
      <c r="R59" s="80"/>
      <c r="S59" s="79"/>
      <c r="T59" s="79"/>
      <c r="U59" s="79"/>
      <c r="V59" s="79">
        <f>SUM(R59:U59)</f>
        <v>0</v>
      </c>
      <c r="W59" s="79">
        <f>SUM(V59+Q59)</f>
        <v>0</v>
      </c>
      <c r="X59" s="80"/>
      <c r="Y59" s="80"/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 t="s">
        <v>65</v>
      </c>
      <c r="I60" s="64"/>
      <c r="J60" s="55" t="s">
        <v>66</v>
      </c>
      <c r="K60" s="54"/>
      <c r="L60" s="79"/>
      <c r="M60" s="80"/>
      <c r="N60" s="79"/>
      <c r="O60" s="79"/>
      <c r="P60" s="80"/>
      <c r="Q60" s="79">
        <f>SUM(L60:P60)</f>
        <v>0</v>
      </c>
      <c r="R60" s="80"/>
      <c r="S60" s="79"/>
      <c r="T60" s="79"/>
      <c r="U60" s="79"/>
      <c r="V60" s="79">
        <f aca="true" t="shared" si="20" ref="V60:V130">SUM(R60:U60)</f>
        <v>0</v>
      </c>
      <c r="W60" s="79">
        <f>SUM(V60+Q60)</f>
        <v>0</v>
      </c>
      <c r="X60" s="80"/>
      <c r="Y60" s="80"/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4"/>
      <c r="J61" s="53" t="s">
        <v>67</v>
      </c>
      <c r="K61" s="54"/>
      <c r="L61" s="79"/>
      <c r="M61" s="80"/>
      <c r="N61" s="79"/>
      <c r="O61" s="79"/>
      <c r="P61" s="80"/>
      <c r="Q61" s="79">
        <f aca="true" t="shared" si="21" ref="Q61:Q129">SUM(L61:P61)</f>
        <v>0</v>
      </c>
      <c r="R61" s="80"/>
      <c r="S61" s="79"/>
      <c r="T61" s="79"/>
      <c r="U61" s="79"/>
      <c r="V61" s="79">
        <f t="shared" si="20"/>
        <v>0</v>
      </c>
      <c r="W61" s="79">
        <f aca="true" t="shared" si="22" ref="W61:W124">SUM(V61+Q61)</f>
        <v>0</v>
      </c>
      <c r="X61" s="80"/>
      <c r="Y61" s="80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4"/>
      <c r="J62" s="53" t="s">
        <v>50</v>
      </c>
      <c r="K62" s="54"/>
      <c r="L62" s="79">
        <v>129779.5</v>
      </c>
      <c r="M62" s="80">
        <v>17385.5</v>
      </c>
      <c r="N62" s="79">
        <v>111060.6</v>
      </c>
      <c r="O62" s="79">
        <v>50</v>
      </c>
      <c r="P62" s="80"/>
      <c r="Q62" s="79">
        <f t="shared" si="21"/>
        <v>258275.6</v>
      </c>
      <c r="R62" s="80"/>
      <c r="S62" s="79">
        <v>16000</v>
      </c>
      <c r="T62" s="79"/>
      <c r="U62" s="79"/>
      <c r="V62" s="79">
        <f t="shared" si="20"/>
        <v>16000</v>
      </c>
      <c r="W62" s="79">
        <f t="shared" si="22"/>
        <v>274275.6</v>
      </c>
      <c r="X62" s="80">
        <f>SUM(Q62/W62*100)</f>
        <v>94.16645155456776</v>
      </c>
      <c r="Y62" s="80">
        <f>SUM(V62/W62*100)</f>
        <v>5.8335484454322595</v>
      </c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4"/>
      <c r="J63" s="53" t="s">
        <v>51</v>
      </c>
      <c r="K63" s="54"/>
      <c r="L63" s="79">
        <v>241266.4</v>
      </c>
      <c r="M63" s="80">
        <v>15362.9</v>
      </c>
      <c r="N63" s="79">
        <v>51044.1</v>
      </c>
      <c r="O63" s="79">
        <v>9.9</v>
      </c>
      <c r="P63" s="80"/>
      <c r="Q63" s="79">
        <f t="shared" si="21"/>
        <v>307683.3</v>
      </c>
      <c r="R63" s="80"/>
      <c r="S63" s="79">
        <v>13993.3</v>
      </c>
      <c r="T63" s="79"/>
      <c r="U63" s="79"/>
      <c r="V63" s="79">
        <f t="shared" si="20"/>
        <v>13993.3</v>
      </c>
      <c r="W63" s="79">
        <f t="shared" si="22"/>
        <v>321676.6</v>
      </c>
      <c r="X63" s="80">
        <f>SUM(Q63/W63*100)</f>
        <v>95.64988563047483</v>
      </c>
      <c r="Y63" s="80">
        <f>SUM(V63/W63*100)</f>
        <v>4.350114369525169</v>
      </c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4"/>
      <c r="J64" s="53" t="s">
        <v>52</v>
      </c>
      <c r="K64" s="54"/>
      <c r="L64" s="79">
        <v>203031</v>
      </c>
      <c r="M64" s="80">
        <v>14928.5</v>
      </c>
      <c r="N64" s="79">
        <v>48339.4</v>
      </c>
      <c r="O64" s="79">
        <v>9.9</v>
      </c>
      <c r="P64" s="80"/>
      <c r="Q64" s="79">
        <f t="shared" si="21"/>
        <v>266308.80000000005</v>
      </c>
      <c r="R64" s="80"/>
      <c r="S64" s="79">
        <v>13993.3</v>
      </c>
      <c r="T64" s="79"/>
      <c r="U64" s="79"/>
      <c r="V64" s="79">
        <f t="shared" si="20"/>
        <v>13993.3</v>
      </c>
      <c r="W64" s="79">
        <f t="shared" si="22"/>
        <v>280302.10000000003</v>
      </c>
      <c r="X64" s="80">
        <f>SUM(Q64/W64*100)</f>
        <v>95.00777910689932</v>
      </c>
      <c r="Y64" s="80">
        <f>SUM(V64/W64*100)</f>
        <v>4.992220893100693</v>
      </c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4"/>
      <c r="J65" s="53" t="s">
        <v>53</v>
      </c>
      <c r="K65" s="54"/>
      <c r="L65" s="79">
        <f>SUM(L64/L62*100)</f>
        <v>156.44304377810053</v>
      </c>
      <c r="M65" s="80">
        <f aca="true" t="shared" si="23" ref="M65:W65">SUM(M64/M62*100)</f>
        <v>85.86753328923528</v>
      </c>
      <c r="N65" s="79">
        <f t="shared" si="23"/>
        <v>43.525246577093945</v>
      </c>
      <c r="O65" s="79">
        <f t="shared" si="23"/>
        <v>19.8</v>
      </c>
      <c r="P65" s="80"/>
      <c r="Q65" s="79">
        <f t="shared" si="23"/>
        <v>103.11032091300922</v>
      </c>
      <c r="R65" s="80"/>
      <c r="S65" s="79">
        <f t="shared" si="23"/>
        <v>87.458125</v>
      </c>
      <c r="T65" s="79"/>
      <c r="U65" s="79"/>
      <c r="V65" s="79">
        <f t="shared" si="23"/>
        <v>87.458125</v>
      </c>
      <c r="W65" s="79">
        <f t="shared" si="23"/>
        <v>102.19724248164988</v>
      </c>
      <c r="X65" s="80"/>
      <c r="Y65" s="80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4"/>
      <c r="J66" s="53" t="s">
        <v>54</v>
      </c>
      <c r="K66" s="54"/>
      <c r="L66" s="79">
        <f>SUM(L64/L63*100)</f>
        <v>84.15220685516094</v>
      </c>
      <c r="M66" s="80">
        <f aca="true" t="shared" si="24" ref="M66:W66">SUM(M64/M63*100)</f>
        <v>97.17240885509898</v>
      </c>
      <c r="N66" s="79">
        <f t="shared" si="24"/>
        <v>94.70124852823344</v>
      </c>
      <c r="O66" s="79">
        <f t="shared" si="24"/>
        <v>100</v>
      </c>
      <c r="P66" s="80"/>
      <c r="Q66" s="79">
        <f t="shared" si="24"/>
        <v>86.55289383596707</v>
      </c>
      <c r="R66" s="80"/>
      <c r="S66" s="79">
        <f t="shared" si="24"/>
        <v>100</v>
      </c>
      <c r="T66" s="79"/>
      <c r="U66" s="79"/>
      <c r="V66" s="79">
        <f t="shared" si="24"/>
        <v>100</v>
      </c>
      <c r="W66" s="79">
        <f t="shared" si="24"/>
        <v>87.13785833349397</v>
      </c>
      <c r="X66" s="80"/>
      <c r="Y66" s="80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4"/>
      <c r="J67" s="55"/>
      <c r="K67" s="54"/>
      <c r="L67" s="79"/>
      <c r="M67" s="80"/>
      <c r="N67" s="79"/>
      <c r="O67" s="79"/>
      <c r="P67" s="80"/>
      <c r="Q67" s="79">
        <f t="shared" si="21"/>
        <v>0</v>
      </c>
      <c r="R67" s="80"/>
      <c r="S67" s="79"/>
      <c r="T67" s="79"/>
      <c r="U67" s="79"/>
      <c r="V67" s="79">
        <f t="shared" si="20"/>
        <v>0</v>
      </c>
      <c r="W67" s="79">
        <f t="shared" si="22"/>
        <v>0</v>
      </c>
      <c r="X67" s="80"/>
      <c r="Y67" s="80"/>
      <c r="Z67" s="4"/>
    </row>
    <row r="68" spans="1:26" ht="23.25">
      <c r="A68" s="4"/>
      <c r="B68" s="57"/>
      <c r="C68" s="58"/>
      <c r="D68" s="58"/>
      <c r="E68" s="58"/>
      <c r="F68" s="58"/>
      <c r="G68" s="58"/>
      <c r="H68" s="58" t="s">
        <v>68</v>
      </c>
      <c r="I68" s="53"/>
      <c r="J68" s="55" t="s">
        <v>69</v>
      </c>
      <c r="K68" s="54"/>
      <c r="L68" s="81"/>
      <c r="M68" s="81"/>
      <c r="N68" s="81"/>
      <c r="O68" s="81"/>
      <c r="P68" s="81"/>
      <c r="Q68" s="79">
        <f t="shared" si="21"/>
        <v>0</v>
      </c>
      <c r="R68" s="81"/>
      <c r="S68" s="81"/>
      <c r="T68" s="81"/>
      <c r="U68" s="81"/>
      <c r="V68" s="79">
        <f t="shared" si="20"/>
        <v>0</v>
      </c>
      <c r="W68" s="79">
        <f t="shared" si="22"/>
        <v>0</v>
      </c>
      <c r="X68" s="80"/>
      <c r="Y68" s="80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4"/>
      <c r="J69" s="53" t="s">
        <v>70</v>
      </c>
      <c r="K69" s="54"/>
      <c r="L69" s="79"/>
      <c r="M69" s="80"/>
      <c r="N69" s="79"/>
      <c r="O69" s="79"/>
      <c r="P69" s="80"/>
      <c r="Q69" s="79">
        <f t="shared" si="21"/>
        <v>0</v>
      </c>
      <c r="R69" s="80"/>
      <c r="S69" s="79"/>
      <c r="T69" s="79"/>
      <c r="U69" s="79"/>
      <c r="V69" s="79">
        <f t="shared" si="20"/>
        <v>0</v>
      </c>
      <c r="W69" s="79">
        <f t="shared" si="22"/>
        <v>0</v>
      </c>
      <c r="X69" s="80"/>
      <c r="Y69" s="80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4"/>
      <c r="J70" s="53" t="s">
        <v>50</v>
      </c>
      <c r="K70" s="54"/>
      <c r="L70" s="79">
        <v>3419</v>
      </c>
      <c r="M70" s="80">
        <v>128</v>
      </c>
      <c r="N70" s="79">
        <v>587.8</v>
      </c>
      <c r="O70" s="79"/>
      <c r="P70" s="80"/>
      <c r="Q70" s="79">
        <f t="shared" si="21"/>
        <v>4134.8</v>
      </c>
      <c r="R70" s="80"/>
      <c r="S70" s="79"/>
      <c r="T70" s="79"/>
      <c r="U70" s="79"/>
      <c r="V70" s="79">
        <f t="shared" si="20"/>
        <v>0</v>
      </c>
      <c r="W70" s="79">
        <f t="shared" si="22"/>
        <v>4134.8</v>
      </c>
      <c r="X70" s="80">
        <f>SUM(Q70/W70*100)</f>
        <v>100</v>
      </c>
      <c r="Y70" s="80">
        <f>SUM(V70/W70*100)</f>
        <v>0</v>
      </c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4"/>
      <c r="J71" s="53" t="s">
        <v>51</v>
      </c>
      <c r="K71" s="54"/>
      <c r="L71" s="79">
        <v>7684.9</v>
      </c>
      <c r="M71" s="80">
        <v>161.3</v>
      </c>
      <c r="N71" s="79">
        <v>671</v>
      </c>
      <c r="O71" s="79"/>
      <c r="P71" s="80"/>
      <c r="Q71" s="79">
        <f t="shared" si="21"/>
        <v>8517.2</v>
      </c>
      <c r="R71" s="80"/>
      <c r="S71" s="79"/>
      <c r="T71" s="79"/>
      <c r="U71" s="79"/>
      <c r="V71" s="79">
        <f t="shared" si="20"/>
        <v>0</v>
      </c>
      <c r="W71" s="79">
        <f t="shared" si="22"/>
        <v>8517.2</v>
      </c>
      <c r="X71" s="80">
        <f>SUM(Q71/W71*100)</f>
        <v>100</v>
      </c>
      <c r="Y71" s="80">
        <f>SUM(V71/W71*100)</f>
        <v>0</v>
      </c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4"/>
      <c r="J72" s="53" t="s">
        <v>52</v>
      </c>
      <c r="K72" s="54"/>
      <c r="L72" s="79">
        <v>7671.7</v>
      </c>
      <c r="M72" s="80">
        <v>160.4</v>
      </c>
      <c r="N72" s="79">
        <v>660.9</v>
      </c>
      <c r="O72" s="79"/>
      <c r="P72" s="80"/>
      <c r="Q72" s="79">
        <f t="shared" si="21"/>
        <v>8493</v>
      </c>
      <c r="R72" s="80"/>
      <c r="S72" s="79"/>
      <c r="T72" s="79"/>
      <c r="U72" s="79"/>
      <c r="V72" s="79">
        <f t="shared" si="20"/>
        <v>0</v>
      </c>
      <c r="W72" s="79">
        <f t="shared" si="22"/>
        <v>8493</v>
      </c>
      <c r="X72" s="80">
        <f>SUM(Q72/W72*100)</f>
        <v>100</v>
      </c>
      <c r="Y72" s="80">
        <f>SUM(V72/W72*100)</f>
        <v>0</v>
      </c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4"/>
      <c r="J73" s="53" t="s">
        <v>53</v>
      </c>
      <c r="K73" s="54"/>
      <c r="L73" s="79">
        <f>SUM(L72/L70*100)</f>
        <v>224.38432290143317</v>
      </c>
      <c r="M73" s="80">
        <f>SUM(M72/M70*100)</f>
        <v>125.3125</v>
      </c>
      <c r="N73" s="79">
        <f>SUM(N72/N70*100)</f>
        <v>112.43620279006466</v>
      </c>
      <c r="O73" s="79"/>
      <c r="P73" s="80"/>
      <c r="Q73" s="79">
        <f>SUM(Q72/Q70*100)</f>
        <v>205.40292154396823</v>
      </c>
      <c r="R73" s="80"/>
      <c r="S73" s="79"/>
      <c r="T73" s="79"/>
      <c r="U73" s="79"/>
      <c r="V73" s="79"/>
      <c r="W73" s="79">
        <f>SUM(W72/W70*100)</f>
        <v>205.40292154396823</v>
      </c>
      <c r="X73" s="80"/>
      <c r="Y73" s="80"/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4"/>
      <c r="J74" s="53" t="s">
        <v>54</v>
      </c>
      <c r="K74" s="54"/>
      <c r="L74" s="79">
        <f>SUM(L72/L71*100)</f>
        <v>99.82823458991008</v>
      </c>
      <c r="M74" s="80">
        <f>SUM(M72/M71*100)</f>
        <v>99.44203347799132</v>
      </c>
      <c r="N74" s="79">
        <f>SUM(N72/N71*100)</f>
        <v>98.49478390461996</v>
      </c>
      <c r="O74" s="79"/>
      <c r="P74" s="80"/>
      <c r="Q74" s="79">
        <f>SUM(Q72/Q71*100)</f>
        <v>99.71586906495091</v>
      </c>
      <c r="R74" s="80"/>
      <c r="S74" s="79"/>
      <c r="T74" s="79"/>
      <c r="U74" s="79"/>
      <c r="V74" s="79">
        <f t="shared" si="20"/>
        <v>0</v>
      </c>
      <c r="W74" s="79">
        <f t="shared" si="22"/>
        <v>99.71586906495091</v>
      </c>
      <c r="X74" s="80"/>
      <c r="Y74" s="80"/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4"/>
      <c r="J75" s="55"/>
      <c r="K75" s="54"/>
      <c r="L75" s="79"/>
      <c r="M75" s="80"/>
      <c r="N75" s="79"/>
      <c r="O75" s="79"/>
      <c r="P75" s="80"/>
      <c r="Q75" s="79">
        <f t="shared" si="21"/>
        <v>0</v>
      </c>
      <c r="R75" s="80"/>
      <c r="S75" s="79"/>
      <c r="T75" s="79"/>
      <c r="U75" s="79"/>
      <c r="V75" s="79">
        <f t="shared" si="20"/>
        <v>0</v>
      </c>
      <c r="W75" s="79">
        <f t="shared" si="22"/>
        <v>0</v>
      </c>
      <c r="X75" s="80"/>
      <c r="Y75" s="80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 t="s">
        <v>71</v>
      </c>
      <c r="I76" s="64"/>
      <c r="J76" s="55" t="s">
        <v>69</v>
      </c>
      <c r="K76" s="54"/>
      <c r="L76" s="79"/>
      <c r="M76" s="80"/>
      <c r="N76" s="79"/>
      <c r="O76" s="79"/>
      <c r="P76" s="80"/>
      <c r="Q76" s="79">
        <f t="shared" si="21"/>
        <v>0</v>
      </c>
      <c r="R76" s="80"/>
      <c r="S76" s="79"/>
      <c r="T76" s="79"/>
      <c r="U76" s="79"/>
      <c r="V76" s="79">
        <f t="shared" si="20"/>
        <v>0</v>
      </c>
      <c r="W76" s="79">
        <f t="shared" si="22"/>
        <v>0</v>
      </c>
      <c r="X76" s="80"/>
      <c r="Y76" s="80"/>
      <c r="Z76" s="4"/>
    </row>
    <row r="77" spans="1:26" ht="23.25">
      <c r="A77" s="4"/>
      <c r="B77" s="57"/>
      <c r="C77" s="58"/>
      <c r="D77" s="58"/>
      <c r="E77" s="58"/>
      <c r="F77" s="58"/>
      <c r="G77" s="58"/>
      <c r="H77" s="58"/>
      <c r="I77" s="53"/>
      <c r="J77" s="53" t="s">
        <v>72</v>
      </c>
      <c r="K77" s="54"/>
      <c r="L77" s="81"/>
      <c r="M77" s="81"/>
      <c r="N77" s="81"/>
      <c r="O77" s="81"/>
      <c r="P77" s="81"/>
      <c r="Q77" s="79">
        <f t="shared" si="21"/>
        <v>0</v>
      </c>
      <c r="R77" s="81"/>
      <c r="S77" s="81"/>
      <c r="T77" s="81"/>
      <c r="U77" s="81"/>
      <c r="V77" s="79">
        <f t="shared" si="20"/>
        <v>0</v>
      </c>
      <c r="W77" s="79">
        <f t="shared" si="22"/>
        <v>0</v>
      </c>
      <c r="X77" s="80"/>
      <c r="Y77" s="80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4"/>
      <c r="J78" s="53" t="s">
        <v>50</v>
      </c>
      <c r="K78" s="54"/>
      <c r="L78" s="79">
        <v>3781.8</v>
      </c>
      <c r="M78" s="80">
        <v>97.9</v>
      </c>
      <c r="N78" s="79">
        <v>589.4</v>
      </c>
      <c r="O78" s="79"/>
      <c r="P78" s="80"/>
      <c r="Q78" s="79">
        <f t="shared" si="21"/>
        <v>4469.1</v>
      </c>
      <c r="R78" s="80"/>
      <c r="S78" s="79"/>
      <c r="T78" s="79"/>
      <c r="U78" s="79"/>
      <c r="V78" s="79">
        <f t="shared" si="20"/>
        <v>0</v>
      </c>
      <c r="W78" s="79">
        <f t="shared" si="22"/>
        <v>4469.1</v>
      </c>
      <c r="X78" s="80">
        <f>SUM(Q78/W78*100)</f>
        <v>100</v>
      </c>
      <c r="Y78" s="80">
        <f>SUM(V78/W78*100)</f>
        <v>0</v>
      </c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4"/>
      <c r="J79" s="53" t="s">
        <v>51</v>
      </c>
      <c r="K79" s="54"/>
      <c r="L79" s="79">
        <v>7764.8</v>
      </c>
      <c r="M79" s="80">
        <v>165.8</v>
      </c>
      <c r="N79" s="79">
        <v>646</v>
      </c>
      <c r="O79" s="79"/>
      <c r="P79" s="80"/>
      <c r="Q79" s="79">
        <f t="shared" si="21"/>
        <v>8576.6</v>
      </c>
      <c r="R79" s="80"/>
      <c r="S79" s="79"/>
      <c r="T79" s="79"/>
      <c r="U79" s="79"/>
      <c r="V79" s="79">
        <f t="shared" si="20"/>
        <v>0</v>
      </c>
      <c r="W79" s="79">
        <f t="shared" si="22"/>
        <v>8576.6</v>
      </c>
      <c r="X79" s="80">
        <f>SUM(Q79/W79*100)</f>
        <v>100</v>
      </c>
      <c r="Y79" s="80">
        <f>SUM(V79/W79*100)</f>
        <v>0</v>
      </c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4"/>
      <c r="J80" s="53" t="s">
        <v>52</v>
      </c>
      <c r="K80" s="54"/>
      <c r="L80" s="79">
        <v>7737.7</v>
      </c>
      <c r="M80" s="80">
        <v>163.4</v>
      </c>
      <c r="N80" s="79">
        <v>643.6</v>
      </c>
      <c r="O80" s="79"/>
      <c r="P80" s="80"/>
      <c r="Q80" s="79">
        <f t="shared" si="21"/>
        <v>8544.699999999999</v>
      </c>
      <c r="R80" s="80"/>
      <c r="S80" s="79"/>
      <c r="T80" s="79"/>
      <c r="U80" s="79"/>
      <c r="V80" s="79">
        <f t="shared" si="20"/>
        <v>0</v>
      </c>
      <c r="W80" s="79">
        <f t="shared" si="22"/>
        <v>8544.699999999999</v>
      </c>
      <c r="X80" s="80">
        <f>SUM(Q80/W80*100)</f>
        <v>100</v>
      </c>
      <c r="Y80" s="80">
        <f>SUM(V80/W80*100)</f>
        <v>0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4"/>
      <c r="J81" s="53" t="s">
        <v>53</v>
      </c>
      <c r="K81" s="54"/>
      <c r="L81" s="79">
        <f>SUM(L80/L78*100)</f>
        <v>204.60362790205718</v>
      </c>
      <c r="M81" s="80">
        <f>SUM(M80/M78*100)</f>
        <v>166.9050051072523</v>
      </c>
      <c r="N81" s="79">
        <f>SUM(N80/N78*100)</f>
        <v>109.19579233118426</v>
      </c>
      <c r="O81" s="79"/>
      <c r="P81" s="80"/>
      <c r="Q81" s="79">
        <f>SUM(Q80/Q78*100)</f>
        <v>191.19509520932624</v>
      </c>
      <c r="R81" s="80"/>
      <c r="S81" s="79"/>
      <c r="T81" s="79"/>
      <c r="U81" s="79"/>
      <c r="V81" s="79">
        <f t="shared" si="20"/>
        <v>0</v>
      </c>
      <c r="W81" s="79">
        <f>SUM(W80/W78*100)</f>
        <v>191.19509520932624</v>
      </c>
      <c r="X81" s="80"/>
      <c r="Y81" s="80"/>
      <c r="Z81" s="4"/>
    </row>
    <row r="82" spans="1:26" ht="23.25">
      <c r="A82" s="4"/>
      <c r="B82" s="57"/>
      <c r="C82" s="57"/>
      <c r="D82" s="57"/>
      <c r="E82" s="57"/>
      <c r="F82" s="57"/>
      <c r="G82" s="57"/>
      <c r="H82" s="57"/>
      <c r="I82" s="64"/>
      <c r="J82" s="53" t="s">
        <v>54</v>
      </c>
      <c r="K82" s="54"/>
      <c r="L82" s="79">
        <f>SUM(L80/L79*100)</f>
        <v>99.65098907892025</v>
      </c>
      <c r="M82" s="80">
        <f>SUM(M80/M79*100)</f>
        <v>98.5524728588661</v>
      </c>
      <c r="N82" s="79">
        <f>SUM(N80/N79*100)</f>
        <v>99.62848297213623</v>
      </c>
      <c r="O82" s="79"/>
      <c r="P82" s="80"/>
      <c r="Q82" s="79">
        <f>SUM(Q80/Q79*100)</f>
        <v>99.62805773849776</v>
      </c>
      <c r="R82" s="80"/>
      <c r="S82" s="79"/>
      <c r="T82" s="79"/>
      <c r="U82" s="79"/>
      <c r="V82" s="79">
        <f t="shared" si="20"/>
        <v>0</v>
      </c>
      <c r="W82" s="79">
        <f t="shared" si="22"/>
        <v>99.62805773849776</v>
      </c>
      <c r="X82" s="80"/>
      <c r="Y82" s="80"/>
      <c r="Z82" s="4"/>
    </row>
    <row r="83" spans="1:26" ht="23.25">
      <c r="A83" s="4"/>
      <c r="B83" s="57"/>
      <c r="C83" s="58"/>
      <c r="D83" s="58"/>
      <c r="E83" s="58"/>
      <c r="F83" s="58"/>
      <c r="G83" s="58"/>
      <c r="H83" s="58"/>
      <c r="I83" s="53"/>
      <c r="J83" s="55"/>
      <c r="K83" s="54"/>
      <c r="L83" s="81"/>
      <c r="M83" s="81"/>
      <c r="N83" s="81"/>
      <c r="O83" s="81"/>
      <c r="P83" s="81"/>
      <c r="Q83" s="79">
        <f t="shared" si="21"/>
        <v>0</v>
      </c>
      <c r="R83" s="81"/>
      <c r="S83" s="81"/>
      <c r="T83" s="81"/>
      <c r="U83" s="81"/>
      <c r="V83" s="79">
        <f t="shared" si="20"/>
        <v>0</v>
      </c>
      <c r="W83" s="79">
        <f t="shared" si="22"/>
        <v>0</v>
      </c>
      <c r="X83" s="80"/>
      <c r="Y83" s="80"/>
      <c r="Z83" s="4"/>
    </row>
    <row r="84" spans="1:26" ht="23.25">
      <c r="A84" s="4"/>
      <c r="B84" s="57"/>
      <c r="C84" s="57"/>
      <c r="D84" s="57"/>
      <c r="E84" s="57"/>
      <c r="F84" s="57"/>
      <c r="G84" s="57"/>
      <c r="H84" s="57" t="s">
        <v>73</v>
      </c>
      <c r="I84" s="64"/>
      <c r="J84" s="55" t="s">
        <v>69</v>
      </c>
      <c r="K84" s="54"/>
      <c r="L84" s="79"/>
      <c r="M84" s="80"/>
      <c r="N84" s="79"/>
      <c r="O84" s="79"/>
      <c r="P84" s="80"/>
      <c r="Q84" s="79">
        <f t="shared" si="21"/>
        <v>0</v>
      </c>
      <c r="R84" s="80"/>
      <c r="S84" s="79"/>
      <c r="T84" s="79"/>
      <c r="U84" s="79"/>
      <c r="V84" s="79">
        <f t="shared" si="20"/>
        <v>0</v>
      </c>
      <c r="W84" s="79">
        <f t="shared" si="22"/>
        <v>0</v>
      </c>
      <c r="X84" s="80"/>
      <c r="Y84" s="80"/>
      <c r="Z84" s="4"/>
    </row>
    <row r="85" spans="1:26" ht="23.25">
      <c r="A85" s="4"/>
      <c r="B85" s="57"/>
      <c r="C85" s="57"/>
      <c r="D85" s="57"/>
      <c r="E85" s="57"/>
      <c r="F85" s="57"/>
      <c r="G85" s="57"/>
      <c r="H85" s="57"/>
      <c r="I85" s="64"/>
      <c r="J85" s="53" t="s">
        <v>74</v>
      </c>
      <c r="K85" s="54"/>
      <c r="L85" s="79"/>
      <c r="M85" s="80"/>
      <c r="N85" s="79"/>
      <c r="O85" s="79"/>
      <c r="P85" s="80"/>
      <c r="Q85" s="79">
        <f t="shared" si="21"/>
        <v>0</v>
      </c>
      <c r="R85" s="80"/>
      <c r="S85" s="79"/>
      <c r="T85" s="79"/>
      <c r="U85" s="79"/>
      <c r="V85" s="79">
        <f t="shared" si="20"/>
        <v>0</v>
      </c>
      <c r="W85" s="79">
        <f t="shared" si="22"/>
        <v>0</v>
      </c>
      <c r="X85" s="80"/>
      <c r="Y85" s="80"/>
      <c r="Z85" s="4"/>
    </row>
    <row r="86" spans="1:26" ht="23.25">
      <c r="A86" s="4"/>
      <c r="B86" s="57"/>
      <c r="C86" s="57"/>
      <c r="D86" s="57"/>
      <c r="E86" s="57"/>
      <c r="F86" s="57"/>
      <c r="G86" s="57"/>
      <c r="H86" s="57"/>
      <c r="I86" s="64"/>
      <c r="J86" s="53" t="s">
        <v>50</v>
      </c>
      <c r="K86" s="54"/>
      <c r="L86" s="79">
        <v>3610.1</v>
      </c>
      <c r="M86" s="80">
        <v>100.5</v>
      </c>
      <c r="N86" s="79">
        <v>1092.5</v>
      </c>
      <c r="O86" s="79"/>
      <c r="P86" s="80"/>
      <c r="Q86" s="79">
        <f t="shared" si="21"/>
        <v>4803.1</v>
      </c>
      <c r="R86" s="80"/>
      <c r="S86" s="79"/>
      <c r="T86" s="79"/>
      <c r="U86" s="79"/>
      <c r="V86" s="79">
        <f t="shared" si="20"/>
        <v>0</v>
      </c>
      <c r="W86" s="79">
        <f t="shared" si="22"/>
        <v>4803.1</v>
      </c>
      <c r="X86" s="80">
        <f>SUM(Q86/W86*100)</f>
        <v>100</v>
      </c>
      <c r="Y86" s="80">
        <f>SUM(V86/W86*100)</f>
        <v>0</v>
      </c>
      <c r="Z86" s="4"/>
    </row>
    <row r="87" spans="1:26" ht="23.25">
      <c r="A87" s="4"/>
      <c r="B87" s="57"/>
      <c r="C87" s="57"/>
      <c r="D87" s="57"/>
      <c r="E87" s="57"/>
      <c r="F87" s="57"/>
      <c r="G87" s="57"/>
      <c r="H87" s="57"/>
      <c r="I87" s="64"/>
      <c r="J87" s="53" t="s">
        <v>51</v>
      </c>
      <c r="K87" s="54"/>
      <c r="L87" s="79">
        <v>7788</v>
      </c>
      <c r="M87" s="80">
        <v>91.2</v>
      </c>
      <c r="N87" s="79">
        <v>1133.8</v>
      </c>
      <c r="O87" s="79"/>
      <c r="P87" s="80"/>
      <c r="Q87" s="79">
        <f t="shared" si="21"/>
        <v>9013</v>
      </c>
      <c r="R87" s="80"/>
      <c r="S87" s="79"/>
      <c r="T87" s="79"/>
      <c r="U87" s="79"/>
      <c r="V87" s="79">
        <f t="shared" si="20"/>
        <v>0</v>
      </c>
      <c r="W87" s="79">
        <f t="shared" si="22"/>
        <v>9013</v>
      </c>
      <c r="X87" s="80">
        <f>SUM(Q87/W87*100)</f>
        <v>100</v>
      </c>
      <c r="Y87" s="80">
        <f>SUM(V87/W87*100)</f>
        <v>0</v>
      </c>
      <c r="Z87" s="4"/>
    </row>
    <row r="88" spans="1:26" ht="23.25">
      <c r="A88" s="4"/>
      <c r="B88" s="57"/>
      <c r="C88" s="57"/>
      <c r="D88" s="57"/>
      <c r="E88" s="57"/>
      <c r="F88" s="57"/>
      <c r="G88" s="57"/>
      <c r="H88" s="57"/>
      <c r="I88" s="64"/>
      <c r="J88" s="53" t="s">
        <v>52</v>
      </c>
      <c r="K88" s="54"/>
      <c r="L88" s="79">
        <v>7776</v>
      </c>
      <c r="M88" s="80">
        <v>90.8</v>
      </c>
      <c r="N88" s="79">
        <v>1132.8</v>
      </c>
      <c r="O88" s="79"/>
      <c r="P88" s="80"/>
      <c r="Q88" s="79">
        <f t="shared" si="21"/>
        <v>8999.6</v>
      </c>
      <c r="R88" s="80"/>
      <c r="S88" s="79"/>
      <c r="T88" s="79"/>
      <c r="U88" s="79"/>
      <c r="V88" s="79">
        <f t="shared" si="20"/>
        <v>0</v>
      </c>
      <c r="W88" s="79">
        <f t="shared" si="22"/>
        <v>8999.6</v>
      </c>
      <c r="X88" s="80">
        <f>SUM(Q88/W88*100)</f>
        <v>100</v>
      </c>
      <c r="Y88" s="80">
        <f>SUM(V88/W88*100)</f>
        <v>0</v>
      </c>
      <c r="Z88" s="4"/>
    </row>
    <row r="89" spans="1:26" ht="23.25">
      <c r="A89" s="4"/>
      <c r="B89" s="57"/>
      <c r="C89" s="57"/>
      <c r="D89" s="57"/>
      <c r="E89" s="57"/>
      <c r="F89" s="57"/>
      <c r="G89" s="57"/>
      <c r="H89" s="57"/>
      <c r="I89" s="64"/>
      <c r="J89" s="53" t="s">
        <v>53</v>
      </c>
      <c r="K89" s="54"/>
      <c r="L89" s="79">
        <f>SUM(L88/L86*100)</f>
        <v>215.39569541009945</v>
      </c>
      <c r="M89" s="80">
        <f>SUM(M88/M86*100)</f>
        <v>90.34825870646766</v>
      </c>
      <c r="N89" s="79">
        <f>SUM(N88/N86*100)</f>
        <v>103.68878718535468</v>
      </c>
      <c r="O89" s="79"/>
      <c r="P89" s="80"/>
      <c r="Q89" s="79">
        <f>SUM(Q88/Q86*100)</f>
        <v>187.37065645104204</v>
      </c>
      <c r="R89" s="80"/>
      <c r="S89" s="79"/>
      <c r="T89" s="79"/>
      <c r="U89" s="79"/>
      <c r="V89" s="79">
        <f t="shared" si="20"/>
        <v>0</v>
      </c>
      <c r="W89" s="79">
        <f t="shared" si="22"/>
        <v>187.37065645104204</v>
      </c>
      <c r="X89" s="80"/>
      <c r="Y89" s="80"/>
      <c r="Z89" s="4"/>
    </row>
    <row r="90" spans="1:26" ht="23.25">
      <c r="A90" s="4"/>
      <c r="B90" s="65"/>
      <c r="C90" s="65"/>
      <c r="D90" s="65"/>
      <c r="E90" s="65"/>
      <c r="F90" s="65"/>
      <c r="G90" s="65"/>
      <c r="H90" s="65"/>
      <c r="I90" s="66"/>
      <c r="J90" s="62"/>
      <c r="K90" s="63"/>
      <c r="L90" s="82"/>
      <c r="M90" s="83"/>
      <c r="N90" s="82"/>
      <c r="O90" s="82"/>
      <c r="P90" s="83"/>
      <c r="Q90" s="83"/>
      <c r="R90" s="83"/>
      <c r="S90" s="82"/>
      <c r="T90" s="82"/>
      <c r="U90" s="82"/>
      <c r="V90" s="83"/>
      <c r="W90" s="83"/>
      <c r="X90" s="114"/>
      <c r="Y90" s="83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111"/>
      <c r="Y91" s="8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5"/>
      <c r="W92" s="85"/>
      <c r="X92" s="111"/>
      <c r="Y92" s="85" t="s">
        <v>129</v>
      </c>
      <c r="Z92" s="4"/>
    </row>
    <row r="93" spans="1:26" ht="23.25">
      <c r="A93" s="4"/>
      <c r="B93" s="67" t="s">
        <v>40</v>
      </c>
      <c r="C93" s="68"/>
      <c r="D93" s="68"/>
      <c r="E93" s="68"/>
      <c r="F93" s="68"/>
      <c r="G93" s="68"/>
      <c r="H93" s="69"/>
      <c r="I93" s="10"/>
      <c r="J93" s="11"/>
      <c r="K93" s="12"/>
      <c r="L93" s="86" t="s">
        <v>1</v>
      </c>
      <c r="M93" s="86"/>
      <c r="N93" s="86"/>
      <c r="O93" s="86"/>
      <c r="P93" s="86"/>
      <c r="Q93" s="86"/>
      <c r="R93" s="87" t="s">
        <v>2</v>
      </c>
      <c r="S93" s="86"/>
      <c r="T93" s="86"/>
      <c r="U93" s="86"/>
      <c r="V93" s="88"/>
      <c r="W93" s="86" t="s">
        <v>42</v>
      </c>
      <c r="X93" s="86"/>
      <c r="Y93" s="89"/>
      <c r="Z93" s="4"/>
    </row>
    <row r="94" spans="1:26" ht="23.25">
      <c r="A94" s="4"/>
      <c r="B94" s="17" t="s">
        <v>41</v>
      </c>
      <c r="C94" s="18"/>
      <c r="D94" s="18"/>
      <c r="E94" s="18"/>
      <c r="F94" s="18"/>
      <c r="G94" s="18"/>
      <c r="H94" s="70"/>
      <c r="I94" s="19"/>
      <c r="J94" s="20"/>
      <c r="K94" s="21"/>
      <c r="L94" s="90"/>
      <c r="M94" s="80"/>
      <c r="N94" s="91"/>
      <c r="O94" s="92" t="s">
        <v>3</v>
      </c>
      <c r="P94" s="93"/>
      <c r="Q94" s="94"/>
      <c r="R94" s="95" t="s">
        <v>3</v>
      </c>
      <c r="S94" s="91"/>
      <c r="T94" s="90"/>
      <c r="U94" s="96"/>
      <c r="V94" s="94"/>
      <c r="W94" s="94"/>
      <c r="X94" s="115" t="s">
        <v>4</v>
      </c>
      <c r="Y94" s="98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99" t="s">
        <v>6</v>
      </c>
      <c r="M95" s="100" t="s">
        <v>7</v>
      </c>
      <c r="N95" s="101" t="s">
        <v>6</v>
      </c>
      <c r="O95" s="99" t="s">
        <v>8</v>
      </c>
      <c r="P95" s="93" t="s">
        <v>9</v>
      </c>
      <c r="Q95" s="80"/>
      <c r="R95" s="102" t="s">
        <v>8</v>
      </c>
      <c r="S95" s="100" t="s">
        <v>10</v>
      </c>
      <c r="T95" s="99" t="s">
        <v>11</v>
      </c>
      <c r="U95" s="96" t="s">
        <v>12</v>
      </c>
      <c r="V95" s="94"/>
      <c r="W95" s="94"/>
      <c r="X95" s="94"/>
      <c r="Y95" s="100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39</v>
      </c>
      <c r="I96" s="19"/>
      <c r="J96" s="39"/>
      <c r="K96" s="21"/>
      <c r="L96" s="99" t="s">
        <v>13</v>
      </c>
      <c r="M96" s="100" t="s">
        <v>14</v>
      </c>
      <c r="N96" s="101" t="s">
        <v>15</v>
      </c>
      <c r="O96" s="99" t="s">
        <v>16</v>
      </c>
      <c r="P96" s="93" t="s">
        <v>17</v>
      </c>
      <c r="Q96" s="100" t="s">
        <v>18</v>
      </c>
      <c r="R96" s="102" t="s">
        <v>16</v>
      </c>
      <c r="S96" s="100" t="s">
        <v>19</v>
      </c>
      <c r="T96" s="99" t="s">
        <v>20</v>
      </c>
      <c r="U96" s="96" t="s">
        <v>21</v>
      </c>
      <c r="V96" s="93" t="s">
        <v>18</v>
      </c>
      <c r="W96" s="93" t="s">
        <v>22</v>
      </c>
      <c r="X96" s="93" t="s">
        <v>23</v>
      </c>
      <c r="Y96" s="100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103"/>
      <c r="M97" s="104"/>
      <c r="N97" s="105"/>
      <c r="O97" s="106" t="s">
        <v>25</v>
      </c>
      <c r="P97" s="107"/>
      <c r="Q97" s="108"/>
      <c r="R97" s="109" t="s">
        <v>25</v>
      </c>
      <c r="S97" s="104" t="s">
        <v>26</v>
      </c>
      <c r="T97" s="103"/>
      <c r="U97" s="110" t="s">
        <v>27</v>
      </c>
      <c r="V97" s="108"/>
      <c r="W97" s="108"/>
      <c r="X97" s="108"/>
      <c r="Y97" s="10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4"/>
      <c r="J98" s="53"/>
      <c r="K98" s="54"/>
      <c r="L98" s="90"/>
      <c r="M98" s="80"/>
      <c r="N98" s="91"/>
      <c r="O98" s="111"/>
      <c r="P98" s="94"/>
      <c r="Q98" s="94"/>
      <c r="R98" s="80"/>
      <c r="S98" s="91"/>
      <c r="T98" s="90"/>
      <c r="U98" s="112"/>
      <c r="V98" s="94"/>
      <c r="W98" s="94"/>
      <c r="X98" s="80"/>
      <c r="Y98" s="80"/>
      <c r="Z98" s="4"/>
    </row>
    <row r="99" spans="1:26" ht="23.25">
      <c r="A99" s="4"/>
      <c r="B99" s="51" t="s">
        <v>48</v>
      </c>
      <c r="C99" s="51"/>
      <c r="D99" s="51" t="s">
        <v>55</v>
      </c>
      <c r="E99" s="51"/>
      <c r="F99" s="51" t="s">
        <v>57</v>
      </c>
      <c r="G99" s="51" t="s">
        <v>59</v>
      </c>
      <c r="H99" s="51" t="s">
        <v>73</v>
      </c>
      <c r="I99" s="64"/>
      <c r="J99" s="53" t="s">
        <v>54</v>
      </c>
      <c r="K99" s="56"/>
      <c r="L99" s="79">
        <f>SUM(L88/L87*100)</f>
        <v>99.84591679506933</v>
      </c>
      <c r="M99" s="79">
        <f>SUM(M88/M87*100)</f>
        <v>99.56140350877193</v>
      </c>
      <c r="N99" s="79">
        <f>SUM(N88/N87*100)</f>
        <v>99.91180102310813</v>
      </c>
      <c r="O99" s="79"/>
      <c r="P99" s="79"/>
      <c r="Q99" s="79">
        <f>SUM(Q88/Q87*100)</f>
        <v>99.85132586264285</v>
      </c>
      <c r="R99" s="79"/>
      <c r="S99" s="79"/>
      <c r="T99" s="79"/>
      <c r="U99" s="113"/>
      <c r="V99" s="79">
        <f t="shared" si="20"/>
        <v>0</v>
      </c>
      <c r="W99" s="79">
        <f t="shared" si="22"/>
        <v>99.85132586264285</v>
      </c>
      <c r="X99" s="80"/>
      <c r="Y99" s="80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4"/>
      <c r="J100" s="55"/>
      <c r="K100" s="56"/>
      <c r="L100" s="79"/>
      <c r="M100" s="79"/>
      <c r="N100" s="79"/>
      <c r="O100" s="79"/>
      <c r="P100" s="79"/>
      <c r="Q100" s="79">
        <f t="shared" si="21"/>
        <v>0</v>
      </c>
      <c r="R100" s="79"/>
      <c r="S100" s="79"/>
      <c r="T100" s="79"/>
      <c r="U100" s="79"/>
      <c r="V100" s="79">
        <f t="shared" si="20"/>
        <v>0</v>
      </c>
      <c r="W100" s="79">
        <f t="shared" si="22"/>
        <v>0</v>
      </c>
      <c r="X100" s="80"/>
      <c r="Y100" s="80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 t="s">
        <v>75</v>
      </c>
      <c r="I101" s="64"/>
      <c r="J101" s="55" t="s">
        <v>69</v>
      </c>
      <c r="K101" s="54"/>
      <c r="L101" s="79"/>
      <c r="M101" s="79"/>
      <c r="N101" s="79"/>
      <c r="O101" s="79"/>
      <c r="P101" s="79"/>
      <c r="Q101" s="79">
        <f t="shared" si="21"/>
        <v>0</v>
      </c>
      <c r="R101" s="79"/>
      <c r="S101" s="79"/>
      <c r="T101" s="79"/>
      <c r="U101" s="79"/>
      <c r="V101" s="79">
        <f t="shared" si="20"/>
        <v>0</v>
      </c>
      <c r="W101" s="79">
        <f t="shared" si="22"/>
        <v>0</v>
      </c>
      <c r="X101" s="80"/>
      <c r="Y101" s="80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4"/>
      <c r="J102" s="53" t="s">
        <v>76</v>
      </c>
      <c r="K102" s="54"/>
      <c r="L102" s="79"/>
      <c r="M102" s="80"/>
      <c r="N102" s="79"/>
      <c r="O102" s="79"/>
      <c r="P102" s="80"/>
      <c r="Q102" s="79">
        <f t="shared" si="21"/>
        <v>0</v>
      </c>
      <c r="R102" s="80"/>
      <c r="S102" s="79"/>
      <c r="T102" s="79"/>
      <c r="U102" s="79"/>
      <c r="V102" s="79">
        <f t="shared" si="20"/>
        <v>0</v>
      </c>
      <c r="W102" s="79">
        <f t="shared" si="22"/>
        <v>0</v>
      </c>
      <c r="X102" s="80"/>
      <c r="Y102" s="80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4"/>
      <c r="J103" s="53" t="s">
        <v>50</v>
      </c>
      <c r="K103" s="54"/>
      <c r="L103" s="79">
        <v>3491.9</v>
      </c>
      <c r="M103" s="80">
        <v>87.4</v>
      </c>
      <c r="N103" s="79">
        <v>719.7</v>
      </c>
      <c r="O103" s="79"/>
      <c r="P103" s="80"/>
      <c r="Q103" s="79">
        <f t="shared" si="21"/>
        <v>4299</v>
      </c>
      <c r="R103" s="80"/>
      <c r="S103" s="79"/>
      <c r="T103" s="79"/>
      <c r="U103" s="79"/>
      <c r="V103" s="79">
        <f t="shared" si="20"/>
        <v>0</v>
      </c>
      <c r="W103" s="79">
        <f t="shared" si="22"/>
        <v>4299</v>
      </c>
      <c r="X103" s="80">
        <f>SUM(Q103/W103*100)</f>
        <v>100</v>
      </c>
      <c r="Y103" s="80">
        <f>SUM(V103/W103*100)</f>
        <v>0</v>
      </c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4"/>
      <c r="J104" s="53" t="s">
        <v>51</v>
      </c>
      <c r="K104" s="54"/>
      <c r="L104" s="79">
        <v>7397.9</v>
      </c>
      <c r="M104" s="80">
        <v>209.3</v>
      </c>
      <c r="N104" s="79">
        <v>683.8</v>
      </c>
      <c r="O104" s="79"/>
      <c r="P104" s="80"/>
      <c r="Q104" s="79">
        <f t="shared" si="21"/>
        <v>8291</v>
      </c>
      <c r="R104" s="80"/>
      <c r="S104" s="79"/>
      <c r="T104" s="79"/>
      <c r="U104" s="79"/>
      <c r="V104" s="79">
        <f t="shared" si="20"/>
        <v>0</v>
      </c>
      <c r="W104" s="79">
        <f t="shared" si="22"/>
        <v>8291</v>
      </c>
      <c r="X104" s="80">
        <f>SUM(Q104/W104*100)</f>
        <v>100</v>
      </c>
      <c r="Y104" s="80">
        <f>SUM(V104/W104*100)</f>
        <v>0</v>
      </c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4"/>
      <c r="J105" s="53" t="s">
        <v>52</v>
      </c>
      <c r="K105" s="54"/>
      <c r="L105" s="79">
        <v>7335.1</v>
      </c>
      <c r="M105" s="80">
        <v>207.2</v>
      </c>
      <c r="N105" s="79">
        <v>678.3</v>
      </c>
      <c r="O105" s="79"/>
      <c r="P105" s="80"/>
      <c r="Q105" s="79">
        <f t="shared" si="21"/>
        <v>8220.6</v>
      </c>
      <c r="R105" s="80"/>
      <c r="S105" s="79"/>
      <c r="T105" s="79"/>
      <c r="U105" s="79"/>
      <c r="V105" s="79">
        <f t="shared" si="20"/>
        <v>0</v>
      </c>
      <c r="W105" s="79">
        <f t="shared" si="22"/>
        <v>8220.6</v>
      </c>
      <c r="X105" s="80">
        <f>SUM(Q105/W105*100)</f>
        <v>100</v>
      </c>
      <c r="Y105" s="80">
        <f>SUM(V105/W105*100)</f>
        <v>0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4"/>
      <c r="J106" s="53" t="s">
        <v>53</v>
      </c>
      <c r="K106" s="54"/>
      <c r="L106" s="79">
        <f>SUM(L105/L103*100)</f>
        <v>210.0604255562874</v>
      </c>
      <c r="M106" s="80">
        <f>SUM(M105/M103*100)</f>
        <v>237.07093821510296</v>
      </c>
      <c r="N106" s="79">
        <f>SUM(N105/N103*100)</f>
        <v>94.24760316798665</v>
      </c>
      <c r="O106" s="79"/>
      <c r="P106" s="80"/>
      <c r="Q106" s="79">
        <f>SUM(Q105/Q103*100)</f>
        <v>191.2212142358688</v>
      </c>
      <c r="R106" s="80"/>
      <c r="S106" s="79"/>
      <c r="T106" s="79"/>
      <c r="U106" s="79"/>
      <c r="V106" s="79">
        <f t="shared" si="20"/>
        <v>0</v>
      </c>
      <c r="W106" s="79">
        <f t="shared" si="22"/>
        <v>191.2212142358688</v>
      </c>
      <c r="X106" s="80"/>
      <c r="Y106" s="80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4"/>
      <c r="J107" s="53" t="s">
        <v>54</v>
      </c>
      <c r="K107" s="54"/>
      <c r="L107" s="79">
        <f>SUM(L105/L104*100)</f>
        <v>99.15111045026292</v>
      </c>
      <c r="M107" s="80">
        <f>SUM(M105/M104*100)</f>
        <v>98.99665551839463</v>
      </c>
      <c r="N107" s="79">
        <f>SUM(N105/N104*100)</f>
        <v>99.19567124890318</v>
      </c>
      <c r="O107" s="79"/>
      <c r="P107" s="80"/>
      <c r="Q107" s="79">
        <f>SUM(Q105/Q104*100)</f>
        <v>99.15088650343746</v>
      </c>
      <c r="R107" s="80"/>
      <c r="S107" s="79"/>
      <c r="T107" s="79"/>
      <c r="U107" s="79"/>
      <c r="V107" s="79">
        <f t="shared" si="20"/>
        <v>0</v>
      </c>
      <c r="W107" s="79">
        <f t="shared" si="22"/>
        <v>99.15088650343746</v>
      </c>
      <c r="X107" s="80"/>
      <c r="Y107" s="80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4"/>
      <c r="J108" s="55"/>
      <c r="K108" s="54"/>
      <c r="L108" s="79"/>
      <c r="M108" s="80"/>
      <c r="N108" s="79"/>
      <c r="O108" s="79"/>
      <c r="P108" s="80"/>
      <c r="Q108" s="79">
        <f t="shared" si="21"/>
        <v>0</v>
      </c>
      <c r="R108" s="80"/>
      <c r="S108" s="79"/>
      <c r="T108" s="79"/>
      <c r="U108" s="79"/>
      <c r="V108" s="79">
        <f t="shared" si="20"/>
        <v>0</v>
      </c>
      <c r="W108" s="79">
        <f t="shared" si="22"/>
        <v>0</v>
      </c>
      <c r="X108" s="80"/>
      <c r="Y108" s="80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 t="s">
        <v>77</v>
      </c>
      <c r="I109" s="64"/>
      <c r="J109" s="55" t="s">
        <v>69</v>
      </c>
      <c r="K109" s="54"/>
      <c r="L109" s="79"/>
      <c r="M109" s="80"/>
      <c r="N109" s="79"/>
      <c r="O109" s="79"/>
      <c r="P109" s="80"/>
      <c r="Q109" s="79">
        <f t="shared" si="21"/>
        <v>0</v>
      </c>
      <c r="R109" s="80"/>
      <c r="S109" s="79"/>
      <c r="T109" s="79"/>
      <c r="U109" s="79"/>
      <c r="V109" s="79">
        <f t="shared" si="20"/>
        <v>0</v>
      </c>
      <c r="W109" s="79">
        <f t="shared" si="22"/>
        <v>0</v>
      </c>
      <c r="X109" s="80"/>
      <c r="Y109" s="80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4"/>
      <c r="J110" s="53" t="s">
        <v>78</v>
      </c>
      <c r="K110" s="54"/>
      <c r="L110" s="79"/>
      <c r="M110" s="80"/>
      <c r="N110" s="79"/>
      <c r="O110" s="79"/>
      <c r="P110" s="80"/>
      <c r="Q110" s="79">
        <f t="shared" si="21"/>
        <v>0</v>
      </c>
      <c r="R110" s="80"/>
      <c r="S110" s="79"/>
      <c r="T110" s="79"/>
      <c r="U110" s="79"/>
      <c r="V110" s="79">
        <f t="shared" si="20"/>
        <v>0</v>
      </c>
      <c r="W110" s="79">
        <f t="shared" si="22"/>
        <v>0</v>
      </c>
      <c r="X110" s="80"/>
      <c r="Y110" s="80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4"/>
      <c r="J111" s="53" t="s">
        <v>50</v>
      </c>
      <c r="K111" s="54"/>
      <c r="L111" s="79">
        <v>3511.4</v>
      </c>
      <c r="M111" s="80">
        <v>100.9</v>
      </c>
      <c r="N111" s="79">
        <v>559.2</v>
      </c>
      <c r="O111" s="79"/>
      <c r="P111" s="80"/>
      <c r="Q111" s="79">
        <f t="shared" si="21"/>
        <v>4171.5</v>
      </c>
      <c r="R111" s="80"/>
      <c r="S111" s="79"/>
      <c r="T111" s="79"/>
      <c r="U111" s="79"/>
      <c r="V111" s="79">
        <f t="shared" si="20"/>
        <v>0</v>
      </c>
      <c r="W111" s="79">
        <f t="shared" si="22"/>
        <v>4171.5</v>
      </c>
      <c r="X111" s="80">
        <f>SUM(Q111/W111*100)</f>
        <v>100</v>
      </c>
      <c r="Y111" s="80">
        <f>SUM(V111/W111*100)</f>
        <v>0</v>
      </c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4"/>
      <c r="J112" s="53" t="s">
        <v>51</v>
      </c>
      <c r="K112" s="54"/>
      <c r="L112" s="79">
        <v>7542.3</v>
      </c>
      <c r="M112" s="80">
        <v>163.8</v>
      </c>
      <c r="N112" s="79">
        <v>508.3</v>
      </c>
      <c r="O112" s="79"/>
      <c r="P112" s="80"/>
      <c r="Q112" s="79">
        <f t="shared" si="21"/>
        <v>8214.4</v>
      </c>
      <c r="R112" s="80"/>
      <c r="S112" s="79"/>
      <c r="T112" s="79">
        <v>1500</v>
      </c>
      <c r="U112" s="79"/>
      <c r="V112" s="79">
        <f t="shared" si="20"/>
        <v>1500</v>
      </c>
      <c r="W112" s="79">
        <f t="shared" si="22"/>
        <v>9714.4</v>
      </c>
      <c r="X112" s="80">
        <f>SUM(Q112/W112*100)</f>
        <v>84.55900518817425</v>
      </c>
      <c r="Y112" s="80">
        <f>SUM(V112/W112*100)</f>
        <v>15.440994811825744</v>
      </c>
      <c r="Z112" s="4"/>
    </row>
    <row r="113" spans="1:26" ht="23.25">
      <c r="A113" s="4"/>
      <c r="B113" s="57"/>
      <c r="C113" s="58"/>
      <c r="D113" s="58"/>
      <c r="E113" s="58"/>
      <c r="F113" s="58"/>
      <c r="G113" s="58"/>
      <c r="H113" s="58"/>
      <c r="I113" s="53"/>
      <c r="J113" s="53" t="s">
        <v>52</v>
      </c>
      <c r="K113" s="54"/>
      <c r="L113" s="81">
        <v>7508.2</v>
      </c>
      <c r="M113" s="81">
        <v>132.8</v>
      </c>
      <c r="N113" s="81">
        <v>482.8</v>
      </c>
      <c r="O113" s="81"/>
      <c r="P113" s="81"/>
      <c r="Q113" s="79">
        <f t="shared" si="21"/>
        <v>8123.8</v>
      </c>
      <c r="R113" s="81"/>
      <c r="S113" s="81"/>
      <c r="T113" s="81">
        <v>1499.5</v>
      </c>
      <c r="U113" s="81"/>
      <c r="V113" s="79">
        <f t="shared" si="20"/>
        <v>1499.5</v>
      </c>
      <c r="W113" s="79">
        <f t="shared" si="22"/>
        <v>9623.3</v>
      </c>
      <c r="X113" s="80">
        <f>SUM(Q113/W113*100)</f>
        <v>84.41802708010766</v>
      </c>
      <c r="Y113" s="80">
        <f>SUM(V113/W113*100)</f>
        <v>15.581972919892346</v>
      </c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4"/>
      <c r="J114" s="53" t="s">
        <v>53</v>
      </c>
      <c r="K114" s="54"/>
      <c r="L114" s="79">
        <f>SUM(L113/L111*100)</f>
        <v>213.8235461639232</v>
      </c>
      <c r="M114" s="80">
        <f>SUM(M113/M111*100)</f>
        <v>131.61546085232905</v>
      </c>
      <c r="N114" s="79">
        <f>SUM(N113/N111*100)</f>
        <v>86.3376251788269</v>
      </c>
      <c r="O114" s="79"/>
      <c r="P114" s="80"/>
      <c r="Q114" s="79">
        <f>SUM(Q113/Q111*100)</f>
        <v>194.74529545726958</v>
      </c>
      <c r="R114" s="80"/>
      <c r="S114" s="79"/>
      <c r="T114" s="79"/>
      <c r="U114" s="79"/>
      <c r="V114" s="79">
        <f t="shared" si="20"/>
        <v>0</v>
      </c>
      <c r="W114" s="79">
        <f>SUM(W113/W111*100)</f>
        <v>230.69159774661392</v>
      </c>
      <c r="X114" s="80"/>
      <c r="Y114" s="80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4"/>
      <c r="J115" s="53" t="s">
        <v>54</v>
      </c>
      <c r="K115" s="54"/>
      <c r="L115" s="79">
        <f>SUM(L113/L112*100)</f>
        <v>99.54788327168104</v>
      </c>
      <c r="M115" s="80">
        <f>SUM(M113/M112*100)</f>
        <v>81.07448107448107</v>
      </c>
      <c r="N115" s="79">
        <f>SUM(N113/N112*100)</f>
        <v>94.98327759197325</v>
      </c>
      <c r="O115" s="79"/>
      <c r="P115" s="80"/>
      <c r="Q115" s="79">
        <f>SUM(Q113/Q112*100)</f>
        <v>98.89705882352942</v>
      </c>
      <c r="R115" s="80"/>
      <c r="S115" s="79"/>
      <c r="T115" s="79">
        <f>SUM(T113/T112*100)</f>
        <v>99.96666666666667</v>
      </c>
      <c r="U115" s="79"/>
      <c r="V115" s="79">
        <f t="shared" si="20"/>
        <v>99.96666666666667</v>
      </c>
      <c r="W115" s="79">
        <f>SUM(W113/W112*100)</f>
        <v>99.06221691509512</v>
      </c>
      <c r="X115" s="80"/>
      <c r="Y115" s="80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4"/>
      <c r="J116" s="55"/>
      <c r="K116" s="54"/>
      <c r="L116" s="79"/>
      <c r="M116" s="80"/>
      <c r="N116" s="79"/>
      <c r="O116" s="79"/>
      <c r="P116" s="80"/>
      <c r="Q116" s="79">
        <f t="shared" si="21"/>
        <v>0</v>
      </c>
      <c r="R116" s="80"/>
      <c r="S116" s="79"/>
      <c r="T116" s="79"/>
      <c r="U116" s="79"/>
      <c r="V116" s="79">
        <f t="shared" si="20"/>
        <v>0</v>
      </c>
      <c r="W116" s="79">
        <f t="shared" si="22"/>
        <v>0</v>
      </c>
      <c r="X116" s="80"/>
      <c r="Y116" s="80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 t="s">
        <v>79</v>
      </c>
      <c r="I117" s="64"/>
      <c r="J117" s="55" t="s">
        <v>69</v>
      </c>
      <c r="K117" s="54"/>
      <c r="L117" s="79"/>
      <c r="M117" s="80"/>
      <c r="N117" s="79"/>
      <c r="O117" s="79"/>
      <c r="P117" s="80"/>
      <c r="Q117" s="79">
        <f t="shared" si="21"/>
        <v>0</v>
      </c>
      <c r="R117" s="80"/>
      <c r="S117" s="79"/>
      <c r="T117" s="79"/>
      <c r="U117" s="79"/>
      <c r="V117" s="79">
        <f t="shared" si="20"/>
        <v>0</v>
      </c>
      <c r="W117" s="79">
        <f t="shared" si="22"/>
        <v>0</v>
      </c>
      <c r="X117" s="80"/>
      <c r="Y117" s="80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4"/>
      <c r="J118" s="53" t="s">
        <v>80</v>
      </c>
      <c r="K118" s="54"/>
      <c r="L118" s="79"/>
      <c r="M118" s="80"/>
      <c r="N118" s="79"/>
      <c r="O118" s="79"/>
      <c r="P118" s="80"/>
      <c r="Q118" s="79">
        <f t="shared" si="21"/>
        <v>0</v>
      </c>
      <c r="R118" s="80"/>
      <c r="S118" s="79"/>
      <c r="T118" s="79"/>
      <c r="U118" s="79"/>
      <c r="V118" s="79">
        <f t="shared" si="20"/>
        <v>0</v>
      </c>
      <c r="W118" s="79">
        <f t="shared" si="22"/>
        <v>0</v>
      </c>
      <c r="X118" s="80"/>
      <c r="Y118" s="80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4"/>
      <c r="J119" s="53" t="s">
        <v>50</v>
      </c>
      <c r="K119" s="54"/>
      <c r="L119" s="79">
        <v>3551.1</v>
      </c>
      <c r="M119" s="80">
        <v>96.6</v>
      </c>
      <c r="N119" s="79">
        <v>676.9</v>
      </c>
      <c r="O119" s="79"/>
      <c r="P119" s="80"/>
      <c r="Q119" s="79">
        <f t="shared" si="21"/>
        <v>4324.599999999999</v>
      </c>
      <c r="R119" s="80"/>
      <c r="S119" s="79"/>
      <c r="T119" s="79"/>
      <c r="U119" s="79"/>
      <c r="V119" s="79">
        <f t="shared" si="20"/>
        <v>0</v>
      </c>
      <c r="W119" s="79">
        <f t="shared" si="22"/>
        <v>4324.599999999999</v>
      </c>
      <c r="X119" s="80">
        <f>SUM(Q119/W119*100)</f>
        <v>100</v>
      </c>
      <c r="Y119" s="80">
        <f>SUM(V119/W119*100)</f>
        <v>0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4"/>
      <c r="J120" s="53" t="s">
        <v>51</v>
      </c>
      <c r="K120" s="54"/>
      <c r="L120" s="79">
        <v>7519.2</v>
      </c>
      <c r="M120" s="80">
        <v>113.4</v>
      </c>
      <c r="N120" s="79">
        <v>693.7</v>
      </c>
      <c r="O120" s="79"/>
      <c r="P120" s="80"/>
      <c r="Q120" s="79">
        <f t="shared" si="21"/>
        <v>8326.3</v>
      </c>
      <c r="R120" s="80"/>
      <c r="S120" s="79"/>
      <c r="T120" s="79"/>
      <c r="U120" s="79"/>
      <c r="V120" s="79">
        <f t="shared" si="20"/>
        <v>0</v>
      </c>
      <c r="W120" s="79">
        <f t="shared" si="22"/>
        <v>8326.3</v>
      </c>
      <c r="X120" s="80">
        <f>SUM(Q120/W120*100)</f>
        <v>100</v>
      </c>
      <c r="Y120" s="80">
        <f>SUM(V120/W120*100)</f>
        <v>0</v>
      </c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4"/>
      <c r="J121" s="53" t="s">
        <v>52</v>
      </c>
      <c r="K121" s="54"/>
      <c r="L121" s="79">
        <v>7497.7</v>
      </c>
      <c r="M121" s="80">
        <v>108.2</v>
      </c>
      <c r="N121" s="79">
        <v>619.5</v>
      </c>
      <c r="O121" s="79"/>
      <c r="P121" s="80"/>
      <c r="Q121" s="79">
        <f t="shared" si="21"/>
        <v>8225.4</v>
      </c>
      <c r="R121" s="80"/>
      <c r="S121" s="79"/>
      <c r="T121" s="79"/>
      <c r="U121" s="79"/>
      <c r="V121" s="79">
        <f t="shared" si="20"/>
        <v>0</v>
      </c>
      <c r="W121" s="79">
        <f t="shared" si="22"/>
        <v>8225.4</v>
      </c>
      <c r="X121" s="80">
        <f>SUM(Q121/W121*100)</f>
        <v>100</v>
      </c>
      <c r="Y121" s="80">
        <f>SUM(V121/W121*100)</f>
        <v>0</v>
      </c>
      <c r="Z121" s="4"/>
    </row>
    <row r="122" spans="1:26" ht="23.25">
      <c r="A122" s="4"/>
      <c r="B122" s="57"/>
      <c r="C122" s="58"/>
      <c r="D122" s="58"/>
      <c r="E122" s="58"/>
      <c r="F122" s="58"/>
      <c r="G122" s="58"/>
      <c r="H122" s="58"/>
      <c r="I122" s="53"/>
      <c r="J122" s="53" t="s">
        <v>53</v>
      </c>
      <c r="K122" s="54"/>
      <c r="L122" s="81">
        <f>SUM(L121/L119*100)</f>
        <v>211.13739404691506</v>
      </c>
      <c r="M122" s="81">
        <f>SUM(M121/M119*100)</f>
        <v>112.00828157349898</v>
      </c>
      <c r="N122" s="81">
        <f>SUM(N121/N119*100)</f>
        <v>91.52016546018615</v>
      </c>
      <c r="O122" s="81"/>
      <c r="P122" s="81"/>
      <c r="Q122" s="79">
        <f>SUM(Q121/Q119*100)</f>
        <v>190.20024973407948</v>
      </c>
      <c r="R122" s="81"/>
      <c r="S122" s="81"/>
      <c r="T122" s="81"/>
      <c r="U122" s="81"/>
      <c r="V122" s="79">
        <f t="shared" si="20"/>
        <v>0</v>
      </c>
      <c r="W122" s="79">
        <f t="shared" si="22"/>
        <v>190.20024973407948</v>
      </c>
      <c r="X122" s="80"/>
      <c r="Y122" s="80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4"/>
      <c r="J123" s="53" t="s">
        <v>54</v>
      </c>
      <c r="K123" s="54"/>
      <c r="L123" s="79">
        <f>SUM(L121/L120*100)</f>
        <v>99.71406532609852</v>
      </c>
      <c r="M123" s="80">
        <f>SUM(M121/M120*100)</f>
        <v>95.41446208112875</v>
      </c>
      <c r="N123" s="79">
        <f>SUM(N121/N120*100)</f>
        <v>89.30373360242179</v>
      </c>
      <c r="O123" s="79"/>
      <c r="P123" s="80"/>
      <c r="Q123" s="79">
        <f>SUM(Q121/Q120*100)</f>
        <v>98.78817722157501</v>
      </c>
      <c r="R123" s="80"/>
      <c r="S123" s="79"/>
      <c r="T123" s="79"/>
      <c r="U123" s="79"/>
      <c r="V123" s="79">
        <f t="shared" si="20"/>
        <v>0</v>
      </c>
      <c r="W123" s="79">
        <f t="shared" si="22"/>
        <v>98.78817722157501</v>
      </c>
      <c r="X123" s="80"/>
      <c r="Y123" s="80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4"/>
      <c r="J124" s="55"/>
      <c r="K124" s="54"/>
      <c r="L124" s="79"/>
      <c r="M124" s="80"/>
      <c r="N124" s="79"/>
      <c r="O124" s="79"/>
      <c r="P124" s="80"/>
      <c r="Q124" s="79">
        <f t="shared" si="21"/>
        <v>0</v>
      </c>
      <c r="R124" s="80"/>
      <c r="S124" s="79"/>
      <c r="T124" s="79"/>
      <c r="U124" s="79"/>
      <c r="V124" s="79">
        <f t="shared" si="20"/>
        <v>0</v>
      </c>
      <c r="W124" s="79">
        <f t="shared" si="22"/>
        <v>0</v>
      </c>
      <c r="X124" s="80"/>
      <c r="Y124" s="80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 t="s">
        <v>81</v>
      </c>
      <c r="I125" s="64"/>
      <c r="J125" s="55" t="s">
        <v>69</v>
      </c>
      <c r="K125" s="54"/>
      <c r="L125" s="79"/>
      <c r="M125" s="80"/>
      <c r="N125" s="79"/>
      <c r="O125" s="79"/>
      <c r="P125" s="80"/>
      <c r="Q125" s="79">
        <f t="shared" si="21"/>
        <v>0</v>
      </c>
      <c r="R125" s="80"/>
      <c r="S125" s="79"/>
      <c r="T125" s="79"/>
      <c r="U125" s="79"/>
      <c r="V125" s="79">
        <f t="shared" si="20"/>
        <v>0</v>
      </c>
      <c r="W125" s="79">
        <f aca="true" t="shared" si="25" ref="W125:W131">SUM(V125+Q125)</f>
        <v>0</v>
      </c>
      <c r="X125" s="80"/>
      <c r="Y125" s="80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4"/>
      <c r="J126" s="53" t="s">
        <v>82</v>
      </c>
      <c r="K126" s="54"/>
      <c r="L126" s="79"/>
      <c r="M126" s="80"/>
      <c r="N126" s="79"/>
      <c r="O126" s="79"/>
      <c r="P126" s="80"/>
      <c r="Q126" s="79">
        <f t="shared" si="21"/>
        <v>0</v>
      </c>
      <c r="R126" s="80"/>
      <c r="S126" s="79"/>
      <c r="T126" s="79"/>
      <c r="U126" s="79"/>
      <c r="V126" s="79">
        <f t="shared" si="20"/>
        <v>0</v>
      </c>
      <c r="W126" s="79">
        <f t="shared" si="25"/>
        <v>0</v>
      </c>
      <c r="X126" s="80"/>
      <c r="Y126" s="80"/>
      <c r="Z126" s="4"/>
    </row>
    <row r="127" spans="1:26" ht="23.25">
      <c r="A127" s="4"/>
      <c r="B127" s="57"/>
      <c r="C127" s="57"/>
      <c r="D127" s="57"/>
      <c r="E127" s="57"/>
      <c r="F127" s="57"/>
      <c r="G127" s="57"/>
      <c r="H127" s="57"/>
      <c r="I127" s="64"/>
      <c r="J127" s="53" t="s">
        <v>50</v>
      </c>
      <c r="K127" s="54"/>
      <c r="L127" s="79">
        <v>2774.9</v>
      </c>
      <c r="M127" s="80">
        <v>83.1</v>
      </c>
      <c r="N127" s="79">
        <v>680.4</v>
      </c>
      <c r="O127" s="79"/>
      <c r="P127" s="80"/>
      <c r="Q127" s="79">
        <f t="shared" si="21"/>
        <v>3538.4</v>
      </c>
      <c r="R127" s="80"/>
      <c r="S127" s="79"/>
      <c r="T127" s="79"/>
      <c r="U127" s="79"/>
      <c r="V127" s="79">
        <f t="shared" si="20"/>
        <v>0</v>
      </c>
      <c r="W127" s="79">
        <f t="shared" si="25"/>
        <v>3538.4</v>
      </c>
      <c r="X127" s="80">
        <f>SUM(Q127/W127*100)</f>
        <v>100</v>
      </c>
      <c r="Y127" s="80">
        <f>SUM(V127/W127*100)</f>
        <v>0</v>
      </c>
      <c r="Z127" s="4"/>
    </row>
    <row r="128" spans="1:26" ht="23.25">
      <c r="A128" s="4"/>
      <c r="B128" s="57"/>
      <c r="C128" s="58"/>
      <c r="D128" s="58"/>
      <c r="E128" s="58"/>
      <c r="F128" s="58"/>
      <c r="G128" s="58"/>
      <c r="H128" s="58"/>
      <c r="I128" s="53"/>
      <c r="J128" s="53" t="s">
        <v>51</v>
      </c>
      <c r="K128" s="54"/>
      <c r="L128" s="81">
        <v>7092.8</v>
      </c>
      <c r="M128" s="81">
        <v>97.6</v>
      </c>
      <c r="N128" s="81">
        <v>677</v>
      </c>
      <c r="O128" s="81"/>
      <c r="P128" s="81"/>
      <c r="Q128" s="79">
        <f t="shared" si="21"/>
        <v>7867.400000000001</v>
      </c>
      <c r="R128" s="81"/>
      <c r="S128" s="81"/>
      <c r="T128" s="81"/>
      <c r="U128" s="81"/>
      <c r="V128" s="79">
        <f t="shared" si="20"/>
        <v>0</v>
      </c>
      <c r="W128" s="79">
        <f t="shared" si="25"/>
        <v>7867.400000000001</v>
      </c>
      <c r="X128" s="80">
        <f>SUM(Q128/W128*100)</f>
        <v>100</v>
      </c>
      <c r="Y128" s="80">
        <f>SUM(V128/W128*100)</f>
        <v>0</v>
      </c>
      <c r="Z128" s="4"/>
    </row>
    <row r="129" spans="1:26" ht="23.25">
      <c r="A129" s="4"/>
      <c r="B129" s="57"/>
      <c r="C129" s="57"/>
      <c r="D129" s="57"/>
      <c r="E129" s="57"/>
      <c r="F129" s="57"/>
      <c r="G129" s="57"/>
      <c r="H129" s="57"/>
      <c r="I129" s="64"/>
      <c r="J129" s="53" t="s">
        <v>52</v>
      </c>
      <c r="K129" s="54"/>
      <c r="L129" s="79">
        <v>7059.2</v>
      </c>
      <c r="M129" s="80">
        <v>93.4</v>
      </c>
      <c r="N129" s="79">
        <v>634.9</v>
      </c>
      <c r="O129" s="79"/>
      <c r="P129" s="80"/>
      <c r="Q129" s="79">
        <f t="shared" si="21"/>
        <v>7787.499999999999</v>
      </c>
      <c r="R129" s="80"/>
      <c r="S129" s="79"/>
      <c r="T129" s="79"/>
      <c r="U129" s="79"/>
      <c r="V129" s="79">
        <f t="shared" si="20"/>
        <v>0</v>
      </c>
      <c r="W129" s="79">
        <f t="shared" si="25"/>
        <v>7787.499999999999</v>
      </c>
      <c r="X129" s="80">
        <f>SUM(Q129/W129*100)</f>
        <v>100</v>
      </c>
      <c r="Y129" s="80">
        <f>SUM(V129/W129*100)</f>
        <v>0</v>
      </c>
      <c r="Z129" s="4"/>
    </row>
    <row r="130" spans="1:26" ht="23.25">
      <c r="A130" s="4"/>
      <c r="B130" s="57"/>
      <c r="C130" s="57"/>
      <c r="D130" s="57"/>
      <c r="E130" s="57"/>
      <c r="F130" s="57"/>
      <c r="G130" s="57"/>
      <c r="H130" s="57"/>
      <c r="I130" s="64"/>
      <c r="J130" s="53" t="s">
        <v>53</v>
      </c>
      <c r="K130" s="54"/>
      <c r="L130" s="79">
        <f>SUM(L129/L127*100)</f>
        <v>254.39475296407073</v>
      </c>
      <c r="M130" s="80">
        <f>SUM(M129/M127*100)</f>
        <v>112.39470517448858</v>
      </c>
      <c r="N130" s="79">
        <f>SUM(N129/N127*100)</f>
        <v>93.3127572016461</v>
      </c>
      <c r="O130" s="79"/>
      <c r="P130" s="80"/>
      <c r="Q130" s="79">
        <f>SUM(Q129/Q127*100)</f>
        <v>220.08534931042277</v>
      </c>
      <c r="R130" s="80"/>
      <c r="S130" s="79"/>
      <c r="T130" s="79"/>
      <c r="U130" s="79"/>
      <c r="V130" s="79">
        <f t="shared" si="20"/>
        <v>0</v>
      </c>
      <c r="W130" s="79">
        <f t="shared" si="25"/>
        <v>220.08534931042277</v>
      </c>
      <c r="X130" s="80"/>
      <c r="Y130" s="80"/>
      <c r="Z130" s="4"/>
    </row>
    <row r="131" spans="1:26" ht="23.25">
      <c r="A131" s="4"/>
      <c r="B131" s="57"/>
      <c r="C131" s="57"/>
      <c r="D131" s="57"/>
      <c r="E131" s="57"/>
      <c r="F131" s="57"/>
      <c r="G131" s="57"/>
      <c r="H131" s="57"/>
      <c r="I131" s="64"/>
      <c r="J131" s="53" t="s">
        <v>54</v>
      </c>
      <c r="K131" s="54"/>
      <c r="L131" s="79">
        <f>SUM(L129/L128*100)</f>
        <v>99.52628017144146</v>
      </c>
      <c r="M131" s="80">
        <f>SUM(M129/M128*100)</f>
        <v>95.69672131147541</v>
      </c>
      <c r="N131" s="79">
        <f>SUM(N129/N128*100)</f>
        <v>93.78138847858197</v>
      </c>
      <c r="O131" s="79"/>
      <c r="P131" s="80"/>
      <c r="Q131" s="79">
        <f>SUM(Q129/Q128*100)</f>
        <v>98.98441670691713</v>
      </c>
      <c r="R131" s="80"/>
      <c r="S131" s="79"/>
      <c r="T131" s="79"/>
      <c r="U131" s="79"/>
      <c r="V131" s="79">
        <f aca="true" t="shared" si="26" ref="V131:V166">SUM(R131:U131)</f>
        <v>0</v>
      </c>
      <c r="W131" s="79">
        <f t="shared" si="25"/>
        <v>98.98441670691713</v>
      </c>
      <c r="X131" s="80"/>
      <c r="Y131" s="80"/>
      <c r="Z131" s="4"/>
    </row>
    <row r="132" spans="1:26" ht="23.25">
      <c r="A132" s="4"/>
      <c r="B132" s="57"/>
      <c r="C132" s="57"/>
      <c r="D132" s="57"/>
      <c r="E132" s="57"/>
      <c r="F132" s="57"/>
      <c r="G132" s="57"/>
      <c r="H132" s="57"/>
      <c r="I132" s="64"/>
      <c r="J132" s="55"/>
      <c r="K132" s="54"/>
      <c r="L132" s="79"/>
      <c r="M132" s="80"/>
      <c r="N132" s="79"/>
      <c r="O132" s="79"/>
      <c r="P132" s="80"/>
      <c r="Q132" s="79"/>
      <c r="R132" s="80"/>
      <c r="S132" s="79"/>
      <c r="T132" s="79"/>
      <c r="U132" s="79"/>
      <c r="V132" s="79"/>
      <c r="W132" s="79"/>
      <c r="X132" s="80"/>
      <c r="Y132" s="80"/>
      <c r="Z132" s="4"/>
    </row>
    <row r="133" spans="1:26" ht="23.25">
      <c r="A133" s="4"/>
      <c r="B133" s="57"/>
      <c r="C133" s="57"/>
      <c r="D133" s="57"/>
      <c r="E133" s="57"/>
      <c r="F133" s="57"/>
      <c r="G133" s="57"/>
      <c r="H133" s="57" t="s">
        <v>83</v>
      </c>
      <c r="I133" s="64"/>
      <c r="J133" s="55" t="s">
        <v>69</v>
      </c>
      <c r="K133" s="54"/>
      <c r="L133" s="79"/>
      <c r="M133" s="80"/>
      <c r="N133" s="79"/>
      <c r="O133" s="79"/>
      <c r="P133" s="80"/>
      <c r="Q133" s="79">
        <f>SUM(L133:P133)</f>
        <v>0</v>
      </c>
      <c r="R133" s="80"/>
      <c r="S133" s="79"/>
      <c r="T133" s="79"/>
      <c r="U133" s="79"/>
      <c r="V133" s="79">
        <f t="shared" si="26"/>
        <v>0</v>
      </c>
      <c r="W133" s="79">
        <f aca="true" t="shared" si="27" ref="W133:W166">SUM(V133+Q133)</f>
        <v>0</v>
      </c>
      <c r="X133" s="80"/>
      <c r="Y133" s="80"/>
      <c r="Z133" s="4"/>
    </row>
    <row r="134" spans="1:26" ht="23.25">
      <c r="A134" s="4"/>
      <c r="B134" s="57"/>
      <c r="C134" s="57"/>
      <c r="D134" s="57"/>
      <c r="E134" s="57"/>
      <c r="F134" s="57"/>
      <c r="G134" s="57"/>
      <c r="H134" s="57"/>
      <c r="I134" s="64"/>
      <c r="J134" s="53" t="s">
        <v>84</v>
      </c>
      <c r="K134" s="54"/>
      <c r="L134" s="79"/>
      <c r="M134" s="80"/>
      <c r="N134" s="79"/>
      <c r="O134" s="79"/>
      <c r="P134" s="80"/>
      <c r="Q134" s="79">
        <f>SUM(L134:P134)</f>
        <v>0</v>
      </c>
      <c r="R134" s="80"/>
      <c r="S134" s="79"/>
      <c r="T134" s="79"/>
      <c r="U134" s="79"/>
      <c r="V134" s="79">
        <f t="shared" si="26"/>
        <v>0</v>
      </c>
      <c r="W134" s="79">
        <f t="shared" si="27"/>
        <v>0</v>
      </c>
      <c r="X134" s="80"/>
      <c r="Y134" s="80"/>
      <c r="Z134" s="4"/>
    </row>
    <row r="135" spans="1:26" ht="23.25">
      <c r="A135" s="4"/>
      <c r="B135" s="65"/>
      <c r="C135" s="65"/>
      <c r="D135" s="65"/>
      <c r="E135" s="65"/>
      <c r="F135" s="65"/>
      <c r="G135" s="65"/>
      <c r="H135" s="65"/>
      <c r="I135" s="66"/>
      <c r="J135" s="62"/>
      <c r="K135" s="63"/>
      <c r="L135" s="82"/>
      <c r="M135" s="83"/>
      <c r="N135" s="82"/>
      <c r="O135" s="82"/>
      <c r="P135" s="83"/>
      <c r="Q135" s="83"/>
      <c r="R135" s="83"/>
      <c r="S135" s="82"/>
      <c r="T135" s="82"/>
      <c r="U135" s="82"/>
      <c r="V135" s="83"/>
      <c r="W135" s="83"/>
      <c r="X135" s="114"/>
      <c r="Y135" s="83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111"/>
      <c r="Y136" s="8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5"/>
      <c r="W137" s="85"/>
      <c r="X137" s="103"/>
      <c r="Y137" s="85" t="s">
        <v>130</v>
      </c>
      <c r="Z137" s="4"/>
    </row>
    <row r="138" spans="1:26" ht="23.25">
      <c r="A138" s="4"/>
      <c r="B138" s="67" t="s">
        <v>40</v>
      </c>
      <c r="C138" s="68"/>
      <c r="D138" s="68"/>
      <c r="E138" s="68"/>
      <c r="F138" s="68"/>
      <c r="G138" s="68"/>
      <c r="H138" s="69"/>
      <c r="I138" s="10"/>
      <c r="J138" s="11"/>
      <c r="K138" s="12"/>
      <c r="L138" s="86" t="s">
        <v>1</v>
      </c>
      <c r="M138" s="86"/>
      <c r="N138" s="86"/>
      <c r="O138" s="86"/>
      <c r="P138" s="86"/>
      <c r="Q138" s="86"/>
      <c r="R138" s="87" t="s">
        <v>2</v>
      </c>
      <c r="S138" s="86"/>
      <c r="T138" s="86"/>
      <c r="U138" s="86"/>
      <c r="V138" s="88"/>
      <c r="W138" s="86" t="s">
        <v>42</v>
      </c>
      <c r="X138" s="86"/>
      <c r="Y138" s="89"/>
      <c r="Z138" s="4"/>
    </row>
    <row r="139" spans="1:26" ht="23.25">
      <c r="A139" s="4"/>
      <c r="B139" s="17" t="s">
        <v>41</v>
      </c>
      <c r="C139" s="18"/>
      <c r="D139" s="18"/>
      <c r="E139" s="18"/>
      <c r="F139" s="18"/>
      <c r="G139" s="18"/>
      <c r="H139" s="70"/>
      <c r="I139" s="19"/>
      <c r="J139" s="20"/>
      <c r="K139" s="21"/>
      <c r="L139" s="90"/>
      <c r="M139" s="80"/>
      <c r="N139" s="91"/>
      <c r="O139" s="92" t="s">
        <v>3</v>
      </c>
      <c r="P139" s="93"/>
      <c r="Q139" s="94"/>
      <c r="R139" s="95" t="s">
        <v>3</v>
      </c>
      <c r="S139" s="91"/>
      <c r="T139" s="90"/>
      <c r="U139" s="96"/>
      <c r="V139" s="94"/>
      <c r="W139" s="94"/>
      <c r="X139" s="115" t="s">
        <v>4</v>
      </c>
      <c r="Y139" s="98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99" t="s">
        <v>6</v>
      </c>
      <c r="M140" s="100" t="s">
        <v>7</v>
      </c>
      <c r="N140" s="101" t="s">
        <v>6</v>
      </c>
      <c r="O140" s="99" t="s">
        <v>8</v>
      </c>
      <c r="P140" s="93" t="s">
        <v>9</v>
      </c>
      <c r="Q140" s="80"/>
      <c r="R140" s="102" t="s">
        <v>8</v>
      </c>
      <c r="S140" s="100" t="s">
        <v>10</v>
      </c>
      <c r="T140" s="99" t="s">
        <v>11</v>
      </c>
      <c r="U140" s="96" t="s">
        <v>12</v>
      </c>
      <c r="V140" s="94"/>
      <c r="W140" s="94"/>
      <c r="X140" s="94"/>
      <c r="Y140" s="100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39</v>
      </c>
      <c r="I141" s="19"/>
      <c r="J141" s="39"/>
      <c r="K141" s="21"/>
      <c r="L141" s="99" t="s">
        <v>13</v>
      </c>
      <c r="M141" s="100" t="s">
        <v>14</v>
      </c>
      <c r="N141" s="101" t="s">
        <v>15</v>
      </c>
      <c r="O141" s="99" t="s">
        <v>16</v>
      </c>
      <c r="P141" s="93" t="s">
        <v>17</v>
      </c>
      <c r="Q141" s="100" t="s">
        <v>18</v>
      </c>
      <c r="R141" s="102" t="s">
        <v>16</v>
      </c>
      <c r="S141" s="100" t="s">
        <v>19</v>
      </c>
      <c r="T141" s="99" t="s">
        <v>20</v>
      </c>
      <c r="U141" s="96" t="s">
        <v>21</v>
      </c>
      <c r="V141" s="93" t="s">
        <v>18</v>
      </c>
      <c r="W141" s="93" t="s">
        <v>22</v>
      </c>
      <c r="X141" s="93" t="s">
        <v>23</v>
      </c>
      <c r="Y141" s="100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103"/>
      <c r="M142" s="104"/>
      <c r="N142" s="105"/>
      <c r="O142" s="106" t="s">
        <v>25</v>
      </c>
      <c r="P142" s="107"/>
      <c r="Q142" s="108"/>
      <c r="R142" s="109" t="s">
        <v>25</v>
      </c>
      <c r="S142" s="104" t="s">
        <v>26</v>
      </c>
      <c r="T142" s="103"/>
      <c r="U142" s="110" t="s">
        <v>27</v>
      </c>
      <c r="V142" s="108"/>
      <c r="W142" s="108"/>
      <c r="X142" s="108"/>
      <c r="Y142" s="10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4"/>
      <c r="J143" s="53"/>
      <c r="K143" s="54"/>
      <c r="L143" s="90"/>
      <c r="M143" s="80"/>
      <c r="N143" s="91"/>
      <c r="O143" s="111"/>
      <c r="P143" s="94"/>
      <c r="Q143" s="94"/>
      <c r="R143" s="80"/>
      <c r="S143" s="91"/>
      <c r="T143" s="90"/>
      <c r="U143" s="112"/>
      <c r="V143" s="94"/>
      <c r="W143" s="94"/>
      <c r="X143" s="80"/>
      <c r="Y143" s="80"/>
      <c r="Z143" s="4"/>
    </row>
    <row r="144" spans="1:26" ht="23.25">
      <c r="A144" s="4"/>
      <c r="B144" s="51" t="s">
        <v>48</v>
      </c>
      <c r="C144" s="51"/>
      <c r="D144" s="51" t="s">
        <v>55</v>
      </c>
      <c r="E144" s="51"/>
      <c r="F144" s="51" t="s">
        <v>57</v>
      </c>
      <c r="G144" s="51" t="s">
        <v>59</v>
      </c>
      <c r="H144" s="51" t="s">
        <v>83</v>
      </c>
      <c r="I144" s="64"/>
      <c r="J144" s="53" t="s">
        <v>50</v>
      </c>
      <c r="K144" s="56"/>
      <c r="L144" s="79">
        <v>3333.2</v>
      </c>
      <c r="M144" s="79">
        <v>82</v>
      </c>
      <c r="N144" s="79">
        <v>930.4</v>
      </c>
      <c r="O144" s="79"/>
      <c r="P144" s="79"/>
      <c r="Q144" s="79">
        <f>SUM(L144:P144)</f>
        <v>4345.599999999999</v>
      </c>
      <c r="R144" s="79"/>
      <c r="S144" s="79"/>
      <c r="T144" s="79"/>
      <c r="U144" s="113"/>
      <c r="V144" s="79">
        <f t="shared" si="26"/>
        <v>0</v>
      </c>
      <c r="W144" s="79">
        <f t="shared" si="27"/>
        <v>4345.599999999999</v>
      </c>
      <c r="X144" s="80">
        <f>SUM(Q144/W144*100)</f>
        <v>100</v>
      </c>
      <c r="Y144" s="80">
        <f>SUM(V144/W144*100)</f>
        <v>0</v>
      </c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4"/>
      <c r="J145" s="53" t="s">
        <v>51</v>
      </c>
      <c r="K145" s="56"/>
      <c r="L145" s="79">
        <v>7289</v>
      </c>
      <c r="M145" s="79">
        <v>122.5</v>
      </c>
      <c r="N145" s="79">
        <v>983.3</v>
      </c>
      <c r="O145" s="79"/>
      <c r="P145" s="79"/>
      <c r="Q145" s="79">
        <f>SUM(L145:P145)</f>
        <v>8394.8</v>
      </c>
      <c r="R145" s="79"/>
      <c r="S145" s="79"/>
      <c r="T145" s="79"/>
      <c r="U145" s="79"/>
      <c r="V145" s="79">
        <f t="shared" si="26"/>
        <v>0</v>
      </c>
      <c r="W145" s="79">
        <f t="shared" si="27"/>
        <v>8394.8</v>
      </c>
      <c r="X145" s="80">
        <f>SUM(Q145/W145*100)</f>
        <v>100</v>
      </c>
      <c r="Y145" s="80">
        <f>SUM(V145/W145*100)</f>
        <v>0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4"/>
      <c r="J146" s="53" t="s">
        <v>52</v>
      </c>
      <c r="K146" s="54"/>
      <c r="L146" s="79">
        <v>7185.6</v>
      </c>
      <c r="M146" s="79">
        <v>111.9</v>
      </c>
      <c r="N146" s="79">
        <v>910.2</v>
      </c>
      <c r="O146" s="79"/>
      <c r="P146" s="79"/>
      <c r="Q146" s="79">
        <f>SUM(L146:P146)</f>
        <v>8207.7</v>
      </c>
      <c r="R146" s="79"/>
      <c r="S146" s="79"/>
      <c r="T146" s="79"/>
      <c r="U146" s="79"/>
      <c r="V146" s="79">
        <f t="shared" si="26"/>
        <v>0</v>
      </c>
      <c r="W146" s="79">
        <f t="shared" si="27"/>
        <v>8207.7</v>
      </c>
      <c r="X146" s="80">
        <f>SUM(Q146/W146*100)</f>
        <v>100</v>
      </c>
      <c r="Y146" s="80">
        <f>SUM(V146/W146*100)</f>
        <v>0</v>
      </c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4"/>
      <c r="J147" s="53" t="s">
        <v>53</v>
      </c>
      <c r="K147" s="54"/>
      <c r="L147" s="79">
        <f>SUM(L146/L144*100)</f>
        <v>215.57662306492261</v>
      </c>
      <c r="M147" s="80">
        <f>SUM(M146/M144*100)</f>
        <v>136.46341463414635</v>
      </c>
      <c r="N147" s="79">
        <f>SUM(N146/N144*100)</f>
        <v>97.82889079965607</v>
      </c>
      <c r="O147" s="79"/>
      <c r="P147" s="80"/>
      <c r="Q147" s="79">
        <f>SUM(Q146/Q144*100)</f>
        <v>188.87380338733436</v>
      </c>
      <c r="R147" s="80"/>
      <c r="S147" s="79"/>
      <c r="T147" s="79"/>
      <c r="U147" s="79"/>
      <c r="V147" s="79">
        <f t="shared" si="26"/>
        <v>0</v>
      </c>
      <c r="W147" s="79">
        <f t="shared" si="27"/>
        <v>188.87380338733436</v>
      </c>
      <c r="X147" s="80"/>
      <c r="Y147" s="80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4"/>
      <c r="J148" s="53" t="s">
        <v>54</v>
      </c>
      <c r="K148" s="54"/>
      <c r="L148" s="79">
        <f>SUM(L146/L145*100)</f>
        <v>98.58142406365758</v>
      </c>
      <c r="M148" s="80">
        <f>SUM(M146/M145*100)</f>
        <v>91.34693877551021</v>
      </c>
      <c r="N148" s="79">
        <f>SUM(N146/N145*100)</f>
        <v>92.56584968982</v>
      </c>
      <c r="O148" s="79"/>
      <c r="P148" s="80"/>
      <c r="Q148" s="79">
        <f>SUM(Q146/Q145*100)</f>
        <v>97.77123933863822</v>
      </c>
      <c r="R148" s="80"/>
      <c r="S148" s="79"/>
      <c r="T148" s="79"/>
      <c r="U148" s="79"/>
      <c r="V148" s="79">
        <f t="shared" si="26"/>
        <v>0</v>
      </c>
      <c r="W148" s="79">
        <f t="shared" si="27"/>
        <v>97.77123933863822</v>
      </c>
      <c r="X148" s="80"/>
      <c r="Y148" s="80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4"/>
      <c r="J149" s="55"/>
      <c r="K149" s="54"/>
      <c r="L149" s="79"/>
      <c r="M149" s="80"/>
      <c r="N149" s="79"/>
      <c r="O149" s="79"/>
      <c r="P149" s="80"/>
      <c r="Q149" s="79">
        <f aca="true" t="shared" si="28" ref="Q149:Q166">SUM(L149:P149)</f>
        <v>0</v>
      </c>
      <c r="R149" s="80"/>
      <c r="S149" s="79"/>
      <c r="T149" s="79"/>
      <c r="U149" s="79"/>
      <c r="V149" s="79">
        <f t="shared" si="26"/>
        <v>0</v>
      </c>
      <c r="W149" s="79">
        <f t="shared" si="27"/>
        <v>0</v>
      </c>
      <c r="X149" s="80"/>
      <c r="Y149" s="80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 t="s">
        <v>85</v>
      </c>
      <c r="I150" s="64"/>
      <c r="J150" s="55" t="s">
        <v>69</v>
      </c>
      <c r="K150" s="54"/>
      <c r="L150" s="79"/>
      <c r="M150" s="80"/>
      <c r="N150" s="79"/>
      <c r="O150" s="79"/>
      <c r="P150" s="80"/>
      <c r="Q150" s="79">
        <f t="shared" si="28"/>
        <v>0</v>
      </c>
      <c r="R150" s="80"/>
      <c r="S150" s="79"/>
      <c r="T150" s="79"/>
      <c r="U150" s="79"/>
      <c r="V150" s="79">
        <f t="shared" si="26"/>
        <v>0</v>
      </c>
      <c r="W150" s="79">
        <f t="shared" si="27"/>
        <v>0</v>
      </c>
      <c r="X150" s="80"/>
      <c r="Y150" s="80"/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4"/>
      <c r="J151" s="53" t="s">
        <v>86</v>
      </c>
      <c r="K151" s="54"/>
      <c r="L151" s="79"/>
      <c r="M151" s="80"/>
      <c r="N151" s="79"/>
      <c r="O151" s="79"/>
      <c r="P151" s="80"/>
      <c r="Q151" s="79">
        <f t="shared" si="28"/>
        <v>0</v>
      </c>
      <c r="R151" s="80"/>
      <c r="S151" s="79"/>
      <c r="T151" s="79"/>
      <c r="U151" s="79"/>
      <c r="V151" s="79">
        <f t="shared" si="26"/>
        <v>0</v>
      </c>
      <c r="W151" s="79">
        <f t="shared" si="27"/>
        <v>0</v>
      </c>
      <c r="X151" s="80"/>
      <c r="Y151" s="80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4"/>
      <c r="J152" s="53" t="s">
        <v>87</v>
      </c>
      <c r="K152" s="54"/>
      <c r="L152" s="79">
        <v>3091.7</v>
      </c>
      <c r="M152" s="80">
        <v>112</v>
      </c>
      <c r="N152" s="79">
        <v>606.7</v>
      </c>
      <c r="O152" s="79"/>
      <c r="P152" s="80"/>
      <c r="Q152" s="79">
        <f t="shared" si="28"/>
        <v>3810.3999999999996</v>
      </c>
      <c r="R152" s="80"/>
      <c r="S152" s="79"/>
      <c r="T152" s="79"/>
      <c r="U152" s="79"/>
      <c r="V152" s="79">
        <f t="shared" si="26"/>
        <v>0</v>
      </c>
      <c r="W152" s="79">
        <f t="shared" si="27"/>
        <v>3810.3999999999996</v>
      </c>
      <c r="X152" s="80">
        <f>SUM(Q152/W152*100)</f>
        <v>100</v>
      </c>
      <c r="Y152" s="80">
        <f>SUM(V152/W152*100)</f>
        <v>0</v>
      </c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4"/>
      <c r="J153" s="53" t="s">
        <v>51</v>
      </c>
      <c r="K153" s="54"/>
      <c r="L153" s="79">
        <v>6877.1</v>
      </c>
      <c r="M153" s="80">
        <v>171.2</v>
      </c>
      <c r="N153" s="79">
        <v>511.2</v>
      </c>
      <c r="O153" s="79"/>
      <c r="P153" s="80"/>
      <c r="Q153" s="79">
        <f t="shared" si="28"/>
        <v>7559.5</v>
      </c>
      <c r="R153" s="80"/>
      <c r="S153" s="79"/>
      <c r="T153" s="79"/>
      <c r="U153" s="79"/>
      <c r="V153" s="79">
        <f t="shared" si="26"/>
        <v>0</v>
      </c>
      <c r="W153" s="79">
        <f t="shared" si="27"/>
        <v>7559.5</v>
      </c>
      <c r="X153" s="80">
        <f>SUM(Q153/W153*100)</f>
        <v>100</v>
      </c>
      <c r="Y153" s="80">
        <f>SUM(V153/W153*100)</f>
        <v>0</v>
      </c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4"/>
      <c r="J154" s="53" t="s">
        <v>52</v>
      </c>
      <c r="K154" s="54"/>
      <c r="L154" s="79">
        <v>6856</v>
      </c>
      <c r="M154" s="80">
        <v>150.1</v>
      </c>
      <c r="N154" s="79">
        <v>378.1</v>
      </c>
      <c r="O154" s="79"/>
      <c r="P154" s="80"/>
      <c r="Q154" s="79">
        <f t="shared" si="28"/>
        <v>7384.200000000001</v>
      </c>
      <c r="R154" s="80"/>
      <c r="S154" s="79"/>
      <c r="T154" s="79"/>
      <c r="U154" s="79"/>
      <c r="V154" s="79">
        <f t="shared" si="26"/>
        <v>0</v>
      </c>
      <c r="W154" s="79">
        <f t="shared" si="27"/>
        <v>7384.200000000001</v>
      </c>
      <c r="X154" s="80">
        <f>SUM(Q154/W154*100)</f>
        <v>100</v>
      </c>
      <c r="Y154" s="80">
        <f>SUM(V154/W154*100)</f>
        <v>0</v>
      </c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4"/>
      <c r="J155" s="53" t="s">
        <v>53</v>
      </c>
      <c r="K155" s="54"/>
      <c r="L155" s="79">
        <f>SUM(L154/L152*100)</f>
        <v>221.75502150920207</v>
      </c>
      <c r="M155" s="80">
        <f>SUM(M154/M152*100)</f>
        <v>134.01785714285714</v>
      </c>
      <c r="N155" s="79">
        <f>SUM(N154/N152*100)</f>
        <v>62.32075160705456</v>
      </c>
      <c r="O155" s="79"/>
      <c r="P155" s="80"/>
      <c r="Q155" s="79">
        <f>SUM(Q154/Q152*100)</f>
        <v>193.7906781440269</v>
      </c>
      <c r="R155" s="80"/>
      <c r="S155" s="79"/>
      <c r="T155" s="79"/>
      <c r="U155" s="79"/>
      <c r="V155" s="79">
        <f t="shared" si="26"/>
        <v>0</v>
      </c>
      <c r="W155" s="79">
        <f t="shared" si="27"/>
        <v>193.7906781440269</v>
      </c>
      <c r="X155" s="80"/>
      <c r="Y155" s="80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4"/>
      <c r="J156" s="55" t="s">
        <v>54</v>
      </c>
      <c r="K156" s="54"/>
      <c r="L156" s="79">
        <f>SUM(L154/L153*100)</f>
        <v>99.69318462724112</v>
      </c>
      <c r="M156" s="80">
        <f>SUM(M154/M153*100)</f>
        <v>87.67523364485982</v>
      </c>
      <c r="N156" s="79">
        <f>SUM(N154/N153*100)</f>
        <v>73.96322378716745</v>
      </c>
      <c r="O156" s="79"/>
      <c r="P156" s="80"/>
      <c r="Q156" s="79">
        <f>SUM(Q154/Q153*100)</f>
        <v>97.68106356240493</v>
      </c>
      <c r="R156" s="80"/>
      <c r="S156" s="79"/>
      <c r="T156" s="79"/>
      <c r="U156" s="79"/>
      <c r="V156" s="79">
        <f t="shared" si="26"/>
        <v>0</v>
      </c>
      <c r="W156" s="79">
        <f t="shared" si="27"/>
        <v>97.68106356240493</v>
      </c>
      <c r="X156" s="80"/>
      <c r="Y156" s="80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4"/>
      <c r="J157" s="55"/>
      <c r="K157" s="54"/>
      <c r="L157" s="79"/>
      <c r="M157" s="80"/>
      <c r="N157" s="79"/>
      <c r="O157" s="79"/>
      <c r="P157" s="80"/>
      <c r="Q157" s="79">
        <f t="shared" si="28"/>
        <v>0</v>
      </c>
      <c r="R157" s="80"/>
      <c r="S157" s="79"/>
      <c r="T157" s="79"/>
      <c r="U157" s="79"/>
      <c r="V157" s="79">
        <f t="shared" si="26"/>
        <v>0</v>
      </c>
      <c r="W157" s="79">
        <f t="shared" si="27"/>
        <v>0</v>
      </c>
      <c r="X157" s="80"/>
      <c r="Y157" s="80"/>
      <c r="Z157" s="4"/>
    </row>
    <row r="158" spans="1:26" ht="23.25">
      <c r="A158" s="4"/>
      <c r="B158" s="57"/>
      <c r="C158" s="58"/>
      <c r="D158" s="58"/>
      <c r="E158" s="58"/>
      <c r="F158" s="58"/>
      <c r="G158" s="58"/>
      <c r="H158" s="58" t="s">
        <v>88</v>
      </c>
      <c r="I158" s="53"/>
      <c r="J158" s="53" t="s">
        <v>89</v>
      </c>
      <c r="K158" s="54"/>
      <c r="L158" s="81"/>
      <c r="M158" s="81"/>
      <c r="N158" s="81"/>
      <c r="O158" s="81"/>
      <c r="P158" s="81"/>
      <c r="Q158" s="79">
        <f t="shared" si="28"/>
        <v>0</v>
      </c>
      <c r="R158" s="81"/>
      <c r="S158" s="81"/>
      <c r="T158" s="81"/>
      <c r="U158" s="81"/>
      <c r="V158" s="79">
        <f t="shared" si="26"/>
        <v>0</v>
      </c>
      <c r="W158" s="79">
        <f t="shared" si="27"/>
        <v>0</v>
      </c>
      <c r="X158" s="80"/>
      <c r="Y158" s="80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4"/>
      <c r="J159" s="53" t="s">
        <v>90</v>
      </c>
      <c r="K159" s="54"/>
      <c r="L159" s="79"/>
      <c r="M159" s="80"/>
      <c r="N159" s="79"/>
      <c r="O159" s="79"/>
      <c r="P159" s="80"/>
      <c r="Q159" s="79"/>
      <c r="R159" s="80"/>
      <c r="S159" s="79"/>
      <c r="T159" s="79"/>
      <c r="U159" s="79"/>
      <c r="V159" s="79"/>
      <c r="W159" s="79"/>
      <c r="X159" s="80"/>
      <c r="Y159" s="80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4"/>
      <c r="J160" s="53" t="s">
        <v>50</v>
      </c>
      <c r="K160" s="54"/>
      <c r="L160" s="79">
        <v>2883.8</v>
      </c>
      <c r="M160" s="80">
        <v>112</v>
      </c>
      <c r="N160" s="79">
        <v>1282.7</v>
      </c>
      <c r="O160" s="79"/>
      <c r="P160" s="80"/>
      <c r="Q160" s="79">
        <f t="shared" si="28"/>
        <v>4278.5</v>
      </c>
      <c r="R160" s="80"/>
      <c r="S160" s="79"/>
      <c r="T160" s="79"/>
      <c r="U160" s="79"/>
      <c r="V160" s="79">
        <f t="shared" si="26"/>
        <v>0</v>
      </c>
      <c r="W160" s="79">
        <f t="shared" si="27"/>
        <v>4278.5</v>
      </c>
      <c r="X160" s="80">
        <f>SUM(Q160/W160*100)</f>
        <v>100</v>
      </c>
      <c r="Y160" s="80">
        <f>SUM(V160/W160*100)</f>
        <v>0</v>
      </c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4"/>
      <c r="J161" s="53" t="s">
        <v>51</v>
      </c>
      <c r="K161" s="54"/>
      <c r="L161" s="79">
        <v>6663.3</v>
      </c>
      <c r="M161" s="80">
        <v>195.9</v>
      </c>
      <c r="N161" s="79">
        <v>1273.3</v>
      </c>
      <c r="O161" s="79"/>
      <c r="P161" s="80"/>
      <c r="Q161" s="79">
        <f t="shared" si="28"/>
        <v>8132.5</v>
      </c>
      <c r="R161" s="80"/>
      <c r="S161" s="79"/>
      <c r="T161" s="79"/>
      <c r="U161" s="79"/>
      <c r="V161" s="79">
        <f t="shared" si="26"/>
        <v>0</v>
      </c>
      <c r="W161" s="79">
        <f t="shared" si="27"/>
        <v>8132.5</v>
      </c>
      <c r="X161" s="80">
        <f>SUM(Q161/W161*100)</f>
        <v>100</v>
      </c>
      <c r="Y161" s="80">
        <f>SUM(V161/W161*100)</f>
        <v>0</v>
      </c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4"/>
      <c r="J162" s="53" t="s">
        <v>52</v>
      </c>
      <c r="K162" s="54"/>
      <c r="L162" s="79">
        <v>6607.1</v>
      </c>
      <c r="M162" s="80">
        <v>177.9</v>
      </c>
      <c r="N162" s="79">
        <v>1245.6</v>
      </c>
      <c r="O162" s="79"/>
      <c r="P162" s="80"/>
      <c r="Q162" s="79">
        <f t="shared" si="28"/>
        <v>8030.6</v>
      </c>
      <c r="R162" s="80"/>
      <c r="S162" s="79"/>
      <c r="T162" s="79"/>
      <c r="U162" s="79"/>
      <c r="V162" s="79">
        <f t="shared" si="26"/>
        <v>0</v>
      </c>
      <c r="W162" s="79">
        <f t="shared" si="27"/>
        <v>8030.6</v>
      </c>
      <c r="X162" s="80">
        <f>SUM(Q162/W162*100)</f>
        <v>100</v>
      </c>
      <c r="Y162" s="80">
        <f>SUM(V162/W162*100)</f>
        <v>0</v>
      </c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4"/>
      <c r="J163" s="55" t="s">
        <v>53</v>
      </c>
      <c r="K163" s="54"/>
      <c r="L163" s="79">
        <f>SUM(L162/L160*100)</f>
        <v>229.11089534641792</v>
      </c>
      <c r="M163" s="80">
        <f>SUM(M162/M160*100)</f>
        <v>158.83928571428572</v>
      </c>
      <c r="N163" s="79">
        <f>SUM(N162/N160*100)</f>
        <v>97.10766352225772</v>
      </c>
      <c r="O163" s="79"/>
      <c r="P163" s="80"/>
      <c r="Q163" s="79">
        <f>SUM(Q162/Q160*100)</f>
        <v>187.69662264812433</v>
      </c>
      <c r="R163" s="80"/>
      <c r="S163" s="79"/>
      <c r="T163" s="79"/>
      <c r="U163" s="79"/>
      <c r="V163" s="79">
        <f t="shared" si="26"/>
        <v>0</v>
      </c>
      <c r="W163" s="79">
        <f t="shared" si="27"/>
        <v>187.69662264812433</v>
      </c>
      <c r="X163" s="80"/>
      <c r="Y163" s="80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4"/>
      <c r="J164" s="55" t="s">
        <v>54</v>
      </c>
      <c r="K164" s="54"/>
      <c r="L164" s="79">
        <f>SUM(L162/L161*100)</f>
        <v>99.1565740699053</v>
      </c>
      <c r="M164" s="80">
        <f>SUM(M162/M161*100)</f>
        <v>90.81163859111791</v>
      </c>
      <c r="N164" s="79">
        <f>SUM(N162/N161*100)</f>
        <v>97.82455038090002</v>
      </c>
      <c r="O164" s="79"/>
      <c r="P164" s="80"/>
      <c r="Q164" s="79">
        <f>SUM(Q162/Q161*100)</f>
        <v>98.74700276667691</v>
      </c>
      <c r="R164" s="80"/>
      <c r="S164" s="79"/>
      <c r="T164" s="79"/>
      <c r="U164" s="79"/>
      <c r="V164" s="79">
        <f t="shared" si="26"/>
        <v>0</v>
      </c>
      <c r="W164" s="79">
        <f t="shared" si="27"/>
        <v>98.74700276667691</v>
      </c>
      <c r="X164" s="80"/>
      <c r="Y164" s="80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4"/>
      <c r="J165" s="53"/>
      <c r="K165" s="54"/>
      <c r="L165" s="79"/>
      <c r="M165" s="80"/>
      <c r="N165" s="79"/>
      <c r="O165" s="79"/>
      <c r="P165" s="80"/>
      <c r="Q165" s="79">
        <f t="shared" si="28"/>
        <v>0</v>
      </c>
      <c r="R165" s="80"/>
      <c r="S165" s="79"/>
      <c r="T165" s="79"/>
      <c r="U165" s="79"/>
      <c r="V165" s="79">
        <f t="shared" si="26"/>
        <v>0</v>
      </c>
      <c r="W165" s="79">
        <f t="shared" si="27"/>
        <v>0</v>
      </c>
      <c r="X165" s="80"/>
      <c r="Y165" s="80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 t="s">
        <v>91</v>
      </c>
      <c r="I166" s="64"/>
      <c r="J166" s="53" t="s">
        <v>92</v>
      </c>
      <c r="K166" s="54"/>
      <c r="L166" s="79"/>
      <c r="M166" s="80"/>
      <c r="N166" s="79"/>
      <c r="O166" s="79"/>
      <c r="P166" s="80"/>
      <c r="Q166" s="79">
        <f t="shared" si="28"/>
        <v>0</v>
      </c>
      <c r="R166" s="80"/>
      <c r="S166" s="79"/>
      <c r="T166" s="79"/>
      <c r="U166" s="79"/>
      <c r="V166" s="79">
        <f t="shared" si="26"/>
        <v>0</v>
      </c>
      <c r="W166" s="79">
        <f t="shared" si="27"/>
        <v>0</v>
      </c>
      <c r="X166" s="80"/>
      <c r="Y166" s="80"/>
      <c r="Z166" s="4"/>
    </row>
    <row r="167" spans="1:26" ht="23.25">
      <c r="A167" s="4"/>
      <c r="B167" s="57"/>
      <c r="C167" s="58"/>
      <c r="D167" s="58"/>
      <c r="E167" s="58"/>
      <c r="F167" s="58"/>
      <c r="G167" s="58"/>
      <c r="H167" s="58"/>
      <c r="I167" s="53"/>
      <c r="J167" s="53" t="s">
        <v>93</v>
      </c>
      <c r="K167" s="54"/>
      <c r="L167" s="81"/>
      <c r="M167" s="81"/>
      <c r="N167" s="81"/>
      <c r="O167" s="81"/>
      <c r="P167" s="81"/>
      <c r="Q167" s="79"/>
      <c r="R167" s="81"/>
      <c r="S167" s="81"/>
      <c r="T167" s="81"/>
      <c r="U167" s="81"/>
      <c r="V167" s="79"/>
      <c r="W167" s="79"/>
      <c r="X167" s="80"/>
      <c r="Y167" s="80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4"/>
      <c r="J168" s="53" t="s">
        <v>50</v>
      </c>
      <c r="K168" s="54"/>
      <c r="L168" s="79">
        <v>2700.9</v>
      </c>
      <c r="M168" s="80">
        <v>112</v>
      </c>
      <c r="N168" s="79">
        <v>1356.7</v>
      </c>
      <c r="O168" s="79"/>
      <c r="P168" s="80"/>
      <c r="Q168" s="79">
        <f>SUM(L168:P168)</f>
        <v>4169.6</v>
      </c>
      <c r="R168" s="80"/>
      <c r="S168" s="79"/>
      <c r="T168" s="79"/>
      <c r="U168" s="79"/>
      <c r="V168" s="79">
        <f aca="true" t="shared" si="29" ref="V168:V189">SUM(R168:U168)</f>
        <v>0</v>
      </c>
      <c r="W168" s="79">
        <f aca="true" t="shared" si="30" ref="W168:W224">SUM(V168+Q168)</f>
        <v>4169.6</v>
      </c>
      <c r="X168" s="80">
        <f>SUM(Q168/W168*100)</f>
        <v>100</v>
      </c>
      <c r="Y168" s="80">
        <f>SUM(V168/W168*100)</f>
        <v>0</v>
      </c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4"/>
      <c r="J169" s="53" t="s">
        <v>51</v>
      </c>
      <c r="K169" s="54"/>
      <c r="L169" s="79">
        <v>6430.8</v>
      </c>
      <c r="M169" s="80">
        <v>104.3</v>
      </c>
      <c r="N169" s="79">
        <v>1398.1</v>
      </c>
      <c r="O169" s="79"/>
      <c r="P169" s="80"/>
      <c r="Q169" s="79">
        <f>SUM(L169:P169)</f>
        <v>7933.200000000001</v>
      </c>
      <c r="R169" s="80"/>
      <c r="S169" s="79"/>
      <c r="T169" s="79"/>
      <c r="U169" s="79"/>
      <c r="V169" s="79">
        <f t="shared" si="29"/>
        <v>0</v>
      </c>
      <c r="W169" s="79">
        <f t="shared" si="30"/>
        <v>7933.200000000001</v>
      </c>
      <c r="X169" s="80">
        <f>SUM(Q169/W169*100)</f>
        <v>100</v>
      </c>
      <c r="Y169" s="80">
        <f>SUM(V169/W169*100)</f>
        <v>0</v>
      </c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4"/>
      <c r="J170" s="55" t="s">
        <v>52</v>
      </c>
      <c r="K170" s="54"/>
      <c r="L170" s="79">
        <v>6407.3</v>
      </c>
      <c r="M170" s="80">
        <v>103.2</v>
      </c>
      <c r="N170" s="79">
        <v>1379.4</v>
      </c>
      <c r="O170" s="79"/>
      <c r="P170" s="80"/>
      <c r="Q170" s="79">
        <f>SUM(L170:P170)</f>
        <v>7889.9</v>
      </c>
      <c r="R170" s="80"/>
      <c r="S170" s="79"/>
      <c r="T170" s="79"/>
      <c r="U170" s="79"/>
      <c r="V170" s="79">
        <f t="shared" si="29"/>
        <v>0</v>
      </c>
      <c r="W170" s="79">
        <f t="shared" si="30"/>
        <v>7889.9</v>
      </c>
      <c r="X170" s="80">
        <f>SUM(Q170/W170*100)</f>
        <v>100</v>
      </c>
      <c r="Y170" s="80">
        <f>SUM(V170/W170*100)</f>
        <v>0</v>
      </c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4"/>
      <c r="J171" s="55" t="s">
        <v>53</v>
      </c>
      <c r="K171" s="54"/>
      <c r="L171" s="79">
        <f>SUM(L170/L168*100)</f>
        <v>237.22833129697509</v>
      </c>
      <c r="M171" s="80">
        <f>SUM(M170/M168*100)</f>
        <v>92.14285714285715</v>
      </c>
      <c r="N171" s="79">
        <f>SUM(N170/N168*100)</f>
        <v>101.67317756320485</v>
      </c>
      <c r="O171" s="79"/>
      <c r="P171" s="80"/>
      <c r="Q171" s="79">
        <f>SUM(Q170/Q168*100)</f>
        <v>189.22438603223327</v>
      </c>
      <c r="R171" s="80"/>
      <c r="S171" s="79"/>
      <c r="T171" s="79"/>
      <c r="U171" s="79"/>
      <c r="V171" s="79">
        <f t="shared" si="29"/>
        <v>0</v>
      </c>
      <c r="W171" s="79">
        <f t="shared" si="30"/>
        <v>189.22438603223327</v>
      </c>
      <c r="X171" s="80"/>
      <c r="Y171" s="80"/>
      <c r="Z171" s="4"/>
    </row>
    <row r="172" spans="1:26" ht="23.25">
      <c r="A172" s="4"/>
      <c r="B172" s="57"/>
      <c r="C172" s="57"/>
      <c r="D172" s="57"/>
      <c r="E172" s="57"/>
      <c r="F172" s="57"/>
      <c r="G172" s="57"/>
      <c r="H172" s="57"/>
      <c r="I172" s="64"/>
      <c r="J172" s="53" t="s">
        <v>54</v>
      </c>
      <c r="K172" s="54"/>
      <c r="L172" s="79">
        <f>SUM(L170/L169*100)</f>
        <v>99.63457112645393</v>
      </c>
      <c r="M172" s="80">
        <f>SUM(M170/M169*100)</f>
        <v>98.94534995206136</v>
      </c>
      <c r="N172" s="79">
        <f>SUM(N170/N169*100)</f>
        <v>98.66247049567272</v>
      </c>
      <c r="O172" s="79"/>
      <c r="P172" s="80"/>
      <c r="Q172" s="79">
        <f>SUM(Q170/Q169*100)</f>
        <v>99.45419250743709</v>
      </c>
      <c r="R172" s="80"/>
      <c r="S172" s="79"/>
      <c r="T172" s="79"/>
      <c r="U172" s="79"/>
      <c r="V172" s="79">
        <f t="shared" si="29"/>
        <v>0</v>
      </c>
      <c r="W172" s="79">
        <f t="shared" si="30"/>
        <v>99.45419250743709</v>
      </c>
      <c r="X172" s="80"/>
      <c r="Y172" s="80"/>
      <c r="Z172" s="4"/>
    </row>
    <row r="173" spans="1:26" ht="23.25">
      <c r="A173" s="4"/>
      <c r="B173" s="57"/>
      <c r="C173" s="58"/>
      <c r="D173" s="58"/>
      <c r="E173" s="58"/>
      <c r="F173" s="58"/>
      <c r="G173" s="58"/>
      <c r="H173" s="58"/>
      <c r="I173" s="53"/>
      <c r="J173" s="53"/>
      <c r="K173" s="54"/>
      <c r="L173" s="81"/>
      <c r="M173" s="81"/>
      <c r="N173" s="81"/>
      <c r="O173" s="81"/>
      <c r="P173" s="81"/>
      <c r="Q173" s="79"/>
      <c r="R173" s="81"/>
      <c r="S173" s="81"/>
      <c r="T173" s="81"/>
      <c r="U173" s="81"/>
      <c r="V173" s="79"/>
      <c r="W173" s="79"/>
      <c r="X173" s="80"/>
      <c r="Y173" s="80"/>
      <c r="Z173" s="4"/>
    </row>
    <row r="174" spans="1:26" ht="23.25">
      <c r="A174" s="4"/>
      <c r="B174" s="57"/>
      <c r="C174" s="57"/>
      <c r="D174" s="57"/>
      <c r="E174" s="57"/>
      <c r="F174" s="57"/>
      <c r="G174" s="57"/>
      <c r="H174" s="57" t="s">
        <v>94</v>
      </c>
      <c r="I174" s="64"/>
      <c r="J174" s="53" t="s">
        <v>95</v>
      </c>
      <c r="K174" s="54"/>
      <c r="L174" s="79"/>
      <c r="M174" s="80"/>
      <c r="N174" s="79"/>
      <c r="O174" s="79"/>
      <c r="P174" s="80"/>
      <c r="Q174" s="79">
        <f>SUM(L174:P174)</f>
        <v>0</v>
      </c>
      <c r="R174" s="80"/>
      <c r="S174" s="79"/>
      <c r="T174" s="79"/>
      <c r="U174" s="79"/>
      <c r="V174" s="79">
        <f t="shared" si="29"/>
        <v>0</v>
      </c>
      <c r="W174" s="79">
        <f t="shared" si="30"/>
        <v>0</v>
      </c>
      <c r="X174" s="80"/>
      <c r="Y174" s="80"/>
      <c r="Z174" s="4"/>
    </row>
    <row r="175" spans="1:26" ht="23.25">
      <c r="A175" s="4"/>
      <c r="B175" s="57"/>
      <c r="C175" s="57"/>
      <c r="D175" s="57"/>
      <c r="E175" s="57"/>
      <c r="F175" s="57"/>
      <c r="G175" s="57"/>
      <c r="H175" s="57"/>
      <c r="I175" s="64"/>
      <c r="J175" s="53" t="s">
        <v>96</v>
      </c>
      <c r="K175" s="54"/>
      <c r="L175" s="79"/>
      <c r="M175" s="80"/>
      <c r="N175" s="79"/>
      <c r="O175" s="79"/>
      <c r="P175" s="80"/>
      <c r="Q175" s="79"/>
      <c r="R175" s="80"/>
      <c r="S175" s="79"/>
      <c r="T175" s="79"/>
      <c r="U175" s="79"/>
      <c r="V175" s="79"/>
      <c r="W175" s="79"/>
      <c r="X175" s="80"/>
      <c r="Y175" s="80"/>
      <c r="Z175" s="4"/>
    </row>
    <row r="176" spans="1:26" ht="23.25">
      <c r="A176" s="4"/>
      <c r="B176" s="57"/>
      <c r="C176" s="57"/>
      <c r="D176" s="57"/>
      <c r="E176" s="57"/>
      <c r="F176" s="57"/>
      <c r="G176" s="57"/>
      <c r="H176" s="57"/>
      <c r="I176" s="64"/>
      <c r="J176" s="53" t="s">
        <v>50</v>
      </c>
      <c r="K176" s="54"/>
      <c r="L176" s="79">
        <v>2949.2</v>
      </c>
      <c r="M176" s="80">
        <v>112</v>
      </c>
      <c r="N176" s="79">
        <v>1867.1</v>
      </c>
      <c r="O176" s="79"/>
      <c r="P176" s="80"/>
      <c r="Q176" s="79">
        <v>4928.3</v>
      </c>
      <c r="R176" s="80"/>
      <c r="S176" s="79"/>
      <c r="T176" s="79"/>
      <c r="U176" s="79"/>
      <c r="V176" s="79">
        <f t="shared" si="29"/>
        <v>0</v>
      </c>
      <c r="W176" s="79">
        <f t="shared" si="30"/>
        <v>4928.3</v>
      </c>
      <c r="X176" s="80">
        <f>SUM(Q176/W176*100)</f>
        <v>100</v>
      </c>
      <c r="Y176" s="80">
        <f>SUM(V176/W176*100)</f>
        <v>0</v>
      </c>
      <c r="Z176" s="4"/>
    </row>
    <row r="177" spans="1:26" ht="23.25">
      <c r="A177" s="4"/>
      <c r="B177" s="57"/>
      <c r="C177" s="57"/>
      <c r="D177" s="57"/>
      <c r="E177" s="57"/>
      <c r="F177" s="57"/>
      <c r="G177" s="57"/>
      <c r="H177" s="57"/>
      <c r="I177" s="64"/>
      <c r="J177" s="53" t="s">
        <v>51</v>
      </c>
      <c r="K177" s="54"/>
      <c r="L177" s="79">
        <v>5895.8</v>
      </c>
      <c r="M177" s="80">
        <v>103.8</v>
      </c>
      <c r="N177" s="79">
        <v>1937.6</v>
      </c>
      <c r="O177" s="79"/>
      <c r="P177" s="80"/>
      <c r="Q177" s="79">
        <f>SUM(L177:P177)</f>
        <v>7937.200000000001</v>
      </c>
      <c r="R177" s="80"/>
      <c r="S177" s="79"/>
      <c r="T177" s="79"/>
      <c r="U177" s="79"/>
      <c r="V177" s="79">
        <f t="shared" si="29"/>
        <v>0</v>
      </c>
      <c r="W177" s="79">
        <f t="shared" si="30"/>
        <v>7937.200000000001</v>
      </c>
      <c r="X177" s="80">
        <f>SUM(Q177/W177*100)</f>
        <v>100</v>
      </c>
      <c r="Y177" s="80">
        <f>SUM(V177/W177*100)</f>
        <v>0</v>
      </c>
      <c r="Z177" s="4"/>
    </row>
    <row r="178" spans="1:26" ht="23.25">
      <c r="A178" s="4"/>
      <c r="B178" s="57"/>
      <c r="C178" s="57"/>
      <c r="D178" s="57"/>
      <c r="E178" s="57"/>
      <c r="F178" s="57"/>
      <c r="G178" s="57"/>
      <c r="H178" s="57"/>
      <c r="I178" s="64"/>
      <c r="J178" s="55" t="s">
        <v>52</v>
      </c>
      <c r="K178" s="54"/>
      <c r="L178" s="79">
        <v>5866</v>
      </c>
      <c r="M178" s="79">
        <v>103.8</v>
      </c>
      <c r="N178" s="79">
        <v>1864.8</v>
      </c>
      <c r="O178" s="79"/>
      <c r="P178" s="79"/>
      <c r="Q178" s="79">
        <f>SUM(L178:P178)</f>
        <v>7834.6</v>
      </c>
      <c r="R178" s="79"/>
      <c r="S178" s="79"/>
      <c r="T178" s="79"/>
      <c r="U178" s="79"/>
      <c r="V178" s="79">
        <f t="shared" si="29"/>
        <v>0</v>
      </c>
      <c r="W178" s="79">
        <f t="shared" si="30"/>
        <v>7834.6</v>
      </c>
      <c r="X178" s="80">
        <f>SUM(Q178/W178*100)</f>
        <v>100</v>
      </c>
      <c r="Y178" s="80">
        <f>SUM(V178/W178*100)</f>
        <v>0</v>
      </c>
      <c r="Z178" s="4"/>
    </row>
    <row r="179" spans="1:26" ht="23.25">
      <c r="A179" s="4"/>
      <c r="B179" s="57"/>
      <c r="C179" s="57"/>
      <c r="D179" s="57"/>
      <c r="E179" s="57"/>
      <c r="F179" s="57"/>
      <c r="G179" s="57"/>
      <c r="H179" s="57"/>
      <c r="I179" s="64"/>
      <c r="J179" s="55" t="s">
        <v>53</v>
      </c>
      <c r="K179" s="54"/>
      <c r="L179" s="79">
        <f>SUM(L178/L176*100)</f>
        <v>198.901396989014</v>
      </c>
      <c r="M179" s="80">
        <f>SUM(M178/M176*100)</f>
        <v>92.67857142857142</v>
      </c>
      <c r="N179" s="79">
        <f>SUM(N178/N176*100)</f>
        <v>99.87681431096352</v>
      </c>
      <c r="O179" s="79"/>
      <c r="P179" s="80"/>
      <c r="Q179" s="79">
        <f>SUM(Q178/Q176*100)</f>
        <v>158.9716535113528</v>
      </c>
      <c r="R179" s="80"/>
      <c r="S179" s="79"/>
      <c r="T179" s="79"/>
      <c r="U179" s="79"/>
      <c r="V179" s="79">
        <f t="shared" si="29"/>
        <v>0</v>
      </c>
      <c r="W179" s="79">
        <f t="shared" si="30"/>
        <v>158.9716535113528</v>
      </c>
      <c r="X179" s="80"/>
      <c r="Y179" s="80"/>
      <c r="Z179" s="4"/>
    </row>
    <row r="180" spans="1:26" ht="23.25">
      <c r="A180" s="4"/>
      <c r="B180" s="65"/>
      <c r="C180" s="65"/>
      <c r="D180" s="65"/>
      <c r="E180" s="65"/>
      <c r="F180" s="65"/>
      <c r="G180" s="65"/>
      <c r="H180" s="65"/>
      <c r="I180" s="66"/>
      <c r="J180" s="62"/>
      <c r="K180" s="63"/>
      <c r="L180" s="82"/>
      <c r="M180" s="83"/>
      <c r="N180" s="82"/>
      <c r="O180" s="82"/>
      <c r="P180" s="83"/>
      <c r="Q180" s="83"/>
      <c r="R180" s="83"/>
      <c r="S180" s="82"/>
      <c r="T180" s="82"/>
      <c r="U180" s="82"/>
      <c r="V180" s="83"/>
      <c r="W180" s="83"/>
      <c r="X180" s="83"/>
      <c r="Y180" s="83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111"/>
      <c r="Y181" s="8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  <c r="W182" s="85"/>
      <c r="X182" s="103"/>
      <c r="Y182" s="85" t="s">
        <v>131</v>
      </c>
      <c r="Z182" s="4"/>
    </row>
    <row r="183" spans="1:26" ht="23.25">
      <c r="A183" s="4"/>
      <c r="B183" s="67" t="s">
        <v>40</v>
      </c>
      <c r="C183" s="68"/>
      <c r="D183" s="68"/>
      <c r="E183" s="68"/>
      <c r="F183" s="68"/>
      <c r="G183" s="68"/>
      <c r="H183" s="69"/>
      <c r="I183" s="10"/>
      <c r="J183" s="11"/>
      <c r="K183" s="12"/>
      <c r="L183" s="86" t="s">
        <v>1</v>
      </c>
      <c r="M183" s="86"/>
      <c r="N183" s="86"/>
      <c r="O183" s="86"/>
      <c r="P183" s="86"/>
      <c r="Q183" s="86"/>
      <c r="R183" s="87" t="s">
        <v>2</v>
      </c>
      <c r="S183" s="86"/>
      <c r="T183" s="86"/>
      <c r="U183" s="86"/>
      <c r="V183" s="88"/>
      <c r="W183" s="86" t="s">
        <v>42</v>
      </c>
      <c r="X183" s="86"/>
      <c r="Y183" s="89"/>
      <c r="Z183" s="4"/>
    </row>
    <row r="184" spans="1:26" ht="23.25">
      <c r="A184" s="4"/>
      <c r="B184" s="17" t="s">
        <v>41</v>
      </c>
      <c r="C184" s="18"/>
      <c r="D184" s="18"/>
      <c r="E184" s="18"/>
      <c r="F184" s="18"/>
      <c r="G184" s="18"/>
      <c r="H184" s="70"/>
      <c r="I184" s="19"/>
      <c r="J184" s="20"/>
      <c r="K184" s="21"/>
      <c r="L184" s="90"/>
      <c r="M184" s="80"/>
      <c r="N184" s="91"/>
      <c r="O184" s="92" t="s">
        <v>3</v>
      </c>
      <c r="P184" s="93"/>
      <c r="Q184" s="94"/>
      <c r="R184" s="95" t="s">
        <v>3</v>
      </c>
      <c r="S184" s="91"/>
      <c r="T184" s="90"/>
      <c r="U184" s="96"/>
      <c r="V184" s="94"/>
      <c r="W184" s="94"/>
      <c r="X184" s="115" t="s">
        <v>4</v>
      </c>
      <c r="Y184" s="98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99" t="s">
        <v>6</v>
      </c>
      <c r="M185" s="100" t="s">
        <v>7</v>
      </c>
      <c r="N185" s="101" t="s">
        <v>6</v>
      </c>
      <c r="O185" s="99" t="s">
        <v>8</v>
      </c>
      <c r="P185" s="93" t="s">
        <v>9</v>
      </c>
      <c r="Q185" s="80"/>
      <c r="R185" s="102" t="s">
        <v>8</v>
      </c>
      <c r="S185" s="100" t="s">
        <v>10</v>
      </c>
      <c r="T185" s="99" t="s">
        <v>11</v>
      </c>
      <c r="U185" s="96" t="s">
        <v>12</v>
      </c>
      <c r="V185" s="94"/>
      <c r="W185" s="94"/>
      <c r="X185" s="94"/>
      <c r="Y185" s="100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39</v>
      </c>
      <c r="I186" s="19"/>
      <c r="J186" s="39"/>
      <c r="K186" s="21"/>
      <c r="L186" s="99" t="s">
        <v>13</v>
      </c>
      <c r="M186" s="100" t="s">
        <v>14</v>
      </c>
      <c r="N186" s="101" t="s">
        <v>15</v>
      </c>
      <c r="O186" s="99" t="s">
        <v>16</v>
      </c>
      <c r="P186" s="93" t="s">
        <v>17</v>
      </c>
      <c r="Q186" s="100" t="s">
        <v>18</v>
      </c>
      <c r="R186" s="102" t="s">
        <v>16</v>
      </c>
      <c r="S186" s="100" t="s">
        <v>19</v>
      </c>
      <c r="T186" s="99" t="s">
        <v>20</v>
      </c>
      <c r="U186" s="96" t="s">
        <v>21</v>
      </c>
      <c r="V186" s="93" t="s">
        <v>18</v>
      </c>
      <c r="W186" s="93" t="s">
        <v>22</v>
      </c>
      <c r="X186" s="93" t="s">
        <v>23</v>
      </c>
      <c r="Y186" s="100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103"/>
      <c r="M187" s="104"/>
      <c r="N187" s="105"/>
      <c r="O187" s="106" t="s">
        <v>25</v>
      </c>
      <c r="P187" s="107"/>
      <c r="Q187" s="108"/>
      <c r="R187" s="109" t="s">
        <v>25</v>
      </c>
      <c r="S187" s="104" t="s">
        <v>26</v>
      </c>
      <c r="T187" s="103"/>
      <c r="U187" s="110" t="s">
        <v>27</v>
      </c>
      <c r="V187" s="108"/>
      <c r="W187" s="108"/>
      <c r="X187" s="108"/>
      <c r="Y187" s="10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4"/>
      <c r="J188" s="53"/>
      <c r="K188" s="54"/>
      <c r="L188" s="90"/>
      <c r="M188" s="80"/>
      <c r="N188" s="91"/>
      <c r="O188" s="111"/>
      <c r="P188" s="94"/>
      <c r="Q188" s="94"/>
      <c r="R188" s="80"/>
      <c r="S188" s="91"/>
      <c r="T188" s="90"/>
      <c r="U188" s="112"/>
      <c r="V188" s="94"/>
      <c r="W188" s="94"/>
      <c r="X188" s="80"/>
      <c r="Y188" s="80"/>
      <c r="Z188" s="4"/>
    </row>
    <row r="189" spans="1:26" ht="23.25">
      <c r="A189" s="4"/>
      <c r="B189" s="51" t="s">
        <v>48</v>
      </c>
      <c r="C189" s="51"/>
      <c r="D189" s="51" t="s">
        <v>55</v>
      </c>
      <c r="E189" s="51"/>
      <c r="F189" s="51" t="s">
        <v>57</v>
      </c>
      <c r="G189" s="51" t="s">
        <v>59</v>
      </c>
      <c r="H189" s="51" t="s">
        <v>94</v>
      </c>
      <c r="I189" s="64"/>
      <c r="J189" s="53" t="s">
        <v>54</v>
      </c>
      <c r="K189" s="56"/>
      <c r="L189" s="79">
        <f>SUM(L178/L177*100)</f>
        <v>99.49455544624986</v>
      </c>
      <c r="M189" s="79">
        <f>SUM(M178/M177*100)</f>
        <v>100</v>
      </c>
      <c r="N189" s="79">
        <f>SUM(N178/N177*100)</f>
        <v>96.24277456647398</v>
      </c>
      <c r="O189" s="79"/>
      <c r="P189" s="79"/>
      <c r="Q189" s="79">
        <f>SUM(Q178/Q177*100)</f>
        <v>98.70735271884291</v>
      </c>
      <c r="R189" s="79"/>
      <c r="S189" s="79"/>
      <c r="T189" s="79"/>
      <c r="U189" s="113"/>
      <c r="V189" s="79">
        <f t="shared" si="29"/>
        <v>0</v>
      </c>
      <c r="W189" s="79">
        <f t="shared" si="30"/>
        <v>98.70735271884291</v>
      </c>
      <c r="X189" s="80"/>
      <c r="Y189" s="80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4"/>
      <c r="J190" s="53"/>
      <c r="K190" s="56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80"/>
      <c r="Y190" s="80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 t="s">
        <v>97</v>
      </c>
      <c r="I191" s="64"/>
      <c r="J191" s="53" t="s">
        <v>98</v>
      </c>
      <c r="K191" s="54"/>
      <c r="L191" s="79"/>
      <c r="M191" s="79"/>
      <c r="N191" s="79"/>
      <c r="O191" s="79"/>
      <c r="P191" s="79"/>
      <c r="Q191" s="79">
        <f aca="true" t="shared" si="31" ref="Q191:Q196">SUM(L191:P191)</f>
        <v>0</v>
      </c>
      <c r="R191" s="79"/>
      <c r="S191" s="79"/>
      <c r="T191" s="79"/>
      <c r="U191" s="79"/>
      <c r="V191" s="79"/>
      <c r="W191" s="79">
        <f t="shared" si="30"/>
        <v>0</v>
      </c>
      <c r="X191" s="80"/>
      <c r="Y191" s="80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4"/>
      <c r="J192" s="53" t="s">
        <v>99</v>
      </c>
      <c r="K192" s="54"/>
      <c r="L192" s="79"/>
      <c r="M192" s="80"/>
      <c r="N192" s="79"/>
      <c r="O192" s="79"/>
      <c r="P192" s="80"/>
      <c r="Q192" s="79">
        <f t="shared" si="31"/>
        <v>0</v>
      </c>
      <c r="R192" s="80"/>
      <c r="S192" s="79"/>
      <c r="T192" s="79"/>
      <c r="U192" s="79"/>
      <c r="V192" s="79"/>
      <c r="W192" s="79">
        <f t="shared" si="30"/>
        <v>0</v>
      </c>
      <c r="X192" s="80"/>
      <c r="Y192" s="80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4"/>
      <c r="J193" s="53" t="s">
        <v>50</v>
      </c>
      <c r="K193" s="54"/>
      <c r="L193" s="79"/>
      <c r="M193" s="80"/>
      <c r="N193" s="79"/>
      <c r="O193" s="79"/>
      <c r="P193" s="80"/>
      <c r="Q193" s="79">
        <f t="shared" si="31"/>
        <v>0</v>
      </c>
      <c r="R193" s="80"/>
      <c r="S193" s="79"/>
      <c r="T193" s="79"/>
      <c r="U193" s="79"/>
      <c r="V193" s="79"/>
      <c r="W193" s="79">
        <f t="shared" si="30"/>
        <v>0</v>
      </c>
      <c r="X193" s="80"/>
      <c r="Y193" s="80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4"/>
      <c r="J194" s="55" t="s">
        <v>51</v>
      </c>
      <c r="K194" s="54"/>
      <c r="L194" s="79">
        <v>3312.7</v>
      </c>
      <c r="M194" s="79">
        <v>75.6</v>
      </c>
      <c r="N194" s="79">
        <v>266.3</v>
      </c>
      <c r="O194" s="79"/>
      <c r="P194" s="79"/>
      <c r="Q194" s="79">
        <f t="shared" si="31"/>
        <v>3654.6</v>
      </c>
      <c r="R194" s="80"/>
      <c r="S194" s="79"/>
      <c r="T194" s="79"/>
      <c r="U194" s="79"/>
      <c r="V194" s="79"/>
      <c r="W194" s="79">
        <f t="shared" si="30"/>
        <v>3654.6</v>
      </c>
      <c r="X194" s="80">
        <v>100</v>
      </c>
      <c r="Y194" s="80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4"/>
      <c r="J195" s="55" t="s">
        <v>52</v>
      </c>
      <c r="K195" s="54"/>
      <c r="L195" s="79">
        <v>3252.8</v>
      </c>
      <c r="M195" s="80">
        <v>75.5</v>
      </c>
      <c r="N195" s="79">
        <v>166.6</v>
      </c>
      <c r="O195" s="79"/>
      <c r="P195" s="80"/>
      <c r="Q195" s="79">
        <f t="shared" si="31"/>
        <v>3494.9</v>
      </c>
      <c r="R195" s="80"/>
      <c r="S195" s="79"/>
      <c r="T195" s="79"/>
      <c r="U195" s="79"/>
      <c r="V195" s="79"/>
      <c r="W195" s="79">
        <f t="shared" si="30"/>
        <v>3494.9</v>
      </c>
      <c r="X195" s="80">
        <v>100</v>
      </c>
      <c r="Y195" s="80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4"/>
      <c r="J196" s="53" t="s">
        <v>53</v>
      </c>
      <c r="K196" s="54"/>
      <c r="L196" s="79"/>
      <c r="M196" s="80"/>
      <c r="N196" s="79"/>
      <c r="O196" s="79"/>
      <c r="P196" s="80"/>
      <c r="Q196" s="79">
        <f t="shared" si="31"/>
        <v>0</v>
      </c>
      <c r="R196" s="80"/>
      <c r="S196" s="79"/>
      <c r="T196" s="79"/>
      <c r="U196" s="79"/>
      <c r="V196" s="79"/>
      <c r="W196" s="79">
        <f t="shared" si="30"/>
        <v>0</v>
      </c>
      <c r="X196" s="80"/>
      <c r="Y196" s="80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4"/>
      <c r="J197" s="53" t="s">
        <v>54</v>
      </c>
      <c r="K197" s="54"/>
      <c r="L197" s="79">
        <f>SUM(L195/L194*100)</f>
        <v>98.1918072871072</v>
      </c>
      <c r="M197" s="80">
        <f>SUM(M195/M194*100)</f>
        <v>99.86772486772487</v>
      </c>
      <c r="N197" s="79">
        <f>SUM(N195/N194*100)</f>
        <v>62.56102140443108</v>
      </c>
      <c r="O197" s="79"/>
      <c r="P197" s="80"/>
      <c r="Q197" s="79">
        <f>SUM(Q195/Q194*100)</f>
        <v>95.63016472390959</v>
      </c>
      <c r="R197" s="80"/>
      <c r="S197" s="79"/>
      <c r="T197" s="79"/>
      <c r="U197" s="79"/>
      <c r="V197" s="79"/>
      <c r="W197" s="79">
        <f t="shared" si="30"/>
        <v>95.63016472390959</v>
      </c>
      <c r="X197" s="80"/>
      <c r="Y197" s="80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4"/>
      <c r="J198" s="53"/>
      <c r="K198" s="54"/>
      <c r="L198" s="79"/>
      <c r="M198" s="80"/>
      <c r="N198" s="79"/>
      <c r="O198" s="79"/>
      <c r="P198" s="80"/>
      <c r="Q198" s="79">
        <f aca="true" t="shared" si="32" ref="Q198:Q204">SUM(L198:P198)</f>
        <v>0</v>
      </c>
      <c r="R198" s="80"/>
      <c r="S198" s="79"/>
      <c r="T198" s="79"/>
      <c r="U198" s="79"/>
      <c r="V198" s="79"/>
      <c r="W198" s="79">
        <f t="shared" si="30"/>
        <v>0</v>
      </c>
      <c r="X198" s="80"/>
      <c r="Y198" s="80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 t="s">
        <v>100</v>
      </c>
      <c r="I199" s="64"/>
      <c r="J199" s="53" t="s">
        <v>101</v>
      </c>
      <c r="K199" s="54"/>
      <c r="L199" s="79"/>
      <c r="M199" s="80"/>
      <c r="N199" s="79"/>
      <c r="O199" s="79"/>
      <c r="P199" s="80"/>
      <c r="Q199" s="79">
        <f t="shared" si="32"/>
        <v>0</v>
      </c>
      <c r="R199" s="80"/>
      <c r="S199" s="79"/>
      <c r="T199" s="79"/>
      <c r="U199" s="79"/>
      <c r="V199" s="79"/>
      <c r="W199" s="79">
        <f t="shared" si="30"/>
        <v>0</v>
      </c>
      <c r="X199" s="80"/>
      <c r="Y199" s="80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4"/>
      <c r="J200" s="53" t="s">
        <v>102</v>
      </c>
      <c r="K200" s="54"/>
      <c r="L200" s="79"/>
      <c r="M200" s="80"/>
      <c r="N200" s="79"/>
      <c r="O200" s="79"/>
      <c r="P200" s="80"/>
      <c r="Q200" s="79">
        <f t="shared" si="32"/>
        <v>0</v>
      </c>
      <c r="R200" s="80"/>
      <c r="S200" s="79"/>
      <c r="T200" s="79"/>
      <c r="U200" s="79"/>
      <c r="V200" s="79"/>
      <c r="W200" s="79">
        <f t="shared" si="30"/>
        <v>0</v>
      </c>
      <c r="X200" s="80"/>
      <c r="Y200" s="80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4"/>
      <c r="J201" s="53" t="s">
        <v>50</v>
      </c>
      <c r="K201" s="54"/>
      <c r="L201" s="79"/>
      <c r="M201" s="80"/>
      <c r="N201" s="79"/>
      <c r="O201" s="79"/>
      <c r="P201" s="80"/>
      <c r="Q201" s="79">
        <f t="shared" si="32"/>
        <v>0</v>
      </c>
      <c r="R201" s="80"/>
      <c r="S201" s="79"/>
      <c r="T201" s="79"/>
      <c r="U201" s="79"/>
      <c r="V201" s="79"/>
      <c r="W201" s="79">
        <f t="shared" si="30"/>
        <v>0</v>
      </c>
      <c r="X201" s="80"/>
      <c r="Y201" s="80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4"/>
      <c r="J202" s="55" t="s">
        <v>51</v>
      </c>
      <c r="K202" s="54"/>
      <c r="L202" s="79">
        <v>3208.5</v>
      </c>
      <c r="M202" s="80">
        <v>234.8</v>
      </c>
      <c r="N202" s="79">
        <v>1099.6</v>
      </c>
      <c r="O202" s="79"/>
      <c r="P202" s="80"/>
      <c r="Q202" s="79">
        <f t="shared" si="32"/>
        <v>4542.9</v>
      </c>
      <c r="R202" s="80"/>
      <c r="S202" s="79"/>
      <c r="T202" s="79"/>
      <c r="U202" s="79"/>
      <c r="V202" s="79"/>
      <c r="W202" s="79">
        <f t="shared" si="30"/>
        <v>4542.9</v>
      </c>
      <c r="X202" s="80">
        <v>100</v>
      </c>
      <c r="Y202" s="80"/>
      <c r="Z202" s="4"/>
    </row>
    <row r="203" spans="1:26" ht="23.25">
      <c r="A203" s="4"/>
      <c r="B203" s="57"/>
      <c r="C203" s="58"/>
      <c r="D203" s="58"/>
      <c r="E203" s="58"/>
      <c r="F203" s="58"/>
      <c r="G203" s="58"/>
      <c r="H203" s="58"/>
      <c r="I203" s="53"/>
      <c r="J203" s="55" t="s">
        <v>52</v>
      </c>
      <c r="K203" s="54"/>
      <c r="L203" s="81">
        <v>3154.8</v>
      </c>
      <c r="M203" s="81">
        <v>221</v>
      </c>
      <c r="N203" s="81">
        <v>1015.2</v>
      </c>
      <c r="O203" s="81"/>
      <c r="P203" s="81"/>
      <c r="Q203" s="79">
        <f t="shared" si="32"/>
        <v>4391</v>
      </c>
      <c r="R203" s="81"/>
      <c r="S203" s="81"/>
      <c r="T203" s="81"/>
      <c r="U203" s="81"/>
      <c r="V203" s="79"/>
      <c r="W203" s="79">
        <f t="shared" si="30"/>
        <v>4391</v>
      </c>
      <c r="X203" s="80">
        <v>100</v>
      </c>
      <c r="Y203" s="80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4"/>
      <c r="J204" s="53" t="s">
        <v>53</v>
      </c>
      <c r="K204" s="54"/>
      <c r="L204" s="79"/>
      <c r="M204" s="80"/>
      <c r="N204" s="79"/>
      <c r="O204" s="79"/>
      <c r="P204" s="80"/>
      <c r="Q204" s="79">
        <f t="shared" si="32"/>
        <v>0</v>
      </c>
      <c r="R204" s="80"/>
      <c r="S204" s="79"/>
      <c r="T204" s="79"/>
      <c r="U204" s="79"/>
      <c r="V204" s="79"/>
      <c r="W204" s="79">
        <f t="shared" si="30"/>
        <v>0</v>
      </c>
      <c r="X204" s="80"/>
      <c r="Y204" s="80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4"/>
      <c r="J205" s="53" t="s">
        <v>54</v>
      </c>
      <c r="K205" s="54"/>
      <c r="L205" s="79">
        <f>SUM(L203/L202*100)</f>
        <v>98.32632071061244</v>
      </c>
      <c r="M205" s="80">
        <f>SUM(M203/M202*100)</f>
        <v>94.12265758091993</v>
      </c>
      <c r="N205" s="79">
        <f>SUM(N203/N202*100)</f>
        <v>92.32448162968353</v>
      </c>
      <c r="O205" s="79"/>
      <c r="P205" s="80"/>
      <c r="Q205" s="79">
        <f>SUM(Q203/Q202*100)</f>
        <v>96.65632085231901</v>
      </c>
      <c r="R205" s="80"/>
      <c r="S205" s="79"/>
      <c r="T205" s="79"/>
      <c r="U205" s="79"/>
      <c r="V205" s="79"/>
      <c r="W205" s="79">
        <f t="shared" si="30"/>
        <v>96.65632085231901</v>
      </c>
      <c r="X205" s="80"/>
      <c r="Y205" s="80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4"/>
      <c r="J206" s="53"/>
      <c r="K206" s="54"/>
      <c r="L206" s="79"/>
      <c r="M206" s="80"/>
      <c r="N206" s="79"/>
      <c r="O206" s="79"/>
      <c r="P206" s="80"/>
      <c r="Q206" s="79">
        <f aca="true" t="shared" si="33" ref="Q206:Q212">SUM(L206:P206)</f>
        <v>0</v>
      </c>
      <c r="R206" s="80"/>
      <c r="S206" s="79"/>
      <c r="T206" s="79"/>
      <c r="U206" s="79"/>
      <c r="V206" s="79"/>
      <c r="W206" s="79">
        <f t="shared" si="30"/>
        <v>0</v>
      </c>
      <c r="X206" s="80"/>
      <c r="Y206" s="80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 t="s">
        <v>103</v>
      </c>
      <c r="I207" s="64"/>
      <c r="J207" s="53" t="s">
        <v>98</v>
      </c>
      <c r="K207" s="54"/>
      <c r="L207" s="79"/>
      <c r="M207" s="80"/>
      <c r="N207" s="79"/>
      <c r="O207" s="79"/>
      <c r="P207" s="80"/>
      <c r="Q207" s="79">
        <f t="shared" si="33"/>
        <v>0</v>
      </c>
      <c r="R207" s="80"/>
      <c r="S207" s="79"/>
      <c r="T207" s="79"/>
      <c r="U207" s="79"/>
      <c r="V207" s="79"/>
      <c r="W207" s="79">
        <f t="shared" si="30"/>
        <v>0</v>
      </c>
      <c r="X207" s="80"/>
      <c r="Y207" s="80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4"/>
      <c r="J208" s="53" t="s">
        <v>104</v>
      </c>
      <c r="K208" s="54"/>
      <c r="L208" s="79"/>
      <c r="M208" s="80"/>
      <c r="N208" s="79"/>
      <c r="O208" s="79"/>
      <c r="P208" s="80"/>
      <c r="Q208" s="79">
        <f t="shared" si="33"/>
        <v>0</v>
      </c>
      <c r="R208" s="80"/>
      <c r="S208" s="79"/>
      <c r="T208" s="79"/>
      <c r="U208" s="79"/>
      <c r="V208" s="79"/>
      <c r="W208" s="79">
        <f t="shared" si="30"/>
        <v>0</v>
      </c>
      <c r="X208" s="80"/>
      <c r="Y208" s="80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4"/>
      <c r="J209" s="53" t="s">
        <v>50</v>
      </c>
      <c r="K209" s="54"/>
      <c r="L209" s="79"/>
      <c r="M209" s="80"/>
      <c r="N209" s="79"/>
      <c r="O209" s="79"/>
      <c r="P209" s="80"/>
      <c r="Q209" s="79">
        <f t="shared" si="33"/>
        <v>0</v>
      </c>
      <c r="R209" s="80"/>
      <c r="S209" s="79"/>
      <c r="T209" s="79"/>
      <c r="U209" s="79"/>
      <c r="V209" s="79"/>
      <c r="W209" s="79">
        <f t="shared" si="30"/>
        <v>0</v>
      </c>
      <c r="X209" s="80"/>
      <c r="Y209" s="80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4"/>
      <c r="J210" s="55" t="s">
        <v>51</v>
      </c>
      <c r="K210" s="54"/>
      <c r="L210" s="79">
        <v>1088.7</v>
      </c>
      <c r="M210" s="80">
        <v>124.8</v>
      </c>
      <c r="N210" s="79">
        <v>304</v>
      </c>
      <c r="O210" s="79"/>
      <c r="P210" s="80"/>
      <c r="Q210" s="79">
        <f t="shared" si="33"/>
        <v>1517.5</v>
      </c>
      <c r="R210" s="80"/>
      <c r="S210" s="79"/>
      <c r="T210" s="79"/>
      <c r="U210" s="79"/>
      <c r="V210" s="79"/>
      <c r="W210" s="79">
        <f t="shared" si="30"/>
        <v>1517.5</v>
      </c>
      <c r="X210" s="80">
        <v>100</v>
      </c>
      <c r="Y210" s="80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4"/>
      <c r="J211" s="55" t="s">
        <v>52</v>
      </c>
      <c r="K211" s="54"/>
      <c r="L211" s="79">
        <v>990.5</v>
      </c>
      <c r="M211" s="80">
        <v>117.3</v>
      </c>
      <c r="N211" s="79">
        <v>213.3</v>
      </c>
      <c r="O211" s="79"/>
      <c r="P211" s="80"/>
      <c r="Q211" s="79">
        <f t="shared" si="33"/>
        <v>1321.1</v>
      </c>
      <c r="R211" s="80"/>
      <c r="S211" s="79"/>
      <c r="T211" s="79"/>
      <c r="U211" s="79"/>
      <c r="V211" s="79"/>
      <c r="W211" s="79">
        <f t="shared" si="30"/>
        <v>1321.1</v>
      </c>
      <c r="X211" s="80">
        <v>100</v>
      </c>
      <c r="Y211" s="80"/>
      <c r="Z211" s="4"/>
    </row>
    <row r="212" spans="1:26" ht="23.25">
      <c r="A212" s="4"/>
      <c r="B212" s="57"/>
      <c r="C212" s="58"/>
      <c r="D212" s="58"/>
      <c r="E212" s="58"/>
      <c r="F212" s="58"/>
      <c r="G212" s="58"/>
      <c r="H212" s="58"/>
      <c r="I212" s="53"/>
      <c r="J212" s="53" t="s">
        <v>53</v>
      </c>
      <c r="K212" s="54"/>
      <c r="L212" s="81"/>
      <c r="M212" s="81"/>
      <c r="N212" s="81"/>
      <c r="O212" s="81"/>
      <c r="P212" s="81"/>
      <c r="Q212" s="79">
        <f t="shared" si="33"/>
        <v>0</v>
      </c>
      <c r="R212" s="81"/>
      <c r="S212" s="81"/>
      <c r="T212" s="81"/>
      <c r="U212" s="81"/>
      <c r="V212" s="79"/>
      <c r="W212" s="79">
        <f t="shared" si="30"/>
        <v>0</v>
      </c>
      <c r="X212" s="80"/>
      <c r="Y212" s="80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4"/>
      <c r="J213" s="53" t="s">
        <v>54</v>
      </c>
      <c r="K213" s="54"/>
      <c r="L213" s="79">
        <f>SUM(L211/L210*100)</f>
        <v>90.98006797097456</v>
      </c>
      <c r="M213" s="80">
        <f>SUM(M211/M210*100)</f>
        <v>93.99038461538461</v>
      </c>
      <c r="N213" s="79">
        <f>SUM(N211/N210*100)</f>
        <v>70.16447368421052</v>
      </c>
      <c r="O213" s="79"/>
      <c r="P213" s="80"/>
      <c r="Q213" s="79">
        <f>SUM(Q211/Q210*100)</f>
        <v>87.05766062602964</v>
      </c>
      <c r="R213" s="80"/>
      <c r="S213" s="79"/>
      <c r="T213" s="79"/>
      <c r="U213" s="79"/>
      <c r="V213" s="79"/>
      <c r="W213" s="79">
        <f t="shared" si="30"/>
        <v>87.05766062602964</v>
      </c>
      <c r="X213" s="80"/>
      <c r="Y213" s="80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4"/>
      <c r="J214" s="53"/>
      <c r="K214" s="54"/>
      <c r="L214" s="79"/>
      <c r="M214" s="80"/>
      <c r="N214" s="79"/>
      <c r="O214" s="79"/>
      <c r="P214" s="80"/>
      <c r="Q214" s="79">
        <f aca="true" t="shared" si="34" ref="Q214:Q220">SUM(L214:P214)</f>
        <v>0</v>
      </c>
      <c r="R214" s="80"/>
      <c r="S214" s="79"/>
      <c r="T214" s="79"/>
      <c r="U214" s="79"/>
      <c r="V214" s="79"/>
      <c r="W214" s="79">
        <f t="shared" si="30"/>
        <v>0</v>
      </c>
      <c r="X214" s="80"/>
      <c r="Y214" s="80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 t="s">
        <v>105</v>
      </c>
      <c r="I215" s="64"/>
      <c r="J215" s="53" t="s">
        <v>98</v>
      </c>
      <c r="K215" s="54"/>
      <c r="L215" s="79"/>
      <c r="M215" s="80"/>
      <c r="N215" s="79"/>
      <c r="O215" s="79"/>
      <c r="P215" s="80"/>
      <c r="Q215" s="79">
        <f t="shared" si="34"/>
        <v>0</v>
      </c>
      <c r="R215" s="80"/>
      <c r="S215" s="79"/>
      <c r="T215" s="79"/>
      <c r="U215" s="79"/>
      <c r="V215" s="79"/>
      <c r="W215" s="79">
        <f t="shared" si="30"/>
        <v>0</v>
      </c>
      <c r="X215" s="80"/>
      <c r="Y215" s="80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4"/>
      <c r="J216" s="53" t="s">
        <v>102</v>
      </c>
      <c r="K216" s="54"/>
      <c r="L216" s="79"/>
      <c r="M216" s="80"/>
      <c r="N216" s="79"/>
      <c r="O216" s="79"/>
      <c r="P216" s="80"/>
      <c r="Q216" s="79">
        <f t="shared" si="34"/>
        <v>0</v>
      </c>
      <c r="R216" s="80"/>
      <c r="S216" s="79"/>
      <c r="T216" s="79"/>
      <c r="U216" s="79"/>
      <c r="V216" s="79"/>
      <c r="W216" s="79">
        <f t="shared" si="30"/>
        <v>0</v>
      </c>
      <c r="X216" s="80"/>
      <c r="Y216" s="80"/>
      <c r="Z216" s="4"/>
    </row>
    <row r="217" spans="1:26" ht="23.25">
      <c r="A217" s="4"/>
      <c r="B217" s="57"/>
      <c r="C217" s="57"/>
      <c r="D217" s="57"/>
      <c r="E217" s="57"/>
      <c r="F217" s="57"/>
      <c r="G217" s="57"/>
      <c r="H217" s="57"/>
      <c r="I217" s="64"/>
      <c r="J217" s="53" t="s">
        <v>50</v>
      </c>
      <c r="K217" s="54"/>
      <c r="L217" s="79"/>
      <c r="M217" s="80"/>
      <c r="N217" s="79"/>
      <c r="O217" s="79"/>
      <c r="P217" s="80"/>
      <c r="Q217" s="79">
        <f t="shared" si="34"/>
        <v>0</v>
      </c>
      <c r="R217" s="80"/>
      <c r="S217" s="79"/>
      <c r="T217" s="79"/>
      <c r="U217" s="79"/>
      <c r="V217" s="79"/>
      <c r="W217" s="79">
        <f t="shared" si="30"/>
        <v>0</v>
      </c>
      <c r="X217" s="80"/>
      <c r="Y217" s="80"/>
      <c r="Z217" s="4"/>
    </row>
    <row r="218" spans="1:26" ht="23.25">
      <c r="A218" s="4"/>
      <c r="B218" s="57"/>
      <c r="C218" s="58"/>
      <c r="D218" s="58"/>
      <c r="E218" s="58"/>
      <c r="F218" s="58"/>
      <c r="G218" s="58"/>
      <c r="H218" s="58"/>
      <c r="I218" s="53"/>
      <c r="J218" s="55" t="s">
        <v>51</v>
      </c>
      <c r="K218" s="54"/>
      <c r="L218" s="81">
        <v>1276.9</v>
      </c>
      <c r="M218" s="81">
        <v>57.4</v>
      </c>
      <c r="N218" s="81">
        <v>125.6</v>
      </c>
      <c r="O218" s="81"/>
      <c r="P218" s="81"/>
      <c r="Q218" s="79">
        <f t="shared" si="34"/>
        <v>1459.9</v>
      </c>
      <c r="R218" s="81"/>
      <c r="S218" s="81"/>
      <c r="T218" s="81"/>
      <c r="U218" s="81"/>
      <c r="V218" s="79"/>
      <c r="W218" s="79">
        <f t="shared" si="30"/>
        <v>1459.9</v>
      </c>
      <c r="X218" s="80">
        <v>100</v>
      </c>
      <c r="Y218" s="80"/>
      <c r="Z218" s="4"/>
    </row>
    <row r="219" spans="1:26" ht="23.25">
      <c r="A219" s="4"/>
      <c r="B219" s="57"/>
      <c r="C219" s="57"/>
      <c r="D219" s="57"/>
      <c r="E219" s="57"/>
      <c r="F219" s="57"/>
      <c r="G219" s="57"/>
      <c r="H219" s="57"/>
      <c r="I219" s="64"/>
      <c r="J219" s="55" t="s">
        <v>52</v>
      </c>
      <c r="K219" s="54"/>
      <c r="L219" s="79">
        <v>1169.5</v>
      </c>
      <c r="M219" s="80">
        <v>51.1</v>
      </c>
      <c r="N219" s="79">
        <v>114.3</v>
      </c>
      <c r="O219" s="79"/>
      <c r="P219" s="80"/>
      <c r="Q219" s="79">
        <f t="shared" si="34"/>
        <v>1334.8999999999999</v>
      </c>
      <c r="R219" s="80"/>
      <c r="S219" s="79"/>
      <c r="T219" s="79"/>
      <c r="U219" s="79"/>
      <c r="V219" s="79"/>
      <c r="W219" s="79">
        <f t="shared" si="30"/>
        <v>1334.8999999999999</v>
      </c>
      <c r="X219" s="80">
        <v>100</v>
      </c>
      <c r="Y219" s="80"/>
      <c r="Z219" s="4"/>
    </row>
    <row r="220" spans="1:26" ht="23.25">
      <c r="A220" s="4"/>
      <c r="B220" s="57"/>
      <c r="C220" s="57"/>
      <c r="D220" s="57"/>
      <c r="E220" s="57"/>
      <c r="F220" s="57"/>
      <c r="G220" s="57"/>
      <c r="H220" s="57"/>
      <c r="I220" s="64"/>
      <c r="J220" s="53" t="s">
        <v>53</v>
      </c>
      <c r="K220" s="54"/>
      <c r="L220" s="79"/>
      <c r="M220" s="80"/>
      <c r="N220" s="79"/>
      <c r="O220" s="79"/>
      <c r="P220" s="80"/>
      <c r="Q220" s="79">
        <f t="shared" si="34"/>
        <v>0</v>
      </c>
      <c r="R220" s="80"/>
      <c r="S220" s="79"/>
      <c r="T220" s="79"/>
      <c r="U220" s="79"/>
      <c r="V220" s="79"/>
      <c r="W220" s="79">
        <f t="shared" si="30"/>
        <v>0</v>
      </c>
      <c r="X220" s="80"/>
      <c r="Y220" s="80"/>
      <c r="Z220" s="4"/>
    </row>
    <row r="221" spans="1:26" ht="23.25">
      <c r="A221" s="4"/>
      <c r="B221" s="57"/>
      <c r="C221" s="57"/>
      <c r="D221" s="57"/>
      <c r="E221" s="57"/>
      <c r="F221" s="57"/>
      <c r="G221" s="57"/>
      <c r="H221" s="57"/>
      <c r="I221" s="64"/>
      <c r="J221" s="53" t="s">
        <v>54</v>
      </c>
      <c r="K221" s="54"/>
      <c r="L221" s="79">
        <f>SUM(L219/L218*100)</f>
        <v>91.58900462056543</v>
      </c>
      <c r="M221" s="80">
        <f>SUM(M219/M218*100)</f>
        <v>89.02439024390245</v>
      </c>
      <c r="N221" s="79">
        <f>SUM(N219/N218*100)</f>
        <v>91.0031847133758</v>
      </c>
      <c r="O221" s="79"/>
      <c r="P221" s="80"/>
      <c r="Q221" s="79">
        <f>SUM(Q219/Q218*100)</f>
        <v>91.43776971025412</v>
      </c>
      <c r="R221" s="80"/>
      <c r="S221" s="79"/>
      <c r="T221" s="79"/>
      <c r="U221" s="79"/>
      <c r="V221" s="79"/>
      <c r="W221" s="79">
        <f t="shared" si="30"/>
        <v>91.43776971025412</v>
      </c>
      <c r="X221" s="80"/>
      <c r="Y221" s="80"/>
      <c r="Z221" s="4"/>
    </row>
    <row r="222" spans="1:26" ht="23.25">
      <c r="A222" s="4"/>
      <c r="B222" s="57"/>
      <c r="C222" s="57"/>
      <c r="D222" s="57"/>
      <c r="E222" s="57"/>
      <c r="F222" s="57"/>
      <c r="G222" s="57"/>
      <c r="H222" s="57"/>
      <c r="I222" s="64"/>
      <c r="J222" s="53"/>
      <c r="K222" s="54"/>
      <c r="L222" s="79"/>
      <c r="M222" s="80"/>
      <c r="N222" s="79"/>
      <c r="O222" s="79"/>
      <c r="P222" s="80"/>
      <c r="Q222" s="79">
        <f>SUM(L222:P222)</f>
        <v>0</v>
      </c>
      <c r="R222" s="80"/>
      <c r="S222" s="79"/>
      <c r="T222" s="79"/>
      <c r="U222" s="79"/>
      <c r="V222" s="79"/>
      <c r="W222" s="79">
        <f t="shared" si="30"/>
        <v>0</v>
      </c>
      <c r="X222" s="80"/>
      <c r="Y222" s="80"/>
      <c r="Z222" s="4"/>
    </row>
    <row r="223" spans="1:26" ht="23.25">
      <c r="A223" s="4"/>
      <c r="B223" s="57"/>
      <c r="C223" s="57"/>
      <c r="D223" s="57"/>
      <c r="E223" s="57"/>
      <c r="F223" s="57"/>
      <c r="G223" s="57"/>
      <c r="H223" s="57" t="s">
        <v>106</v>
      </c>
      <c r="I223" s="64"/>
      <c r="J223" s="53" t="s">
        <v>101</v>
      </c>
      <c r="K223" s="54"/>
      <c r="L223" s="79"/>
      <c r="M223" s="80"/>
      <c r="N223" s="79"/>
      <c r="O223" s="79"/>
      <c r="P223" s="80"/>
      <c r="Q223" s="79">
        <f>SUM(L223:P223)</f>
        <v>0</v>
      </c>
      <c r="R223" s="80"/>
      <c r="S223" s="79"/>
      <c r="T223" s="79"/>
      <c r="U223" s="79"/>
      <c r="V223" s="79"/>
      <c r="W223" s="79">
        <f t="shared" si="30"/>
        <v>0</v>
      </c>
      <c r="X223" s="80"/>
      <c r="Y223" s="80"/>
      <c r="Z223" s="4"/>
    </row>
    <row r="224" spans="1:26" ht="23.25">
      <c r="A224" s="4"/>
      <c r="B224" s="57"/>
      <c r="C224" s="57"/>
      <c r="D224" s="57"/>
      <c r="E224" s="57"/>
      <c r="F224" s="57"/>
      <c r="G224" s="57"/>
      <c r="H224" s="57"/>
      <c r="I224" s="64"/>
      <c r="J224" s="53" t="s">
        <v>99</v>
      </c>
      <c r="K224" s="54"/>
      <c r="L224" s="79"/>
      <c r="M224" s="80"/>
      <c r="N224" s="79"/>
      <c r="O224" s="79"/>
      <c r="P224" s="80"/>
      <c r="Q224" s="79">
        <f>SUM(L224:P224)</f>
        <v>0</v>
      </c>
      <c r="R224" s="80"/>
      <c r="S224" s="79"/>
      <c r="T224" s="79"/>
      <c r="U224" s="79"/>
      <c r="V224" s="79"/>
      <c r="W224" s="79">
        <f t="shared" si="30"/>
        <v>0</v>
      </c>
      <c r="X224" s="80"/>
      <c r="Y224" s="80"/>
      <c r="Z224" s="4"/>
    </row>
    <row r="225" spans="1:26" ht="23.25">
      <c r="A225" s="4"/>
      <c r="B225" s="65"/>
      <c r="C225" s="65"/>
      <c r="D225" s="65"/>
      <c r="E225" s="65"/>
      <c r="F225" s="65"/>
      <c r="G225" s="65"/>
      <c r="H225" s="65"/>
      <c r="I225" s="66"/>
      <c r="J225" s="62"/>
      <c r="K225" s="63"/>
      <c r="L225" s="82"/>
      <c r="M225" s="83"/>
      <c r="N225" s="82"/>
      <c r="O225" s="82"/>
      <c r="P225" s="83"/>
      <c r="Q225" s="83"/>
      <c r="R225" s="83"/>
      <c r="S225" s="82"/>
      <c r="T225" s="82"/>
      <c r="U225" s="82"/>
      <c r="V225" s="83"/>
      <c r="W225" s="83"/>
      <c r="X225" s="114"/>
      <c r="Y225" s="83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111"/>
      <c r="Y226" s="8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5"/>
      <c r="W227" s="85"/>
      <c r="X227" s="103"/>
      <c r="Y227" s="85" t="s">
        <v>132</v>
      </c>
      <c r="Z227" s="4"/>
    </row>
    <row r="228" spans="1:26" ht="23.25">
      <c r="A228" s="4"/>
      <c r="B228" s="67" t="s">
        <v>40</v>
      </c>
      <c r="C228" s="68"/>
      <c r="D228" s="68"/>
      <c r="E228" s="68"/>
      <c r="F228" s="68"/>
      <c r="G228" s="68"/>
      <c r="H228" s="69"/>
      <c r="I228" s="10"/>
      <c r="J228" s="11"/>
      <c r="K228" s="12"/>
      <c r="L228" s="86" t="s">
        <v>1</v>
      </c>
      <c r="M228" s="86"/>
      <c r="N228" s="86"/>
      <c r="O228" s="86"/>
      <c r="P228" s="86"/>
      <c r="Q228" s="86"/>
      <c r="R228" s="87" t="s">
        <v>2</v>
      </c>
      <c r="S228" s="86"/>
      <c r="T228" s="86"/>
      <c r="U228" s="86"/>
      <c r="V228" s="88"/>
      <c r="W228" s="86" t="s">
        <v>42</v>
      </c>
      <c r="X228" s="86"/>
      <c r="Y228" s="89"/>
      <c r="Z228" s="4"/>
    </row>
    <row r="229" spans="1:26" ht="23.25">
      <c r="A229" s="4"/>
      <c r="B229" s="17" t="s">
        <v>41</v>
      </c>
      <c r="C229" s="18"/>
      <c r="D229" s="18"/>
      <c r="E229" s="18"/>
      <c r="F229" s="18"/>
      <c r="G229" s="18"/>
      <c r="H229" s="70"/>
      <c r="I229" s="19"/>
      <c r="J229" s="20"/>
      <c r="K229" s="21"/>
      <c r="L229" s="90"/>
      <c r="M229" s="80"/>
      <c r="N229" s="91"/>
      <c r="O229" s="92" t="s">
        <v>3</v>
      </c>
      <c r="P229" s="93"/>
      <c r="Q229" s="94"/>
      <c r="R229" s="95" t="s">
        <v>3</v>
      </c>
      <c r="S229" s="91"/>
      <c r="T229" s="90"/>
      <c r="U229" s="96"/>
      <c r="V229" s="94"/>
      <c r="W229" s="94"/>
      <c r="X229" s="115" t="s">
        <v>4</v>
      </c>
      <c r="Y229" s="98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99" t="s">
        <v>6</v>
      </c>
      <c r="M230" s="100" t="s">
        <v>7</v>
      </c>
      <c r="N230" s="101" t="s">
        <v>6</v>
      </c>
      <c r="O230" s="99" t="s">
        <v>8</v>
      </c>
      <c r="P230" s="93" t="s">
        <v>9</v>
      </c>
      <c r="Q230" s="80"/>
      <c r="R230" s="102" t="s">
        <v>8</v>
      </c>
      <c r="S230" s="100" t="s">
        <v>10</v>
      </c>
      <c r="T230" s="99" t="s">
        <v>11</v>
      </c>
      <c r="U230" s="96" t="s">
        <v>12</v>
      </c>
      <c r="V230" s="94"/>
      <c r="W230" s="94"/>
      <c r="X230" s="94"/>
      <c r="Y230" s="100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39</v>
      </c>
      <c r="I231" s="19"/>
      <c r="J231" s="39"/>
      <c r="K231" s="21"/>
      <c r="L231" s="99" t="s">
        <v>13</v>
      </c>
      <c r="M231" s="100" t="s">
        <v>14</v>
      </c>
      <c r="N231" s="101" t="s">
        <v>15</v>
      </c>
      <c r="O231" s="99" t="s">
        <v>16</v>
      </c>
      <c r="P231" s="93" t="s">
        <v>17</v>
      </c>
      <c r="Q231" s="100" t="s">
        <v>18</v>
      </c>
      <c r="R231" s="102" t="s">
        <v>16</v>
      </c>
      <c r="S231" s="100" t="s">
        <v>19</v>
      </c>
      <c r="T231" s="99" t="s">
        <v>20</v>
      </c>
      <c r="U231" s="96" t="s">
        <v>21</v>
      </c>
      <c r="V231" s="93" t="s">
        <v>18</v>
      </c>
      <c r="W231" s="93" t="s">
        <v>22</v>
      </c>
      <c r="X231" s="93" t="s">
        <v>23</v>
      </c>
      <c r="Y231" s="100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103"/>
      <c r="M232" s="104"/>
      <c r="N232" s="105"/>
      <c r="O232" s="106" t="s">
        <v>25</v>
      </c>
      <c r="P232" s="107"/>
      <c r="Q232" s="108"/>
      <c r="R232" s="109" t="s">
        <v>25</v>
      </c>
      <c r="S232" s="104" t="s">
        <v>26</v>
      </c>
      <c r="T232" s="103"/>
      <c r="U232" s="110" t="s">
        <v>27</v>
      </c>
      <c r="V232" s="108"/>
      <c r="W232" s="108"/>
      <c r="X232" s="108"/>
      <c r="Y232" s="10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4"/>
      <c r="J233" s="53"/>
      <c r="K233" s="54"/>
      <c r="L233" s="90"/>
      <c r="M233" s="80"/>
      <c r="N233" s="91"/>
      <c r="O233" s="111"/>
      <c r="P233" s="94"/>
      <c r="Q233" s="94"/>
      <c r="R233" s="80"/>
      <c r="S233" s="91"/>
      <c r="T233" s="90"/>
      <c r="U233" s="112"/>
      <c r="V233" s="94"/>
      <c r="W233" s="94"/>
      <c r="X233" s="80"/>
      <c r="Y233" s="80"/>
      <c r="Z233" s="4"/>
    </row>
    <row r="234" spans="1:26" ht="23.25">
      <c r="A234" s="4"/>
      <c r="B234" s="51" t="s">
        <v>48</v>
      </c>
      <c r="C234" s="51"/>
      <c r="D234" s="51" t="s">
        <v>55</v>
      </c>
      <c r="E234" s="51"/>
      <c r="F234" s="51" t="s">
        <v>57</v>
      </c>
      <c r="G234" s="51" t="s">
        <v>59</v>
      </c>
      <c r="H234" s="51" t="s">
        <v>106</v>
      </c>
      <c r="I234" s="64"/>
      <c r="J234" s="55" t="s">
        <v>50</v>
      </c>
      <c r="K234" s="56"/>
      <c r="L234" s="79"/>
      <c r="M234" s="79"/>
      <c r="N234" s="79"/>
      <c r="O234" s="79"/>
      <c r="P234" s="79"/>
      <c r="Q234" s="79">
        <f>SUM(L234:P234)</f>
        <v>0</v>
      </c>
      <c r="R234" s="79"/>
      <c r="S234" s="79"/>
      <c r="T234" s="79"/>
      <c r="U234" s="113"/>
      <c r="V234" s="79"/>
      <c r="W234" s="79">
        <f>SUM(V234+Q234)</f>
        <v>0</v>
      </c>
      <c r="X234" s="80"/>
      <c r="Y234" s="80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4"/>
      <c r="J235" s="55" t="s">
        <v>51</v>
      </c>
      <c r="K235" s="56"/>
      <c r="L235" s="79">
        <v>1254.4</v>
      </c>
      <c r="M235" s="79">
        <v>79.1</v>
      </c>
      <c r="N235" s="79">
        <v>369.4</v>
      </c>
      <c r="O235" s="79"/>
      <c r="P235" s="79"/>
      <c r="Q235" s="79">
        <f>SUM(L235:P235)</f>
        <v>1702.9</v>
      </c>
      <c r="R235" s="79"/>
      <c r="S235" s="79"/>
      <c r="T235" s="79"/>
      <c r="U235" s="79"/>
      <c r="V235" s="79"/>
      <c r="W235" s="79">
        <f>SUM(V235+Q235)</f>
        <v>1702.9</v>
      </c>
      <c r="X235" s="80">
        <v>100</v>
      </c>
      <c r="Y235" s="80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4"/>
      <c r="J236" s="53" t="s">
        <v>52</v>
      </c>
      <c r="K236" s="54"/>
      <c r="L236" s="79">
        <v>1154.5</v>
      </c>
      <c r="M236" s="79">
        <v>75.2</v>
      </c>
      <c r="N236" s="79">
        <v>337.5</v>
      </c>
      <c r="O236" s="79"/>
      <c r="P236" s="79"/>
      <c r="Q236" s="79">
        <f>SUM(L236:P236)</f>
        <v>1567.2</v>
      </c>
      <c r="R236" s="79"/>
      <c r="S236" s="79"/>
      <c r="T236" s="79"/>
      <c r="U236" s="79"/>
      <c r="V236" s="79"/>
      <c r="W236" s="79">
        <f>SUM(V236+Q236)</f>
        <v>1567.2</v>
      </c>
      <c r="X236" s="80">
        <v>100</v>
      </c>
      <c r="Y236" s="80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4"/>
      <c r="J237" s="53" t="s">
        <v>53</v>
      </c>
      <c r="K237" s="54"/>
      <c r="L237" s="79"/>
      <c r="M237" s="80"/>
      <c r="N237" s="79"/>
      <c r="O237" s="79"/>
      <c r="P237" s="80"/>
      <c r="Q237" s="79">
        <f>SUM(L237:P237)</f>
        <v>0</v>
      </c>
      <c r="R237" s="80"/>
      <c r="S237" s="79"/>
      <c r="T237" s="79"/>
      <c r="U237" s="79"/>
      <c r="V237" s="79"/>
      <c r="W237" s="79">
        <f>SUM(V237+Q237)</f>
        <v>0</v>
      </c>
      <c r="X237" s="80"/>
      <c r="Y237" s="80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4"/>
      <c r="J238" s="53" t="s">
        <v>54</v>
      </c>
      <c r="K238" s="54"/>
      <c r="L238" s="79">
        <f>SUM(L236/L235*100)</f>
        <v>92.0360331632653</v>
      </c>
      <c r="M238" s="80">
        <f>SUM(M236/M235*100)</f>
        <v>95.06953223767384</v>
      </c>
      <c r="N238" s="79">
        <f>SUM(N236/N235*100)</f>
        <v>91.36437466161344</v>
      </c>
      <c r="O238" s="79"/>
      <c r="P238" s="80"/>
      <c r="Q238" s="79">
        <f>SUM(Q236/Q235*100)</f>
        <v>92.03124082447589</v>
      </c>
      <c r="R238" s="80"/>
      <c r="S238" s="79"/>
      <c r="T238" s="79"/>
      <c r="U238" s="79"/>
      <c r="V238" s="79">
        <f>SUM(R238:U238)</f>
        <v>0</v>
      </c>
      <c r="W238" s="79">
        <f>SUM(V238+Q238)</f>
        <v>92.03124082447589</v>
      </c>
      <c r="X238" s="80"/>
      <c r="Y238" s="80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4"/>
      <c r="J239" s="53"/>
      <c r="K239" s="54"/>
      <c r="L239" s="79"/>
      <c r="M239" s="80"/>
      <c r="N239" s="79"/>
      <c r="O239" s="79"/>
      <c r="P239" s="80"/>
      <c r="Q239" s="79"/>
      <c r="R239" s="80"/>
      <c r="S239" s="79"/>
      <c r="T239" s="79"/>
      <c r="U239" s="79"/>
      <c r="V239" s="79"/>
      <c r="W239" s="79"/>
      <c r="X239" s="80"/>
      <c r="Y239" s="80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 t="s">
        <v>107</v>
      </c>
      <c r="I240" s="64"/>
      <c r="J240" s="53" t="s">
        <v>108</v>
      </c>
      <c r="K240" s="54"/>
      <c r="L240" s="79"/>
      <c r="M240" s="80"/>
      <c r="N240" s="79"/>
      <c r="O240" s="79"/>
      <c r="P240" s="80"/>
      <c r="Q240" s="79"/>
      <c r="R240" s="80"/>
      <c r="S240" s="79"/>
      <c r="T240" s="79"/>
      <c r="U240" s="79"/>
      <c r="V240" s="79">
        <f aca="true" t="shared" si="35" ref="V240:V245">SUM(R240:U240)</f>
        <v>0</v>
      </c>
      <c r="W240" s="79">
        <f aca="true" t="shared" si="36" ref="W240:W245">SUM(V240+Q240)</f>
        <v>0</v>
      </c>
      <c r="X240" s="80"/>
      <c r="Y240" s="80"/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4"/>
      <c r="J241" s="55" t="s">
        <v>109</v>
      </c>
      <c r="K241" s="54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>
        <f t="shared" si="35"/>
        <v>0</v>
      </c>
      <c r="W241" s="79">
        <f t="shared" si="36"/>
        <v>0</v>
      </c>
      <c r="X241" s="80"/>
      <c r="Y241" s="80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4"/>
      <c r="J242" s="55" t="s">
        <v>50</v>
      </c>
      <c r="K242" s="54"/>
      <c r="L242" s="79"/>
      <c r="M242" s="80"/>
      <c r="N242" s="79"/>
      <c r="O242" s="79"/>
      <c r="P242" s="80"/>
      <c r="Q242" s="79">
        <f>SUM(L242:P242)</f>
        <v>0</v>
      </c>
      <c r="R242" s="80"/>
      <c r="S242" s="79"/>
      <c r="T242" s="79"/>
      <c r="U242" s="79"/>
      <c r="V242" s="79">
        <f t="shared" si="35"/>
        <v>0</v>
      </c>
      <c r="W242" s="79">
        <f t="shared" si="36"/>
        <v>0</v>
      </c>
      <c r="X242" s="80"/>
      <c r="Y242" s="80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4"/>
      <c r="J243" s="53" t="s">
        <v>51</v>
      </c>
      <c r="K243" s="54"/>
      <c r="L243" s="79">
        <v>1671.8</v>
      </c>
      <c r="M243" s="80">
        <v>6.7</v>
      </c>
      <c r="N243" s="79">
        <v>185.6</v>
      </c>
      <c r="O243" s="79"/>
      <c r="P243" s="80"/>
      <c r="Q243" s="79">
        <f>SUM(L243:P243)</f>
        <v>1864.1</v>
      </c>
      <c r="R243" s="80"/>
      <c r="S243" s="79"/>
      <c r="T243" s="79"/>
      <c r="U243" s="79"/>
      <c r="V243" s="79">
        <f t="shared" si="35"/>
        <v>0</v>
      </c>
      <c r="W243" s="79">
        <f t="shared" si="36"/>
        <v>1864.1</v>
      </c>
      <c r="X243" s="80">
        <v>100</v>
      </c>
      <c r="Y243" s="80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4"/>
      <c r="J244" s="53" t="s">
        <v>52</v>
      </c>
      <c r="K244" s="54"/>
      <c r="L244" s="79">
        <v>1633.5</v>
      </c>
      <c r="M244" s="80"/>
      <c r="N244" s="79">
        <v>182.5</v>
      </c>
      <c r="O244" s="79"/>
      <c r="P244" s="80"/>
      <c r="Q244" s="79">
        <f>SUM(L244:P244)</f>
        <v>1816</v>
      </c>
      <c r="R244" s="80"/>
      <c r="S244" s="79"/>
      <c r="T244" s="79"/>
      <c r="U244" s="79"/>
      <c r="V244" s="79">
        <f t="shared" si="35"/>
        <v>0</v>
      </c>
      <c r="W244" s="79">
        <f t="shared" si="36"/>
        <v>1816</v>
      </c>
      <c r="X244" s="80">
        <v>100</v>
      </c>
      <c r="Y244" s="80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4"/>
      <c r="J245" s="53" t="s">
        <v>53</v>
      </c>
      <c r="K245" s="54"/>
      <c r="L245" s="79"/>
      <c r="M245" s="80"/>
      <c r="N245" s="79"/>
      <c r="O245" s="79"/>
      <c r="P245" s="80"/>
      <c r="Q245" s="79">
        <f>SUM(L245:P245)</f>
        <v>0</v>
      </c>
      <c r="R245" s="80"/>
      <c r="S245" s="79"/>
      <c r="T245" s="79"/>
      <c r="U245" s="79"/>
      <c r="V245" s="79">
        <f t="shared" si="35"/>
        <v>0</v>
      </c>
      <c r="W245" s="79">
        <f t="shared" si="36"/>
        <v>0</v>
      </c>
      <c r="X245" s="80"/>
      <c r="Y245" s="80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4"/>
      <c r="J246" s="53" t="s">
        <v>54</v>
      </c>
      <c r="K246" s="54"/>
      <c r="L246" s="79">
        <f>SUM(L244/L243*100)</f>
        <v>97.70905610718987</v>
      </c>
      <c r="M246" s="80">
        <f>SUM(M244/M243*100)</f>
        <v>0</v>
      </c>
      <c r="N246" s="79">
        <f>SUM(N244/N243*100)</f>
        <v>98.32974137931035</v>
      </c>
      <c r="O246" s="79"/>
      <c r="P246" s="80"/>
      <c r="Q246" s="79">
        <f>SUM(Q244/Q243*100)</f>
        <v>97.4196663269138</v>
      </c>
      <c r="R246" s="80"/>
      <c r="S246" s="79"/>
      <c r="T246" s="79"/>
      <c r="U246" s="79"/>
      <c r="V246" s="79"/>
      <c r="W246" s="79">
        <f>SUM(W244/W243*100)</f>
        <v>97.4196663269138</v>
      </c>
      <c r="X246" s="80"/>
      <c r="Y246" s="80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4"/>
      <c r="J247" s="53"/>
      <c r="K247" s="54"/>
      <c r="L247" s="79"/>
      <c r="M247" s="80"/>
      <c r="N247" s="79"/>
      <c r="O247" s="79"/>
      <c r="P247" s="80"/>
      <c r="Q247" s="79"/>
      <c r="R247" s="80"/>
      <c r="S247" s="79"/>
      <c r="T247" s="79"/>
      <c r="U247" s="79"/>
      <c r="V247" s="79"/>
      <c r="W247" s="79"/>
      <c r="X247" s="80"/>
      <c r="Y247" s="80"/>
      <c r="Z247" s="4"/>
    </row>
    <row r="248" spans="1:26" ht="23.25">
      <c r="A248" s="4"/>
      <c r="B248" s="57"/>
      <c r="C248" s="58"/>
      <c r="D248" s="58"/>
      <c r="E248" s="58"/>
      <c r="F248" s="58"/>
      <c r="G248" s="58"/>
      <c r="H248" s="58" t="s">
        <v>110</v>
      </c>
      <c r="I248" s="53"/>
      <c r="J248" s="55" t="s">
        <v>98</v>
      </c>
      <c r="K248" s="54"/>
      <c r="L248" s="81"/>
      <c r="M248" s="81"/>
      <c r="N248" s="81"/>
      <c r="O248" s="81"/>
      <c r="P248" s="81"/>
      <c r="Q248" s="79">
        <f aca="true" t="shared" si="37" ref="Q248:Q253">SUM(L248:P248)</f>
        <v>0</v>
      </c>
      <c r="R248" s="81"/>
      <c r="S248" s="81"/>
      <c r="T248" s="81"/>
      <c r="U248" s="81"/>
      <c r="V248" s="79">
        <f aca="true" t="shared" si="38" ref="V248:V253">SUM(R248:U248)</f>
        <v>0</v>
      </c>
      <c r="W248" s="79">
        <f aca="true" t="shared" si="39" ref="W248:W253">SUM(V248+Q248)</f>
        <v>0</v>
      </c>
      <c r="X248" s="80"/>
      <c r="Y248" s="80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4"/>
      <c r="J249" s="55" t="s">
        <v>109</v>
      </c>
      <c r="K249" s="54"/>
      <c r="L249" s="79"/>
      <c r="M249" s="80"/>
      <c r="N249" s="79"/>
      <c r="O249" s="79"/>
      <c r="P249" s="80"/>
      <c r="Q249" s="79">
        <f t="shared" si="37"/>
        <v>0</v>
      </c>
      <c r="R249" s="80"/>
      <c r="S249" s="79"/>
      <c r="T249" s="79"/>
      <c r="U249" s="79"/>
      <c r="V249" s="79">
        <f t="shared" si="38"/>
        <v>0</v>
      </c>
      <c r="W249" s="79">
        <f t="shared" si="39"/>
        <v>0</v>
      </c>
      <c r="X249" s="80"/>
      <c r="Y249" s="80"/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4"/>
      <c r="J250" s="53" t="s">
        <v>50</v>
      </c>
      <c r="K250" s="54"/>
      <c r="L250" s="79"/>
      <c r="M250" s="80"/>
      <c r="N250" s="79"/>
      <c r="O250" s="79"/>
      <c r="P250" s="80"/>
      <c r="Q250" s="79">
        <f t="shared" si="37"/>
        <v>0</v>
      </c>
      <c r="R250" s="80"/>
      <c r="S250" s="79"/>
      <c r="T250" s="79"/>
      <c r="U250" s="79"/>
      <c r="V250" s="79">
        <f t="shared" si="38"/>
        <v>0</v>
      </c>
      <c r="W250" s="79">
        <f t="shared" si="39"/>
        <v>0</v>
      </c>
      <c r="X250" s="80"/>
      <c r="Y250" s="80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4"/>
      <c r="J251" s="53" t="s">
        <v>51</v>
      </c>
      <c r="K251" s="54"/>
      <c r="L251" s="79">
        <v>1773.8</v>
      </c>
      <c r="M251" s="80">
        <v>6.8</v>
      </c>
      <c r="N251" s="79">
        <v>185.6</v>
      </c>
      <c r="O251" s="79"/>
      <c r="P251" s="80"/>
      <c r="Q251" s="79">
        <f t="shared" si="37"/>
        <v>1966.1999999999998</v>
      </c>
      <c r="R251" s="80"/>
      <c r="S251" s="79"/>
      <c r="T251" s="79"/>
      <c r="U251" s="79"/>
      <c r="V251" s="79">
        <f t="shared" si="38"/>
        <v>0</v>
      </c>
      <c r="W251" s="79">
        <f t="shared" si="39"/>
        <v>1966.1999999999998</v>
      </c>
      <c r="X251" s="80">
        <v>100</v>
      </c>
      <c r="Y251" s="80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4"/>
      <c r="J252" s="53" t="s">
        <v>52</v>
      </c>
      <c r="K252" s="54"/>
      <c r="L252" s="79">
        <v>1757.6</v>
      </c>
      <c r="M252" s="80"/>
      <c r="N252" s="79">
        <v>173.3</v>
      </c>
      <c r="O252" s="79"/>
      <c r="P252" s="80"/>
      <c r="Q252" s="79">
        <f t="shared" si="37"/>
        <v>1930.8999999999999</v>
      </c>
      <c r="R252" s="80"/>
      <c r="S252" s="79"/>
      <c r="T252" s="79"/>
      <c r="U252" s="79"/>
      <c r="V252" s="79">
        <f t="shared" si="38"/>
        <v>0</v>
      </c>
      <c r="W252" s="79">
        <f t="shared" si="39"/>
        <v>1930.8999999999999</v>
      </c>
      <c r="X252" s="80">
        <v>100</v>
      </c>
      <c r="Y252" s="80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4"/>
      <c r="J253" s="53" t="s">
        <v>53</v>
      </c>
      <c r="K253" s="54"/>
      <c r="L253" s="79"/>
      <c r="M253" s="80"/>
      <c r="N253" s="79"/>
      <c r="O253" s="79"/>
      <c r="P253" s="80"/>
      <c r="Q253" s="79">
        <f t="shared" si="37"/>
        <v>0</v>
      </c>
      <c r="R253" s="80"/>
      <c r="S253" s="79"/>
      <c r="T253" s="79"/>
      <c r="U253" s="79"/>
      <c r="V253" s="79">
        <f t="shared" si="38"/>
        <v>0</v>
      </c>
      <c r="W253" s="79">
        <f t="shared" si="39"/>
        <v>0</v>
      </c>
      <c r="X253" s="80"/>
      <c r="Y253" s="80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4"/>
      <c r="J254" s="53" t="s">
        <v>54</v>
      </c>
      <c r="K254" s="54"/>
      <c r="L254" s="79">
        <f>SUM(L252/L251*100)</f>
        <v>99.08670650580675</v>
      </c>
      <c r="M254" s="80">
        <f>SUM(M252/M251*100)</f>
        <v>0</v>
      </c>
      <c r="N254" s="79">
        <f>SUM(N252/N251*100)</f>
        <v>93.37284482758622</v>
      </c>
      <c r="O254" s="79"/>
      <c r="P254" s="80"/>
      <c r="Q254" s="79">
        <f>SUM(Q252/Q251*100)</f>
        <v>98.20465873258061</v>
      </c>
      <c r="R254" s="80"/>
      <c r="S254" s="79"/>
      <c r="T254" s="79"/>
      <c r="U254" s="79"/>
      <c r="V254" s="79"/>
      <c r="W254" s="79">
        <f>SUM(W252/W251*100)</f>
        <v>98.20465873258061</v>
      </c>
      <c r="X254" s="80"/>
      <c r="Y254" s="80">
        <f>SUM(V254/W254*100)</f>
        <v>0</v>
      </c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4"/>
      <c r="J255" s="55"/>
      <c r="K255" s="54"/>
      <c r="L255" s="79"/>
      <c r="M255" s="79"/>
      <c r="N255" s="79"/>
      <c r="O255" s="79"/>
      <c r="P255" s="79"/>
      <c r="Q255" s="79">
        <f>SUM(L255:P255)</f>
        <v>0</v>
      </c>
      <c r="R255" s="79"/>
      <c r="S255" s="79"/>
      <c r="T255" s="79"/>
      <c r="U255" s="79"/>
      <c r="V255" s="79"/>
      <c r="W255" s="79">
        <f>SUM(V255+Q255)</f>
        <v>0</v>
      </c>
      <c r="X255" s="80"/>
      <c r="Y255" s="80"/>
      <c r="Z255" s="4"/>
    </row>
    <row r="256" spans="1:26" ht="23.25">
      <c r="A256" s="4"/>
      <c r="B256" s="51"/>
      <c r="C256" s="51"/>
      <c r="D256" s="51"/>
      <c r="E256" s="51"/>
      <c r="F256" s="51" t="s">
        <v>111</v>
      </c>
      <c r="G256" s="51"/>
      <c r="H256" s="51"/>
      <c r="I256" s="64"/>
      <c r="J256" s="55" t="s">
        <v>124</v>
      </c>
      <c r="K256" s="54"/>
      <c r="L256" s="79"/>
      <c r="M256" s="80"/>
      <c r="N256" s="79"/>
      <c r="O256" s="79"/>
      <c r="P256" s="80"/>
      <c r="Q256" s="79">
        <f>SUM(L256:P256)</f>
        <v>0</v>
      </c>
      <c r="R256" s="80"/>
      <c r="S256" s="79"/>
      <c r="T256" s="79"/>
      <c r="U256" s="79"/>
      <c r="V256" s="79">
        <f>SUM(R256:U256)</f>
        <v>0</v>
      </c>
      <c r="W256" s="79">
        <f>SUM(V256+Q256)</f>
        <v>0</v>
      </c>
      <c r="X256" s="80"/>
      <c r="Y256" s="80"/>
      <c r="Z256" s="4"/>
    </row>
    <row r="257" spans="1:26" ht="23.25">
      <c r="A257" s="4"/>
      <c r="B257" s="57"/>
      <c r="C257" s="58"/>
      <c r="D257" s="58"/>
      <c r="E257" s="58"/>
      <c r="F257" s="58"/>
      <c r="G257" s="58"/>
      <c r="H257" s="58"/>
      <c r="I257" s="53"/>
      <c r="J257" s="53" t="s">
        <v>126</v>
      </c>
      <c r="K257" s="54"/>
      <c r="L257" s="81"/>
      <c r="M257" s="81"/>
      <c r="N257" s="81"/>
      <c r="O257" s="81"/>
      <c r="P257" s="81"/>
      <c r="Q257" s="79">
        <f>SUM(L257:P257)</f>
        <v>0</v>
      </c>
      <c r="R257" s="81"/>
      <c r="S257" s="81"/>
      <c r="T257" s="81"/>
      <c r="U257" s="81"/>
      <c r="V257" s="79">
        <f>SUM(R257:U257)</f>
        <v>0</v>
      </c>
      <c r="W257" s="79">
        <f>SUM(V257+Q257)</f>
        <v>0</v>
      </c>
      <c r="X257" s="80"/>
      <c r="Y257" s="80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4"/>
      <c r="J258" s="53" t="s">
        <v>50</v>
      </c>
      <c r="K258" s="54"/>
      <c r="L258" s="79">
        <f aca="true" t="shared" si="40" ref="L258:U260">SUM(L266)</f>
        <v>49737.3</v>
      </c>
      <c r="M258" s="80">
        <f t="shared" si="40"/>
        <v>2609.8</v>
      </c>
      <c r="N258" s="79">
        <f t="shared" si="40"/>
        <v>774</v>
      </c>
      <c r="O258" s="79">
        <f t="shared" si="40"/>
        <v>50</v>
      </c>
      <c r="P258" s="80">
        <f t="shared" si="40"/>
        <v>0</v>
      </c>
      <c r="Q258" s="79">
        <f aca="true" t="shared" si="41" ref="Q258:Q334">SUM(L258:P258)</f>
        <v>53171.100000000006</v>
      </c>
      <c r="R258" s="80">
        <f aca="true" t="shared" si="42" ref="R258:U259">SUM(R266)</f>
        <v>0</v>
      </c>
      <c r="S258" s="79">
        <f t="shared" si="42"/>
        <v>0</v>
      </c>
      <c r="T258" s="79">
        <f t="shared" si="42"/>
        <v>0</v>
      </c>
      <c r="U258" s="79">
        <f t="shared" si="42"/>
        <v>0</v>
      </c>
      <c r="V258" s="79">
        <f aca="true" t="shared" si="43" ref="V258:V334">SUM(R258:U258)</f>
        <v>0</v>
      </c>
      <c r="W258" s="79">
        <f aca="true" t="shared" si="44" ref="W258:W314">SUM(V258+Q258)</f>
        <v>53171.100000000006</v>
      </c>
      <c r="X258" s="80">
        <f>SUM(Q258/W258*100)</f>
        <v>100</v>
      </c>
      <c r="Y258" s="80">
        <f>SUM(V258/W258*100)</f>
        <v>0</v>
      </c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4"/>
      <c r="J259" s="53" t="s">
        <v>51</v>
      </c>
      <c r="K259" s="54"/>
      <c r="L259" s="79">
        <f t="shared" si="40"/>
        <v>15342.8</v>
      </c>
      <c r="M259" s="80">
        <f t="shared" si="40"/>
        <v>776.1</v>
      </c>
      <c r="N259" s="79">
        <f t="shared" si="40"/>
        <v>607.8</v>
      </c>
      <c r="O259" s="79">
        <f t="shared" si="40"/>
        <v>0</v>
      </c>
      <c r="P259" s="80">
        <f t="shared" si="40"/>
        <v>0</v>
      </c>
      <c r="Q259" s="79">
        <f t="shared" si="41"/>
        <v>16726.7</v>
      </c>
      <c r="R259" s="80">
        <f t="shared" si="42"/>
        <v>0</v>
      </c>
      <c r="S259" s="79">
        <f t="shared" si="42"/>
        <v>0</v>
      </c>
      <c r="T259" s="79">
        <f t="shared" si="42"/>
        <v>0</v>
      </c>
      <c r="U259" s="79">
        <f t="shared" si="42"/>
        <v>0</v>
      </c>
      <c r="V259" s="79">
        <f t="shared" si="43"/>
        <v>0</v>
      </c>
      <c r="W259" s="79">
        <f t="shared" si="44"/>
        <v>16726.7</v>
      </c>
      <c r="X259" s="80">
        <f>SUM(Q259/W259*100)</f>
        <v>100</v>
      </c>
      <c r="Y259" s="80">
        <f>SUM(V259/W259*100)</f>
        <v>0</v>
      </c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4"/>
      <c r="J260" s="53" t="s">
        <v>52</v>
      </c>
      <c r="K260" s="54"/>
      <c r="L260" s="79">
        <f t="shared" si="40"/>
        <v>14939.7</v>
      </c>
      <c r="M260" s="80">
        <f t="shared" si="40"/>
        <v>730.6</v>
      </c>
      <c r="N260" s="79">
        <f t="shared" si="40"/>
        <v>433.9</v>
      </c>
      <c r="O260" s="79">
        <f t="shared" si="40"/>
        <v>0</v>
      </c>
      <c r="P260" s="80">
        <f t="shared" si="40"/>
        <v>0</v>
      </c>
      <c r="Q260" s="79">
        <f t="shared" si="40"/>
        <v>16104.2</v>
      </c>
      <c r="R260" s="80">
        <f t="shared" si="40"/>
        <v>0</v>
      </c>
      <c r="S260" s="79">
        <f t="shared" si="40"/>
        <v>0</v>
      </c>
      <c r="T260" s="79">
        <f t="shared" si="40"/>
        <v>0</v>
      </c>
      <c r="U260" s="79">
        <f t="shared" si="40"/>
        <v>0</v>
      </c>
      <c r="V260" s="79">
        <f t="shared" si="43"/>
        <v>0</v>
      </c>
      <c r="W260" s="79">
        <f t="shared" si="44"/>
        <v>16104.2</v>
      </c>
      <c r="X260" s="80">
        <f>SUM(Q260/W260*100)</f>
        <v>100</v>
      </c>
      <c r="Y260" s="80">
        <f>SUM(V260/W260*100)</f>
        <v>0</v>
      </c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4"/>
      <c r="J261" s="53" t="s">
        <v>53</v>
      </c>
      <c r="K261" s="54"/>
      <c r="L261" s="79">
        <f>SUM(L260/L258*100)</f>
        <v>30.037215530396704</v>
      </c>
      <c r="M261" s="80">
        <f>SUM(M260/M258*100)</f>
        <v>27.99448233581117</v>
      </c>
      <c r="N261" s="79">
        <f>SUM(N260/N258*100)</f>
        <v>56.0594315245478</v>
      </c>
      <c r="O261" s="79"/>
      <c r="P261" s="80"/>
      <c r="Q261" s="79">
        <f>SUM(Q260/Q258*100)</f>
        <v>30.287505806725832</v>
      </c>
      <c r="R261" s="80"/>
      <c r="S261" s="79"/>
      <c r="T261" s="79"/>
      <c r="U261" s="79"/>
      <c r="V261" s="79">
        <f t="shared" si="43"/>
        <v>0</v>
      </c>
      <c r="W261" s="79">
        <f t="shared" si="44"/>
        <v>30.287505806725832</v>
      </c>
      <c r="X261" s="80"/>
      <c r="Y261" s="80"/>
      <c r="Z261" s="4"/>
    </row>
    <row r="262" spans="1:26" ht="23.25">
      <c r="A262" s="4"/>
      <c r="B262" s="57"/>
      <c r="C262" s="57"/>
      <c r="D262" s="57"/>
      <c r="E262" s="57"/>
      <c r="F262" s="57"/>
      <c r="G262" s="57"/>
      <c r="H262" s="57"/>
      <c r="I262" s="64"/>
      <c r="J262" s="53" t="s">
        <v>54</v>
      </c>
      <c r="K262" s="54"/>
      <c r="L262" s="79">
        <f>SUM(L260/L259*100)</f>
        <v>97.37270902312486</v>
      </c>
      <c r="M262" s="80">
        <f>SUM(M260/M259*100)</f>
        <v>94.13735343383584</v>
      </c>
      <c r="N262" s="79">
        <f>SUM(N260/N259*100)</f>
        <v>71.38861467588022</v>
      </c>
      <c r="O262" s="79"/>
      <c r="P262" s="80"/>
      <c r="Q262" s="79">
        <f>SUM(Q260/Q259*100)</f>
        <v>96.27840518452534</v>
      </c>
      <c r="R262" s="80"/>
      <c r="S262" s="79"/>
      <c r="T262" s="79"/>
      <c r="U262" s="79"/>
      <c r="V262" s="79">
        <f t="shared" si="43"/>
        <v>0</v>
      </c>
      <c r="W262" s="79">
        <f t="shared" si="44"/>
        <v>96.27840518452534</v>
      </c>
      <c r="X262" s="80"/>
      <c r="Y262" s="80"/>
      <c r="Z262" s="4"/>
    </row>
    <row r="263" spans="1:26" ht="23.25">
      <c r="A263" s="4"/>
      <c r="B263" s="57"/>
      <c r="C263" s="58"/>
      <c r="D263" s="58"/>
      <c r="E263" s="58"/>
      <c r="F263" s="58"/>
      <c r="G263" s="58"/>
      <c r="H263" s="58"/>
      <c r="I263" s="53"/>
      <c r="J263" s="55"/>
      <c r="K263" s="54"/>
      <c r="L263" s="81"/>
      <c r="M263" s="81"/>
      <c r="N263" s="81"/>
      <c r="O263" s="81"/>
      <c r="P263" s="81"/>
      <c r="Q263" s="79"/>
      <c r="R263" s="81"/>
      <c r="S263" s="81"/>
      <c r="T263" s="81"/>
      <c r="U263" s="81"/>
      <c r="V263" s="79"/>
      <c r="W263" s="79"/>
      <c r="X263" s="80"/>
      <c r="Y263" s="80"/>
      <c r="Z263" s="4"/>
    </row>
    <row r="264" spans="1:26" ht="23.25">
      <c r="A264" s="4"/>
      <c r="B264" s="57"/>
      <c r="C264" s="57"/>
      <c r="D264" s="57"/>
      <c r="E264" s="57"/>
      <c r="F264" s="57"/>
      <c r="G264" s="57" t="s">
        <v>112</v>
      </c>
      <c r="H264" s="57"/>
      <c r="I264" s="64"/>
      <c r="J264" s="55" t="s">
        <v>113</v>
      </c>
      <c r="K264" s="54"/>
      <c r="L264" s="79"/>
      <c r="M264" s="80"/>
      <c r="N264" s="79"/>
      <c r="O264" s="79"/>
      <c r="P264" s="80"/>
      <c r="Q264" s="79">
        <f t="shared" si="41"/>
        <v>0</v>
      </c>
      <c r="R264" s="80"/>
      <c r="S264" s="79"/>
      <c r="T264" s="79"/>
      <c r="U264" s="79"/>
      <c r="V264" s="79">
        <f t="shared" si="43"/>
        <v>0</v>
      </c>
      <c r="W264" s="79">
        <f t="shared" si="44"/>
        <v>0</v>
      </c>
      <c r="X264" s="80"/>
      <c r="Y264" s="80"/>
      <c r="Z264" s="4"/>
    </row>
    <row r="265" spans="1:26" ht="23.25">
      <c r="A265" s="4"/>
      <c r="B265" s="57"/>
      <c r="C265" s="57"/>
      <c r="D265" s="57"/>
      <c r="E265" s="57"/>
      <c r="F265" s="57"/>
      <c r="G265" s="57"/>
      <c r="H265" s="57"/>
      <c r="I265" s="64"/>
      <c r="J265" s="53" t="s">
        <v>114</v>
      </c>
      <c r="K265" s="54"/>
      <c r="L265" s="79"/>
      <c r="M265" s="80"/>
      <c r="N265" s="79"/>
      <c r="O265" s="79"/>
      <c r="P265" s="80"/>
      <c r="Q265" s="79"/>
      <c r="R265" s="80"/>
      <c r="S265" s="79"/>
      <c r="T265" s="79"/>
      <c r="U265" s="79"/>
      <c r="V265" s="79"/>
      <c r="W265" s="79"/>
      <c r="X265" s="80"/>
      <c r="Y265" s="80"/>
      <c r="Z265" s="4"/>
    </row>
    <row r="266" spans="1:26" ht="23.25">
      <c r="A266" s="4"/>
      <c r="B266" s="57"/>
      <c r="C266" s="57"/>
      <c r="D266" s="57"/>
      <c r="E266" s="57"/>
      <c r="F266" s="57"/>
      <c r="G266" s="57"/>
      <c r="H266" s="57"/>
      <c r="I266" s="64"/>
      <c r="J266" s="53" t="s">
        <v>50</v>
      </c>
      <c r="K266" s="54"/>
      <c r="L266" s="79">
        <f aca="true" t="shared" si="45" ref="L266:P267">SUM(L283)</f>
        <v>49737.3</v>
      </c>
      <c r="M266" s="80">
        <f t="shared" si="45"/>
        <v>2609.8</v>
      </c>
      <c r="N266" s="79">
        <f t="shared" si="45"/>
        <v>774</v>
      </c>
      <c r="O266" s="79">
        <f t="shared" si="45"/>
        <v>50</v>
      </c>
      <c r="P266" s="80">
        <f t="shared" si="45"/>
        <v>0</v>
      </c>
      <c r="Q266" s="79">
        <f t="shared" si="41"/>
        <v>53171.100000000006</v>
      </c>
      <c r="R266" s="80">
        <f>SUM(R283)</f>
        <v>0</v>
      </c>
      <c r="S266" s="79">
        <f>SUM(S283)</f>
        <v>0</v>
      </c>
      <c r="T266" s="79">
        <f>SUM(T283)</f>
        <v>0</v>
      </c>
      <c r="U266" s="79">
        <f>SUM(U283)</f>
        <v>0</v>
      </c>
      <c r="V266" s="79">
        <f t="shared" si="43"/>
        <v>0</v>
      </c>
      <c r="W266" s="79">
        <f t="shared" si="44"/>
        <v>53171.100000000006</v>
      </c>
      <c r="X266" s="80">
        <f>SUM(Q266/W266*100)</f>
        <v>100</v>
      </c>
      <c r="Y266" s="80">
        <f>SUM(V266/W266*100)</f>
        <v>0</v>
      </c>
      <c r="Z266" s="4"/>
    </row>
    <row r="267" spans="1:26" ht="23.25">
      <c r="A267" s="4"/>
      <c r="B267" s="57"/>
      <c r="C267" s="57"/>
      <c r="D267" s="57"/>
      <c r="E267" s="57"/>
      <c r="F267" s="57"/>
      <c r="G267" s="57"/>
      <c r="H267" s="57"/>
      <c r="I267" s="64"/>
      <c r="J267" s="53" t="s">
        <v>51</v>
      </c>
      <c r="K267" s="54"/>
      <c r="L267" s="79">
        <f t="shared" si="45"/>
        <v>15342.8</v>
      </c>
      <c r="M267" s="80">
        <f t="shared" si="45"/>
        <v>776.1</v>
      </c>
      <c r="N267" s="79">
        <f t="shared" si="45"/>
        <v>607.8</v>
      </c>
      <c r="O267" s="79">
        <f t="shared" si="45"/>
        <v>0</v>
      </c>
      <c r="P267" s="80">
        <f t="shared" si="45"/>
        <v>0</v>
      </c>
      <c r="Q267" s="79">
        <f t="shared" si="41"/>
        <v>16726.7</v>
      </c>
      <c r="R267" s="80"/>
      <c r="S267" s="79"/>
      <c r="T267" s="79"/>
      <c r="U267" s="79"/>
      <c r="V267" s="79">
        <f t="shared" si="43"/>
        <v>0</v>
      </c>
      <c r="W267" s="79">
        <f t="shared" si="44"/>
        <v>16726.7</v>
      </c>
      <c r="X267" s="80">
        <f>SUM(Q267/W267*100)</f>
        <v>100</v>
      </c>
      <c r="Y267" s="80">
        <f>SUM(V267/W267*100)</f>
        <v>0</v>
      </c>
      <c r="Z267" s="4"/>
    </row>
    <row r="268" spans="1:26" ht="23.25">
      <c r="A268" s="4"/>
      <c r="B268" s="57"/>
      <c r="C268" s="57"/>
      <c r="D268" s="57"/>
      <c r="E268" s="57"/>
      <c r="F268" s="57"/>
      <c r="G268" s="57"/>
      <c r="H268" s="57"/>
      <c r="I268" s="64"/>
      <c r="J268" s="53" t="s">
        <v>52</v>
      </c>
      <c r="K268" s="54"/>
      <c r="L268" s="79">
        <f>SUM(L285)</f>
        <v>14939.7</v>
      </c>
      <c r="M268" s="80">
        <f>SUM(M285)</f>
        <v>730.6</v>
      </c>
      <c r="N268" s="79">
        <f>SUM(N285)</f>
        <v>433.9</v>
      </c>
      <c r="O268" s="79">
        <f>SUM(O285)</f>
        <v>0</v>
      </c>
      <c r="P268" s="80">
        <f>SUM(P285)</f>
        <v>0</v>
      </c>
      <c r="Q268" s="79">
        <f t="shared" si="41"/>
        <v>16104.2</v>
      </c>
      <c r="R268" s="80">
        <f>SUM(R285)</f>
        <v>0</v>
      </c>
      <c r="S268" s="79">
        <f>SUM(S285)</f>
        <v>0</v>
      </c>
      <c r="T268" s="79">
        <f>SUM(T285)</f>
        <v>0</v>
      </c>
      <c r="U268" s="79">
        <f>SUM(U285)</f>
        <v>0</v>
      </c>
      <c r="V268" s="79">
        <f t="shared" si="43"/>
        <v>0</v>
      </c>
      <c r="W268" s="79">
        <f t="shared" si="44"/>
        <v>16104.2</v>
      </c>
      <c r="X268" s="80">
        <f>SUM(Q268/W268*100)</f>
        <v>100</v>
      </c>
      <c r="Y268" s="80">
        <f>SUM(V268/W268*100)</f>
        <v>0</v>
      </c>
      <c r="Z268" s="4"/>
    </row>
    <row r="269" spans="1:26" ht="23.25">
      <c r="A269" s="4"/>
      <c r="B269" s="57"/>
      <c r="C269" s="57"/>
      <c r="D269" s="57"/>
      <c r="E269" s="57"/>
      <c r="F269" s="57"/>
      <c r="G269" s="57"/>
      <c r="H269" s="57"/>
      <c r="I269" s="64"/>
      <c r="J269" s="53" t="s">
        <v>54</v>
      </c>
      <c r="K269" s="54"/>
      <c r="L269" s="79">
        <f>SUM(L268/L266*100)</f>
        <v>30.037215530396704</v>
      </c>
      <c r="M269" s="80">
        <f>SUM(M268/M266*100)</f>
        <v>27.99448233581117</v>
      </c>
      <c r="N269" s="79">
        <f>SUM(N268/N266*100)</f>
        <v>56.0594315245478</v>
      </c>
      <c r="O269" s="79"/>
      <c r="P269" s="80"/>
      <c r="Q269" s="79">
        <f>SUM(Q268/Q266*100)</f>
        <v>30.287505806725832</v>
      </c>
      <c r="R269" s="80"/>
      <c r="S269" s="79"/>
      <c r="T269" s="79"/>
      <c r="U269" s="79"/>
      <c r="V269" s="79">
        <f t="shared" si="43"/>
        <v>0</v>
      </c>
      <c r="W269" s="79">
        <f t="shared" si="44"/>
        <v>30.287505806725832</v>
      </c>
      <c r="X269" s="80"/>
      <c r="Y269" s="80"/>
      <c r="Z269" s="4"/>
    </row>
    <row r="270" spans="1:26" ht="23.25">
      <c r="A270" s="4"/>
      <c r="B270" s="65"/>
      <c r="C270" s="65"/>
      <c r="D270" s="65"/>
      <c r="E270" s="65"/>
      <c r="F270" s="65"/>
      <c r="G270" s="65"/>
      <c r="H270" s="65"/>
      <c r="I270" s="66"/>
      <c r="J270" s="62"/>
      <c r="K270" s="63"/>
      <c r="L270" s="82"/>
      <c r="M270" s="83"/>
      <c r="N270" s="82"/>
      <c r="O270" s="82"/>
      <c r="P270" s="83"/>
      <c r="Q270" s="83"/>
      <c r="R270" s="83"/>
      <c r="S270" s="82"/>
      <c r="T270" s="82"/>
      <c r="U270" s="82"/>
      <c r="V270" s="83"/>
      <c r="W270" s="83"/>
      <c r="X270" s="83"/>
      <c r="Y270" s="83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5"/>
      <c r="W272" s="85"/>
      <c r="X272" s="85"/>
      <c r="Y272" s="85" t="s">
        <v>133</v>
      </c>
      <c r="Z272" s="4"/>
    </row>
    <row r="273" spans="1:26" ht="23.25">
      <c r="A273" s="4"/>
      <c r="B273" s="67" t="s">
        <v>40</v>
      </c>
      <c r="C273" s="68"/>
      <c r="D273" s="68"/>
      <c r="E273" s="68"/>
      <c r="F273" s="68"/>
      <c r="G273" s="68"/>
      <c r="H273" s="69"/>
      <c r="I273" s="10"/>
      <c r="J273" s="11"/>
      <c r="K273" s="12"/>
      <c r="L273" s="86" t="s">
        <v>1</v>
      </c>
      <c r="M273" s="86"/>
      <c r="N273" s="86"/>
      <c r="O273" s="86"/>
      <c r="P273" s="86"/>
      <c r="Q273" s="86"/>
      <c r="R273" s="87" t="s">
        <v>2</v>
      </c>
      <c r="S273" s="86"/>
      <c r="T273" s="86"/>
      <c r="U273" s="86"/>
      <c r="V273" s="88"/>
      <c r="W273" s="86" t="s">
        <v>42</v>
      </c>
      <c r="X273" s="86"/>
      <c r="Y273" s="89"/>
      <c r="Z273" s="4"/>
    </row>
    <row r="274" spans="1:26" ht="23.25">
      <c r="A274" s="4"/>
      <c r="B274" s="17" t="s">
        <v>41</v>
      </c>
      <c r="C274" s="18"/>
      <c r="D274" s="18"/>
      <c r="E274" s="18"/>
      <c r="F274" s="18"/>
      <c r="G274" s="18"/>
      <c r="H274" s="70"/>
      <c r="I274" s="19"/>
      <c r="J274" s="20"/>
      <c r="K274" s="21"/>
      <c r="L274" s="90"/>
      <c r="M274" s="80"/>
      <c r="N274" s="91"/>
      <c r="O274" s="92" t="s">
        <v>3</v>
      </c>
      <c r="P274" s="93"/>
      <c r="Q274" s="94"/>
      <c r="R274" s="95" t="s">
        <v>3</v>
      </c>
      <c r="S274" s="91"/>
      <c r="T274" s="90"/>
      <c r="U274" s="96"/>
      <c r="V274" s="94"/>
      <c r="W274" s="94"/>
      <c r="X274" s="97" t="s">
        <v>4</v>
      </c>
      <c r="Y274" s="98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99" t="s">
        <v>6</v>
      </c>
      <c r="M275" s="100" t="s">
        <v>7</v>
      </c>
      <c r="N275" s="101" t="s">
        <v>6</v>
      </c>
      <c r="O275" s="99" t="s">
        <v>8</v>
      </c>
      <c r="P275" s="93" t="s">
        <v>9</v>
      </c>
      <c r="Q275" s="80"/>
      <c r="R275" s="102" t="s">
        <v>8</v>
      </c>
      <c r="S275" s="100" t="s">
        <v>10</v>
      </c>
      <c r="T275" s="99" t="s">
        <v>11</v>
      </c>
      <c r="U275" s="96" t="s">
        <v>12</v>
      </c>
      <c r="V275" s="94"/>
      <c r="W275" s="94"/>
      <c r="X275" s="94"/>
      <c r="Y275" s="100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39</v>
      </c>
      <c r="I276" s="19"/>
      <c r="J276" s="39"/>
      <c r="K276" s="21"/>
      <c r="L276" s="99" t="s">
        <v>13</v>
      </c>
      <c r="M276" s="100" t="s">
        <v>14</v>
      </c>
      <c r="N276" s="101" t="s">
        <v>15</v>
      </c>
      <c r="O276" s="99" t="s">
        <v>16</v>
      </c>
      <c r="P276" s="93" t="s">
        <v>17</v>
      </c>
      <c r="Q276" s="100" t="s">
        <v>18</v>
      </c>
      <c r="R276" s="102" t="s">
        <v>16</v>
      </c>
      <c r="S276" s="100" t="s">
        <v>19</v>
      </c>
      <c r="T276" s="99" t="s">
        <v>20</v>
      </c>
      <c r="U276" s="96" t="s">
        <v>21</v>
      </c>
      <c r="V276" s="93" t="s">
        <v>18</v>
      </c>
      <c r="W276" s="93" t="s">
        <v>22</v>
      </c>
      <c r="X276" s="93" t="s">
        <v>23</v>
      </c>
      <c r="Y276" s="100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103"/>
      <c r="M277" s="104"/>
      <c r="N277" s="105"/>
      <c r="O277" s="106" t="s">
        <v>25</v>
      </c>
      <c r="P277" s="107"/>
      <c r="Q277" s="108"/>
      <c r="R277" s="109" t="s">
        <v>25</v>
      </c>
      <c r="S277" s="104" t="s">
        <v>26</v>
      </c>
      <c r="T277" s="103"/>
      <c r="U277" s="110" t="s">
        <v>27</v>
      </c>
      <c r="V277" s="108"/>
      <c r="W277" s="108"/>
      <c r="X277" s="108"/>
      <c r="Y277" s="10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4"/>
      <c r="J278" s="53"/>
      <c r="K278" s="54"/>
      <c r="L278" s="90"/>
      <c r="M278" s="80"/>
      <c r="N278" s="91"/>
      <c r="O278" s="111"/>
      <c r="P278" s="94"/>
      <c r="Q278" s="94"/>
      <c r="R278" s="80"/>
      <c r="S278" s="91"/>
      <c r="T278" s="90"/>
      <c r="U278" s="112"/>
      <c r="V278" s="94"/>
      <c r="W278" s="94"/>
      <c r="X278" s="94"/>
      <c r="Y278" s="80"/>
      <c r="Z278" s="4"/>
    </row>
    <row r="279" spans="1:26" ht="23.25">
      <c r="A279" s="4"/>
      <c r="B279" s="51" t="s">
        <v>48</v>
      </c>
      <c r="C279" s="51"/>
      <c r="D279" s="51" t="s">
        <v>55</v>
      </c>
      <c r="E279" s="51"/>
      <c r="F279" s="51" t="s">
        <v>111</v>
      </c>
      <c r="G279" s="51" t="s">
        <v>112</v>
      </c>
      <c r="H279" s="51"/>
      <c r="I279" s="64"/>
      <c r="J279" s="55" t="s">
        <v>54</v>
      </c>
      <c r="K279" s="56"/>
      <c r="L279" s="79">
        <f>SUM(L268/L267*100)</f>
        <v>97.37270902312486</v>
      </c>
      <c r="M279" s="79">
        <f>SUM(M268/M267*100)</f>
        <v>94.13735343383584</v>
      </c>
      <c r="N279" s="79">
        <f>SUM(N268/N267*100)</f>
        <v>71.38861467588022</v>
      </c>
      <c r="O279" s="79"/>
      <c r="P279" s="79"/>
      <c r="Q279" s="79">
        <f>SUM(Q268/Q267*100)</f>
        <v>96.27840518452534</v>
      </c>
      <c r="R279" s="79"/>
      <c r="S279" s="79"/>
      <c r="T279" s="79"/>
      <c r="U279" s="113"/>
      <c r="V279" s="80">
        <f t="shared" si="43"/>
        <v>0</v>
      </c>
      <c r="W279" s="80">
        <f t="shared" si="44"/>
        <v>96.27840518452534</v>
      </c>
      <c r="X279" s="80"/>
      <c r="Y279" s="80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4"/>
      <c r="J280" s="55"/>
      <c r="K280" s="56"/>
      <c r="L280" s="79"/>
      <c r="M280" s="79"/>
      <c r="N280" s="79"/>
      <c r="O280" s="79"/>
      <c r="P280" s="79"/>
      <c r="Q280" s="79">
        <f t="shared" si="41"/>
        <v>0</v>
      </c>
      <c r="R280" s="79"/>
      <c r="S280" s="79"/>
      <c r="T280" s="79"/>
      <c r="U280" s="79"/>
      <c r="V280" s="80">
        <f t="shared" si="43"/>
        <v>0</v>
      </c>
      <c r="W280" s="80">
        <f t="shared" si="44"/>
        <v>0</v>
      </c>
      <c r="X280" s="80"/>
      <c r="Y280" s="80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 t="s">
        <v>65</v>
      </c>
      <c r="I281" s="64"/>
      <c r="J281" s="53" t="s">
        <v>125</v>
      </c>
      <c r="K281" s="54"/>
      <c r="L281" s="79"/>
      <c r="M281" s="79"/>
      <c r="N281" s="79"/>
      <c r="O281" s="79"/>
      <c r="P281" s="79"/>
      <c r="Q281" s="80">
        <f t="shared" si="41"/>
        <v>0</v>
      </c>
      <c r="R281" s="79"/>
      <c r="S281" s="79"/>
      <c r="T281" s="79"/>
      <c r="U281" s="79"/>
      <c r="V281" s="80">
        <f t="shared" si="43"/>
        <v>0</v>
      </c>
      <c r="W281" s="80">
        <f t="shared" si="44"/>
        <v>0</v>
      </c>
      <c r="X281" s="80"/>
      <c r="Y281" s="80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4"/>
      <c r="J282" s="53" t="s">
        <v>67</v>
      </c>
      <c r="K282" s="54"/>
      <c r="L282" s="79"/>
      <c r="M282" s="80"/>
      <c r="N282" s="79"/>
      <c r="O282" s="79"/>
      <c r="P282" s="80"/>
      <c r="Q282" s="80">
        <f t="shared" si="41"/>
        <v>0</v>
      </c>
      <c r="R282" s="80"/>
      <c r="S282" s="79"/>
      <c r="T282" s="79"/>
      <c r="U282" s="79"/>
      <c r="V282" s="80">
        <f t="shared" si="43"/>
        <v>0</v>
      </c>
      <c r="W282" s="80">
        <f t="shared" si="44"/>
        <v>0</v>
      </c>
      <c r="X282" s="80"/>
      <c r="Y282" s="80"/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4"/>
      <c r="J283" s="53" t="s">
        <v>50</v>
      </c>
      <c r="K283" s="54"/>
      <c r="L283" s="79">
        <v>49737.3</v>
      </c>
      <c r="M283" s="80">
        <v>2609.8</v>
      </c>
      <c r="N283" s="79">
        <v>774</v>
      </c>
      <c r="O283" s="79">
        <v>50</v>
      </c>
      <c r="P283" s="80"/>
      <c r="Q283" s="80">
        <f t="shared" si="41"/>
        <v>53171.100000000006</v>
      </c>
      <c r="R283" s="80"/>
      <c r="S283" s="79"/>
      <c r="T283" s="79"/>
      <c r="U283" s="79"/>
      <c r="V283" s="80">
        <f t="shared" si="43"/>
        <v>0</v>
      </c>
      <c r="W283" s="80">
        <f t="shared" si="44"/>
        <v>53171.100000000006</v>
      </c>
      <c r="X283" s="80">
        <f>SUM(Q283/W283*100)</f>
        <v>100</v>
      </c>
      <c r="Y283" s="80">
        <f>SUM(V283/W283*100)</f>
        <v>0</v>
      </c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4"/>
      <c r="J284" s="53" t="s">
        <v>51</v>
      </c>
      <c r="K284" s="54"/>
      <c r="L284" s="79">
        <v>15342.8</v>
      </c>
      <c r="M284" s="80">
        <v>776.1</v>
      </c>
      <c r="N284" s="79">
        <v>607.8</v>
      </c>
      <c r="O284" s="79"/>
      <c r="P284" s="80"/>
      <c r="Q284" s="80">
        <f t="shared" si="41"/>
        <v>16726.7</v>
      </c>
      <c r="R284" s="80"/>
      <c r="S284" s="79"/>
      <c r="T284" s="79"/>
      <c r="U284" s="79"/>
      <c r="V284" s="80">
        <f t="shared" si="43"/>
        <v>0</v>
      </c>
      <c r="W284" s="80">
        <f t="shared" si="44"/>
        <v>16726.7</v>
      </c>
      <c r="X284" s="80">
        <f>SUM(Q284/W284*100)</f>
        <v>100</v>
      </c>
      <c r="Y284" s="80">
        <f>SUM(V284/W284*100)</f>
        <v>0</v>
      </c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4"/>
      <c r="J285" s="53" t="s">
        <v>52</v>
      </c>
      <c r="K285" s="54"/>
      <c r="L285" s="79">
        <v>14939.7</v>
      </c>
      <c r="M285" s="80">
        <v>730.6</v>
      </c>
      <c r="N285" s="79">
        <v>433.9</v>
      </c>
      <c r="O285" s="79"/>
      <c r="P285" s="80"/>
      <c r="Q285" s="80">
        <f t="shared" si="41"/>
        <v>16104.2</v>
      </c>
      <c r="R285" s="80"/>
      <c r="S285" s="79"/>
      <c r="T285" s="79"/>
      <c r="U285" s="79"/>
      <c r="V285" s="80">
        <f t="shared" si="43"/>
        <v>0</v>
      </c>
      <c r="W285" s="80">
        <f t="shared" si="44"/>
        <v>16104.2</v>
      </c>
      <c r="X285" s="80">
        <f>SUM(Q285/W285*100)</f>
        <v>100</v>
      </c>
      <c r="Y285" s="80">
        <f>SUM(V285/W285*100)</f>
        <v>0</v>
      </c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4"/>
      <c r="J286" s="53" t="s">
        <v>53</v>
      </c>
      <c r="K286" s="54"/>
      <c r="L286" s="79">
        <f>SUM(L285/L283*100)</f>
        <v>30.037215530396704</v>
      </c>
      <c r="M286" s="80">
        <f>SUM(M285/M283*100)</f>
        <v>27.99448233581117</v>
      </c>
      <c r="N286" s="79">
        <f>SUM(N285/N283*100)</f>
        <v>56.0594315245478</v>
      </c>
      <c r="O286" s="79"/>
      <c r="P286" s="80"/>
      <c r="Q286" s="80">
        <f>SUM(Q285/Q283*100)</f>
        <v>30.287505806725832</v>
      </c>
      <c r="R286" s="80"/>
      <c r="S286" s="79"/>
      <c r="T286" s="79"/>
      <c r="U286" s="79"/>
      <c r="V286" s="80">
        <f t="shared" si="43"/>
        <v>0</v>
      </c>
      <c r="W286" s="80">
        <f t="shared" si="44"/>
        <v>30.287505806725832</v>
      </c>
      <c r="X286" s="80"/>
      <c r="Y286" s="80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4"/>
      <c r="J287" s="53" t="s">
        <v>54</v>
      </c>
      <c r="K287" s="54"/>
      <c r="L287" s="79">
        <f>SUM(L285/L284*100)</f>
        <v>97.37270902312486</v>
      </c>
      <c r="M287" s="80">
        <f>SUM(M285/M284*100)</f>
        <v>94.13735343383584</v>
      </c>
      <c r="N287" s="79">
        <f>SUM(N285/N284*100)</f>
        <v>71.38861467588022</v>
      </c>
      <c r="O287" s="79"/>
      <c r="P287" s="80"/>
      <c r="Q287" s="80">
        <f>SUM(Q285/Q284*100)</f>
        <v>96.27840518452534</v>
      </c>
      <c r="R287" s="80"/>
      <c r="S287" s="79"/>
      <c r="T287" s="79"/>
      <c r="U287" s="79"/>
      <c r="V287" s="80">
        <f t="shared" si="43"/>
        <v>0</v>
      </c>
      <c r="W287" s="80">
        <f t="shared" si="44"/>
        <v>96.27840518452534</v>
      </c>
      <c r="X287" s="80"/>
      <c r="Y287" s="80"/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4"/>
      <c r="J288" s="53"/>
      <c r="K288" s="54"/>
      <c r="L288" s="79"/>
      <c r="M288" s="80"/>
      <c r="N288" s="79"/>
      <c r="O288" s="79"/>
      <c r="P288" s="80"/>
      <c r="Q288" s="80">
        <f t="shared" si="41"/>
        <v>0</v>
      </c>
      <c r="R288" s="80"/>
      <c r="S288" s="79"/>
      <c r="T288" s="79"/>
      <c r="U288" s="79"/>
      <c r="V288" s="80">
        <f t="shared" si="43"/>
        <v>0</v>
      </c>
      <c r="W288" s="80">
        <f t="shared" si="44"/>
        <v>0</v>
      </c>
      <c r="X288" s="80"/>
      <c r="Y288" s="80"/>
      <c r="Z288" s="4"/>
    </row>
    <row r="289" spans="1:26" ht="23.25">
      <c r="A289" s="4"/>
      <c r="B289" s="51"/>
      <c r="C289" s="51"/>
      <c r="D289" s="51"/>
      <c r="E289" s="51"/>
      <c r="F289" s="51" t="s">
        <v>115</v>
      </c>
      <c r="G289" s="51"/>
      <c r="H289" s="51"/>
      <c r="I289" s="64"/>
      <c r="J289" s="53" t="s">
        <v>116</v>
      </c>
      <c r="K289" s="54"/>
      <c r="L289" s="79"/>
      <c r="M289" s="80"/>
      <c r="N289" s="79"/>
      <c r="O289" s="79"/>
      <c r="P289" s="80"/>
      <c r="Q289" s="80">
        <f t="shared" si="41"/>
        <v>0</v>
      </c>
      <c r="R289" s="80"/>
      <c r="S289" s="79"/>
      <c r="T289" s="79"/>
      <c r="U289" s="79"/>
      <c r="V289" s="80">
        <f t="shared" si="43"/>
        <v>0</v>
      </c>
      <c r="W289" s="80">
        <f t="shared" si="44"/>
        <v>0</v>
      </c>
      <c r="X289" s="80"/>
      <c r="Y289" s="80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4"/>
      <c r="J290" s="53" t="s">
        <v>117</v>
      </c>
      <c r="K290" s="54"/>
      <c r="L290" s="79"/>
      <c r="M290" s="80"/>
      <c r="N290" s="79"/>
      <c r="O290" s="79"/>
      <c r="P290" s="80"/>
      <c r="Q290" s="80">
        <f t="shared" si="41"/>
        <v>0</v>
      </c>
      <c r="R290" s="80"/>
      <c r="S290" s="79"/>
      <c r="T290" s="79"/>
      <c r="U290" s="79"/>
      <c r="V290" s="80">
        <f t="shared" si="43"/>
        <v>0</v>
      </c>
      <c r="W290" s="80">
        <f t="shared" si="44"/>
        <v>0</v>
      </c>
      <c r="X290" s="80"/>
      <c r="Y290" s="80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4"/>
      <c r="J291" s="53" t="s">
        <v>50</v>
      </c>
      <c r="K291" s="54"/>
      <c r="L291" s="79">
        <f aca="true" t="shared" si="46" ref="L291:P292">SUM(L307)</f>
        <v>65900</v>
      </c>
      <c r="M291" s="80">
        <f t="shared" si="46"/>
        <v>0</v>
      </c>
      <c r="N291" s="79">
        <f t="shared" si="46"/>
        <v>0</v>
      </c>
      <c r="O291" s="79">
        <f t="shared" si="46"/>
        <v>0</v>
      </c>
      <c r="P291" s="80">
        <f t="shared" si="46"/>
        <v>0</v>
      </c>
      <c r="Q291" s="80">
        <f t="shared" si="41"/>
        <v>65900</v>
      </c>
      <c r="R291" s="80">
        <f aca="true" t="shared" si="47" ref="R291:U292">SUM(R307)</f>
        <v>0</v>
      </c>
      <c r="S291" s="79">
        <f t="shared" si="47"/>
        <v>0</v>
      </c>
      <c r="T291" s="79">
        <f t="shared" si="47"/>
        <v>0</v>
      </c>
      <c r="U291" s="79">
        <f t="shared" si="47"/>
        <v>0</v>
      </c>
      <c r="V291" s="80">
        <f t="shared" si="43"/>
        <v>0</v>
      </c>
      <c r="W291" s="80">
        <f t="shared" si="44"/>
        <v>65900</v>
      </c>
      <c r="X291" s="80">
        <f>SUM(Q291/W291*100)</f>
        <v>100</v>
      </c>
      <c r="Y291" s="80">
        <f>SUM(V291/W291*100)</f>
        <v>0</v>
      </c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4"/>
      <c r="J292" s="53" t="s">
        <v>51</v>
      </c>
      <c r="K292" s="54"/>
      <c r="L292" s="79">
        <f t="shared" si="46"/>
        <v>453.1</v>
      </c>
      <c r="M292" s="80">
        <f t="shared" si="46"/>
        <v>0</v>
      </c>
      <c r="N292" s="79">
        <f t="shared" si="46"/>
        <v>0</v>
      </c>
      <c r="O292" s="79">
        <f t="shared" si="46"/>
        <v>0</v>
      </c>
      <c r="P292" s="80">
        <f t="shared" si="46"/>
        <v>0</v>
      </c>
      <c r="Q292" s="80">
        <f t="shared" si="41"/>
        <v>453.1</v>
      </c>
      <c r="R292" s="80">
        <f t="shared" si="47"/>
        <v>0</v>
      </c>
      <c r="S292" s="79">
        <f t="shared" si="47"/>
        <v>0</v>
      </c>
      <c r="T292" s="79">
        <f t="shared" si="47"/>
        <v>0</v>
      </c>
      <c r="U292" s="79">
        <f t="shared" si="47"/>
        <v>0</v>
      </c>
      <c r="V292" s="80">
        <f t="shared" si="43"/>
        <v>0</v>
      </c>
      <c r="W292" s="80">
        <f t="shared" si="44"/>
        <v>453.1</v>
      </c>
      <c r="X292" s="80">
        <f>SUM(Q292/W292*100)</f>
        <v>100</v>
      </c>
      <c r="Y292" s="80">
        <f>SUM(V292/W292*100)</f>
        <v>0</v>
      </c>
      <c r="Z292" s="4"/>
    </row>
    <row r="293" spans="1:26" ht="23.25">
      <c r="A293" s="4"/>
      <c r="B293" s="57"/>
      <c r="C293" s="58"/>
      <c r="D293" s="58"/>
      <c r="E293" s="58"/>
      <c r="F293" s="58"/>
      <c r="G293" s="58"/>
      <c r="H293" s="58"/>
      <c r="I293" s="53"/>
      <c r="J293" s="53" t="s">
        <v>52</v>
      </c>
      <c r="K293" s="54"/>
      <c r="L293" s="81"/>
      <c r="M293" s="81"/>
      <c r="N293" s="81"/>
      <c r="O293" s="81"/>
      <c r="P293" s="81"/>
      <c r="Q293" s="81">
        <f t="shared" si="41"/>
        <v>0</v>
      </c>
      <c r="R293" s="81"/>
      <c r="S293" s="81"/>
      <c r="T293" s="81"/>
      <c r="U293" s="81"/>
      <c r="V293" s="81">
        <f t="shared" si="43"/>
        <v>0</v>
      </c>
      <c r="W293" s="81">
        <f t="shared" si="44"/>
        <v>0</v>
      </c>
      <c r="X293" s="81"/>
      <c r="Y293" s="8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4"/>
      <c r="J294" s="53" t="s">
        <v>53</v>
      </c>
      <c r="K294" s="54"/>
      <c r="L294" s="79"/>
      <c r="M294" s="80"/>
      <c r="N294" s="79"/>
      <c r="O294" s="79"/>
      <c r="P294" s="80"/>
      <c r="Q294" s="80">
        <f t="shared" si="41"/>
        <v>0</v>
      </c>
      <c r="R294" s="80"/>
      <c r="S294" s="79"/>
      <c r="T294" s="79"/>
      <c r="U294" s="79"/>
      <c r="V294" s="80">
        <f t="shared" si="43"/>
        <v>0</v>
      </c>
      <c r="W294" s="80">
        <f t="shared" si="44"/>
        <v>0</v>
      </c>
      <c r="X294" s="80"/>
      <c r="Y294" s="80"/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4"/>
      <c r="J295" s="53" t="s">
        <v>54</v>
      </c>
      <c r="K295" s="54"/>
      <c r="L295" s="79"/>
      <c r="M295" s="80"/>
      <c r="N295" s="79"/>
      <c r="O295" s="79"/>
      <c r="P295" s="80"/>
      <c r="Q295" s="80">
        <f t="shared" si="41"/>
        <v>0</v>
      </c>
      <c r="R295" s="80"/>
      <c r="S295" s="79"/>
      <c r="T295" s="79"/>
      <c r="U295" s="79"/>
      <c r="V295" s="80">
        <f t="shared" si="43"/>
        <v>0</v>
      </c>
      <c r="W295" s="80">
        <f t="shared" si="44"/>
        <v>0</v>
      </c>
      <c r="X295" s="80"/>
      <c r="Y295" s="80"/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4"/>
      <c r="J296" s="53"/>
      <c r="K296" s="54"/>
      <c r="L296" s="79"/>
      <c r="M296" s="80"/>
      <c r="N296" s="79"/>
      <c r="O296" s="79"/>
      <c r="P296" s="80"/>
      <c r="Q296" s="80"/>
      <c r="R296" s="80"/>
      <c r="S296" s="79"/>
      <c r="T296" s="79"/>
      <c r="U296" s="79"/>
      <c r="V296" s="80"/>
      <c r="W296" s="80"/>
      <c r="X296" s="80"/>
      <c r="Y296" s="80"/>
      <c r="Z296" s="4"/>
    </row>
    <row r="297" spans="1:26" ht="23.25">
      <c r="A297" s="4"/>
      <c r="B297" s="51"/>
      <c r="C297" s="51"/>
      <c r="D297" s="51"/>
      <c r="E297" s="51"/>
      <c r="F297" s="51"/>
      <c r="G297" s="51" t="s">
        <v>112</v>
      </c>
      <c r="H297" s="51"/>
      <c r="I297" s="64"/>
      <c r="J297" s="53" t="s">
        <v>113</v>
      </c>
      <c r="K297" s="54"/>
      <c r="L297" s="79"/>
      <c r="M297" s="80"/>
      <c r="N297" s="79"/>
      <c r="O297" s="79"/>
      <c r="P297" s="80"/>
      <c r="Q297" s="80"/>
      <c r="R297" s="80"/>
      <c r="S297" s="79"/>
      <c r="T297" s="79"/>
      <c r="U297" s="79"/>
      <c r="V297" s="80"/>
      <c r="W297" s="80"/>
      <c r="X297" s="80"/>
      <c r="Y297" s="80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4"/>
      <c r="J298" s="53" t="s">
        <v>114</v>
      </c>
      <c r="K298" s="54"/>
      <c r="L298" s="79"/>
      <c r="M298" s="80"/>
      <c r="N298" s="79"/>
      <c r="O298" s="79"/>
      <c r="P298" s="80"/>
      <c r="Q298" s="80"/>
      <c r="R298" s="80"/>
      <c r="S298" s="79"/>
      <c r="T298" s="79"/>
      <c r="U298" s="79"/>
      <c r="V298" s="80"/>
      <c r="W298" s="80"/>
      <c r="X298" s="80"/>
      <c r="Y298" s="80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4"/>
      <c r="J299" s="53" t="s">
        <v>50</v>
      </c>
      <c r="K299" s="54"/>
      <c r="L299" s="79">
        <f aca="true" t="shared" si="48" ref="L299:P300">SUM(L307)</f>
        <v>65900</v>
      </c>
      <c r="M299" s="80">
        <f t="shared" si="48"/>
        <v>0</v>
      </c>
      <c r="N299" s="79">
        <f t="shared" si="48"/>
        <v>0</v>
      </c>
      <c r="O299" s="79">
        <f t="shared" si="48"/>
        <v>0</v>
      </c>
      <c r="P299" s="80">
        <f t="shared" si="48"/>
        <v>0</v>
      </c>
      <c r="Q299" s="80">
        <f t="shared" si="41"/>
        <v>65900</v>
      </c>
      <c r="R299" s="80">
        <f aca="true" t="shared" si="49" ref="R299:U300">SUM(R307)</f>
        <v>0</v>
      </c>
      <c r="S299" s="79">
        <f t="shared" si="49"/>
        <v>0</v>
      </c>
      <c r="T299" s="79">
        <f t="shared" si="49"/>
        <v>0</v>
      </c>
      <c r="U299" s="79">
        <f t="shared" si="49"/>
        <v>0</v>
      </c>
      <c r="V299" s="80"/>
      <c r="W299" s="80">
        <f t="shared" si="44"/>
        <v>65900</v>
      </c>
      <c r="X299" s="80">
        <f>SUM(Q299/W299*100)</f>
        <v>100</v>
      </c>
      <c r="Y299" s="80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4"/>
      <c r="J300" s="53" t="s">
        <v>51</v>
      </c>
      <c r="K300" s="54"/>
      <c r="L300" s="79">
        <f t="shared" si="48"/>
        <v>453.1</v>
      </c>
      <c r="M300" s="80">
        <f t="shared" si="48"/>
        <v>0</v>
      </c>
      <c r="N300" s="79">
        <f t="shared" si="48"/>
        <v>0</v>
      </c>
      <c r="O300" s="79">
        <f t="shared" si="48"/>
        <v>0</v>
      </c>
      <c r="P300" s="80">
        <f t="shared" si="48"/>
        <v>0</v>
      </c>
      <c r="Q300" s="80">
        <f t="shared" si="41"/>
        <v>453.1</v>
      </c>
      <c r="R300" s="80">
        <f t="shared" si="49"/>
        <v>0</v>
      </c>
      <c r="S300" s="79">
        <f t="shared" si="49"/>
        <v>0</v>
      </c>
      <c r="T300" s="79">
        <f t="shared" si="49"/>
        <v>0</v>
      </c>
      <c r="U300" s="79">
        <f t="shared" si="49"/>
        <v>0</v>
      </c>
      <c r="V300" s="80"/>
      <c r="W300" s="80">
        <f t="shared" si="44"/>
        <v>453.1</v>
      </c>
      <c r="X300" s="80">
        <f>SUM(Q300/W300*100)</f>
        <v>100</v>
      </c>
      <c r="Y300" s="80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4"/>
      <c r="J301" s="53" t="s">
        <v>52</v>
      </c>
      <c r="K301" s="54"/>
      <c r="L301" s="79"/>
      <c r="M301" s="80"/>
      <c r="N301" s="79"/>
      <c r="O301" s="79"/>
      <c r="P301" s="80"/>
      <c r="Q301" s="80"/>
      <c r="R301" s="80"/>
      <c r="S301" s="79"/>
      <c r="T301" s="79"/>
      <c r="U301" s="79"/>
      <c r="V301" s="80"/>
      <c r="W301" s="80"/>
      <c r="X301" s="80"/>
      <c r="Y301" s="80"/>
      <c r="Z301" s="4"/>
    </row>
    <row r="302" spans="1:26" ht="23.25">
      <c r="A302" s="4"/>
      <c r="B302" s="57"/>
      <c r="C302" s="58"/>
      <c r="D302" s="58"/>
      <c r="E302" s="58"/>
      <c r="F302" s="58"/>
      <c r="G302" s="58"/>
      <c r="H302" s="58"/>
      <c r="I302" s="53"/>
      <c r="J302" s="53" t="s">
        <v>53</v>
      </c>
      <c r="K302" s="54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4"/>
      <c r="J303" s="53" t="s">
        <v>54</v>
      </c>
      <c r="K303" s="54"/>
      <c r="L303" s="79"/>
      <c r="M303" s="80"/>
      <c r="N303" s="79"/>
      <c r="O303" s="79"/>
      <c r="P303" s="80"/>
      <c r="Q303" s="80"/>
      <c r="R303" s="80"/>
      <c r="S303" s="79"/>
      <c r="T303" s="79"/>
      <c r="U303" s="79"/>
      <c r="V303" s="80"/>
      <c r="W303" s="80"/>
      <c r="X303" s="80"/>
      <c r="Y303" s="80"/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4"/>
      <c r="J304" s="53"/>
      <c r="K304" s="54"/>
      <c r="L304" s="79"/>
      <c r="M304" s="80"/>
      <c r="N304" s="79"/>
      <c r="O304" s="79"/>
      <c r="P304" s="80"/>
      <c r="Q304" s="80">
        <f t="shared" si="41"/>
        <v>0</v>
      </c>
      <c r="R304" s="80"/>
      <c r="S304" s="79"/>
      <c r="T304" s="79"/>
      <c r="U304" s="79"/>
      <c r="V304" s="80">
        <f t="shared" si="43"/>
        <v>0</v>
      </c>
      <c r="W304" s="80">
        <f t="shared" si="44"/>
        <v>0</v>
      </c>
      <c r="X304" s="80"/>
      <c r="Y304" s="80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 t="s">
        <v>65</v>
      </c>
      <c r="I305" s="64" t="s">
        <v>125</v>
      </c>
      <c r="J305" s="53" t="s">
        <v>125</v>
      </c>
      <c r="K305" s="54"/>
      <c r="L305" s="79"/>
      <c r="M305" s="80"/>
      <c r="N305" s="79"/>
      <c r="O305" s="79"/>
      <c r="P305" s="80"/>
      <c r="Q305" s="80">
        <f t="shared" si="41"/>
        <v>0</v>
      </c>
      <c r="R305" s="80"/>
      <c r="S305" s="79"/>
      <c r="T305" s="79"/>
      <c r="U305" s="79"/>
      <c r="V305" s="80">
        <f t="shared" si="43"/>
        <v>0</v>
      </c>
      <c r="W305" s="80">
        <f t="shared" si="44"/>
        <v>0</v>
      </c>
      <c r="X305" s="80"/>
      <c r="Y305" s="80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4"/>
      <c r="J306" s="53" t="s">
        <v>67</v>
      </c>
      <c r="K306" s="54"/>
      <c r="L306" s="79"/>
      <c r="M306" s="80"/>
      <c r="N306" s="79"/>
      <c r="O306" s="79"/>
      <c r="P306" s="80"/>
      <c r="Q306" s="80">
        <f t="shared" si="41"/>
        <v>0</v>
      </c>
      <c r="R306" s="80"/>
      <c r="S306" s="79"/>
      <c r="T306" s="79"/>
      <c r="U306" s="79"/>
      <c r="V306" s="80">
        <f t="shared" si="43"/>
        <v>0</v>
      </c>
      <c r="W306" s="80">
        <f t="shared" si="44"/>
        <v>0</v>
      </c>
      <c r="X306" s="80"/>
      <c r="Y306" s="80"/>
      <c r="Z306" s="4"/>
    </row>
    <row r="307" spans="1:26" ht="23.25">
      <c r="A307" s="4"/>
      <c r="B307" s="57"/>
      <c r="C307" s="57"/>
      <c r="D307" s="57"/>
      <c r="E307" s="57"/>
      <c r="F307" s="57"/>
      <c r="G307" s="57"/>
      <c r="H307" s="57"/>
      <c r="I307" s="64"/>
      <c r="J307" s="53" t="s">
        <v>50</v>
      </c>
      <c r="K307" s="54"/>
      <c r="L307" s="79">
        <v>65900</v>
      </c>
      <c r="M307" s="80"/>
      <c r="N307" s="79"/>
      <c r="O307" s="79"/>
      <c r="P307" s="80"/>
      <c r="Q307" s="80">
        <f t="shared" si="41"/>
        <v>65900</v>
      </c>
      <c r="R307" s="80"/>
      <c r="S307" s="79"/>
      <c r="T307" s="79"/>
      <c r="U307" s="79"/>
      <c r="V307" s="80">
        <f t="shared" si="43"/>
        <v>0</v>
      </c>
      <c r="W307" s="80">
        <f t="shared" si="44"/>
        <v>65900</v>
      </c>
      <c r="X307" s="80">
        <f>SUM(Q307/W307*100)</f>
        <v>100</v>
      </c>
      <c r="Y307" s="80">
        <f>SUM(V307/W307*100)</f>
        <v>0</v>
      </c>
      <c r="Z307" s="4"/>
    </row>
    <row r="308" spans="1:26" ht="23.25">
      <c r="A308" s="4"/>
      <c r="B308" s="57"/>
      <c r="C308" s="58"/>
      <c r="D308" s="58"/>
      <c r="E308" s="58"/>
      <c r="F308" s="58"/>
      <c r="G308" s="58"/>
      <c r="H308" s="58"/>
      <c r="I308" s="53"/>
      <c r="J308" s="53" t="s">
        <v>51</v>
      </c>
      <c r="K308" s="54"/>
      <c r="L308" s="81">
        <v>453.1</v>
      </c>
      <c r="M308" s="81"/>
      <c r="N308" s="81"/>
      <c r="O308" s="81"/>
      <c r="P308" s="81"/>
      <c r="Q308" s="81">
        <f t="shared" si="41"/>
        <v>453.1</v>
      </c>
      <c r="R308" s="81"/>
      <c r="S308" s="81"/>
      <c r="T308" s="81"/>
      <c r="U308" s="81"/>
      <c r="V308" s="81">
        <f t="shared" si="43"/>
        <v>0</v>
      </c>
      <c r="W308" s="81">
        <f t="shared" si="44"/>
        <v>453.1</v>
      </c>
      <c r="X308" s="81">
        <f>SUM(Q308/W308*100)</f>
        <v>100</v>
      </c>
      <c r="Y308" s="81">
        <f>SUM(V308/W308*100)</f>
        <v>0</v>
      </c>
      <c r="Z308" s="4"/>
    </row>
    <row r="309" spans="1:26" ht="23.25">
      <c r="A309" s="4"/>
      <c r="B309" s="57"/>
      <c r="C309" s="57"/>
      <c r="D309" s="57"/>
      <c r="E309" s="57"/>
      <c r="F309" s="57"/>
      <c r="G309" s="57"/>
      <c r="H309" s="57"/>
      <c r="I309" s="64"/>
      <c r="J309" s="53" t="s">
        <v>52</v>
      </c>
      <c r="K309" s="54"/>
      <c r="L309" s="79"/>
      <c r="M309" s="80"/>
      <c r="N309" s="79"/>
      <c r="O309" s="79"/>
      <c r="P309" s="80"/>
      <c r="Q309" s="80">
        <f t="shared" si="41"/>
        <v>0</v>
      </c>
      <c r="R309" s="80"/>
      <c r="S309" s="79"/>
      <c r="T309" s="79"/>
      <c r="U309" s="79"/>
      <c r="V309" s="80">
        <f t="shared" si="43"/>
        <v>0</v>
      </c>
      <c r="W309" s="80">
        <f t="shared" si="44"/>
        <v>0</v>
      </c>
      <c r="X309" s="80"/>
      <c r="Y309" s="80"/>
      <c r="Z309" s="4"/>
    </row>
    <row r="310" spans="1:26" ht="23.25">
      <c r="A310" s="4"/>
      <c r="B310" s="57"/>
      <c r="C310" s="57"/>
      <c r="D310" s="57"/>
      <c r="E310" s="57"/>
      <c r="F310" s="57"/>
      <c r="G310" s="57"/>
      <c r="H310" s="57"/>
      <c r="I310" s="64"/>
      <c r="J310" s="53" t="s">
        <v>53</v>
      </c>
      <c r="K310" s="54"/>
      <c r="L310" s="79"/>
      <c r="M310" s="80"/>
      <c r="N310" s="79"/>
      <c r="O310" s="79"/>
      <c r="P310" s="80"/>
      <c r="Q310" s="80">
        <f t="shared" si="41"/>
        <v>0</v>
      </c>
      <c r="R310" s="80"/>
      <c r="S310" s="79"/>
      <c r="T310" s="79"/>
      <c r="U310" s="79"/>
      <c r="V310" s="80">
        <f t="shared" si="43"/>
        <v>0</v>
      </c>
      <c r="W310" s="80">
        <f t="shared" si="44"/>
        <v>0</v>
      </c>
      <c r="X310" s="80"/>
      <c r="Y310" s="80"/>
      <c r="Z310" s="4"/>
    </row>
    <row r="311" spans="1:26" ht="23.25">
      <c r="A311" s="4"/>
      <c r="B311" s="57"/>
      <c r="C311" s="57"/>
      <c r="D311" s="57"/>
      <c r="E311" s="57"/>
      <c r="F311" s="57"/>
      <c r="G311" s="57"/>
      <c r="H311" s="57"/>
      <c r="I311" s="64"/>
      <c r="J311" s="53" t="s">
        <v>54</v>
      </c>
      <c r="K311" s="54"/>
      <c r="L311" s="79"/>
      <c r="M311" s="80"/>
      <c r="N311" s="79"/>
      <c r="O311" s="79"/>
      <c r="P311" s="80"/>
      <c r="Q311" s="80">
        <f t="shared" si="41"/>
        <v>0</v>
      </c>
      <c r="R311" s="80"/>
      <c r="S311" s="79"/>
      <c r="T311" s="79"/>
      <c r="U311" s="79"/>
      <c r="V311" s="80">
        <f t="shared" si="43"/>
        <v>0</v>
      </c>
      <c r="W311" s="80">
        <f t="shared" si="44"/>
        <v>0</v>
      </c>
      <c r="X311" s="80"/>
      <c r="Y311" s="80"/>
      <c r="Z311" s="4"/>
    </row>
    <row r="312" spans="1:26" ht="23.25">
      <c r="A312" s="4"/>
      <c r="B312" s="57"/>
      <c r="C312" s="57"/>
      <c r="D312" s="57"/>
      <c r="E312" s="57"/>
      <c r="F312" s="57"/>
      <c r="G312" s="57"/>
      <c r="H312" s="57"/>
      <c r="I312" s="64"/>
      <c r="J312" s="53"/>
      <c r="K312" s="54"/>
      <c r="L312" s="79"/>
      <c r="M312" s="80"/>
      <c r="N312" s="79"/>
      <c r="O312" s="79"/>
      <c r="P312" s="80"/>
      <c r="Q312" s="80">
        <f t="shared" si="41"/>
        <v>0</v>
      </c>
      <c r="R312" s="80"/>
      <c r="S312" s="79"/>
      <c r="T312" s="79"/>
      <c r="U312" s="79"/>
      <c r="V312" s="80">
        <f t="shared" si="43"/>
        <v>0</v>
      </c>
      <c r="W312" s="80">
        <f t="shared" si="44"/>
        <v>0</v>
      </c>
      <c r="X312" s="80"/>
      <c r="Y312" s="80"/>
      <c r="Z312" s="4"/>
    </row>
    <row r="313" spans="1:26" ht="23.25">
      <c r="A313" s="4"/>
      <c r="B313" s="57" t="s">
        <v>118</v>
      </c>
      <c r="C313" s="57"/>
      <c r="D313" s="57"/>
      <c r="E313" s="57"/>
      <c r="F313" s="57"/>
      <c r="G313" s="57"/>
      <c r="H313" s="57"/>
      <c r="I313" s="64"/>
      <c r="J313" s="53" t="s">
        <v>119</v>
      </c>
      <c r="K313" s="54"/>
      <c r="L313" s="79"/>
      <c r="M313" s="80"/>
      <c r="N313" s="79"/>
      <c r="O313" s="79"/>
      <c r="P313" s="80"/>
      <c r="Q313" s="80">
        <f t="shared" si="41"/>
        <v>0</v>
      </c>
      <c r="R313" s="80"/>
      <c r="S313" s="79"/>
      <c r="T313" s="79"/>
      <c r="U313" s="79"/>
      <c r="V313" s="80">
        <f t="shared" si="43"/>
        <v>0</v>
      </c>
      <c r="W313" s="80">
        <f t="shared" si="44"/>
        <v>0</v>
      </c>
      <c r="X313" s="80"/>
      <c r="Y313" s="80"/>
      <c r="Z313" s="4"/>
    </row>
    <row r="314" spans="1:26" ht="23.25">
      <c r="A314" s="4"/>
      <c r="B314" s="57"/>
      <c r="C314" s="57"/>
      <c r="D314" s="57"/>
      <c r="E314" s="57"/>
      <c r="F314" s="57"/>
      <c r="G314" s="57"/>
      <c r="H314" s="57"/>
      <c r="I314" s="64"/>
      <c r="J314" s="53" t="s">
        <v>50</v>
      </c>
      <c r="K314" s="54"/>
      <c r="L314" s="79">
        <f>SUM(L330)</f>
        <v>11711.8</v>
      </c>
      <c r="M314" s="80">
        <f>SUM(M330)</f>
        <v>0</v>
      </c>
      <c r="N314" s="79">
        <f>SUM(N330)</f>
        <v>0</v>
      </c>
      <c r="O314" s="79">
        <f>SUM(O330)</f>
        <v>0</v>
      </c>
      <c r="P314" s="80">
        <f>SUM(P330)</f>
        <v>0</v>
      </c>
      <c r="Q314" s="80">
        <f t="shared" si="41"/>
        <v>11711.8</v>
      </c>
      <c r="R314" s="80">
        <f>SUM(R330)</f>
        <v>0</v>
      </c>
      <c r="S314" s="79">
        <f>SUM(S330)</f>
        <v>0</v>
      </c>
      <c r="T314" s="79">
        <f>SUM(T330)</f>
        <v>0</v>
      </c>
      <c r="U314" s="79">
        <f>SUM(U330)</f>
        <v>0</v>
      </c>
      <c r="V314" s="80">
        <f t="shared" si="43"/>
        <v>0</v>
      </c>
      <c r="W314" s="80">
        <f t="shared" si="44"/>
        <v>11711.8</v>
      </c>
      <c r="X314" s="80">
        <f>SUM(Q314/W314*100)</f>
        <v>100</v>
      </c>
      <c r="Y314" s="80">
        <f>SUM(V314/W314*100)</f>
        <v>0</v>
      </c>
      <c r="Z314" s="4"/>
    </row>
    <row r="315" spans="1:26" ht="23.25">
      <c r="A315" s="4"/>
      <c r="B315" s="65"/>
      <c r="C315" s="65"/>
      <c r="D315" s="65"/>
      <c r="E315" s="65"/>
      <c r="F315" s="65"/>
      <c r="G315" s="65"/>
      <c r="H315" s="65"/>
      <c r="I315" s="66"/>
      <c r="J315" s="62"/>
      <c r="K315" s="63"/>
      <c r="L315" s="82"/>
      <c r="M315" s="83"/>
      <c r="N315" s="82"/>
      <c r="O315" s="82"/>
      <c r="P315" s="83"/>
      <c r="Q315" s="83"/>
      <c r="R315" s="83"/>
      <c r="S315" s="82"/>
      <c r="T315" s="82"/>
      <c r="U315" s="82"/>
      <c r="V315" s="83"/>
      <c r="W315" s="83"/>
      <c r="X315" s="83"/>
      <c r="Y315" s="83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5"/>
      <c r="W317" s="85"/>
      <c r="X317" s="85"/>
      <c r="Y317" s="85" t="s">
        <v>134</v>
      </c>
      <c r="Z317" s="4"/>
    </row>
    <row r="318" spans="1:26" ht="23.25">
      <c r="A318" s="4"/>
      <c r="B318" s="67" t="s">
        <v>40</v>
      </c>
      <c r="C318" s="68"/>
      <c r="D318" s="68"/>
      <c r="E318" s="68"/>
      <c r="F318" s="68"/>
      <c r="G318" s="68"/>
      <c r="H318" s="69"/>
      <c r="I318" s="10"/>
      <c r="J318" s="11"/>
      <c r="K318" s="12"/>
      <c r="L318" s="86" t="s">
        <v>1</v>
      </c>
      <c r="M318" s="86"/>
      <c r="N318" s="86"/>
      <c r="O318" s="86"/>
      <c r="P318" s="86"/>
      <c r="Q318" s="86"/>
      <c r="R318" s="87" t="s">
        <v>2</v>
      </c>
      <c r="S318" s="86"/>
      <c r="T318" s="86"/>
      <c r="U318" s="86"/>
      <c r="V318" s="88"/>
      <c r="W318" s="86" t="s">
        <v>42</v>
      </c>
      <c r="X318" s="86"/>
      <c r="Y318" s="89"/>
      <c r="Z318" s="4"/>
    </row>
    <row r="319" spans="1:26" ht="23.25">
      <c r="A319" s="4"/>
      <c r="B319" s="17" t="s">
        <v>41</v>
      </c>
      <c r="C319" s="18"/>
      <c r="D319" s="18"/>
      <c r="E319" s="18"/>
      <c r="F319" s="18"/>
      <c r="G319" s="18"/>
      <c r="H319" s="70"/>
      <c r="I319" s="19"/>
      <c r="J319" s="20"/>
      <c r="K319" s="21"/>
      <c r="L319" s="90"/>
      <c r="M319" s="80"/>
      <c r="N319" s="91"/>
      <c r="O319" s="92" t="s">
        <v>3</v>
      </c>
      <c r="P319" s="93"/>
      <c r="Q319" s="94"/>
      <c r="R319" s="95" t="s">
        <v>3</v>
      </c>
      <c r="S319" s="91"/>
      <c r="T319" s="90"/>
      <c r="U319" s="96"/>
      <c r="V319" s="94"/>
      <c r="W319" s="94"/>
      <c r="X319" s="97" t="s">
        <v>4</v>
      </c>
      <c r="Y319" s="98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99" t="s">
        <v>6</v>
      </c>
      <c r="M320" s="100" t="s">
        <v>7</v>
      </c>
      <c r="N320" s="101" t="s">
        <v>6</v>
      </c>
      <c r="O320" s="99" t="s">
        <v>8</v>
      </c>
      <c r="P320" s="93" t="s">
        <v>9</v>
      </c>
      <c r="Q320" s="80"/>
      <c r="R320" s="102" t="s">
        <v>8</v>
      </c>
      <c r="S320" s="100" t="s">
        <v>10</v>
      </c>
      <c r="T320" s="99" t="s">
        <v>11</v>
      </c>
      <c r="U320" s="96" t="s">
        <v>12</v>
      </c>
      <c r="V320" s="94"/>
      <c r="W320" s="94"/>
      <c r="X320" s="94"/>
      <c r="Y320" s="100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39</v>
      </c>
      <c r="I321" s="19"/>
      <c r="J321" s="39"/>
      <c r="K321" s="21"/>
      <c r="L321" s="99" t="s">
        <v>13</v>
      </c>
      <c r="M321" s="100" t="s">
        <v>14</v>
      </c>
      <c r="N321" s="101" t="s">
        <v>15</v>
      </c>
      <c r="O321" s="99" t="s">
        <v>16</v>
      </c>
      <c r="P321" s="93" t="s">
        <v>17</v>
      </c>
      <c r="Q321" s="100" t="s">
        <v>18</v>
      </c>
      <c r="R321" s="102" t="s">
        <v>16</v>
      </c>
      <c r="S321" s="100" t="s">
        <v>19</v>
      </c>
      <c r="T321" s="99" t="s">
        <v>20</v>
      </c>
      <c r="U321" s="96" t="s">
        <v>21</v>
      </c>
      <c r="V321" s="93" t="s">
        <v>18</v>
      </c>
      <c r="W321" s="93" t="s">
        <v>22</v>
      </c>
      <c r="X321" s="93" t="s">
        <v>23</v>
      </c>
      <c r="Y321" s="100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103"/>
      <c r="M322" s="104"/>
      <c r="N322" s="105"/>
      <c r="O322" s="106" t="s">
        <v>25</v>
      </c>
      <c r="P322" s="107"/>
      <c r="Q322" s="108"/>
      <c r="R322" s="109" t="s">
        <v>25</v>
      </c>
      <c r="S322" s="104" t="s">
        <v>26</v>
      </c>
      <c r="T322" s="103"/>
      <c r="U322" s="110" t="s">
        <v>27</v>
      </c>
      <c r="V322" s="108"/>
      <c r="W322" s="108"/>
      <c r="X322" s="108"/>
      <c r="Y322" s="10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4"/>
      <c r="J323" s="53"/>
      <c r="K323" s="54"/>
      <c r="L323" s="90"/>
      <c r="M323" s="80"/>
      <c r="N323" s="91"/>
      <c r="O323" s="111"/>
      <c r="P323" s="94"/>
      <c r="Q323" s="94"/>
      <c r="R323" s="80"/>
      <c r="S323" s="91"/>
      <c r="T323" s="90"/>
      <c r="U323" s="112"/>
      <c r="V323" s="94"/>
      <c r="W323" s="94"/>
      <c r="X323" s="94"/>
      <c r="Y323" s="80"/>
      <c r="Z323" s="4"/>
    </row>
    <row r="324" spans="1:26" ht="23.25">
      <c r="A324" s="4"/>
      <c r="B324" s="51" t="s">
        <v>118</v>
      </c>
      <c r="C324" s="51"/>
      <c r="D324" s="51"/>
      <c r="E324" s="51"/>
      <c r="F324" s="51"/>
      <c r="G324" s="51"/>
      <c r="H324" s="51"/>
      <c r="I324" s="64"/>
      <c r="J324" s="55" t="s">
        <v>51</v>
      </c>
      <c r="K324" s="56"/>
      <c r="L324" s="79">
        <f>SUM(L331)</f>
        <v>17110.5</v>
      </c>
      <c r="M324" s="79"/>
      <c r="N324" s="79"/>
      <c r="O324" s="79"/>
      <c r="P324" s="79"/>
      <c r="Q324" s="79">
        <f t="shared" si="41"/>
        <v>17110.5</v>
      </c>
      <c r="R324" s="79"/>
      <c r="S324" s="79"/>
      <c r="T324" s="79"/>
      <c r="U324" s="113"/>
      <c r="V324" s="80">
        <f t="shared" si="43"/>
        <v>0</v>
      </c>
      <c r="W324" s="80">
        <f aca="true" t="shared" si="50" ref="W324:W334">SUM(V324+Q324)</f>
        <v>17110.5</v>
      </c>
      <c r="X324" s="80">
        <f>SUM(Q324/W324*100)</f>
        <v>100</v>
      </c>
      <c r="Y324" s="80">
        <f>SUM(V324/W324*100)</f>
        <v>0</v>
      </c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4"/>
      <c r="J325" s="55" t="s">
        <v>52</v>
      </c>
      <c r="K325" s="56"/>
      <c r="L325" s="79">
        <f>SUM(L332)</f>
        <v>14739.5</v>
      </c>
      <c r="M325" s="79"/>
      <c r="N325" s="79"/>
      <c r="O325" s="79"/>
      <c r="P325" s="79"/>
      <c r="Q325" s="79">
        <f t="shared" si="41"/>
        <v>14739.5</v>
      </c>
      <c r="R325" s="79"/>
      <c r="S325" s="79"/>
      <c r="T325" s="79"/>
      <c r="U325" s="79"/>
      <c r="V325" s="80">
        <f t="shared" si="43"/>
        <v>0</v>
      </c>
      <c r="W325" s="80">
        <f t="shared" si="50"/>
        <v>14739.5</v>
      </c>
      <c r="X325" s="80">
        <f>SUM(Q325/W325*100)</f>
        <v>100</v>
      </c>
      <c r="Y325" s="80">
        <f>SUM(V325/W325*100)</f>
        <v>0</v>
      </c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4"/>
      <c r="J326" s="53" t="s">
        <v>53</v>
      </c>
      <c r="K326" s="54"/>
      <c r="L326" s="79">
        <f>SUM(L325/L314*100)</f>
        <v>125.85170511791529</v>
      </c>
      <c r="M326" s="79"/>
      <c r="N326" s="79"/>
      <c r="O326" s="79"/>
      <c r="P326" s="79"/>
      <c r="Q326" s="80">
        <f t="shared" si="41"/>
        <v>125.85170511791529</v>
      </c>
      <c r="R326" s="79"/>
      <c r="S326" s="79"/>
      <c r="T326" s="79"/>
      <c r="U326" s="79"/>
      <c r="V326" s="80">
        <f t="shared" si="43"/>
        <v>0</v>
      </c>
      <c r="W326" s="80">
        <f t="shared" si="50"/>
        <v>125.85170511791529</v>
      </c>
      <c r="X326" s="80"/>
      <c r="Y326" s="80"/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4"/>
      <c r="J327" s="53" t="s">
        <v>54</v>
      </c>
      <c r="K327" s="54"/>
      <c r="L327" s="79">
        <f>SUM(L325/L324*100)</f>
        <v>86.14301160106368</v>
      </c>
      <c r="M327" s="80"/>
      <c r="N327" s="79"/>
      <c r="O327" s="79"/>
      <c r="P327" s="80"/>
      <c r="Q327" s="80">
        <f t="shared" si="41"/>
        <v>86.14301160106368</v>
      </c>
      <c r="R327" s="80"/>
      <c r="S327" s="79"/>
      <c r="T327" s="79"/>
      <c r="U327" s="79"/>
      <c r="V327" s="80">
        <f t="shared" si="43"/>
        <v>0</v>
      </c>
      <c r="W327" s="80">
        <f t="shared" si="50"/>
        <v>86.14301160106368</v>
      </c>
      <c r="X327" s="80"/>
      <c r="Y327" s="80"/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4"/>
      <c r="J328" s="53"/>
      <c r="K328" s="54"/>
      <c r="L328" s="79"/>
      <c r="M328" s="80"/>
      <c r="N328" s="79"/>
      <c r="O328" s="79"/>
      <c r="P328" s="80"/>
      <c r="Q328" s="80"/>
      <c r="R328" s="80"/>
      <c r="S328" s="79"/>
      <c r="T328" s="79"/>
      <c r="U328" s="79"/>
      <c r="V328" s="80"/>
      <c r="W328" s="80"/>
      <c r="X328" s="80"/>
      <c r="Y328" s="80"/>
      <c r="Z328" s="4"/>
    </row>
    <row r="329" spans="1:26" ht="23.25">
      <c r="A329" s="4"/>
      <c r="B329" s="51"/>
      <c r="C329" s="51" t="s">
        <v>55</v>
      </c>
      <c r="D329" s="51"/>
      <c r="E329" s="51"/>
      <c r="F329" s="51"/>
      <c r="G329" s="51"/>
      <c r="H329" s="51"/>
      <c r="I329" s="64"/>
      <c r="J329" s="53" t="s">
        <v>120</v>
      </c>
      <c r="K329" s="54"/>
      <c r="L329" s="79"/>
      <c r="M329" s="80"/>
      <c r="N329" s="79"/>
      <c r="O329" s="79"/>
      <c r="P329" s="80"/>
      <c r="Q329" s="80">
        <f t="shared" si="41"/>
        <v>0</v>
      </c>
      <c r="R329" s="80"/>
      <c r="S329" s="79"/>
      <c r="T329" s="79"/>
      <c r="U329" s="79"/>
      <c r="V329" s="80">
        <f t="shared" si="43"/>
        <v>0</v>
      </c>
      <c r="W329" s="80">
        <f t="shared" si="50"/>
        <v>0</v>
      </c>
      <c r="X329" s="80"/>
      <c r="Y329" s="80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4"/>
      <c r="J330" s="53" t="s">
        <v>50</v>
      </c>
      <c r="K330" s="54"/>
      <c r="L330" s="79">
        <f>SUM(L337)</f>
        <v>11711.8</v>
      </c>
      <c r="M330" s="80">
        <f>SUM(M337)</f>
        <v>0</v>
      </c>
      <c r="N330" s="79">
        <f>SUM(N337)</f>
        <v>0</v>
      </c>
      <c r="O330" s="79">
        <f>SUM(O337)</f>
        <v>0</v>
      </c>
      <c r="P330" s="80">
        <f>SUM(P337)</f>
        <v>0</v>
      </c>
      <c r="Q330" s="80">
        <f t="shared" si="41"/>
        <v>11711.8</v>
      </c>
      <c r="R330" s="80">
        <f>SUM(R337)</f>
        <v>0</v>
      </c>
      <c r="S330" s="79">
        <f>SUM(S337)</f>
        <v>0</v>
      </c>
      <c r="T330" s="79">
        <f>SUM(T337)</f>
        <v>0</v>
      </c>
      <c r="U330" s="79">
        <f>SUM(U337)</f>
        <v>0</v>
      </c>
      <c r="V330" s="80">
        <f t="shared" si="43"/>
        <v>0</v>
      </c>
      <c r="W330" s="80">
        <f t="shared" si="50"/>
        <v>11711.8</v>
      </c>
      <c r="X330" s="80">
        <f>SUM(Q330/W330*100)</f>
        <v>100</v>
      </c>
      <c r="Y330" s="80">
        <f>SUM(V330/W330*100)</f>
        <v>0</v>
      </c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4"/>
      <c r="J331" s="53" t="s">
        <v>51</v>
      </c>
      <c r="K331" s="54"/>
      <c r="L331" s="79">
        <f>SUM(L338)</f>
        <v>17110.5</v>
      </c>
      <c r="M331" s="80"/>
      <c r="N331" s="79"/>
      <c r="O331" s="79"/>
      <c r="P331" s="80"/>
      <c r="Q331" s="80">
        <f t="shared" si="41"/>
        <v>17110.5</v>
      </c>
      <c r="R331" s="80"/>
      <c r="S331" s="79"/>
      <c r="T331" s="79"/>
      <c r="U331" s="79"/>
      <c r="V331" s="80">
        <f t="shared" si="43"/>
        <v>0</v>
      </c>
      <c r="W331" s="80">
        <f t="shared" si="50"/>
        <v>17110.5</v>
      </c>
      <c r="X331" s="80">
        <f>SUM(Q331/W331*100)</f>
        <v>100</v>
      </c>
      <c r="Y331" s="80">
        <f>SUM(V331/W331*100)</f>
        <v>0</v>
      </c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4"/>
      <c r="J332" s="53" t="s">
        <v>52</v>
      </c>
      <c r="K332" s="54"/>
      <c r="L332" s="79">
        <f>SUM(L339)</f>
        <v>14739.5</v>
      </c>
      <c r="M332" s="80"/>
      <c r="N332" s="79"/>
      <c r="O332" s="79"/>
      <c r="P332" s="80"/>
      <c r="Q332" s="80">
        <f t="shared" si="41"/>
        <v>14739.5</v>
      </c>
      <c r="R332" s="80"/>
      <c r="S332" s="79"/>
      <c r="T332" s="79"/>
      <c r="U332" s="79"/>
      <c r="V332" s="80">
        <f t="shared" si="43"/>
        <v>0</v>
      </c>
      <c r="W332" s="80">
        <f t="shared" si="50"/>
        <v>14739.5</v>
      </c>
      <c r="X332" s="80">
        <f>SUM(Q332/W332*100)</f>
        <v>100</v>
      </c>
      <c r="Y332" s="80">
        <f>SUM(V332/W332*100)</f>
        <v>0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4"/>
      <c r="J333" s="53" t="s">
        <v>53</v>
      </c>
      <c r="K333" s="54"/>
      <c r="L333" s="79">
        <f>SUM(L332/L330*100)</f>
        <v>125.85170511791529</v>
      </c>
      <c r="M333" s="80"/>
      <c r="N333" s="79"/>
      <c r="O333" s="79"/>
      <c r="P333" s="80"/>
      <c r="Q333" s="80">
        <f t="shared" si="41"/>
        <v>125.85170511791529</v>
      </c>
      <c r="R333" s="80"/>
      <c r="S333" s="79"/>
      <c r="T333" s="79"/>
      <c r="U333" s="79"/>
      <c r="V333" s="80">
        <f t="shared" si="43"/>
        <v>0</v>
      </c>
      <c r="W333" s="80">
        <f t="shared" si="50"/>
        <v>125.85170511791529</v>
      </c>
      <c r="X333" s="80"/>
      <c r="Y333" s="80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4"/>
      <c r="J334" s="53" t="s">
        <v>54</v>
      </c>
      <c r="K334" s="54"/>
      <c r="L334" s="79">
        <f>SUM(L332/L331*100)</f>
        <v>86.14301160106368</v>
      </c>
      <c r="M334" s="80"/>
      <c r="N334" s="79"/>
      <c r="O334" s="79"/>
      <c r="P334" s="80"/>
      <c r="Q334" s="80">
        <f t="shared" si="41"/>
        <v>86.14301160106368</v>
      </c>
      <c r="R334" s="80"/>
      <c r="S334" s="79"/>
      <c r="T334" s="79"/>
      <c r="U334" s="79"/>
      <c r="V334" s="80">
        <f t="shared" si="43"/>
        <v>0</v>
      </c>
      <c r="W334" s="80">
        <f t="shared" si="50"/>
        <v>86.14301160106368</v>
      </c>
      <c r="X334" s="80"/>
      <c r="Y334" s="80"/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4"/>
      <c r="J335" s="53"/>
      <c r="K335" s="54"/>
      <c r="L335" s="79"/>
      <c r="M335" s="80"/>
      <c r="N335" s="79"/>
      <c r="O335" s="79"/>
      <c r="P335" s="80"/>
      <c r="Q335" s="80"/>
      <c r="R335" s="80"/>
      <c r="S335" s="79"/>
      <c r="T335" s="79"/>
      <c r="U335" s="79"/>
      <c r="V335" s="80"/>
      <c r="W335" s="80"/>
      <c r="X335" s="80"/>
      <c r="Y335" s="80"/>
      <c r="Z335" s="4"/>
    </row>
    <row r="336" spans="1:26" ht="23.25">
      <c r="A336" s="4"/>
      <c r="B336" s="51"/>
      <c r="C336" s="51"/>
      <c r="D336" s="51" t="s">
        <v>55</v>
      </c>
      <c r="E336" s="51"/>
      <c r="F336" s="51"/>
      <c r="G336" s="51"/>
      <c r="H336" s="51"/>
      <c r="I336" s="64"/>
      <c r="J336" s="53" t="s">
        <v>56</v>
      </c>
      <c r="K336" s="54"/>
      <c r="L336" s="79"/>
      <c r="M336" s="80"/>
      <c r="N336" s="79"/>
      <c r="O336" s="79"/>
      <c r="P336" s="80"/>
      <c r="Q336" s="80">
        <f aca="true" t="shared" si="51" ref="Q336:Q372">SUM(L336:P336)</f>
        <v>0</v>
      </c>
      <c r="R336" s="80"/>
      <c r="S336" s="79"/>
      <c r="T336" s="79"/>
      <c r="U336" s="79"/>
      <c r="V336" s="80">
        <f aca="true" t="shared" si="52" ref="V336:V372">SUM(R336:U336)</f>
        <v>0</v>
      </c>
      <c r="W336" s="80">
        <f aca="true" t="shared" si="53" ref="W336:W372">SUM(V336+Q336)</f>
        <v>0</v>
      </c>
      <c r="X336" s="80"/>
      <c r="Y336" s="80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4"/>
      <c r="J337" s="53" t="s">
        <v>50</v>
      </c>
      <c r="K337" s="54"/>
      <c r="L337" s="79">
        <f>SUM(L344)</f>
        <v>11711.8</v>
      </c>
      <c r="M337" s="80">
        <f>SUM(M344)</f>
        <v>0</v>
      </c>
      <c r="N337" s="79">
        <f>SUM(N344)</f>
        <v>0</v>
      </c>
      <c r="O337" s="79">
        <f>SUM(O344)</f>
        <v>0</v>
      </c>
      <c r="P337" s="80">
        <f>SUM(P344)</f>
        <v>0</v>
      </c>
      <c r="Q337" s="80">
        <f t="shared" si="51"/>
        <v>11711.8</v>
      </c>
      <c r="R337" s="80">
        <f>SUM(R344)</f>
        <v>0</v>
      </c>
      <c r="S337" s="79">
        <f>SUM(S344)</f>
        <v>0</v>
      </c>
      <c r="T337" s="79">
        <f>SUM(T344)</f>
        <v>0</v>
      </c>
      <c r="U337" s="79">
        <f>SUM(U344)</f>
        <v>0</v>
      </c>
      <c r="V337" s="80">
        <f t="shared" si="52"/>
        <v>0</v>
      </c>
      <c r="W337" s="80">
        <f t="shared" si="53"/>
        <v>11711.8</v>
      </c>
      <c r="X337" s="80">
        <f>SUM(Q337/W337*100)</f>
        <v>100</v>
      </c>
      <c r="Y337" s="80">
        <f>SUM(V337/W337*100)</f>
        <v>0</v>
      </c>
      <c r="Z337" s="4"/>
    </row>
    <row r="338" spans="1:26" ht="23.25">
      <c r="A338" s="4"/>
      <c r="B338" s="57"/>
      <c r="C338" s="58"/>
      <c r="D338" s="58"/>
      <c r="E338" s="58"/>
      <c r="F338" s="58"/>
      <c r="G338" s="58"/>
      <c r="H338" s="58"/>
      <c r="I338" s="53"/>
      <c r="J338" s="53" t="s">
        <v>51</v>
      </c>
      <c r="K338" s="54"/>
      <c r="L338" s="81">
        <f aca="true" t="shared" si="54" ref="L338:P339">SUM(L345)</f>
        <v>17110.5</v>
      </c>
      <c r="M338" s="81">
        <f t="shared" si="54"/>
        <v>0</v>
      </c>
      <c r="N338" s="81">
        <f t="shared" si="54"/>
        <v>0</v>
      </c>
      <c r="O338" s="81">
        <f t="shared" si="54"/>
        <v>0</v>
      </c>
      <c r="P338" s="81">
        <f t="shared" si="54"/>
        <v>0</v>
      </c>
      <c r="Q338" s="81">
        <f t="shared" si="51"/>
        <v>17110.5</v>
      </c>
      <c r="R338" s="81"/>
      <c r="S338" s="81"/>
      <c r="T338" s="81"/>
      <c r="U338" s="81"/>
      <c r="V338" s="81">
        <f t="shared" si="52"/>
        <v>0</v>
      </c>
      <c r="W338" s="81">
        <f t="shared" si="53"/>
        <v>17110.5</v>
      </c>
      <c r="X338" s="81">
        <f>SUM(Q338/W338*100)</f>
        <v>100</v>
      </c>
      <c r="Y338" s="81">
        <f>SUM(V338/W338*100)</f>
        <v>0</v>
      </c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4"/>
      <c r="J339" s="53" t="s">
        <v>52</v>
      </c>
      <c r="K339" s="54"/>
      <c r="L339" s="79">
        <f t="shared" si="54"/>
        <v>14739.5</v>
      </c>
      <c r="M339" s="80">
        <f t="shared" si="54"/>
        <v>0</v>
      </c>
      <c r="N339" s="79">
        <f t="shared" si="54"/>
        <v>0</v>
      </c>
      <c r="O339" s="79">
        <f t="shared" si="54"/>
        <v>0</v>
      </c>
      <c r="P339" s="80">
        <f t="shared" si="54"/>
        <v>0</v>
      </c>
      <c r="Q339" s="80">
        <f t="shared" si="51"/>
        <v>14739.5</v>
      </c>
      <c r="R339" s="80"/>
      <c r="S339" s="79"/>
      <c r="T339" s="79"/>
      <c r="U339" s="79"/>
      <c r="V339" s="80">
        <f t="shared" si="52"/>
        <v>0</v>
      </c>
      <c r="W339" s="80">
        <f t="shared" si="53"/>
        <v>14739.5</v>
      </c>
      <c r="X339" s="80">
        <f>SUM(Q339/W339*100)</f>
        <v>100</v>
      </c>
      <c r="Y339" s="80">
        <f>SUM(V339/W339*100)</f>
        <v>0</v>
      </c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4"/>
      <c r="J340" s="53" t="s">
        <v>53</v>
      </c>
      <c r="K340" s="54"/>
      <c r="L340" s="79">
        <f>SUM(L339/L337*100)</f>
        <v>125.85170511791529</v>
      </c>
      <c r="M340" s="80"/>
      <c r="N340" s="79"/>
      <c r="O340" s="79"/>
      <c r="P340" s="80"/>
      <c r="Q340" s="80">
        <f t="shared" si="51"/>
        <v>125.85170511791529</v>
      </c>
      <c r="R340" s="80"/>
      <c r="S340" s="79"/>
      <c r="T340" s="79"/>
      <c r="U340" s="79"/>
      <c r="V340" s="80">
        <f t="shared" si="52"/>
        <v>0</v>
      </c>
      <c r="W340" s="80">
        <f t="shared" si="53"/>
        <v>125.85170511791529</v>
      </c>
      <c r="X340" s="80"/>
      <c r="Y340" s="80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4"/>
      <c r="J341" s="53" t="s">
        <v>54</v>
      </c>
      <c r="K341" s="54"/>
      <c r="L341" s="79">
        <f>SUM(L339/L338*100)</f>
        <v>86.14301160106368</v>
      </c>
      <c r="M341" s="80"/>
      <c r="N341" s="79"/>
      <c r="O341" s="79"/>
      <c r="P341" s="80"/>
      <c r="Q341" s="80">
        <f t="shared" si="51"/>
        <v>86.14301160106368</v>
      </c>
      <c r="R341" s="80"/>
      <c r="S341" s="79"/>
      <c r="T341" s="79"/>
      <c r="U341" s="79"/>
      <c r="V341" s="80">
        <f t="shared" si="52"/>
        <v>0</v>
      </c>
      <c r="W341" s="80">
        <f t="shared" si="53"/>
        <v>86.14301160106368</v>
      </c>
      <c r="X341" s="80"/>
      <c r="Y341" s="80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4"/>
      <c r="J342" s="53"/>
      <c r="K342" s="54"/>
      <c r="L342" s="79"/>
      <c r="M342" s="80"/>
      <c r="N342" s="79"/>
      <c r="O342" s="79"/>
      <c r="P342" s="80"/>
      <c r="Q342" s="80">
        <f t="shared" si="51"/>
        <v>0</v>
      </c>
      <c r="R342" s="80"/>
      <c r="S342" s="79"/>
      <c r="T342" s="79"/>
      <c r="U342" s="79"/>
      <c r="V342" s="80">
        <f t="shared" si="52"/>
        <v>0</v>
      </c>
      <c r="W342" s="80">
        <f t="shared" si="53"/>
        <v>0</v>
      </c>
      <c r="X342" s="80"/>
      <c r="Y342" s="80"/>
      <c r="Z342" s="4"/>
    </row>
    <row r="343" spans="1:26" ht="23.25">
      <c r="A343" s="4"/>
      <c r="B343" s="51"/>
      <c r="C343" s="51"/>
      <c r="D343" s="51"/>
      <c r="E343" s="51"/>
      <c r="F343" s="51" t="s">
        <v>121</v>
      </c>
      <c r="G343" s="51"/>
      <c r="H343" s="51"/>
      <c r="I343" s="64"/>
      <c r="J343" s="53" t="s">
        <v>122</v>
      </c>
      <c r="K343" s="54"/>
      <c r="L343" s="79"/>
      <c r="M343" s="80"/>
      <c r="N343" s="79"/>
      <c r="O343" s="79"/>
      <c r="P343" s="80"/>
      <c r="Q343" s="80">
        <f t="shared" si="51"/>
        <v>0</v>
      </c>
      <c r="R343" s="80"/>
      <c r="S343" s="79"/>
      <c r="T343" s="79"/>
      <c r="U343" s="79"/>
      <c r="V343" s="80">
        <f t="shared" si="52"/>
        <v>0</v>
      </c>
      <c r="W343" s="80">
        <f t="shared" si="53"/>
        <v>0</v>
      </c>
      <c r="X343" s="80"/>
      <c r="Y343" s="80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4"/>
      <c r="J344" s="53" t="s">
        <v>50</v>
      </c>
      <c r="K344" s="54"/>
      <c r="L344" s="79">
        <f aca="true" t="shared" si="55" ref="L344:P345">SUM(L369)</f>
        <v>11711.8</v>
      </c>
      <c r="M344" s="80">
        <f t="shared" si="55"/>
        <v>0</v>
      </c>
      <c r="N344" s="79">
        <f t="shared" si="55"/>
        <v>0</v>
      </c>
      <c r="O344" s="79">
        <f t="shared" si="55"/>
        <v>0</v>
      </c>
      <c r="P344" s="80">
        <f t="shared" si="55"/>
        <v>0</v>
      </c>
      <c r="Q344" s="80">
        <f t="shared" si="51"/>
        <v>11711.8</v>
      </c>
      <c r="R344" s="80">
        <f aca="true" t="shared" si="56" ref="R344:U345">SUM(R369)</f>
        <v>0</v>
      </c>
      <c r="S344" s="79">
        <f t="shared" si="56"/>
        <v>0</v>
      </c>
      <c r="T344" s="79">
        <f t="shared" si="56"/>
        <v>0</v>
      </c>
      <c r="U344" s="79">
        <f t="shared" si="56"/>
        <v>0</v>
      </c>
      <c r="V344" s="80">
        <f t="shared" si="52"/>
        <v>0</v>
      </c>
      <c r="W344" s="80">
        <f t="shared" si="53"/>
        <v>11711.8</v>
      </c>
      <c r="X344" s="80">
        <f>SUM(Q344/W344*100)</f>
        <v>100</v>
      </c>
      <c r="Y344" s="80">
        <f>SUM(V344/W344*100)</f>
        <v>0</v>
      </c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4"/>
      <c r="J345" s="53" t="s">
        <v>51</v>
      </c>
      <c r="K345" s="54"/>
      <c r="L345" s="79">
        <f t="shared" si="55"/>
        <v>17110.5</v>
      </c>
      <c r="M345" s="80">
        <f t="shared" si="55"/>
        <v>0</v>
      </c>
      <c r="N345" s="79">
        <f t="shared" si="55"/>
        <v>0</v>
      </c>
      <c r="O345" s="79">
        <f t="shared" si="55"/>
        <v>0</v>
      </c>
      <c r="P345" s="80">
        <f t="shared" si="55"/>
        <v>0</v>
      </c>
      <c r="Q345" s="80">
        <f t="shared" si="51"/>
        <v>17110.5</v>
      </c>
      <c r="R345" s="80">
        <f t="shared" si="56"/>
        <v>0</v>
      </c>
      <c r="S345" s="79">
        <f t="shared" si="56"/>
        <v>0</v>
      </c>
      <c r="T345" s="79">
        <f t="shared" si="56"/>
        <v>0</v>
      </c>
      <c r="U345" s="79">
        <f t="shared" si="56"/>
        <v>0</v>
      </c>
      <c r="V345" s="80">
        <f t="shared" si="52"/>
        <v>0</v>
      </c>
      <c r="W345" s="80">
        <f t="shared" si="53"/>
        <v>17110.5</v>
      </c>
      <c r="X345" s="80">
        <f>SUM(Q345/W345*100)</f>
        <v>100</v>
      </c>
      <c r="Y345" s="80">
        <f>SUM(V345/W345*100)</f>
        <v>0</v>
      </c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4"/>
      <c r="J346" s="53" t="s">
        <v>52</v>
      </c>
      <c r="K346" s="54"/>
      <c r="L346" s="79">
        <f>SUM(L371)</f>
        <v>14739.5</v>
      </c>
      <c r="M346" s="80"/>
      <c r="N346" s="79"/>
      <c r="O346" s="79"/>
      <c r="P346" s="80"/>
      <c r="Q346" s="80">
        <f>SUM(Q371)</f>
        <v>14739.5</v>
      </c>
      <c r="R346" s="80"/>
      <c r="S346" s="79"/>
      <c r="T346" s="79"/>
      <c r="U346" s="79"/>
      <c r="V346" s="80">
        <f t="shared" si="52"/>
        <v>0</v>
      </c>
      <c r="W346" s="80">
        <f t="shared" si="53"/>
        <v>14739.5</v>
      </c>
      <c r="X346" s="80">
        <f>SUM(Q346/W346*100)</f>
        <v>100</v>
      </c>
      <c r="Y346" s="80">
        <f>SUM(V346/W346*100)</f>
        <v>0</v>
      </c>
      <c r="Z346" s="4"/>
    </row>
    <row r="347" spans="1:26" ht="23.25">
      <c r="A347" s="4"/>
      <c r="B347" s="57"/>
      <c r="C347" s="58"/>
      <c r="D347" s="58"/>
      <c r="E347" s="58"/>
      <c r="F347" s="58"/>
      <c r="G347" s="58"/>
      <c r="H347" s="58"/>
      <c r="I347" s="53"/>
      <c r="J347" s="53" t="s">
        <v>53</v>
      </c>
      <c r="K347" s="54"/>
      <c r="L347" s="81">
        <f>SUM(L346/L344*100)</f>
        <v>125.85170511791529</v>
      </c>
      <c r="M347" s="81"/>
      <c r="N347" s="81"/>
      <c r="O347" s="81"/>
      <c r="P347" s="81"/>
      <c r="Q347" s="81">
        <f t="shared" si="51"/>
        <v>125.85170511791529</v>
      </c>
      <c r="R347" s="81"/>
      <c r="S347" s="81"/>
      <c r="T347" s="81"/>
      <c r="U347" s="81"/>
      <c r="V347" s="81">
        <f t="shared" si="52"/>
        <v>0</v>
      </c>
      <c r="W347" s="81">
        <f t="shared" si="53"/>
        <v>125.85170511791529</v>
      </c>
      <c r="X347" s="81"/>
      <c r="Y347" s="8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4"/>
      <c r="J348" s="53" t="s">
        <v>54</v>
      </c>
      <c r="K348" s="54"/>
      <c r="L348" s="79">
        <f>SUM(L346/L345*100)</f>
        <v>86.14301160106368</v>
      </c>
      <c r="M348" s="80"/>
      <c r="N348" s="79"/>
      <c r="O348" s="79"/>
      <c r="P348" s="80"/>
      <c r="Q348" s="80">
        <f t="shared" si="51"/>
        <v>86.14301160106368</v>
      </c>
      <c r="R348" s="80"/>
      <c r="S348" s="79"/>
      <c r="T348" s="79"/>
      <c r="U348" s="79"/>
      <c r="V348" s="80">
        <f t="shared" si="52"/>
        <v>0</v>
      </c>
      <c r="W348" s="80">
        <f t="shared" si="53"/>
        <v>86.14301160106368</v>
      </c>
      <c r="X348" s="80"/>
      <c r="Y348" s="80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4"/>
      <c r="J349" s="53"/>
      <c r="K349" s="54"/>
      <c r="L349" s="79"/>
      <c r="M349" s="80"/>
      <c r="N349" s="79"/>
      <c r="O349" s="79"/>
      <c r="P349" s="80"/>
      <c r="Q349" s="80"/>
      <c r="R349" s="80"/>
      <c r="S349" s="79"/>
      <c r="T349" s="79"/>
      <c r="U349" s="79"/>
      <c r="V349" s="80"/>
      <c r="W349" s="80"/>
      <c r="X349" s="80"/>
      <c r="Y349" s="80"/>
      <c r="Z349" s="4"/>
    </row>
    <row r="350" spans="1:26" ht="23.25">
      <c r="A350" s="4"/>
      <c r="B350" s="51"/>
      <c r="C350" s="51"/>
      <c r="D350" s="51"/>
      <c r="E350" s="51"/>
      <c r="F350" s="51"/>
      <c r="G350" s="51" t="s">
        <v>112</v>
      </c>
      <c r="H350" s="51"/>
      <c r="I350" s="64"/>
      <c r="J350" s="53" t="s">
        <v>113</v>
      </c>
      <c r="K350" s="54"/>
      <c r="L350" s="79"/>
      <c r="M350" s="80"/>
      <c r="N350" s="79"/>
      <c r="O350" s="79"/>
      <c r="P350" s="80"/>
      <c r="Q350" s="80"/>
      <c r="R350" s="80"/>
      <c r="S350" s="79"/>
      <c r="T350" s="79"/>
      <c r="U350" s="79"/>
      <c r="V350" s="80"/>
      <c r="W350" s="80">
        <f t="shared" si="53"/>
        <v>0</v>
      </c>
      <c r="X350" s="80"/>
      <c r="Y350" s="80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4"/>
      <c r="J351" s="53" t="s">
        <v>114</v>
      </c>
      <c r="K351" s="54"/>
      <c r="L351" s="79"/>
      <c r="M351" s="80"/>
      <c r="N351" s="79"/>
      <c r="O351" s="79"/>
      <c r="P351" s="80"/>
      <c r="Q351" s="80"/>
      <c r="R351" s="80"/>
      <c r="S351" s="79"/>
      <c r="T351" s="79"/>
      <c r="U351" s="79"/>
      <c r="V351" s="80"/>
      <c r="W351" s="80"/>
      <c r="X351" s="80"/>
      <c r="Y351" s="80"/>
      <c r="Z351" s="4"/>
    </row>
    <row r="352" spans="1:26" ht="23.25">
      <c r="A352" s="4"/>
      <c r="B352" s="57"/>
      <c r="C352" s="57"/>
      <c r="D352" s="57"/>
      <c r="E352" s="57"/>
      <c r="F352" s="57"/>
      <c r="G352" s="57"/>
      <c r="H352" s="57"/>
      <c r="I352" s="64"/>
      <c r="J352" s="53" t="s">
        <v>50</v>
      </c>
      <c r="K352" s="54"/>
      <c r="L352" s="79">
        <f aca="true" t="shared" si="57" ref="L352:P353">SUM(L369)</f>
        <v>11711.8</v>
      </c>
      <c r="M352" s="80">
        <f t="shared" si="57"/>
        <v>0</v>
      </c>
      <c r="N352" s="79">
        <f t="shared" si="57"/>
        <v>0</v>
      </c>
      <c r="O352" s="79">
        <f t="shared" si="57"/>
        <v>0</v>
      </c>
      <c r="P352" s="80">
        <f t="shared" si="57"/>
        <v>0</v>
      </c>
      <c r="Q352" s="80">
        <f t="shared" si="51"/>
        <v>11711.8</v>
      </c>
      <c r="R352" s="80">
        <f aca="true" t="shared" si="58" ref="R352:U353">SUM(R369)</f>
        <v>0</v>
      </c>
      <c r="S352" s="79">
        <f t="shared" si="58"/>
        <v>0</v>
      </c>
      <c r="T352" s="79">
        <f t="shared" si="58"/>
        <v>0</v>
      </c>
      <c r="U352" s="79">
        <f t="shared" si="58"/>
        <v>0</v>
      </c>
      <c r="V352" s="80"/>
      <c r="W352" s="80">
        <f t="shared" si="53"/>
        <v>11711.8</v>
      </c>
      <c r="X352" s="80">
        <v>100</v>
      </c>
      <c r="Y352" s="80"/>
      <c r="Z352" s="4"/>
    </row>
    <row r="353" spans="1:26" ht="23.25">
      <c r="A353" s="4"/>
      <c r="B353" s="57"/>
      <c r="C353" s="58"/>
      <c r="D353" s="58"/>
      <c r="E353" s="58"/>
      <c r="F353" s="58"/>
      <c r="G353" s="58"/>
      <c r="H353" s="58"/>
      <c r="I353" s="53"/>
      <c r="J353" s="53" t="s">
        <v>51</v>
      </c>
      <c r="K353" s="54"/>
      <c r="L353" s="81">
        <f t="shared" si="57"/>
        <v>17110.5</v>
      </c>
      <c r="M353" s="81">
        <f t="shared" si="57"/>
        <v>0</v>
      </c>
      <c r="N353" s="81">
        <f t="shared" si="57"/>
        <v>0</v>
      </c>
      <c r="O353" s="81">
        <f t="shared" si="57"/>
        <v>0</v>
      </c>
      <c r="P353" s="81">
        <f t="shared" si="57"/>
        <v>0</v>
      </c>
      <c r="Q353" s="81">
        <f t="shared" si="51"/>
        <v>17110.5</v>
      </c>
      <c r="R353" s="81">
        <f t="shared" si="58"/>
        <v>0</v>
      </c>
      <c r="S353" s="81">
        <f t="shared" si="58"/>
        <v>0</v>
      </c>
      <c r="T353" s="81">
        <f t="shared" si="58"/>
        <v>0</v>
      </c>
      <c r="U353" s="81">
        <f t="shared" si="58"/>
        <v>0</v>
      </c>
      <c r="V353" s="81"/>
      <c r="W353" s="81">
        <f t="shared" si="53"/>
        <v>17110.5</v>
      </c>
      <c r="X353" s="81">
        <v>100</v>
      </c>
      <c r="Y353" s="81"/>
      <c r="Z353" s="4"/>
    </row>
    <row r="354" spans="1:26" ht="23.25">
      <c r="A354" s="4"/>
      <c r="B354" s="57"/>
      <c r="C354" s="57"/>
      <c r="D354" s="57"/>
      <c r="E354" s="57"/>
      <c r="F354" s="57"/>
      <c r="G354" s="57"/>
      <c r="H354" s="57"/>
      <c r="I354" s="64"/>
      <c r="J354" s="53" t="s">
        <v>52</v>
      </c>
      <c r="K354" s="54"/>
      <c r="L354" s="79">
        <f>SUM(L371)</f>
        <v>14739.5</v>
      </c>
      <c r="M354" s="80">
        <f>SUM(M371)</f>
        <v>0</v>
      </c>
      <c r="N354" s="79">
        <f>SUM(N371)</f>
        <v>0</v>
      </c>
      <c r="O354" s="79">
        <f>SUM(O371)</f>
        <v>0</v>
      </c>
      <c r="P354" s="80">
        <f>SUM(P371)</f>
        <v>0</v>
      </c>
      <c r="Q354" s="80">
        <f t="shared" si="51"/>
        <v>14739.5</v>
      </c>
      <c r="R354" s="80">
        <f>SUM(R371)</f>
        <v>0</v>
      </c>
      <c r="S354" s="79">
        <f>SUM(S371)</f>
        <v>0</v>
      </c>
      <c r="T354" s="79">
        <f>SUM(T371)</f>
        <v>0</v>
      </c>
      <c r="U354" s="79">
        <f>SUM(U371)</f>
        <v>0</v>
      </c>
      <c r="V354" s="80"/>
      <c r="W354" s="80">
        <f t="shared" si="53"/>
        <v>14739.5</v>
      </c>
      <c r="X354" s="80">
        <v>100</v>
      </c>
      <c r="Y354" s="80"/>
      <c r="Z354" s="4"/>
    </row>
    <row r="355" spans="1:26" ht="23.25">
      <c r="A355" s="4"/>
      <c r="B355" s="57"/>
      <c r="C355" s="57"/>
      <c r="D355" s="57"/>
      <c r="E355" s="57"/>
      <c r="F355" s="57"/>
      <c r="G355" s="57"/>
      <c r="H355" s="57"/>
      <c r="I355" s="64"/>
      <c r="J355" s="53" t="s">
        <v>53</v>
      </c>
      <c r="K355" s="54"/>
      <c r="L355" s="79">
        <f>SUM(L354/L352*100)</f>
        <v>125.85170511791529</v>
      </c>
      <c r="M355" s="80"/>
      <c r="N355" s="79"/>
      <c r="O355" s="79"/>
      <c r="P355" s="80"/>
      <c r="Q355" s="80">
        <f>SUM(Q354/Q352*100)</f>
        <v>125.85170511791529</v>
      </c>
      <c r="R355" s="80"/>
      <c r="S355" s="79"/>
      <c r="T355" s="79"/>
      <c r="U355" s="79"/>
      <c r="V355" s="80"/>
      <c r="W355" s="80">
        <f>SUM(W354/W352*100)</f>
        <v>125.85170511791529</v>
      </c>
      <c r="X355" s="80"/>
      <c r="Y355" s="80"/>
      <c r="Z355" s="4"/>
    </row>
    <row r="356" spans="1:26" ht="23.25">
      <c r="A356" s="4"/>
      <c r="B356" s="57"/>
      <c r="C356" s="57"/>
      <c r="D356" s="57"/>
      <c r="E356" s="57"/>
      <c r="F356" s="57"/>
      <c r="G356" s="57"/>
      <c r="H356" s="57"/>
      <c r="I356" s="64"/>
      <c r="J356" s="53" t="s">
        <v>54</v>
      </c>
      <c r="K356" s="54"/>
      <c r="L356" s="79">
        <f>SUM(L354/L353*100)</f>
        <v>86.14301160106368</v>
      </c>
      <c r="M356" s="80"/>
      <c r="N356" s="79"/>
      <c r="O356" s="79"/>
      <c r="P356" s="80"/>
      <c r="Q356" s="80">
        <f>SUM(Q354/Q353*100)</f>
        <v>86.14301160106368</v>
      </c>
      <c r="R356" s="80"/>
      <c r="S356" s="79"/>
      <c r="T356" s="79"/>
      <c r="U356" s="79"/>
      <c r="V356" s="80"/>
      <c r="W356" s="80">
        <f>SUM(W354/W353*100)</f>
        <v>86.14301160106368</v>
      </c>
      <c r="X356" s="80"/>
      <c r="Y356" s="80"/>
      <c r="Z356" s="4"/>
    </row>
    <row r="357" spans="1:26" ht="23.25">
      <c r="A357" s="4"/>
      <c r="B357" s="57"/>
      <c r="C357" s="57"/>
      <c r="D357" s="57"/>
      <c r="E357" s="57"/>
      <c r="F357" s="57"/>
      <c r="G357" s="57"/>
      <c r="H357" s="57"/>
      <c r="I357" s="64"/>
      <c r="J357" s="53"/>
      <c r="K357" s="54"/>
      <c r="L357" s="79"/>
      <c r="M357" s="80"/>
      <c r="N357" s="79"/>
      <c r="O357" s="79"/>
      <c r="P357" s="80"/>
      <c r="Q357" s="80">
        <f t="shared" si="51"/>
        <v>0</v>
      </c>
      <c r="R357" s="80"/>
      <c r="S357" s="79"/>
      <c r="T357" s="79"/>
      <c r="U357" s="79"/>
      <c r="V357" s="80">
        <f t="shared" si="52"/>
        <v>0</v>
      </c>
      <c r="W357" s="80">
        <f t="shared" si="53"/>
        <v>0</v>
      </c>
      <c r="X357" s="80"/>
      <c r="Y357" s="80"/>
      <c r="Z357" s="4"/>
    </row>
    <row r="358" spans="1:26" ht="23.25">
      <c r="A358" s="4"/>
      <c r="B358" s="57"/>
      <c r="C358" s="57"/>
      <c r="D358" s="57"/>
      <c r="E358" s="57"/>
      <c r="F358" s="57"/>
      <c r="G358" s="57"/>
      <c r="H358" s="57" t="s">
        <v>65</v>
      </c>
      <c r="I358" s="64"/>
      <c r="J358" s="53" t="s">
        <v>125</v>
      </c>
      <c r="K358" s="54"/>
      <c r="L358" s="79"/>
      <c r="M358" s="80"/>
      <c r="N358" s="79"/>
      <c r="O358" s="79"/>
      <c r="P358" s="80"/>
      <c r="Q358" s="80">
        <f t="shared" si="51"/>
        <v>0</v>
      </c>
      <c r="R358" s="80"/>
      <c r="S358" s="79"/>
      <c r="T358" s="79"/>
      <c r="U358" s="79"/>
      <c r="V358" s="80">
        <f t="shared" si="52"/>
        <v>0</v>
      </c>
      <c r="W358" s="80">
        <f t="shared" si="53"/>
        <v>0</v>
      </c>
      <c r="X358" s="80"/>
      <c r="Y358" s="80"/>
      <c r="Z358" s="4"/>
    </row>
    <row r="359" spans="1:26" ht="23.25">
      <c r="A359" s="4"/>
      <c r="B359" s="57"/>
      <c r="C359" s="57"/>
      <c r="D359" s="57"/>
      <c r="E359" s="57"/>
      <c r="F359" s="57"/>
      <c r="G359" s="57"/>
      <c r="H359" s="57"/>
      <c r="I359" s="64"/>
      <c r="J359" s="53" t="s">
        <v>67</v>
      </c>
      <c r="K359" s="54"/>
      <c r="L359" s="79"/>
      <c r="M359" s="80"/>
      <c r="N359" s="79"/>
      <c r="O359" s="79"/>
      <c r="P359" s="80"/>
      <c r="Q359" s="80">
        <f t="shared" si="51"/>
        <v>0</v>
      </c>
      <c r="R359" s="80"/>
      <c r="S359" s="79"/>
      <c r="T359" s="79"/>
      <c r="U359" s="79"/>
      <c r="V359" s="80">
        <f t="shared" si="52"/>
        <v>0</v>
      </c>
      <c r="W359" s="80">
        <f t="shared" si="53"/>
        <v>0</v>
      </c>
      <c r="X359" s="80"/>
      <c r="Y359" s="80"/>
      <c r="Z359" s="4"/>
    </row>
    <row r="360" spans="1:26" ht="23.25">
      <c r="A360" s="4"/>
      <c r="B360" s="65"/>
      <c r="C360" s="65"/>
      <c r="D360" s="65"/>
      <c r="E360" s="65"/>
      <c r="F360" s="65"/>
      <c r="G360" s="65"/>
      <c r="H360" s="65"/>
      <c r="I360" s="66"/>
      <c r="J360" s="62"/>
      <c r="K360" s="63"/>
      <c r="L360" s="82"/>
      <c r="M360" s="83"/>
      <c r="N360" s="82"/>
      <c r="O360" s="82"/>
      <c r="P360" s="83"/>
      <c r="Q360" s="83"/>
      <c r="R360" s="83"/>
      <c r="S360" s="82"/>
      <c r="T360" s="82"/>
      <c r="U360" s="82"/>
      <c r="V360" s="83"/>
      <c r="W360" s="83"/>
      <c r="X360" s="83"/>
      <c r="Y360" s="83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5"/>
      <c r="W362" s="85"/>
      <c r="X362" s="85"/>
      <c r="Y362" s="85" t="s">
        <v>135</v>
      </c>
      <c r="Z362" s="4"/>
    </row>
    <row r="363" spans="1:26" ht="23.25">
      <c r="A363" s="4"/>
      <c r="B363" s="67" t="s">
        <v>40</v>
      </c>
      <c r="C363" s="68"/>
      <c r="D363" s="68"/>
      <c r="E363" s="68"/>
      <c r="F363" s="68"/>
      <c r="G363" s="68"/>
      <c r="H363" s="69"/>
      <c r="I363" s="10"/>
      <c r="J363" s="11"/>
      <c r="K363" s="12"/>
      <c r="L363" s="86" t="s">
        <v>1</v>
      </c>
      <c r="M363" s="86"/>
      <c r="N363" s="86"/>
      <c r="O363" s="86"/>
      <c r="P363" s="86"/>
      <c r="Q363" s="86"/>
      <c r="R363" s="87" t="s">
        <v>2</v>
      </c>
      <c r="S363" s="86"/>
      <c r="T363" s="86"/>
      <c r="U363" s="86"/>
      <c r="V363" s="88"/>
      <c r="W363" s="86" t="s">
        <v>42</v>
      </c>
      <c r="X363" s="86"/>
      <c r="Y363" s="89"/>
      <c r="Z363" s="4"/>
    </row>
    <row r="364" spans="1:26" ht="23.25">
      <c r="A364" s="4"/>
      <c r="B364" s="17" t="s">
        <v>41</v>
      </c>
      <c r="C364" s="18"/>
      <c r="D364" s="18"/>
      <c r="E364" s="18"/>
      <c r="F364" s="18"/>
      <c r="G364" s="18"/>
      <c r="H364" s="70"/>
      <c r="I364" s="19"/>
      <c r="J364" s="20"/>
      <c r="K364" s="21"/>
      <c r="L364" s="90"/>
      <c r="M364" s="80"/>
      <c r="N364" s="91"/>
      <c r="O364" s="92" t="s">
        <v>3</v>
      </c>
      <c r="P364" s="93"/>
      <c r="Q364" s="94"/>
      <c r="R364" s="95" t="s">
        <v>3</v>
      </c>
      <c r="S364" s="91"/>
      <c r="T364" s="90"/>
      <c r="U364" s="96"/>
      <c r="V364" s="94"/>
      <c r="W364" s="94"/>
      <c r="X364" s="97" t="s">
        <v>4</v>
      </c>
      <c r="Y364" s="98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99" t="s">
        <v>6</v>
      </c>
      <c r="M365" s="100" t="s">
        <v>7</v>
      </c>
      <c r="N365" s="101" t="s">
        <v>6</v>
      </c>
      <c r="O365" s="99" t="s">
        <v>8</v>
      </c>
      <c r="P365" s="93" t="s">
        <v>9</v>
      </c>
      <c r="Q365" s="80"/>
      <c r="R365" s="102" t="s">
        <v>8</v>
      </c>
      <c r="S365" s="100" t="s">
        <v>10</v>
      </c>
      <c r="T365" s="99" t="s">
        <v>11</v>
      </c>
      <c r="U365" s="96" t="s">
        <v>12</v>
      </c>
      <c r="V365" s="94"/>
      <c r="W365" s="94"/>
      <c r="X365" s="94"/>
      <c r="Y365" s="100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39</v>
      </c>
      <c r="I366" s="19"/>
      <c r="J366" s="39"/>
      <c r="K366" s="21"/>
      <c r="L366" s="99" t="s">
        <v>13</v>
      </c>
      <c r="M366" s="100" t="s">
        <v>14</v>
      </c>
      <c r="N366" s="101" t="s">
        <v>15</v>
      </c>
      <c r="O366" s="99" t="s">
        <v>16</v>
      </c>
      <c r="P366" s="93" t="s">
        <v>17</v>
      </c>
      <c r="Q366" s="100" t="s">
        <v>18</v>
      </c>
      <c r="R366" s="102" t="s">
        <v>16</v>
      </c>
      <c r="S366" s="100" t="s">
        <v>19</v>
      </c>
      <c r="T366" s="99" t="s">
        <v>20</v>
      </c>
      <c r="U366" s="96" t="s">
        <v>21</v>
      </c>
      <c r="V366" s="93" t="s">
        <v>18</v>
      </c>
      <c r="W366" s="93" t="s">
        <v>22</v>
      </c>
      <c r="X366" s="93" t="s">
        <v>23</v>
      </c>
      <c r="Y366" s="100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103"/>
      <c r="M367" s="104"/>
      <c r="N367" s="105"/>
      <c r="O367" s="106" t="s">
        <v>25</v>
      </c>
      <c r="P367" s="107"/>
      <c r="Q367" s="108"/>
      <c r="R367" s="109" t="s">
        <v>25</v>
      </c>
      <c r="S367" s="104" t="s">
        <v>26</v>
      </c>
      <c r="T367" s="103"/>
      <c r="U367" s="110" t="s">
        <v>27</v>
      </c>
      <c r="V367" s="108"/>
      <c r="W367" s="108"/>
      <c r="X367" s="108"/>
      <c r="Y367" s="10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4"/>
      <c r="J368" s="53"/>
      <c r="K368" s="54"/>
      <c r="L368" s="90"/>
      <c r="M368" s="80"/>
      <c r="N368" s="91"/>
      <c r="O368" s="111"/>
      <c r="P368" s="94"/>
      <c r="Q368" s="94"/>
      <c r="R368" s="80"/>
      <c r="S368" s="91"/>
      <c r="T368" s="90"/>
      <c r="U368" s="112"/>
      <c r="V368" s="94"/>
      <c r="W368" s="94"/>
      <c r="X368" s="94"/>
      <c r="Y368" s="80"/>
      <c r="Z368" s="4"/>
    </row>
    <row r="369" spans="1:26" ht="23.25">
      <c r="A369" s="4"/>
      <c r="B369" s="51" t="s">
        <v>118</v>
      </c>
      <c r="C369" s="51" t="s">
        <v>55</v>
      </c>
      <c r="D369" s="51" t="s">
        <v>55</v>
      </c>
      <c r="E369" s="51"/>
      <c r="F369" s="51" t="s">
        <v>121</v>
      </c>
      <c r="G369" s="51" t="s">
        <v>112</v>
      </c>
      <c r="H369" s="51" t="s">
        <v>65</v>
      </c>
      <c r="I369" s="64"/>
      <c r="J369" s="55" t="s">
        <v>50</v>
      </c>
      <c r="K369" s="56"/>
      <c r="L369" s="79">
        <v>11711.8</v>
      </c>
      <c r="M369" s="79"/>
      <c r="N369" s="79"/>
      <c r="O369" s="79"/>
      <c r="P369" s="79"/>
      <c r="Q369" s="79">
        <f t="shared" si="51"/>
        <v>11711.8</v>
      </c>
      <c r="R369" s="79"/>
      <c r="S369" s="79"/>
      <c r="T369" s="79"/>
      <c r="U369" s="113"/>
      <c r="V369" s="80">
        <f t="shared" si="52"/>
        <v>0</v>
      </c>
      <c r="W369" s="80">
        <f t="shared" si="53"/>
        <v>11711.8</v>
      </c>
      <c r="X369" s="80">
        <f>SUM(Q369/W369*100)</f>
        <v>100</v>
      </c>
      <c r="Y369" s="80">
        <f>SUM(V369/W369*100)</f>
        <v>0</v>
      </c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4"/>
      <c r="J370" s="55" t="s">
        <v>51</v>
      </c>
      <c r="K370" s="56"/>
      <c r="L370" s="79">
        <v>17110.5</v>
      </c>
      <c r="M370" s="79"/>
      <c r="N370" s="79"/>
      <c r="O370" s="79"/>
      <c r="P370" s="79"/>
      <c r="Q370" s="79">
        <f t="shared" si="51"/>
        <v>17110.5</v>
      </c>
      <c r="R370" s="79"/>
      <c r="S370" s="79"/>
      <c r="T370" s="79"/>
      <c r="U370" s="79"/>
      <c r="V370" s="80">
        <f t="shared" si="52"/>
        <v>0</v>
      </c>
      <c r="W370" s="80">
        <f t="shared" si="53"/>
        <v>17110.5</v>
      </c>
      <c r="X370" s="80">
        <f>SUM(Q370/W370*100)</f>
        <v>100</v>
      </c>
      <c r="Y370" s="80">
        <f>SUM(V370/W370*100)</f>
        <v>0</v>
      </c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4"/>
      <c r="J371" s="53" t="s">
        <v>52</v>
      </c>
      <c r="K371" s="54"/>
      <c r="L371" s="79">
        <v>14739.5</v>
      </c>
      <c r="M371" s="79"/>
      <c r="N371" s="79"/>
      <c r="O371" s="79"/>
      <c r="P371" s="79"/>
      <c r="Q371" s="80">
        <f t="shared" si="51"/>
        <v>14739.5</v>
      </c>
      <c r="R371" s="79"/>
      <c r="S371" s="79"/>
      <c r="T371" s="79"/>
      <c r="U371" s="79"/>
      <c r="V371" s="80">
        <f t="shared" si="52"/>
        <v>0</v>
      </c>
      <c r="W371" s="80">
        <f t="shared" si="53"/>
        <v>14739.5</v>
      </c>
      <c r="X371" s="80">
        <f>SUM(Q371/W371*100)</f>
        <v>100</v>
      </c>
      <c r="Y371" s="80">
        <f>SUM(V371/W371*100)</f>
        <v>0</v>
      </c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4"/>
      <c r="J372" s="53" t="s">
        <v>53</v>
      </c>
      <c r="K372" s="54"/>
      <c r="L372" s="79">
        <f>SUM(L371/L369*100)</f>
        <v>125.85170511791529</v>
      </c>
      <c r="M372" s="80"/>
      <c r="N372" s="79"/>
      <c r="O372" s="79"/>
      <c r="P372" s="80"/>
      <c r="Q372" s="80">
        <f t="shared" si="51"/>
        <v>125.85170511791529</v>
      </c>
      <c r="R372" s="80"/>
      <c r="S372" s="79"/>
      <c r="T372" s="79"/>
      <c r="U372" s="79"/>
      <c r="V372" s="80">
        <f t="shared" si="52"/>
        <v>0</v>
      </c>
      <c r="W372" s="80">
        <f t="shared" si="53"/>
        <v>125.85170511791529</v>
      </c>
      <c r="X372" s="80"/>
      <c r="Y372" s="80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4"/>
      <c r="J373" s="53" t="s">
        <v>54</v>
      </c>
      <c r="K373" s="54"/>
      <c r="L373" s="79">
        <f>SUM(L371/L370*100)</f>
        <v>86.14301160106368</v>
      </c>
      <c r="M373" s="80"/>
      <c r="N373" s="79"/>
      <c r="O373" s="79"/>
      <c r="P373" s="80"/>
      <c r="Q373" s="80">
        <f>SUM(L373:P373)</f>
        <v>86.14301160106368</v>
      </c>
      <c r="R373" s="80"/>
      <c r="S373" s="79"/>
      <c r="T373" s="79"/>
      <c r="U373" s="79"/>
      <c r="V373" s="80">
        <f>SUM(R373:U373)</f>
        <v>0</v>
      </c>
      <c r="W373" s="80">
        <f>SUM(V373+Q373)</f>
        <v>86.14301160106368</v>
      </c>
      <c r="X373" s="80"/>
      <c r="Y373" s="80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4"/>
      <c r="J374" s="53"/>
      <c r="K374" s="54"/>
      <c r="L374" s="79"/>
      <c r="M374" s="80"/>
      <c r="N374" s="79"/>
      <c r="O374" s="79"/>
      <c r="P374" s="80"/>
      <c r="Q374" s="80"/>
      <c r="R374" s="80"/>
      <c r="S374" s="79"/>
      <c r="T374" s="79"/>
      <c r="U374" s="79"/>
      <c r="V374" s="80"/>
      <c r="W374" s="80"/>
      <c r="X374" s="80"/>
      <c r="Y374" s="80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4"/>
      <c r="J375" s="53"/>
      <c r="K375" s="54"/>
      <c r="L375" s="79"/>
      <c r="M375" s="80"/>
      <c r="N375" s="79"/>
      <c r="O375" s="79"/>
      <c r="P375" s="80"/>
      <c r="Q375" s="80"/>
      <c r="R375" s="80"/>
      <c r="S375" s="79"/>
      <c r="T375" s="79"/>
      <c r="U375" s="79"/>
      <c r="V375" s="80"/>
      <c r="W375" s="80"/>
      <c r="X375" s="80"/>
      <c r="Y375" s="80"/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4"/>
      <c r="J376" s="53"/>
      <c r="K376" s="54"/>
      <c r="L376" s="79"/>
      <c r="M376" s="80"/>
      <c r="N376" s="79"/>
      <c r="O376" s="79"/>
      <c r="P376" s="80"/>
      <c r="Q376" s="80"/>
      <c r="R376" s="80"/>
      <c r="S376" s="79"/>
      <c r="T376" s="79"/>
      <c r="U376" s="79"/>
      <c r="V376" s="80"/>
      <c r="W376" s="80"/>
      <c r="X376" s="80"/>
      <c r="Y376" s="80"/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4"/>
      <c r="J377" s="53"/>
      <c r="K377" s="54"/>
      <c r="L377" s="79"/>
      <c r="M377" s="80"/>
      <c r="N377" s="79"/>
      <c r="O377" s="79"/>
      <c r="P377" s="80"/>
      <c r="Q377" s="80"/>
      <c r="R377" s="80"/>
      <c r="S377" s="79"/>
      <c r="T377" s="79"/>
      <c r="U377" s="79"/>
      <c r="V377" s="80"/>
      <c r="W377" s="80"/>
      <c r="X377" s="80"/>
      <c r="Y377" s="80"/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4"/>
      <c r="J378" s="53"/>
      <c r="K378" s="54"/>
      <c r="L378" s="79"/>
      <c r="M378" s="80"/>
      <c r="N378" s="79"/>
      <c r="O378" s="79"/>
      <c r="P378" s="80"/>
      <c r="Q378" s="80"/>
      <c r="R378" s="80"/>
      <c r="S378" s="79"/>
      <c r="T378" s="79"/>
      <c r="U378" s="79"/>
      <c r="V378" s="80"/>
      <c r="W378" s="80"/>
      <c r="X378" s="80"/>
      <c r="Y378" s="80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4"/>
      <c r="J379" s="53"/>
      <c r="K379" s="54"/>
      <c r="L379" s="79"/>
      <c r="M379" s="80"/>
      <c r="N379" s="79"/>
      <c r="O379" s="79"/>
      <c r="P379" s="80"/>
      <c r="Q379" s="80"/>
      <c r="R379" s="80"/>
      <c r="S379" s="79"/>
      <c r="T379" s="79"/>
      <c r="U379" s="79"/>
      <c r="V379" s="80"/>
      <c r="W379" s="80"/>
      <c r="X379" s="80"/>
      <c r="Y379" s="80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4"/>
      <c r="J380" s="53"/>
      <c r="K380" s="54"/>
      <c r="L380" s="79"/>
      <c r="M380" s="80"/>
      <c r="N380" s="79"/>
      <c r="O380" s="79"/>
      <c r="P380" s="80"/>
      <c r="Q380" s="80"/>
      <c r="R380" s="80"/>
      <c r="S380" s="79"/>
      <c r="T380" s="79"/>
      <c r="U380" s="79"/>
      <c r="V380" s="80"/>
      <c r="W380" s="80"/>
      <c r="X380" s="80"/>
      <c r="Y380" s="80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4"/>
      <c r="J381" s="53"/>
      <c r="K381" s="54"/>
      <c r="L381" s="79"/>
      <c r="M381" s="80"/>
      <c r="N381" s="79"/>
      <c r="O381" s="79"/>
      <c r="P381" s="80"/>
      <c r="Q381" s="80"/>
      <c r="R381" s="80"/>
      <c r="S381" s="79"/>
      <c r="T381" s="79"/>
      <c r="U381" s="79"/>
      <c r="V381" s="80"/>
      <c r="W381" s="80"/>
      <c r="X381" s="80"/>
      <c r="Y381" s="80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4"/>
      <c r="J382" s="53"/>
      <c r="K382" s="54"/>
      <c r="L382" s="79"/>
      <c r="M382" s="80"/>
      <c r="N382" s="79"/>
      <c r="O382" s="79"/>
      <c r="P382" s="80"/>
      <c r="Q382" s="80"/>
      <c r="R382" s="80"/>
      <c r="S382" s="79"/>
      <c r="T382" s="79"/>
      <c r="U382" s="79"/>
      <c r="V382" s="80"/>
      <c r="W382" s="80"/>
      <c r="X382" s="80"/>
      <c r="Y382" s="80"/>
      <c r="Z382" s="4"/>
    </row>
    <row r="383" spans="1:26" ht="23.25">
      <c r="A383" s="4"/>
      <c r="B383" s="57"/>
      <c r="C383" s="58"/>
      <c r="D383" s="58"/>
      <c r="E383" s="58"/>
      <c r="F383" s="58"/>
      <c r="G383" s="58"/>
      <c r="H383" s="58"/>
      <c r="I383" s="53"/>
      <c r="J383" s="53"/>
      <c r="K383" s="54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4"/>
      <c r="J384" s="53"/>
      <c r="K384" s="54"/>
      <c r="L384" s="79"/>
      <c r="M384" s="80"/>
      <c r="N384" s="79"/>
      <c r="O384" s="79"/>
      <c r="P384" s="80"/>
      <c r="Q384" s="80"/>
      <c r="R384" s="80"/>
      <c r="S384" s="79"/>
      <c r="T384" s="79"/>
      <c r="U384" s="79"/>
      <c r="V384" s="80"/>
      <c r="W384" s="80"/>
      <c r="X384" s="80"/>
      <c r="Y384" s="80"/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4"/>
      <c r="J385" s="53"/>
      <c r="K385" s="54"/>
      <c r="L385" s="79"/>
      <c r="M385" s="80"/>
      <c r="N385" s="79"/>
      <c r="O385" s="79"/>
      <c r="P385" s="80"/>
      <c r="Q385" s="80"/>
      <c r="R385" s="80"/>
      <c r="S385" s="79"/>
      <c r="T385" s="79"/>
      <c r="U385" s="79"/>
      <c r="V385" s="80"/>
      <c r="W385" s="80"/>
      <c r="X385" s="80"/>
      <c r="Y385" s="80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4"/>
      <c r="J386" s="53"/>
      <c r="K386" s="54"/>
      <c r="L386" s="79"/>
      <c r="M386" s="80"/>
      <c r="N386" s="79"/>
      <c r="O386" s="79"/>
      <c r="P386" s="80"/>
      <c r="Q386" s="80"/>
      <c r="R386" s="80"/>
      <c r="S386" s="79"/>
      <c r="T386" s="79"/>
      <c r="U386" s="79"/>
      <c r="V386" s="80"/>
      <c r="W386" s="80"/>
      <c r="X386" s="80"/>
      <c r="Y386" s="80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4"/>
      <c r="J387" s="53"/>
      <c r="K387" s="54"/>
      <c r="L387" s="79"/>
      <c r="M387" s="80"/>
      <c r="N387" s="79"/>
      <c r="O387" s="79"/>
      <c r="P387" s="80"/>
      <c r="Q387" s="80"/>
      <c r="R387" s="80"/>
      <c r="S387" s="79"/>
      <c r="T387" s="79"/>
      <c r="U387" s="79"/>
      <c r="V387" s="80"/>
      <c r="W387" s="80"/>
      <c r="X387" s="80"/>
      <c r="Y387" s="80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4"/>
      <c r="J388" s="53"/>
      <c r="K388" s="54"/>
      <c r="L388" s="79"/>
      <c r="M388" s="80"/>
      <c r="N388" s="79"/>
      <c r="O388" s="79"/>
      <c r="P388" s="80"/>
      <c r="Q388" s="80"/>
      <c r="R388" s="80"/>
      <c r="S388" s="79"/>
      <c r="T388" s="79"/>
      <c r="U388" s="79"/>
      <c r="V388" s="80"/>
      <c r="W388" s="80"/>
      <c r="X388" s="80"/>
      <c r="Y388" s="80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4"/>
      <c r="J389" s="53"/>
      <c r="K389" s="54"/>
      <c r="L389" s="79"/>
      <c r="M389" s="80"/>
      <c r="N389" s="79"/>
      <c r="O389" s="79"/>
      <c r="P389" s="80"/>
      <c r="Q389" s="80"/>
      <c r="R389" s="80"/>
      <c r="S389" s="79"/>
      <c r="T389" s="79"/>
      <c r="U389" s="79"/>
      <c r="V389" s="80"/>
      <c r="W389" s="80"/>
      <c r="X389" s="80"/>
      <c r="Y389" s="80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4"/>
      <c r="J390" s="53"/>
      <c r="K390" s="54"/>
      <c r="L390" s="79"/>
      <c r="M390" s="80"/>
      <c r="N390" s="79"/>
      <c r="O390" s="79"/>
      <c r="P390" s="80"/>
      <c r="Q390" s="80"/>
      <c r="R390" s="80"/>
      <c r="S390" s="79"/>
      <c r="T390" s="79"/>
      <c r="U390" s="79"/>
      <c r="V390" s="80"/>
      <c r="W390" s="80"/>
      <c r="X390" s="80"/>
      <c r="Y390" s="80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4"/>
      <c r="J391" s="53"/>
      <c r="K391" s="54"/>
      <c r="L391" s="79"/>
      <c r="M391" s="80"/>
      <c r="N391" s="79"/>
      <c r="O391" s="79"/>
      <c r="P391" s="80"/>
      <c r="Q391" s="80"/>
      <c r="R391" s="80"/>
      <c r="S391" s="79"/>
      <c r="T391" s="79"/>
      <c r="U391" s="79"/>
      <c r="V391" s="80"/>
      <c r="W391" s="80"/>
      <c r="X391" s="80"/>
      <c r="Y391" s="80"/>
      <c r="Z391" s="4"/>
    </row>
    <row r="392" spans="1:26" ht="23.25">
      <c r="A392" s="4"/>
      <c r="B392" s="57"/>
      <c r="C392" s="58"/>
      <c r="D392" s="58"/>
      <c r="E392" s="58"/>
      <c r="F392" s="58"/>
      <c r="G392" s="58"/>
      <c r="H392" s="58"/>
      <c r="I392" s="53"/>
      <c r="J392" s="53"/>
      <c r="K392" s="54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4"/>
      <c r="J393" s="53"/>
      <c r="K393" s="54"/>
      <c r="L393" s="79"/>
      <c r="M393" s="80"/>
      <c r="N393" s="79"/>
      <c r="O393" s="79"/>
      <c r="P393" s="80"/>
      <c r="Q393" s="80"/>
      <c r="R393" s="80"/>
      <c r="S393" s="79"/>
      <c r="T393" s="79"/>
      <c r="U393" s="79"/>
      <c r="V393" s="80"/>
      <c r="W393" s="80"/>
      <c r="X393" s="80"/>
      <c r="Y393" s="80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4"/>
      <c r="J394" s="53"/>
      <c r="K394" s="54"/>
      <c r="L394" s="79"/>
      <c r="M394" s="80"/>
      <c r="N394" s="79"/>
      <c r="O394" s="79"/>
      <c r="P394" s="80"/>
      <c r="Q394" s="80"/>
      <c r="R394" s="80"/>
      <c r="S394" s="79"/>
      <c r="T394" s="79"/>
      <c r="U394" s="79"/>
      <c r="V394" s="80"/>
      <c r="W394" s="80"/>
      <c r="X394" s="80"/>
      <c r="Y394" s="80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4"/>
      <c r="J395" s="53"/>
      <c r="K395" s="54"/>
      <c r="L395" s="79"/>
      <c r="M395" s="80"/>
      <c r="N395" s="79"/>
      <c r="O395" s="79"/>
      <c r="P395" s="80"/>
      <c r="Q395" s="80"/>
      <c r="R395" s="80"/>
      <c r="S395" s="79"/>
      <c r="T395" s="79"/>
      <c r="U395" s="79"/>
      <c r="V395" s="80"/>
      <c r="W395" s="80"/>
      <c r="X395" s="80"/>
      <c r="Y395" s="80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4"/>
      <c r="J396" s="53"/>
      <c r="K396" s="54"/>
      <c r="L396" s="79"/>
      <c r="M396" s="80"/>
      <c r="N396" s="79"/>
      <c r="O396" s="79"/>
      <c r="P396" s="80"/>
      <c r="Q396" s="80"/>
      <c r="R396" s="80"/>
      <c r="S396" s="79"/>
      <c r="T396" s="79"/>
      <c r="U396" s="79"/>
      <c r="V396" s="80"/>
      <c r="W396" s="80"/>
      <c r="X396" s="80"/>
      <c r="Y396" s="80"/>
      <c r="Z396" s="4"/>
    </row>
    <row r="397" spans="1:26" ht="23.25">
      <c r="A397" s="4"/>
      <c r="B397" s="57"/>
      <c r="C397" s="57"/>
      <c r="D397" s="57"/>
      <c r="E397" s="57"/>
      <c r="F397" s="57"/>
      <c r="G397" s="57"/>
      <c r="H397" s="57"/>
      <c r="I397" s="64"/>
      <c r="J397" s="53"/>
      <c r="K397" s="54"/>
      <c r="L397" s="79"/>
      <c r="M397" s="80"/>
      <c r="N397" s="79"/>
      <c r="O397" s="79"/>
      <c r="P397" s="80"/>
      <c r="Q397" s="80"/>
      <c r="R397" s="80"/>
      <c r="S397" s="79"/>
      <c r="T397" s="79"/>
      <c r="U397" s="79"/>
      <c r="V397" s="80"/>
      <c r="W397" s="80"/>
      <c r="X397" s="80"/>
      <c r="Y397" s="80"/>
      <c r="Z397" s="4"/>
    </row>
    <row r="398" spans="1:26" ht="23.25">
      <c r="A398" s="4"/>
      <c r="B398" s="57"/>
      <c r="C398" s="58"/>
      <c r="D398" s="58"/>
      <c r="E398" s="58"/>
      <c r="F398" s="58"/>
      <c r="G398" s="58"/>
      <c r="H398" s="58"/>
      <c r="I398" s="53"/>
      <c r="J398" s="53"/>
      <c r="K398" s="54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4"/>
    </row>
    <row r="399" spans="1:26" ht="23.25">
      <c r="A399" s="4"/>
      <c r="B399" s="57"/>
      <c r="C399" s="57"/>
      <c r="D399" s="57"/>
      <c r="E399" s="57"/>
      <c r="F399" s="57"/>
      <c r="G399" s="57"/>
      <c r="H399" s="57"/>
      <c r="I399" s="64"/>
      <c r="J399" s="53"/>
      <c r="K399" s="54"/>
      <c r="L399" s="79"/>
      <c r="M399" s="80"/>
      <c r="N399" s="79"/>
      <c r="O399" s="79"/>
      <c r="P399" s="80"/>
      <c r="Q399" s="80"/>
      <c r="R399" s="80"/>
      <c r="S399" s="79"/>
      <c r="T399" s="79"/>
      <c r="U399" s="79"/>
      <c r="V399" s="80"/>
      <c r="W399" s="80"/>
      <c r="X399" s="80"/>
      <c r="Y399" s="80"/>
      <c r="Z399" s="4"/>
    </row>
    <row r="400" spans="1:26" ht="23.25">
      <c r="A400" s="4"/>
      <c r="B400" s="57"/>
      <c r="C400" s="57"/>
      <c r="D400" s="57"/>
      <c r="E400" s="57"/>
      <c r="F400" s="57"/>
      <c r="G400" s="57"/>
      <c r="H400" s="57"/>
      <c r="I400" s="64"/>
      <c r="J400" s="53"/>
      <c r="K400" s="54"/>
      <c r="L400" s="79"/>
      <c r="M400" s="80"/>
      <c r="N400" s="79"/>
      <c r="O400" s="79"/>
      <c r="P400" s="80"/>
      <c r="Q400" s="80"/>
      <c r="R400" s="80"/>
      <c r="S400" s="79"/>
      <c r="T400" s="79"/>
      <c r="U400" s="79"/>
      <c r="V400" s="80"/>
      <c r="W400" s="80"/>
      <c r="X400" s="80"/>
      <c r="Y400" s="80"/>
      <c r="Z400" s="4"/>
    </row>
    <row r="401" spans="1:26" ht="23.25">
      <c r="A401" s="4"/>
      <c r="B401" s="57"/>
      <c r="C401" s="57"/>
      <c r="D401" s="57"/>
      <c r="E401" s="57"/>
      <c r="F401" s="57"/>
      <c r="G401" s="57"/>
      <c r="H401" s="57"/>
      <c r="I401" s="64"/>
      <c r="J401" s="53"/>
      <c r="K401" s="54"/>
      <c r="L401" s="79"/>
      <c r="M401" s="80"/>
      <c r="N401" s="79"/>
      <c r="O401" s="79"/>
      <c r="P401" s="80"/>
      <c r="Q401" s="80"/>
      <c r="R401" s="80"/>
      <c r="S401" s="79"/>
      <c r="T401" s="79"/>
      <c r="U401" s="79"/>
      <c r="V401" s="80"/>
      <c r="W401" s="80"/>
      <c r="X401" s="80"/>
      <c r="Y401" s="80"/>
      <c r="Z401" s="4"/>
    </row>
    <row r="402" spans="1:26" ht="23.25">
      <c r="A402" s="4"/>
      <c r="B402" s="57"/>
      <c r="C402" s="57"/>
      <c r="D402" s="57"/>
      <c r="E402" s="57"/>
      <c r="F402" s="57"/>
      <c r="G402" s="57"/>
      <c r="H402" s="57"/>
      <c r="I402" s="64"/>
      <c r="J402" s="53"/>
      <c r="K402" s="54"/>
      <c r="L402" s="79"/>
      <c r="M402" s="80"/>
      <c r="N402" s="79"/>
      <c r="O402" s="79"/>
      <c r="P402" s="80"/>
      <c r="Q402" s="80"/>
      <c r="R402" s="80"/>
      <c r="S402" s="79"/>
      <c r="T402" s="79"/>
      <c r="U402" s="79"/>
      <c r="V402" s="80"/>
      <c r="W402" s="80"/>
      <c r="X402" s="80"/>
      <c r="Y402" s="80"/>
      <c r="Z402" s="4"/>
    </row>
    <row r="403" spans="1:26" ht="23.25">
      <c r="A403" s="4"/>
      <c r="B403" s="57"/>
      <c r="C403" s="57"/>
      <c r="D403" s="57"/>
      <c r="E403" s="57"/>
      <c r="F403" s="57"/>
      <c r="G403" s="57"/>
      <c r="H403" s="57"/>
      <c r="I403" s="64"/>
      <c r="J403" s="53"/>
      <c r="K403" s="54"/>
      <c r="L403" s="79"/>
      <c r="M403" s="80"/>
      <c r="N403" s="79"/>
      <c r="O403" s="79"/>
      <c r="P403" s="80"/>
      <c r="Q403" s="80"/>
      <c r="R403" s="80"/>
      <c r="S403" s="79"/>
      <c r="T403" s="79"/>
      <c r="U403" s="79"/>
      <c r="V403" s="80"/>
      <c r="W403" s="80"/>
      <c r="X403" s="80"/>
      <c r="Y403" s="80"/>
      <c r="Z403" s="4"/>
    </row>
    <row r="404" spans="1:26" ht="23.25">
      <c r="A404" s="4"/>
      <c r="B404" s="57"/>
      <c r="C404" s="57"/>
      <c r="D404" s="57"/>
      <c r="E404" s="57"/>
      <c r="F404" s="57"/>
      <c r="G404" s="57"/>
      <c r="H404" s="57"/>
      <c r="I404" s="64"/>
      <c r="J404" s="53" t="s">
        <v>127</v>
      </c>
      <c r="K404" s="54"/>
      <c r="L404" s="79"/>
      <c r="M404" s="80"/>
      <c r="N404" s="79"/>
      <c r="O404" s="79"/>
      <c r="P404" s="80"/>
      <c r="Q404" s="80"/>
      <c r="R404" s="80"/>
      <c r="S404" s="79"/>
      <c r="T404" s="79"/>
      <c r="U404" s="79"/>
      <c r="V404" s="80"/>
      <c r="W404" s="80"/>
      <c r="X404" s="80"/>
      <c r="Y404" s="80"/>
      <c r="Z404" s="4"/>
    </row>
    <row r="405" spans="1:26" ht="23.25">
      <c r="A405" s="4"/>
      <c r="B405" s="65"/>
      <c r="C405" s="65"/>
      <c r="D405" s="65"/>
      <c r="E405" s="65"/>
      <c r="F405" s="65"/>
      <c r="G405" s="65"/>
      <c r="H405" s="65"/>
      <c r="I405" s="66"/>
      <c r="J405" s="62"/>
      <c r="K405" s="63"/>
      <c r="L405" s="82"/>
      <c r="M405" s="83"/>
      <c r="N405" s="82"/>
      <c r="O405" s="82"/>
      <c r="P405" s="83"/>
      <c r="Q405" s="83"/>
      <c r="R405" s="83"/>
      <c r="S405" s="82"/>
      <c r="T405" s="82"/>
      <c r="U405" s="82"/>
      <c r="V405" s="83"/>
      <c r="W405" s="83"/>
      <c r="X405" s="83"/>
      <c r="Y405" s="83"/>
      <c r="Z405" s="4"/>
    </row>
    <row r="406" spans="1:26" ht="23.25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"/>
    </row>
    <row r="451" spans="1:26" ht="23.25">
      <c r="A451" t="s">
        <v>30</v>
      </c>
      <c r="Z451" t="s">
        <v>30</v>
      </c>
    </row>
    <row r="65446" spans="1:26" ht="23.25">
      <c r="A65446" s="4"/>
      <c r="B65446" s="4"/>
      <c r="C65446" s="4"/>
      <c r="D65446" s="4"/>
      <c r="E65446" s="4"/>
      <c r="F65446" s="4"/>
      <c r="G65446" s="4"/>
      <c r="H65446" s="4"/>
      <c r="I65446" s="4"/>
      <c r="J65446" s="4"/>
      <c r="K65446" s="4"/>
      <c r="L65446" s="4"/>
      <c r="M65446" s="4"/>
      <c r="N65446" s="4"/>
      <c r="O65446" s="4"/>
      <c r="P65446" s="4"/>
      <c r="Q65446" s="4"/>
      <c r="R65446" s="4"/>
      <c r="S65446" s="4"/>
      <c r="T65446" s="4"/>
      <c r="U65446" s="4"/>
      <c r="V65446" s="4"/>
      <c r="W65446" s="4"/>
      <c r="X65446" s="4"/>
      <c r="Y65446" s="4"/>
      <c r="Z65446" s="4"/>
    </row>
    <row r="65447" spans="1:26" ht="23.25">
      <c r="A65447" s="4"/>
      <c r="B65447" s="4" t="s">
        <v>28</v>
      </c>
      <c r="C65447" s="4"/>
      <c r="D65447" s="4"/>
      <c r="E65447" s="4"/>
      <c r="F65447" s="4"/>
      <c r="G65447" s="4"/>
      <c r="H65447" s="4"/>
      <c r="I65447" s="4"/>
      <c r="J65447" s="4"/>
      <c r="K65447" s="4"/>
      <c r="L65447" s="4"/>
      <c r="M65447" s="4"/>
      <c r="N65447" s="4"/>
      <c r="O65447" s="4"/>
      <c r="P65447" s="4"/>
      <c r="Q65447" s="4"/>
      <c r="R65447" s="4"/>
      <c r="S65447" s="4"/>
      <c r="T65447" s="4"/>
      <c r="U65447" s="4"/>
      <c r="V65447" s="6"/>
      <c r="W65447" s="6"/>
      <c r="X65447" s="6"/>
      <c r="Y65447" s="6" t="s">
        <v>29</v>
      </c>
      <c r="Z65447" s="4"/>
    </row>
    <row r="65448" spans="1:26" ht="23.25">
      <c r="A65448" s="4"/>
      <c r="B65448" s="67" t="s">
        <v>40</v>
      </c>
      <c r="C65448" s="68"/>
      <c r="D65448" s="68"/>
      <c r="E65448" s="68"/>
      <c r="F65448" s="68"/>
      <c r="G65448" s="68"/>
      <c r="H65448" s="69"/>
      <c r="I65448" s="10"/>
      <c r="J65448" s="11"/>
      <c r="K65448" s="12"/>
      <c r="L65448" s="13" t="s">
        <v>1</v>
      </c>
      <c r="M65448" s="13"/>
      <c r="N65448" s="13"/>
      <c r="O65448" s="13"/>
      <c r="P65448" s="13"/>
      <c r="Q65448" s="13"/>
      <c r="R65448" s="14" t="s">
        <v>2</v>
      </c>
      <c r="S65448" s="13"/>
      <c r="T65448" s="13"/>
      <c r="U65448" s="13"/>
      <c r="V65448" s="15"/>
      <c r="W65448" s="13" t="s">
        <v>42</v>
      </c>
      <c r="X65448" s="13"/>
      <c r="Y65448" s="16"/>
      <c r="Z65448" s="4"/>
    </row>
    <row r="65449" spans="1:26" ht="23.25">
      <c r="A65449" s="4"/>
      <c r="B65449" s="17" t="s">
        <v>41</v>
      </c>
      <c r="C65449" s="18"/>
      <c r="D65449" s="18"/>
      <c r="E65449" s="18"/>
      <c r="F65449" s="18"/>
      <c r="G65449" s="18"/>
      <c r="H65449" s="70"/>
      <c r="I65449" s="19"/>
      <c r="J65449" s="20"/>
      <c r="K65449" s="21"/>
      <c r="L65449" s="22"/>
      <c r="M65449" s="23"/>
      <c r="N65449" s="24"/>
      <c r="O65449" s="25" t="s">
        <v>3</v>
      </c>
      <c r="P65449" s="26"/>
      <c r="Q65449" s="27"/>
      <c r="R65449" s="28" t="s">
        <v>3</v>
      </c>
      <c r="S65449" s="24"/>
      <c r="T65449" s="22"/>
      <c r="U65449" s="29"/>
      <c r="V65449" s="27"/>
      <c r="W65449" s="27"/>
      <c r="X65449" s="30" t="s">
        <v>4</v>
      </c>
      <c r="Y65449" s="31"/>
      <c r="Z65449" s="4"/>
    </row>
    <row r="65450" spans="1:26" ht="23.25">
      <c r="A65450" s="4"/>
      <c r="B65450" s="19"/>
      <c r="C65450" s="32"/>
      <c r="D65450" s="32"/>
      <c r="E65450" s="32"/>
      <c r="F65450" s="33"/>
      <c r="G65450" s="32"/>
      <c r="H65450" s="19"/>
      <c r="I65450" s="19"/>
      <c r="J65450" s="5" t="s">
        <v>5</v>
      </c>
      <c r="K65450" s="21"/>
      <c r="L65450" s="34" t="s">
        <v>6</v>
      </c>
      <c r="M65450" s="35" t="s">
        <v>7</v>
      </c>
      <c r="N65450" s="36" t="s">
        <v>6</v>
      </c>
      <c r="O65450" s="34" t="s">
        <v>8</v>
      </c>
      <c r="P65450" s="26" t="s">
        <v>9</v>
      </c>
      <c r="Q65450" s="23"/>
      <c r="R65450" s="37" t="s">
        <v>8</v>
      </c>
      <c r="S65450" s="35" t="s">
        <v>10</v>
      </c>
      <c r="T65450" s="34" t="s">
        <v>11</v>
      </c>
      <c r="U65450" s="29" t="s">
        <v>12</v>
      </c>
      <c r="V65450" s="27"/>
      <c r="W65450" s="27"/>
      <c r="X65450" s="27"/>
      <c r="Y65450" s="35"/>
      <c r="Z65450" s="4"/>
    </row>
    <row r="65451" spans="1:26" ht="23.25">
      <c r="A65451" s="4"/>
      <c r="B65451" s="38" t="s">
        <v>31</v>
      </c>
      <c r="C65451" s="38" t="s">
        <v>32</v>
      </c>
      <c r="D65451" s="38" t="s">
        <v>33</v>
      </c>
      <c r="E65451" s="38" t="s">
        <v>34</v>
      </c>
      <c r="F65451" s="38" t="s">
        <v>35</v>
      </c>
      <c r="G65451" s="38" t="s">
        <v>36</v>
      </c>
      <c r="H65451" s="38" t="s">
        <v>39</v>
      </c>
      <c r="I65451" s="19"/>
      <c r="J65451" s="39"/>
      <c r="K65451" s="21"/>
      <c r="L65451" s="34" t="s">
        <v>13</v>
      </c>
      <c r="M65451" s="35" t="s">
        <v>14</v>
      </c>
      <c r="N65451" s="36" t="s">
        <v>15</v>
      </c>
      <c r="O65451" s="34" t="s">
        <v>16</v>
      </c>
      <c r="P65451" s="26" t="s">
        <v>17</v>
      </c>
      <c r="Q65451" s="35" t="s">
        <v>18</v>
      </c>
      <c r="R65451" s="37" t="s">
        <v>16</v>
      </c>
      <c r="S65451" s="35" t="s">
        <v>19</v>
      </c>
      <c r="T65451" s="34" t="s">
        <v>20</v>
      </c>
      <c r="U65451" s="29" t="s">
        <v>21</v>
      </c>
      <c r="V65451" s="26" t="s">
        <v>18</v>
      </c>
      <c r="W65451" s="26" t="s">
        <v>22</v>
      </c>
      <c r="X65451" s="26" t="s">
        <v>23</v>
      </c>
      <c r="Y65451" s="35" t="s">
        <v>24</v>
      </c>
      <c r="Z65451" s="4"/>
    </row>
    <row r="65452" spans="1:26" ht="23.25">
      <c r="A65452" s="4"/>
      <c r="B65452" s="40"/>
      <c r="C65452" s="40"/>
      <c r="D65452" s="40"/>
      <c r="E65452" s="40"/>
      <c r="F65452" s="40"/>
      <c r="G65452" s="40"/>
      <c r="H65452" s="40"/>
      <c r="I65452" s="40"/>
      <c r="J65452" s="41"/>
      <c r="K65452" s="42"/>
      <c r="L65452" s="43"/>
      <c r="M65452" s="44"/>
      <c r="N65452" s="45"/>
      <c r="O65452" s="46" t="s">
        <v>25</v>
      </c>
      <c r="P65452" s="47"/>
      <c r="Q65452" s="48"/>
      <c r="R65452" s="49" t="s">
        <v>25</v>
      </c>
      <c r="S65452" s="44" t="s">
        <v>26</v>
      </c>
      <c r="T65452" s="43"/>
      <c r="U65452" s="50" t="s">
        <v>27</v>
      </c>
      <c r="V65452" s="48"/>
      <c r="W65452" s="48"/>
      <c r="X65452" s="48"/>
      <c r="Y65452" s="49"/>
      <c r="Z65452" s="4"/>
    </row>
    <row r="65453" spans="1:26" ht="23.25">
      <c r="A65453" s="4"/>
      <c r="B65453" s="51"/>
      <c r="C65453" s="51"/>
      <c r="D65453" s="51"/>
      <c r="E65453" s="51"/>
      <c r="F65453" s="51"/>
      <c r="G65453" s="51"/>
      <c r="H65453" s="51"/>
      <c r="I65453" s="64"/>
      <c r="J65453" s="53"/>
      <c r="K65453" s="54"/>
      <c r="L65453" s="22"/>
      <c r="M65453" s="23"/>
      <c r="N65453" s="24"/>
      <c r="O65453" s="3"/>
      <c r="P65453" s="27"/>
      <c r="Q65453" s="27"/>
      <c r="R65453" s="23"/>
      <c r="S65453" s="24"/>
      <c r="T65453" s="22"/>
      <c r="U65453" s="73"/>
      <c r="V65453" s="27"/>
      <c r="W65453" s="27"/>
      <c r="X65453" s="27"/>
      <c r="Y65453" s="23"/>
      <c r="Z65453" s="4"/>
    </row>
    <row r="65454" spans="1:26" ht="23.25">
      <c r="A65454" s="4"/>
      <c r="B65454" s="51"/>
      <c r="C65454" s="51"/>
      <c r="D65454" s="51"/>
      <c r="E65454" s="51"/>
      <c r="F65454" s="51"/>
      <c r="G65454" s="51"/>
      <c r="H65454" s="51"/>
      <c r="I65454" s="64"/>
      <c r="J65454" s="55"/>
      <c r="K65454" s="56"/>
      <c r="L65454" s="74"/>
      <c r="M65454" s="74"/>
      <c r="N65454" s="74"/>
      <c r="O65454" s="74"/>
      <c r="P65454" s="74"/>
      <c r="Q65454" s="74"/>
      <c r="R65454" s="74"/>
      <c r="S65454" s="74"/>
      <c r="T65454" s="74"/>
      <c r="U65454" s="77"/>
      <c r="V65454" s="23"/>
      <c r="W65454" s="23"/>
      <c r="X65454" s="23"/>
      <c r="Y65454" s="23"/>
      <c r="Z65454" s="4"/>
    </row>
    <row r="65455" spans="1:26" ht="23.25">
      <c r="A65455" s="4"/>
      <c r="B65455" s="51"/>
      <c r="C65455" s="51"/>
      <c r="D65455" s="51"/>
      <c r="E65455" s="51"/>
      <c r="F65455" s="51"/>
      <c r="G65455" s="51"/>
      <c r="H65455" s="51"/>
      <c r="I65455" s="64"/>
      <c r="J65455" s="55"/>
      <c r="K65455" s="56"/>
      <c r="L65455" s="74"/>
      <c r="M65455" s="74"/>
      <c r="N65455" s="74"/>
      <c r="O65455" s="74"/>
      <c r="P65455" s="74"/>
      <c r="Q65455" s="74"/>
      <c r="R65455" s="74"/>
      <c r="S65455" s="74"/>
      <c r="T65455" s="74"/>
      <c r="U65455" s="74"/>
      <c r="V65455" s="23"/>
      <c r="W65455" s="23"/>
      <c r="X65455" s="23"/>
      <c r="Y65455" s="23"/>
      <c r="Z65455" s="4"/>
    </row>
    <row r="65456" spans="1:26" ht="23.25">
      <c r="A65456" s="4"/>
      <c r="B65456" s="51"/>
      <c r="C65456" s="51"/>
      <c r="D65456" s="51"/>
      <c r="E65456" s="51"/>
      <c r="F65456" s="51"/>
      <c r="G65456" s="51"/>
      <c r="H65456" s="51"/>
      <c r="I65456" s="64"/>
      <c r="J65456" s="53"/>
      <c r="K65456" s="54"/>
      <c r="L65456" s="74"/>
      <c r="M65456" s="74"/>
      <c r="N65456" s="74"/>
      <c r="O65456" s="74"/>
      <c r="P65456" s="74"/>
      <c r="Q65456" s="23"/>
      <c r="R65456" s="74"/>
      <c r="S65456" s="74"/>
      <c r="T65456" s="74"/>
      <c r="U65456" s="74"/>
      <c r="V65456" s="23"/>
      <c r="W65456" s="23"/>
      <c r="X65456" s="23"/>
      <c r="Y65456" s="23"/>
      <c r="Z65456" s="4"/>
    </row>
    <row r="65457" spans="1:26" ht="23.25">
      <c r="A65457" s="4"/>
      <c r="B65457" s="51"/>
      <c r="C65457" s="51"/>
      <c r="D65457" s="51"/>
      <c r="E65457" s="51"/>
      <c r="F65457" s="51"/>
      <c r="G65457" s="51"/>
      <c r="H65457" s="51"/>
      <c r="I65457" s="64"/>
      <c r="J65457" s="53"/>
      <c r="K65457" s="54"/>
      <c r="L65457" s="74"/>
      <c r="M65457" s="23"/>
      <c r="N65457" s="74"/>
      <c r="O65457" s="74"/>
      <c r="P65457" s="23"/>
      <c r="Q65457" s="23"/>
      <c r="R65457" s="23"/>
      <c r="S65457" s="74"/>
      <c r="T65457" s="74"/>
      <c r="U65457" s="74"/>
      <c r="V65457" s="23"/>
      <c r="W65457" s="23"/>
      <c r="X65457" s="23"/>
      <c r="Y65457" s="23"/>
      <c r="Z65457" s="4"/>
    </row>
    <row r="65458" spans="1:26" ht="23.25">
      <c r="A65458" s="4"/>
      <c r="B65458" s="51"/>
      <c r="C65458" s="51"/>
      <c r="D65458" s="51"/>
      <c r="E65458" s="51"/>
      <c r="F65458" s="51"/>
      <c r="G65458" s="51"/>
      <c r="H65458" s="51"/>
      <c r="I65458" s="64"/>
      <c r="J65458" s="53"/>
      <c r="K65458" s="54"/>
      <c r="L65458" s="74"/>
      <c r="M65458" s="23"/>
      <c r="N65458" s="74"/>
      <c r="O65458" s="74"/>
      <c r="P65458" s="23"/>
      <c r="Q65458" s="23"/>
      <c r="R65458" s="23"/>
      <c r="S65458" s="74"/>
      <c r="T65458" s="74"/>
      <c r="U65458" s="74"/>
      <c r="V65458" s="23"/>
      <c r="W65458" s="23"/>
      <c r="X65458" s="23"/>
      <c r="Y65458" s="23"/>
      <c r="Z65458" s="4"/>
    </row>
    <row r="65459" spans="1:26" ht="23.25">
      <c r="A65459" s="4"/>
      <c r="B65459" s="51"/>
      <c r="C65459" s="51"/>
      <c r="D65459" s="51"/>
      <c r="E65459" s="51"/>
      <c r="F65459" s="51"/>
      <c r="G65459" s="51"/>
      <c r="H65459" s="51"/>
      <c r="I65459" s="64"/>
      <c r="J65459" s="53"/>
      <c r="K65459" s="54"/>
      <c r="L65459" s="74"/>
      <c r="M65459" s="23"/>
      <c r="N65459" s="74"/>
      <c r="O65459" s="74"/>
      <c r="P65459" s="23"/>
      <c r="Q65459" s="23"/>
      <c r="R65459" s="23"/>
      <c r="S65459" s="74"/>
      <c r="T65459" s="74"/>
      <c r="U65459" s="74"/>
      <c r="V65459" s="23"/>
      <c r="W65459" s="23"/>
      <c r="X65459" s="23"/>
      <c r="Y65459" s="23"/>
      <c r="Z65459" s="4"/>
    </row>
    <row r="65460" spans="1:26" ht="23.25">
      <c r="A65460" s="4"/>
      <c r="B65460" s="51"/>
      <c r="C65460" s="51"/>
      <c r="D65460" s="51"/>
      <c r="E65460" s="51"/>
      <c r="F65460" s="51"/>
      <c r="G65460" s="51"/>
      <c r="H65460" s="51"/>
      <c r="I65460" s="64"/>
      <c r="J65460" s="53"/>
      <c r="K65460" s="54"/>
      <c r="L65460" s="74"/>
      <c r="M65460" s="23"/>
      <c r="N65460" s="74"/>
      <c r="O65460" s="74"/>
      <c r="P65460" s="23"/>
      <c r="Q65460" s="23"/>
      <c r="R65460" s="23"/>
      <c r="S65460" s="74"/>
      <c r="T65460" s="74"/>
      <c r="U65460" s="74"/>
      <c r="V65460" s="23"/>
      <c r="W65460" s="23"/>
      <c r="X65460" s="23"/>
      <c r="Y65460" s="23"/>
      <c r="Z65460" s="4"/>
    </row>
    <row r="65461" spans="1:26" ht="23.25">
      <c r="A65461" s="4"/>
      <c r="B65461" s="51"/>
      <c r="C65461" s="51"/>
      <c r="D65461" s="51"/>
      <c r="E65461" s="51"/>
      <c r="F65461" s="51"/>
      <c r="G65461" s="51"/>
      <c r="H65461" s="51"/>
      <c r="I65461" s="64"/>
      <c r="J65461" s="53"/>
      <c r="K65461" s="54"/>
      <c r="L65461" s="74"/>
      <c r="M65461" s="23"/>
      <c r="N65461" s="74"/>
      <c r="O65461" s="74"/>
      <c r="P65461" s="23"/>
      <c r="Q65461" s="23"/>
      <c r="R65461" s="23"/>
      <c r="S65461" s="74"/>
      <c r="T65461" s="74"/>
      <c r="U65461" s="74"/>
      <c r="V65461" s="23"/>
      <c r="W65461" s="23"/>
      <c r="X65461" s="23"/>
      <c r="Y65461" s="23"/>
      <c r="Z65461" s="4"/>
    </row>
    <row r="65462" spans="1:26" ht="23.25">
      <c r="A65462" s="4"/>
      <c r="B65462" s="51"/>
      <c r="C65462" s="51"/>
      <c r="D65462" s="51"/>
      <c r="E65462" s="51"/>
      <c r="F65462" s="51"/>
      <c r="G65462" s="51"/>
      <c r="H65462" s="51"/>
      <c r="I65462" s="64"/>
      <c r="J65462" s="53"/>
      <c r="K65462" s="54"/>
      <c r="L65462" s="74"/>
      <c r="M65462" s="23"/>
      <c r="N65462" s="74"/>
      <c r="O65462" s="74"/>
      <c r="P65462" s="23"/>
      <c r="Q65462" s="23"/>
      <c r="R65462" s="23"/>
      <c r="S65462" s="74"/>
      <c r="T65462" s="74"/>
      <c r="U65462" s="74"/>
      <c r="V65462" s="23"/>
      <c r="W65462" s="23"/>
      <c r="X65462" s="23"/>
      <c r="Y65462" s="23"/>
      <c r="Z65462" s="4"/>
    </row>
    <row r="65463" spans="1:26" ht="23.25">
      <c r="A65463" s="4"/>
      <c r="B65463" s="51"/>
      <c r="C65463" s="51"/>
      <c r="D65463" s="51"/>
      <c r="E65463" s="51"/>
      <c r="F65463" s="51"/>
      <c r="G65463" s="51"/>
      <c r="H65463" s="51"/>
      <c r="I65463" s="64"/>
      <c r="J65463" s="53"/>
      <c r="K65463" s="54"/>
      <c r="L65463" s="74"/>
      <c r="M65463" s="23"/>
      <c r="N65463" s="74"/>
      <c r="O65463" s="74"/>
      <c r="P65463" s="23"/>
      <c r="Q65463" s="23"/>
      <c r="R65463" s="23"/>
      <c r="S65463" s="74"/>
      <c r="T65463" s="74"/>
      <c r="U65463" s="74"/>
      <c r="V65463" s="23"/>
      <c r="W65463" s="23"/>
      <c r="X65463" s="23"/>
      <c r="Y65463" s="23"/>
      <c r="Z65463" s="4"/>
    </row>
    <row r="65464" spans="1:26" ht="23.25">
      <c r="A65464" s="4"/>
      <c r="B65464" s="51"/>
      <c r="C65464" s="51"/>
      <c r="D65464" s="51"/>
      <c r="E65464" s="51"/>
      <c r="F65464" s="51"/>
      <c r="G65464" s="51"/>
      <c r="H65464" s="51"/>
      <c r="I65464" s="64"/>
      <c r="J65464" s="53"/>
      <c r="K65464" s="54"/>
      <c r="L65464" s="74"/>
      <c r="M65464" s="23"/>
      <c r="N65464" s="74"/>
      <c r="O65464" s="74"/>
      <c r="P65464" s="23"/>
      <c r="Q65464" s="23"/>
      <c r="R65464" s="23"/>
      <c r="S65464" s="74"/>
      <c r="T65464" s="74"/>
      <c r="U65464" s="74"/>
      <c r="V65464" s="23"/>
      <c r="W65464" s="23"/>
      <c r="X65464" s="23"/>
      <c r="Y65464" s="23"/>
      <c r="Z65464" s="4"/>
    </row>
    <row r="65465" spans="1:26" ht="23.25">
      <c r="A65465" s="4"/>
      <c r="B65465" s="51"/>
      <c r="C65465" s="51"/>
      <c r="D65465" s="51"/>
      <c r="E65465" s="51"/>
      <c r="F65465" s="51"/>
      <c r="G65465" s="51"/>
      <c r="H65465" s="51"/>
      <c r="I65465" s="64"/>
      <c r="J65465" s="53"/>
      <c r="K65465" s="54"/>
      <c r="L65465" s="74"/>
      <c r="M65465" s="23"/>
      <c r="N65465" s="74"/>
      <c r="O65465" s="74"/>
      <c r="P65465" s="23"/>
      <c r="Q65465" s="23"/>
      <c r="R65465" s="23"/>
      <c r="S65465" s="74"/>
      <c r="T65465" s="74"/>
      <c r="U65465" s="74"/>
      <c r="V65465" s="23"/>
      <c r="W65465" s="23"/>
      <c r="X65465" s="23"/>
      <c r="Y65465" s="23"/>
      <c r="Z65465" s="4"/>
    </row>
    <row r="65466" spans="1:26" ht="23.25">
      <c r="A65466" s="4"/>
      <c r="B65466" s="51"/>
      <c r="C65466" s="51"/>
      <c r="D65466" s="51"/>
      <c r="E65466" s="51"/>
      <c r="F65466" s="51"/>
      <c r="G65466" s="51"/>
      <c r="H65466" s="51"/>
      <c r="I65466" s="64"/>
      <c r="J65466" s="53"/>
      <c r="K65466" s="54"/>
      <c r="L65466" s="74"/>
      <c r="M65466" s="23"/>
      <c r="N65466" s="74"/>
      <c r="O65466" s="74"/>
      <c r="P65466" s="23"/>
      <c r="Q65466" s="23"/>
      <c r="R65466" s="23"/>
      <c r="S65466" s="74"/>
      <c r="T65466" s="74"/>
      <c r="U65466" s="74"/>
      <c r="V65466" s="23"/>
      <c r="W65466" s="23"/>
      <c r="X65466" s="23"/>
      <c r="Y65466" s="23"/>
      <c r="Z65466" s="4"/>
    </row>
    <row r="65467" spans="1:26" ht="23.25">
      <c r="A65467" s="4"/>
      <c r="B65467" s="51"/>
      <c r="C65467" s="51"/>
      <c r="D65467" s="51"/>
      <c r="E65467" s="51"/>
      <c r="F65467" s="51"/>
      <c r="G65467" s="51"/>
      <c r="H65467" s="51"/>
      <c r="I65467" s="64"/>
      <c r="J65467" s="53"/>
      <c r="K65467" s="54"/>
      <c r="L65467" s="74"/>
      <c r="M65467" s="23"/>
      <c r="N65467" s="74"/>
      <c r="O65467" s="74"/>
      <c r="P65467" s="23"/>
      <c r="Q65467" s="23"/>
      <c r="R65467" s="23"/>
      <c r="S65467" s="74"/>
      <c r="T65467" s="74"/>
      <c r="U65467" s="74"/>
      <c r="V65467" s="23"/>
      <c r="W65467" s="23"/>
      <c r="X65467" s="23"/>
      <c r="Y65467" s="23"/>
      <c r="Z65467" s="4"/>
    </row>
    <row r="65468" spans="1:26" ht="23.25">
      <c r="A65468" s="4"/>
      <c r="B65468" s="57"/>
      <c r="C65468" s="58"/>
      <c r="D65468" s="58"/>
      <c r="E65468" s="58"/>
      <c r="F65468" s="58"/>
      <c r="G65468" s="58"/>
      <c r="H65468" s="58"/>
      <c r="I65468" s="53"/>
      <c r="J65468" s="53"/>
      <c r="K65468" s="54"/>
      <c r="L65468" s="21"/>
      <c r="M65468" s="21"/>
      <c r="N65468" s="21"/>
      <c r="O65468" s="21"/>
      <c r="P65468" s="21"/>
      <c r="Q65468" s="21"/>
      <c r="R65468" s="21"/>
      <c r="S65468" s="21"/>
      <c r="T65468" s="21"/>
      <c r="U65468" s="21"/>
      <c r="V65468" s="21"/>
      <c r="W65468" s="21"/>
      <c r="X65468" s="21"/>
      <c r="Y65468" s="21"/>
      <c r="Z65468" s="4"/>
    </row>
    <row r="65469" spans="1:26" ht="23.25">
      <c r="A65469" s="4"/>
      <c r="B65469" s="51"/>
      <c r="C65469" s="51"/>
      <c r="D65469" s="51"/>
      <c r="E65469" s="51"/>
      <c r="F65469" s="51"/>
      <c r="G65469" s="51"/>
      <c r="H65469" s="51"/>
      <c r="I65469" s="64"/>
      <c r="J65469" s="53"/>
      <c r="K65469" s="54"/>
      <c r="L65469" s="74"/>
      <c r="M65469" s="23"/>
      <c r="N65469" s="74"/>
      <c r="O65469" s="74"/>
      <c r="P65469" s="23"/>
      <c r="Q65469" s="23"/>
      <c r="R65469" s="23"/>
      <c r="S65469" s="74"/>
      <c r="T65469" s="74"/>
      <c r="U65469" s="74"/>
      <c r="V65469" s="23"/>
      <c r="W65469" s="23"/>
      <c r="X65469" s="23"/>
      <c r="Y65469" s="23"/>
      <c r="Z65469" s="4"/>
    </row>
    <row r="65470" spans="1:26" ht="23.25">
      <c r="A65470" s="4"/>
      <c r="B65470" s="51"/>
      <c r="C65470" s="51"/>
      <c r="D65470" s="51"/>
      <c r="E65470" s="51"/>
      <c r="F65470" s="51"/>
      <c r="G65470" s="51"/>
      <c r="H65470" s="51"/>
      <c r="I65470" s="64"/>
      <c r="J65470" s="53"/>
      <c r="K65470" s="54"/>
      <c r="L65470" s="74"/>
      <c r="M65470" s="23"/>
      <c r="N65470" s="74"/>
      <c r="O65470" s="74"/>
      <c r="P65470" s="23"/>
      <c r="Q65470" s="23"/>
      <c r="R65470" s="23"/>
      <c r="S65470" s="74"/>
      <c r="T65470" s="74"/>
      <c r="U65470" s="74"/>
      <c r="V65470" s="23"/>
      <c r="W65470" s="23"/>
      <c r="X65470" s="23"/>
      <c r="Y65470" s="23"/>
      <c r="Z65470" s="4"/>
    </row>
    <row r="65471" spans="1:26" ht="23.25">
      <c r="A65471" s="4"/>
      <c r="B65471" s="51"/>
      <c r="C65471" s="51"/>
      <c r="D65471" s="51"/>
      <c r="E65471" s="51"/>
      <c r="F65471" s="51"/>
      <c r="G65471" s="51"/>
      <c r="H65471" s="51"/>
      <c r="I65471" s="64"/>
      <c r="J65471" s="53"/>
      <c r="K65471" s="54"/>
      <c r="L65471" s="74"/>
      <c r="M65471" s="23"/>
      <c r="N65471" s="74"/>
      <c r="O65471" s="74"/>
      <c r="P65471" s="23"/>
      <c r="Q65471" s="23"/>
      <c r="R65471" s="23"/>
      <c r="S65471" s="74"/>
      <c r="T65471" s="74"/>
      <c r="U65471" s="74"/>
      <c r="V65471" s="23"/>
      <c r="W65471" s="23"/>
      <c r="X65471" s="23"/>
      <c r="Y65471" s="23"/>
      <c r="Z65471" s="4"/>
    </row>
    <row r="65472" spans="1:26" ht="23.25">
      <c r="A65472" s="4"/>
      <c r="B65472" s="51"/>
      <c r="C65472" s="51"/>
      <c r="D65472" s="51"/>
      <c r="E65472" s="51"/>
      <c r="F65472" s="51"/>
      <c r="G65472" s="51"/>
      <c r="H65472" s="51"/>
      <c r="I65472" s="64"/>
      <c r="J65472" s="53"/>
      <c r="K65472" s="54"/>
      <c r="L65472" s="74"/>
      <c r="M65472" s="23"/>
      <c r="N65472" s="74"/>
      <c r="O65472" s="74"/>
      <c r="P65472" s="23"/>
      <c r="Q65472" s="23"/>
      <c r="R65472" s="23"/>
      <c r="S65472" s="74"/>
      <c r="T65472" s="74"/>
      <c r="U65472" s="74"/>
      <c r="V65472" s="23"/>
      <c r="W65472" s="23"/>
      <c r="X65472" s="23"/>
      <c r="Y65472" s="23"/>
      <c r="Z65472" s="4"/>
    </row>
    <row r="65473" spans="1:26" ht="23.25">
      <c r="A65473" s="4"/>
      <c r="B65473" s="51"/>
      <c r="C65473" s="51"/>
      <c r="D65473" s="51"/>
      <c r="E65473" s="51"/>
      <c r="F65473" s="51"/>
      <c r="G65473" s="51"/>
      <c r="H65473" s="51"/>
      <c r="I65473" s="64"/>
      <c r="J65473" s="53"/>
      <c r="K65473" s="54"/>
      <c r="L65473" s="74"/>
      <c r="M65473" s="23"/>
      <c r="N65473" s="74"/>
      <c r="O65473" s="74"/>
      <c r="P65473" s="23"/>
      <c r="Q65473" s="23"/>
      <c r="R65473" s="23"/>
      <c r="S65473" s="74"/>
      <c r="T65473" s="74"/>
      <c r="U65473" s="74"/>
      <c r="V65473" s="23"/>
      <c r="W65473" s="23"/>
      <c r="X65473" s="23"/>
      <c r="Y65473" s="23"/>
      <c r="Z65473" s="4"/>
    </row>
    <row r="65474" spans="1:26" ht="23.25">
      <c r="A65474" s="4"/>
      <c r="B65474" s="51"/>
      <c r="C65474" s="51"/>
      <c r="D65474" s="51"/>
      <c r="E65474" s="51"/>
      <c r="F65474" s="51"/>
      <c r="G65474" s="51"/>
      <c r="H65474" s="51"/>
      <c r="I65474" s="64"/>
      <c r="J65474" s="53"/>
      <c r="K65474" s="54"/>
      <c r="L65474" s="74"/>
      <c r="M65474" s="23"/>
      <c r="N65474" s="74"/>
      <c r="O65474" s="74"/>
      <c r="P65474" s="23"/>
      <c r="Q65474" s="23"/>
      <c r="R65474" s="23"/>
      <c r="S65474" s="74"/>
      <c r="T65474" s="74"/>
      <c r="U65474" s="74"/>
      <c r="V65474" s="23"/>
      <c r="W65474" s="23"/>
      <c r="X65474" s="23"/>
      <c r="Y65474" s="23"/>
      <c r="Z65474" s="4"/>
    </row>
    <row r="65475" spans="1:26" ht="23.25">
      <c r="A65475" s="4"/>
      <c r="B65475" s="51"/>
      <c r="C65475" s="51"/>
      <c r="D65475" s="51"/>
      <c r="E65475" s="51"/>
      <c r="F65475" s="51"/>
      <c r="G65475" s="51"/>
      <c r="H65475" s="51"/>
      <c r="I65475" s="64"/>
      <c r="J65475" s="53"/>
      <c r="K65475" s="54"/>
      <c r="L65475" s="74"/>
      <c r="M65475" s="23"/>
      <c r="N65475" s="74"/>
      <c r="O65475" s="74"/>
      <c r="P65475" s="23"/>
      <c r="Q65475" s="23"/>
      <c r="R65475" s="23"/>
      <c r="S65475" s="74"/>
      <c r="T65475" s="74"/>
      <c r="U65475" s="74"/>
      <c r="V65475" s="23"/>
      <c r="W65475" s="23"/>
      <c r="X65475" s="23"/>
      <c r="Y65475" s="23"/>
      <c r="Z65475" s="4"/>
    </row>
    <row r="65476" spans="1:26" ht="23.25">
      <c r="A65476" s="4"/>
      <c r="B65476" s="51"/>
      <c r="C65476" s="51"/>
      <c r="D65476" s="51"/>
      <c r="E65476" s="51"/>
      <c r="F65476" s="51"/>
      <c r="G65476" s="51"/>
      <c r="H65476" s="51"/>
      <c r="I65476" s="64"/>
      <c r="J65476" s="53"/>
      <c r="K65476" s="54"/>
      <c r="L65476" s="74"/>
      <c r="M65476" s="23"/>
      <c r="N65476" s="74"/>
      <c r="O65476" s="74"/>
      <c r="P65476" s="23"/>
      <c r="Q65476" s="23"/>
      <c r="R65476" s="23"/>
      <c r="S65476" s="74"/>
      <c r="T65476" s="74"/>
      <c r="U65476" s="74"/>
      <c r="V65476" s="23"/>
      <c r="W65476" s="23"/>
      <c r="X65476" s="23"/>
      <c r="Y65476" s="23"/>
      <c r="Z65476" s="4"/>
    </row>
    <row r="65477" spans="1:26" ht="23.25">
      <c r="A65477" s="4"/>
      <c r="B65477" s="57"/>
      <c r="C65477" s="58"/>
      <c r="D65477" s="58"/>
      <c r="E65477" s="58"/>
      <c r="F65477" s="58"/>
      <c r="G65477" s="58"/>
      <c r="H65477" s="58"/>
      <c r="I65477" s="53"/>
      <c r="J65477" s="53"/>
      <c r="K65477" s="54"/>
      <c r="L65477" s="21"/>
      <c r="M65477" s="21"/>
      <c r="N65477" s="21"/>
      <c r="O65477" s="21"/>
      <c r="P65477" s="21"/>
      <c r="Q65477" s="21"/>
      <c r="R65477" s="21"/>
      <c r="S65477" s="21"/>
      <c r="T65477" s="21"/>
      <c r="U65477" s="21"/>
      <c r="V65477" s="21"/>
      <c r="W65477" s="21"/>
      <c r="X65477" s="21"/>
      <c r="Y65477" s="21"/>
      <c r="Z65477" s="4"/>
    </row>
    <row r="65478" spans="1:26" ht="23.25">
      <c r="A65478" s="4"/>
      <c r="B65478" s="51"/>
      <c r="C65478" s="51"/>
      <c r="D65478" s="51"/>
      <c r="E65478" s="51"/>
      <c r="F65478" s="51"/>
      <c r="G65478" s="51"/>
      <c r="H65478" s="51"/>
      <c r="I65478" s="64"/>
      <c r="J65478" s="53"/>
      <c r="K65478" s="54"/>
      <c r="L65478" s="74"/>
      <c r="M65478" s="23"/>
      <c r="N65478" s="74"/>
      <c r="O65478" s="74"/>
      <c r="P65478" s="23"/>
      <c r="Q65478" s="23"/>
      <c r="R65478" s="23"/>
      <c r="S65478" s="74"/>
      <c r="T65478" s="74"/>
      <c r="U65478" s="74"/>
      <c r="V65478" s="23"/>
      <c r="W65478" s="23"/>
      <c r="X65478" s="23"/>
      <c r="Y65478" s="23"/>
      <c r="Z65478" s="4"/>
    </row>
    <row r="65479" spans="1:26" ht="23.25">
      <c r="A65479" s="4"/>
      <c r="B65479" s="51"/>
      <c r="C65479" s="51"/>
      <c r="D65479" s="51"/>
      <c r="E65479" s="51"/>
      <c r="F65479" s="51"/>
      <c r="G65479" s="51"/>
      <c r="H65479" s="51"/>
      <c r="I65479" s="64"/>
      <c r="J65479" s="53"/>
      <c r="K65479" s="54"/>
      <c r="L65479" s="74"/>
      <c r="M65479" s="23"/>
      <c r="N65479" s="74"/>
      <c r="O65479" s="74"/>
      <c r="P65479" s="23"/>
      <c r="Q65479" s="23"/>
      <c r="R65479" s="23"/>
      <c r="S65479" s="74"/>
      <c r="T65479" s="74"/>
      <c r="U65479" s="74"/>
      <c r="V65479" s="23"/>
      <c r="W65479" s="23"/>
      <c r="X65479" s="23"/>
      <c r="Y65479" s="23"/>
      <c r="Z65479" s="4"/>
    </row>
    <row r="65480" spans="1:26" ht="23.25">
      <c r="A65480" s="4"/>
      <c r="B65480" s="51"/>
      <c r="C65480" s="51"/>
      <c r="D65480" s="51"/>
      <c r="E65480" s="51"/>
      <c r="F65480" s="51"/>
      <c r="G65480" s="51"/>
      <c r="H65480" s="51"/>
      <c r="I65480" s="64"/>
      <c r="J65480" s="53"/>
      <c r="K65480" s="54"/>
      <c r="L65480" s="74"/>
      <c r="M65480" s="23"/>
      <c r="N65480" s="74"/>
      <c r="O65480" s="74"/>
      <c r="P65480" s="23"/>
      <c r="Q65480" s="23"/>
      <c r="R65480" s="23"/>
      <c r="S65480" s="74"/>
      <c r="T65480" s="74"/>
      <c r="U65480" s="74"/>
      <c r="V65480" s="23"/>
      <c r="W65480" s="23"/>
      <c r="X65480" s="23"/>
      <c r="Y65480" s="23"/>
      <c r="Z65480" s="4"/>
    </row>
    <row r="65481" spans="1:26" ht="23.25">
      <c r="A65481" s="4"/>
      <c r="B65481" s="51"/>
      <c r="C65481" s="51"/>
      <c r="D65481" s="51"/>
      <c r="E65481" s="51"/>
      <c r="F65481" s="51"/>
      <c r="G65481" s="51"/>
      <c r="H65481" s="51"/>
      <c r="I65481" s="64"/>
      <c r="J65481" s="53"/>
      <c r="K65481" s="54"/>
      <c r="L65481" s="74"/>
      <c r="M65481" s="23"/>
      <c r="N65481" s="74"/>
      <c r="O65481" s="74"/>
      <c r="P65481" s="23"/>
      <c r="Q65481" s="23"/>
      <c r="R65481" s="23"/>
      <c r="S65481" s="74"/>
      <c r="T65481" s="74"/>
      <c r="U65481" s="74"/>
      <c r="V65481" s="23"/>
      <c r="W65481" s="23"/>
      <c r="X65481" s="23"/>
      <c r="Y65481" s="23"/>
      <c r="Z65481" s="4"/>
    </row>
    <row r="65482" spans="1:26" ht="23.25">
      <c r="A65482" s="4"/>
      <c r="B65482" s="57"/>
      <c r="C65482" s="57"/>
      <c r="D65482" s="57"/>
      <c r="E65482" s="57"/>
      <c r="F65482" s="57"/>
      <c r="G65482" s="57"/>
      <c r="H65482" s="57"/>
      <c r="I65482" s="64"/>
      <c r="J65482" s="53"/>
      <c r="K65482" s="54"/>
      <c r="L65482" s="74"/>
      <c r="M65482" s="23"/>
      <c r="N65482" s="74"/>
      <c r="O65482" s="74"/>
      <c r="P65482" s="23"/>
      <c r="Q65482" s="23"/>
      <c r="R65482" s="23"/>
      <c r="S65482" s="74"/>
      <c r="T65482" s="74"/>
      <c r="U65482" s="74"/>
      <c r="V65482" s="23"/>
      <c r="W65482" s="23"/>
      <c r="X65482" s="23"/>
      <c r="Y65482" s="23"/>
      <c r="Z65482" s="4"/>
    </row>
    <row r="65483" spans="1:26" ht="23.25">
      <c r="A65483" s="4"/>
      <c r="B65483" s="57"/>
      <c r="C65483" s="58"/>
      <c r="D65483" s="58"/>
      <c r="E65483" s="58"/>
      <c r="F65483" s="58"/>
      <c r="G65483" s="58"/>
      <c r="H65483" s="58"/>
      <c r="I65483" s="53"/>
      <c r="J65483" s="53"/>
      <c r="K65483" s="54"/>
      <c r="L65483" s="21"/>
      <c r="M65483" s="21"/>
      <c r="N65483" s="21"/>
      <c r="O65483" s="21"/>
      <c r="P65483" s="21"/>
      <c r="Q65483" s="21"/>
      <c r="R65483" s="21"/>
      <c r="S65483" s="21"/>
      <c r="T65483" s="21"/>
      <c r="U65483" s="21"/>
      <c r="V65483" s="21"/>
      <c r="W65483" s="21"/>
      <c r="X65483" s="21"/>
      <c r="Y65483" s="21"/>
      <c r="Z65483" s="4"/>
    </row>
    <row r="65484" spans="1:26" ht="23.25">
      <c r="A65484" s="4"/>
      <c r="B65484" s="57"/>
      <c r="C65484" s="57"/>
      <c r="D65484" s="57"/>
      <c r="E65484" s="57"/>
      <c r="F65484" s="57"/>
      <c r="G65484" s="57"/>
      <c r="H65484" s="57"/>
      <c r="I65484" s="64"/>
      <c r="J65484" s="53"/>
      <c r="K65484" s="54"/>
      <c r="L65484" s="74"/>
      <c r="M65484" s="23"/>
      <c r="N65484" s="74"/>
      <c r="O65484" s="74"/>
      <c r="P65484" s="23"/>
      <c r="Q65484" s="23"/>
      <c r="R65484" s="23"/>
      <c r="S65484" s="74"/>
      <c r="T65484" s="74"/>
      <c r="U65484" s="74"/>
      <c r="V65484" s="23"/>
      <c r="W65484" s="23"/>
      <c r="X65484" s="23"/>
      <c r="Y65484" s="23"/>
      <c r="Z65484" s="4"/>
    </row>
    <row r="65485" spans="1:26" ht="23.25">
      <c r="A65485" s="4"/>
      <c r="B65485" s="57"/>
      <c r="C65485" s="57"/>
      <c r="D65485" s="57"/>
      <c r="E65485" s="57"/>
      <c r="F65485" s="57"/>
      <c r="G65485" s="57"/>
      <c r="H65485" s="57"/>
      <c r="I65485" s="64"/>
      <c r="J65485" s="53"/>
      <c r="K65485" s="54"/>
      <c r="L65485" s="74"/>
      <c r="M65485" s="23"/>
      <c r="N65485" s="74"/>
      <c r="O65485" s="74"/>
      <c r="P65485" s="23"/>
      <c r="Q65485" s="23"/>
      <c r="R65485" s="23"/>
      <c r="S65485" s="74"/>
      <c r="T65485" s="74"/>
      <c r="U65485" s="74"/>
      <c r="V65485" s="23"/>
      <c r="W65485" s="23"/>
      <c r="X65485" s="23"/>
      <c r="Y65485" s="23"/>
      <c r="Z65485" s="4"/>
    </row>
    <row r="65486" spans="1:26" ht="23.25">
      <c r="A65486" s="4"/>
      <c r="B65486" s="57"/>
      <c r="C65486" s="57"/>
      <c r="D65486" s="57"/>
      <c r="E65486" s="57"/>
      <c r="F65486" s="57"/>
      <c r="G65486" s="57"/>
      <c r="H65486" s="57"/>
      <c r="I65486" s="64"/>
      <c r="J65486" s="53"/>
      <c r="K65486" s="54"/>
      <c r="L65486" s="74"/>
      <c r="M65486" s="23"/>
      <c r="N65486" s="74"/>
      <c r="O65486" s="74"/>
      <c r="P65486" s="23"/>
      <c r="Q65486" s="23"/>
      <c r="R65486" s="23"/>
      <c r="S65486" s="74"/>
      <c r="T65486" s="74"/>
      <c r="U65486" s="74"/>
      <c r="V65486" s="23"/>
      <c r="W65486" s="23"/>
      <c r="X65486" s="23"/>
      <c r="Y65486" s="23"/>
      <c r="Z65486" s="4"/>
    </row>
    <row r="65487" spans="1:26" ht="23.25">
      <c r="A65487" s="4"/>
      <c r="B65487" s="57"/>
      <c r="C65487" s="57"/>
      <c r="D65487" s="57"/>
      <c r="E65487" s="57"/>
      <c r="F65487" s="57"/>
      <c r="G65487" s="57"/>
      <c r="H65487" s="57"/>
      <c r="I65487" s="64"/>
      <c r="J65487" s="53"/>
      <c r="K65487" s="54"/>
      <c r="L65487" s="74"/>
      <c r="M65487" s="23"/>
      <c r="N65487" s="74"/>
      <c r="O65487" s="74"/>
      <c r="P65487" s="23"/>
      <c r="Q65487" s="23"/>
      <c r="R65487" s="23"/>
      <c r="S65487" s="74"/>
      <c r="T65487" s="74"/>
      <c r="U65487" s="74"/>
      <c r="V65487" s="23"/>
      <c r="W65487" s="23"/>
      <c r="X65487" s="23"/>
      <c r="Y65487" s="23"/>
      <c r="Z65487" s="4"/>
    </row>
    <row r="65488" spans="1:26" ht="23.25">
      <c r="A65488" s="4"/>
      <c r="B65488" s="57"/>
      <c r="C65488" s="57"/>
      <c r="D65488" s="57"/>
      <c r="E65488" s="57"/>
      <c r="F65488" s="57"/>
      <c r="G65488" s="57"/>
      <c r="H65488" s="57"/>
      <c r="I65488" s="64"/>
      <c r="J65488" s="53"/>
      <c r="K65488" s="54"/>
      <c r="L65488" s="74"/>
      <c r="M65488" s="23"/>
      <c r="N65488" s="74"/>
      <c r="O65488" s="74"/>
      <c r="P65488" s="23"/>
      <c r="Q65488" s="23"/>
      <c r="R65488" s="23"/>
      <c r="S65488" s="74"/>
      <c r="T65488" s="74"/>
      <c r="U65488" s="74"/>
      <c r="V65488" s="23"/>
      <c r="W65488" s="23"/>
      <c r="X65488" s="23"/>
      <c r="Y65488" s="23"/>
      <c r="Z65488" s="4"/>
    </row>
    <row r="65489" spans="1:26" ht="23.25">
      <c r="A65489" s="4"/>
      <c r="B65489" s="57"/>
      <c r="C65489" s="57"/>
      <c r="D65489" s="57"/>
      <c r="E65489" s="57"/>
      <c r="F65489" s="57"/>
      <c r="G65489" s="57"/>
      <c r="H65489" s="57"/>
      <c r="I65489" s="64"/>
      <c r="J65489" s="53"/>
      <c r="K65489" s="54"/>
      <c r="L65489" s="74"/>
      <c r="M65489" s="23"/>
      <c r="N65489" s="74"/>
      <c r="O65489" s="74"/>
      <c r="P65489" s="23"/>
      <c r="Q65489" s="23"/>
      <c r="R65489" s="23"/>
      <c r="S65489" s="74"/>
      <c r="T65489" s="74"/>
      <c r="U65489" s="74"/>
      <c r="V65489" s="23"/>
      <c r="W65489" s="23"/>
      <c r="X65489" s="23"/>
      <c r="Y65489" s="23"/>
      <c r="Z65489" s="4"/>
    </row>
    <row r="65490" spans="1:26" ht="23.25">
      <c r="A65490" s="4"/>
      <c r="B65490" s="65"/>
      <c r="C65490" s="65"/>
      <c r="D65490" s="65"/>
      <c r="E65490" s="65"/>
      <c r="F65490" s="65"/>
      <c r="G65490" s="65"/>
      <c r="H65490" s="65"/>
      <c r="I65490" s="66"/>
      <c r="J65490" s="62"/>
      <c r="K65490" s="63"/>
      <c r="L65490" s="75"/>
      <c r="M65490" s="76"/>
      <c r="N65490" s="75"/>
      <c r="O65490" s="75"/>
      <c r="P65490" s="76"/>
      <c r="Q65490" s="76"/>
      <c r="R65490" s="76"/>
      <c r="S65490" s="75"/>
      <c r="T65490" s="75"/>
      <c r="U65490" s="75"/>
      <c r="V65490" s="76"/>
      <c r="W65490" s="76"/>
      <c r="X65490" s="76"/>
      <c r="Y65490" s="76"/>
      <c r="Z65490" s="4"/>
    </row>
    <row r="65491" spans="1:26" ht="23.25">
      <c r="A65491" s="1" t="s">
        <v>30</v>
      </c>
      <c r="B65491" s="1"/>
      <c r="C65491" s="1"/>
      <c r="D65491" s="1"/>
      <c r="E65491" s="1"/>
      <c r="F65491" s="1"/>
      <c r="G65491" s="1"/>
      <c r="H65491" s="2"/>
      <c r="I65491" s="1"/>
      <c r="J65491" s="1"/>
      <c r="K65491" s="1"/>
      <c r="L65491" s="3"/>
      <c r="M65491" s="3"/>
      <c r="N65491" s="3"/>
      <c r="O65491" s="3"/>
      <c r="P65491" s="3"/>
      <c r="Q65491" s="3"/>
      <c r="R65491" s="3"/>
      <c r="S65491" s="3"/>
      <c r="T65491" s="3"/>
      <c r="U65491" s="3"/>
      <c r="V65491" s="3"/>
      <c r="W65491" s="3"/>
      <c r="X65491" s="3"/>
      <c r="Y65491" s="3"/>
      <c r="Z65491" s="1" t="s">
        <v>30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2000-05-30T01:22:26Z</cp:lastPrinted>
  <dcterms:created xsi:type="dcterms:W3CDTF">1998-09-03T23:22:53Z</dcterms:created>
  <dcterms:modified xsi:type="dcterms:W3CDTF">2000-06-07T00:19:19Z</dcterms:modified>
  <cp:category/>
  <cp:version/>
  <cp:contentType/>
  <cp:contentStatus/>
</cp:coreProperties>
</file>