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'Hoja1'!$A$1:$W$90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<sst xmlns="http://schemas.openxmlformats.org/spreadsheetml/2006/main" count="194" uniqueCount="83">
  <si>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</si>
  <si>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</si>
  <si>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</si>
  <si>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</si>
  <si>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</si>
  <si>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</si>
  <si>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</si>
  <si>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</si>
  <si>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</si>
  <si>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</si>
  <si>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</si>
  <si>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</si>
  <si>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</si>
  <si>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</si>
  <si>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</si>
  <si>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</si>
  <si>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</si>
  <si>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</si>
  <si>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</si>
  <si>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</si>
  <si>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</si>
  <si>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</si>
  <si>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</si>
  <si>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</si>
  <si>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</si>
  <si>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</si>
  <si>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</si>
  <si>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</si>
  <si>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</si>
  <si>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</si>
  <si>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</si>
  <si>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</si>
  <si>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</si>
  <si>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</si>
  <si>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</si>
  <si>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</si>
  <si>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</si>
  <si>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</si>
  <si>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</si>
  <si>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</si>
  <si>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AEROPUERTOS Y SERVICIOS AUXILIARES</t>
  </si>
  <si>
    <t>S E C T O R : COMUNICACIONES Y TRANSPORTES</t>
  </si>
  <si>
    <t>16</t>
  </si>
  <si>
    <t>COMUNICACIONES Y TRANSPORTES</t>
  </si>
  <si>
    <t xml:space="preserve">  Recursos Propios</t>
  </si>
  <si>
    <t xml:space="preserve">  Subsidios y Transferencias</t>
  </si>
  <si>
    <t>02</t>
  </si>
  <si>
    <t>Infraestructura Portuaria</t>
  </si>
  <si>
    <t>21</t>
  </si>
  <si>
    <t>Programa de Desarrollo  del  Sector  Comuni-</t>
  </si>
  <si>
    <t>caciones y Transportes</t>
  </si>
  <si>
    <t>437</t>
  </si>
  <si>
    <t>Desarrollar y construir  infraestructura  básica</t>
  </si>
  <si>
    <t>N000</t>
  </si>
  <si>
    <t>Actividad institucional no asociada  a  proyec-</t>
  </si>
  <si>
    <t>tos</t>
  </si>
  <si>
    <t>INDICADOR ESTRATEGICO: Pasajeros aten-</t>
  </si>
  <si>
    <t>didos</t>
  </si>
  <si>
    <t>Pasajero</t>
  </si>
  <si>
    <t>INDICADOR ESTRATEGICO: Operaciones</t>
  </si>
  <si>
    <t>realizadas</t>
  </si>
  <si>
    <t>Operación</t>
  </si>
  <si>
    <t>INDICADOR ESTRATEGICO: Combustible</t>
  </si>
  <si>
    <t>suministrado</t>
  </si>
  <si>
    <t>I029</t>
  </si>
  <si>
    <t>Proceso de privatización y proyecto del nuevo</t>
  </si>
  <si>
    <t>aeropuerto de la Ciudad de México</t>
  </si>
  <si>
    <t>K116</t>
  </si>
  <si>
    <t>Modernización y ampliación de aeropuertos</t>
  </si>
  <si>
    <t>Obra</t>
  </si>
  <si>
    <t>701</t>
  </si>
  <si>
    <t>Administrar  recursos  humanos, materiales  y</t>
  </si>
  <si>
    <t>financieros</t>
  </si>
  <si>
    <t>TOTAL DEL GASTO PROGRAMABLE</t>
  </si>
  <si>
    <t>DEVENGADO</t>
  </si>
  <si>
    <t>Origen de los Recursos:</t>
  </si>
  <si>
    <t>INDICADOR ESTRATEGICO: Edificio terminal</t>
  </si>
  <si>
    <t>y pistas</t>
  </si>
  <si>
    <t>HOJA   2   DE   2   .</t>
  </si>
  <si>
    <t>1/ Se refiere a la relación de la meta original respecto al universo de cobertura.</t>
  </si>
  <si>
    <t>2/ Se refiere a la relación de la meta alcanzada respecto al universo de cobertura.</t>
  </si>
  <si>
    <t>Metros</t>
  </si>
  <si>
    <t>cúbicos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</si>
</sst>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.0"/>
    <numFmt numFmtId="182" formatCode="#,###.0_);\(#,###.0\)"/>
    <numFmt numFmtId="183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88" t="s">
        <v>33</v>
      </c>
      <c r="S10" s="90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89"/>
      <c r="S11" s="91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42</v>
      </c>
      <c r="C13" s="39"/>
      <c r="D13" s="39"/>
      <c r="E13" s="39"/>
      <c r="F13" s="40"/>
      <c r="G13" s="39"/>
      <c r="H13" s="41"/>
      <c r="I13" s="42" t="s">
        <v>43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SUM(T14:T15)</f>
        <v>855598.9</v>
      </c>
      <c r="U13" s="73">
        <f>SUM(U14:U15)</f>
        <v>1878945.3</v>
      </c>
      <c r="V13" s="73">
        <f>SUM(U13/T13)*100</f>
        <v>219.60585737078438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 t="s">
        <v>44</v>
      </c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>
        <f>SUM(T18)</f>
        <v>855598.9</v>
      </c>
      <c r="U14" s="73">
        <f>SUM(U18)</f>
        <v>1878945.3</v>
      </c>
      <c r="V14" s="73">
        <f>SUM(U14/T14)*100</f>
        <v>219.60585737078438</v>
      </c>
      <c r="W14" s="1"/>
    </row>
    <row r="15" spans="1:23" ht="23.25">
      <c r="A15" s="1"/>
      <c r="B15" s="40"/>
      <c r="C15" s="40"/>
      <c r="D15" s="40"/>
      <c r="E15" s="40"/>
      <c r="F15" s="40"/>
      <c r="G15" s="40"/>
      <c r="H15" s="41"/>
      <c r="I15" s="42" t="s">
        <v>45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SUM(T19)</f>
        <v>0</v>
      </c>
      <c r="U15" s="73">
        <f>SUM(U19)</f>
        <v>0</v>
      </c>
      <c r="V15" s="73"/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 t="s">
        <v>46</v>
      </c>
      <c r="D17" s="40"/>
      <c r="E17" s="40"/>
      <c r="F17" s="40"/>
      <c r="G17" s="40"/>
      <c r="H17" s="41"/>
      <c r="I17" s="42" t="s">
        <v>47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>
        <f>SUM(T18:T19)</f>
        <v>855598.9</v>
      </c>
      <c r="U17" s="73">
        <f>SUM(U18:U19)</f>
        <v>1878945.3</v>
      </c>
      <c r="V17" s="73">
        <f>SUM(U17/T17)*100</f>
        <v>219.60585737078438</v>
      </c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44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SUM(T23)</f>
        <v>855598.9</v>
      </c>
      <c r="U18" s="73">
        <f>SUM(U23)</f>
        <v>1878945.3</v>
      </c>
      <c r="V18" s="73">
        <f>SUM(U18/T18)*100</f>
        <v>219.60585737078438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 t="s">
        <v>45</v>
      </c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>
        <f>SUM(T24)</f>
        <v>0</v>
      </c>
      <c r="U19" s="73">
        <f>SUM(U24)</f>
        <v>0</v>
      </c>
      <c r="V19" s="73"/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/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/>
      <c r="U20" s="73"/>
      <c r="V20" s="73"/>
      <c r="W20" s="1"/>
    </row>
    <row r="21" spans="1:23" ht="23.25">
      <c r="A21" s="1"/>
      <c r="B21" s="40"/>
      <c r="C21" s="40"/>
      <c r="D21" s="40" t="s">
        <v>48</v>
      </c>
      <c r="E21" s="40"/>
      <c r="F21" s="40"/>
      <c r="G21" s="40"/>
      <c r="H21" s="41"/>
      <c r="I21" s="42" t="s">
        <v>49</v>
      </c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40"/>
      <c r="C22" s="40"/>
      <c r="D22" s="40"/>
      <c r="E22" s="40"/>
      <c r="F22" s="40"/>
      <c r="G22" s="40"/>
      <c r="H22" s="41"/>
      <c r="I22" s="42" t="s">
        <v>50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>
        <f>SUM(T23:T24)</f>
        <v>855598.9</v>
      </c>
      <c r="U22" s="73">
        <f>SUM(U23:U24)</f>
        <v>1878945.3</v>
      </c>
      <c r="V22" s="73">
        <f>SUM(U22/T22)*100</f>
        <v>219.60585737078438</v>
      </c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44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SUM(T27+T76)</f>
        <v>855598.9</v>
      </c>
      <c r="U23" s="73">
        <f>SUM(U27+U76)</f>
        <v>1878945.3</v>
      </c>
      <c r="V23" s="73">
        <f>SUM(U23/T23)*100</f>
        <v>219.60585737078438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 t="s">
        <v>45</v>
      </c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>
        <f>SUM(T28+T77)</f>
        <v>0</v>
      </c>
      <c r="U24" s="73">
        <f>SUM(U28+U77)</f>
        <v>0</v>
      </c>
      <c r="V24" s="73"/>
      <c r="W24" s="1"/>
    </row>
    <row r="25" spans="1:23" ht="23.25">
      <c r="A25" s="1"/>
      <c r="B25" s="40"/>
      <c r="C25" s="40"/>
      <c r="D25" s="40"/>
      <c r="E25" s="40"/>
      <c r="F25" s="40"/>
      <c r="G25" s="40"/>
      <c r="H25" s="41"/>
      <c r="I25" s="42"/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/>
      <c r="U25" s="73"/>
      <c r="V25" s="73"/>
      <c r="W25" s="1"/>
    </row>
    <row r="26" spans="1:23" ht="23.25">
      <c r="A26" s="1"/>
      <c r="B26" s="40"/>
      <c r="C26" s="40"/>
      <c r="D26" s="40"/>
      <c r="E26" s="40"/>
      <c r="F26" s="40" t="s">
        <v>51</v>
      </c>
      <c r="G26" s="40"/>
      <c r="H26" s="41"/>
      <c r="I26" s="42" t="s">
        <v>52</v>
      </c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>
        <f>SUM(T27:T28)</f>
        <v>243266.90000000002</v>
      </c>
      <c r="U26" s="73">
        <f>SUM(U27:U28)</f>
        <v>1133740.5</v>
      </c>
      <c r="V26" s="73">
        <f>SUM(U26/T26)*100</f>
        <v>466.0479909103951</v>
      </c>
      <c r="W26" s="1"/>
    </row>
    <row r="27" spans="1:23" ht="23.25">
      <c r="A27" s="1"/>
      <c r="B27" s="40"/>
      <c r="C27" s="40"/>
      <c r="D27" s="40"/>
      <c r="E27" s="40"/>
      <c r="F27" s="40"/>
      <c r="G27" s="40"/>
      <c r="H27" s="41"/>
      <c r="I27" s="42" t="s">
        <v>44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>
        <f>SUM(T32+T62+T66)</f>
        <v>243266.90000000002</v>
      </c>
      <c r="U27" s="74">
        <f>SUM(U32+U62+U66)</f>
        <v>1133740.5</v>
      </c>
      <c r="V27" s="74">
        <f>SUM(U27/T27)*100</f>
        <v>466.0479909103951</v>
      </c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45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f>SUM(T33+T63+T67)</f>
        <v>0</v>
      </c>
      <c r="U28" s="73">
        <f>SUM(U33+U63+U67)</f>
        <v>0</v>
      </c>
      <c r="V28" s="73"/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40"/>
      <c r="D30" s="40"/>
      <c r="E30" s="40"/>
      <c r="F30" s="40"/>
      <c r="G30" s="40" t="s">
        <v>53</v>
      </c>
      <c r="H30" s="41"/>
      <c r="I30" s="42" t="s">
        <v>54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/>
      <c r="U30" s="74"/>
      <c r="V30" s="74"/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 t="s">
        <v>55</v>
      </c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>
        <f>SUM(T32:T33)</f>
        <v>161814.7</v>
      </c>
      <c r="U31" s="73">
        <f>SUM(U32:U33)</f>
        <v>1017957.6</v>
      </c>
      <c r="V31" s="73">
        <f>SUM(U31/T31)*100</f>
        <v>629.0884573527621</v>
      </c>
      <c r="W31" s="1"/>
    </row>
    <row r="32" spans="1:23" ht="23.25">
      <c r="A32" s="1"/>
      <c r="B32" s="40"/>
      <c r="C32" s="40"/>
      <c r="D32" s="40"/>
      <c r="E32" s="40"/>
      <c r="F32" s="40"/>
      <c r="G32" s="40"/>
      <c r="H32" s="41"/>
      <c r="I32" s="42" t="s">
        <v>44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>
        <f>SUM(T36+T41+T56)</f>
        <v>161814.7</v>
      </c>
      <c r="U32" s="73">
        <f>SUM(U36+U41+U56)</f>
        <v>1017957.6</v>
      </c>
      <c r="V32" s="73">
        <f>SUM(U32/T32)*100</f>
        <v>629.0884573527621</v>
      </c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 t="s">
        <v>45</v>
      </c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>
        <f>SUM(T38+T43+T58)</f>
        <v>0</v>
      </c>
      <c r="U33" s="73">
        <f>SUM(U38+U43+U58)</f>
        <v>0</v>
      </c>
      <c r="V33" s="73"/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42"/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/>
      <c r="U34" s="73"/>
      <c r="V34" s="73"/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 t="s">
        <v>56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/>
      <c r="U35" s="73"/>
      <c r="V35" s="73"/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 t="s">
        <v>57</v>
      </c>
      <c r="J36" s="43"/>
      <c r="K36" s="44" t="s">
        <v>58</v>
      </c>
      <c r="L36" s="64">
        <v>2038496</v>
      </c>
      <c r="M36" s="63">
        <v>2038496</v>
      </c>
      <c r="N36" s="63">
        <v>1869602</v>
      </c>
      <c r="O36" s="63">
        <v>1795056</v>
      </c>
      <c r="P36" s="69">
        <f>SUM(O36/M36)*100</f>
        <v>88.05786226708318</v>
      </c>
      <c r="Q36" s="70">
        <f>SUM(O36/N36)*100</f>
        <v>96.01273426108872</v>
      </c>
      <c r="R36" s="71">
        <f>SUM(M36/L36)*100</f>
        <v>100</v>
      </c>
      <c r="S36" s="71">
        <f>SUM(O36/L36)*100</f>
        <v>88.05786226708318</v>
      </c>
      <c r="T36" s="72">
        <f>SUM(T37:T38)</f>
        <v>97088.8</v>
      </c>
      <c r="U36" s="73">
        <f>SUM(U37:U38)</f>
        <v>610774.6</v>
      </c>
      <c r="V36" s="73">
        <f>SUM(U36/T36)*100</f>
        <v>629.0886281424839</v>
      </c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 t="s">
        <v>44</v>
      </c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>
        <v>97088.8</v>
      </c>
      <c r="U37" s="73">
        <v>610774.6</v>
      </c>
      <c r="V37" s="73">
        <f>SUM(U37/T37)*100</f>
        <v>629.0886281424839</v>
      </c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 t="s">
        <v>45</v>
      </c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/>
      <c r="C39" s="40"/>
      <c r="D39" s="40"/>
      <c r="E39" s="40"/>
      <c r="F39" s="40"/>
      <c r="G39" s="40"/>
      <c r="H39" s="41"/>
      <c r="I39" s="42"/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/>
      <c r="U39" s="73"/>
      <c r="V39" s="73"/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 t="s">
        <v>59</v>
      </c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40"/>
      <c r="D41" s="40"/>
      <c r="E41" s="40"/>
      <c r="F41" s="40"/>
      <c r="G41" s="40"/>
      <c r="H41" s="41"/>
      <c r="I41" s="42" t="s">
        <v>60</v>
      </c>
      <c r="J41" s="43"/>
      <c r="K41" s="44" t="s">
        <v>61</v>
      </c>
      <c r="L41" s="64">
        <v>233978</v>
      </c>
      <c r="M41" s="63">
        <v>233978</v>
      </c>
      <c r="N41" s="63">
        <v>227953</v>
      </c>
      <c r="O41" s="63">
        <v>229947</v>
      </c>
      <c r="P41" s="69">
        <f>SUM(O41/M41)*100</f>
        <v>98.2771884536153</v>
      </c>
      <c r="Q41" s="70">
        <f>SUM(O41/N41)*100</f>
        <v>100.8747417230745</v>
      </c>
      <c r="R41" s="71">
        <f>SUM(M41/L41)*100</f>
        <v>100</v>
      </c>
      <c r="S41" s="71">
        <f>SUM(O41/L41)*100</f>
        <v>98.2771884536153</v>
      </c>
      <c r="T41" s="72">
        <f>SUM(T42:T43)</f>
        <v>40453.7</v>
      </c>
      <c r="U41" s="73">
        <f>SUM(U42:U43)</f>
        <v>254489.4</v>
      </c>
      <c r="V41" s="73">
        <f>SUM(U41/T41)*100</f>
        <v>629.0880685821076</v>
      </c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 t="s">
        <v>44</v>
      </c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>
        <v>40453.7</v>
      </c>
      <c r="U42" s="73">
        <v>254489.4</v>
      </c>
      <c r="V42" s="73">
        <f>SUM(U42/T42)*100</f>
        <v>629.0880685821076</v>
      </c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 t="s">
        <v>45</v>
      </c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/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/>
      <c r="U44" s="73"/>
      <c r="V44" s="73"/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78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88" t="s">
        <v>33</v>
      </c>
      <c r="S52" s="90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89"/>
      <c r="S53" s="91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42</v>
      </c>
      <c r="C55" s="40" t="s">
        <v>46</v>
      </c>
      <c r="D55" s="40" t="s">
        <v>48</v>
      </c>
      <c r="E55" s="40"/>
      <c r="F55" s="40" t="s">
        <v>51</v>
      </c>
      <c r="G55" s="40" t="s">
        <v>53</v>
      </c>
      <c r="H55" s="41"/>
      <c r="I55" s="42" t="s">
        <v>62</v>
      </c>
      <c r="J55" s="43"/>
      <c r="K55" s="44" t="s">
        <v>81</v>
      </c>
      <c r="L55" s="64"/>
      <c r="M55" s="63"/>
      <c r="N55" s="63"/>
      <c r="O55" s="63"/>
      <c r="P55" s="69"/>
      <c r="Q55" s="70"/>
      <c r="R55" s="71"/>
      <c r="S55" s="69"/>
      <c r="T55" s="73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63</v>
      </c>
      <c r="J56" s="43"/>
      <c r="K56" s="44" t="s">
        <v>82</v>
      </c>
      <c r="L56" s="64">
        <v>3311995</v>
      </c>
      <c r="M56" s="63">
        <v>3311995</v>
      </c>
      <c r="N56" s="63">
        <v>3186801</v>
      </c>
      <c r="O56" s="63">
        <v>3258536</v>
      </c>
      <c r="P56" s="69">
        <f>SUM(O56/M56)*100</f>
        <v>98.3858973217049</v>
      </c>
      <c r="Q56" s="70">
        <f>SUM(O56/N56)*100</f>
        <v>102.25100343573384</v>
      </c>
      <c r="R56" s="71">
        <f>SUM(M56/L56)*100</f>
        <v>100</v>
      </c>
      <c r="S56" s="69">
        <f>SUM(O56/L56)*100</f>
        <v>98.3858973217049</v>
      </c>
      <c r="T56" s="73">
        <f>SUM(T57:T58)</f>
        <v>24272.2</v>
      </c>
      <c r="U56" s="73">
        <f>SUM(U57:U58)</f>
        <v>152693.6</v>
      </c>
      <c r="V56" s="73">
        <f>SUM(U56/T56)*100</f>
        <v>629.0884221454997</v>
      </c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 t="s">
        <v>44</v>
      </c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>
        <v>24272.2</v>
      </c>
      <c r="U57" s="74">
        <v>152693.6</v>
      </c>
      <c r="V57" s="74">
        <f>SUM(U57/T57)*100</f>
        <v>629.0884221454997</v>
      </c>
      <c r="W57" s="1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42" t="s">
        <v>45</v>
      </c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73"/>
      <c r="U58" s="73"/>
      <c r="V58" s="73"/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/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/>
      <c r="U59" s="74"/>
      <c r="V59" s="74"/>
      <c r="W59" s="1"/>
    </row>
    <row r="60" spans="1:23" ht="23.25">
      <c r="A60" s="1"/>
      <c r="B60" s="40"/>
      <c r="C60" s="40"/>
      <c r="D60" s="40"/>
      <c r="E60" s="40"/>
      <c r="F60" s="40"/>
      <c r="G60" s="40" t="s">
        <v>64</v>
      </c>
      <c r="H60" s="41"/>
      <c r="I60" s="42" t="s">
        <v>65</v>
      </c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/>
      <c r="U60" s="74"/>
      <c r="V60" s="74"/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 t="s">
        <v>66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>
        <f>SUM(T62:T63)</f>
        <v>6642.9</v>
      </c>
      <c r="U61" s="74">
        <f>SUM(U62:U63)</f>
        <v>148</v>
      </c>
      <c r="V61" s="74">
        <f>SUM(U61/T61)*100</f>
        <v>2.2279426154239865</v>
      </c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 t="s">
        <v>44</v>
      </c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>
        <v>6642.9</v>
      </c>
      <c r="U62" s="74">
        <v>148</v>
      </c>
      <c r="V62" s="74">
        <f>SUM(U62/T62)*100</f>
        <v>2.2279426154239865</v>
      </c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 t="s">
        <v>45</v>
      </c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/>
      <c r="U63" s="74"/>
      <c r="V63" s="74"/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/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/>
      <c r="U64" s="74"/>
      <c r="V64" s="74"/>
      <c r="W64" s="1"/>
    </row>
    <row r="65" spans="1:23" ht="23.25">
      <c r="A65" s="1"/>
      <c r="B65" s="40"/>
      <c r="C65" s="40"/>
      <c r="D65" s="40"/>
      <c r="E65" s="40"/>
      <c r="F65" s="40"/>
      <c r="G65" s="40" t="s">
        <v>67</v>
      </c>
      <c r="H65" s="41"/>
      <c r="I65" s="42" t="s">
        <v>68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>
        <f>SUM(T66:T67)</f>
        <v>74809.3</v>
      </c>
      <c r="U65" s="74">
        <f>SUM(U66:U67)</f>
        <v>115634.9</v>
      </c>
      <c r="V65" s="74">
        <f>SUM(U65/T65)*100</f>
        <v>154.57289401184076</v>
      </c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 t="s">
        <v>44</v>
      </c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>
        <f>SUM(T71)</f>
        <v>74809.3</v>
      </c>
      <c r="U66" s="74">
        <f>SUM(U71)</f>
        <v>115634.9</v>
      </c>
      <c r="V66" s="74">
        <f>SUM(U66/T66)*100</f>
        <v>154.57289401184076</v>
      </c>
      <c r="W66" s="1"/>
    </row>
    <row r="67" spans="1:23" ht="23.25">
      <c r="A67" s="1"/>
      <c r="B67" s="40"/>
      <c r="C67" s="40"/>
      <c r="D67" s="40"/>
      <c r="E67" s="40"/>
      <c r="F67" s="40"/>
      <c r="G67" s="40"/>
      <c r="H67" s="41"/>
      <c r="I67" s="42" t="s">
        <v>45</v>
      </c>
      <c r="J67" s="43"/>
      <c r="K67" s="44"/>
      <c r="L67" s="64"/>
      <c r="M67" s="63"/>
      <c r="N67" s="63"/>
      <c r="O67" s="63"/>
      <c r="P67" s="69"/>
      <c r="Q67" s="70"/>
      <c r="R67" s="71"/>
      <c r="S67" s="69"/>
      <c r="T67" s="73">
        <f>SUM(T72)</f>
        <v>0</v>
      </c>
      <c r="U67" s="73">
        <f>SUM(U72)</f>
        <v>0</v>
      </c>
      <c r="V67" s="73"/>
      <c r="W67" s="1"/>
    </row>
    <row r="68" spans="1:23" ht="23.25">
      <c r="A68" s="1"/>
      <c r="B68" s="40"/>
      <c r="C68" s="46"/>
      <c r="D68" s="46"/>
      <c r="E68" s="46"/>
      <c r="F68" s="46"/>
      <c r="G68" s="46"/>
      <c r="H68" s="42"/>
      <c r="I68" s="42"/>
      <c r="J68" s="43"/>
      <c r="K68" s="44"/>
      <c r="L68" s="64"/>
      <c r="M68" s="64"/>
      <c r="N68" s="64"/>
      <c r="O68" s="64"/>
      <c r="P68" s="69"/>
      <c r="Q68" s="70"/>
      <c r="R68" s="71"/>
      <c r="S68" s="69"/>
      <c r="T68" s="81"/>
      <c r="U68" s="74"/>
      <c r="V68" s="74"/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 t="s">
        <v>76</v>
      </c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81"/>
      <c r="U69" s="74"/>
      <c r="V69" s="74"/>
      <c r="W69" s="1"/>
    </row>
    <row r="70" spans="1:23" ht="23.25">
      <c r="A70" s="1"/>
      <c r="B70" s="40"/>
      <c r="C70" s="46"/>
      <c r="D70" s="46"/>
      <c r="E70" s="46"/>
      <c r="F70" s="46"/>
      <c r="G70" s="46"/>
      <c r="H70" s="42"/>
      <c r="I70" s="42" t="s">
        <v>77</v>
      </c>
      <c r="J70" s="43"/>
      <c r="K70" s="44" t="s">
        <v>69</v>
      </c>
      <c r="L70" s="64">
        <v>25</v>
      </c>
      <c r="M70" s="64">
        <v>11</v>
      </c>
      <c r="N70" s="64">
        <v>11</v>
      </c>
      <c r="O70" s="64">
        <v>11</v>
      </c>
      <c r="P70" s="69">
        <f>SUM(O70/M70)*100</f>
        <v>100</v>
      </c>
      <c r="Q70" s="70">
        <f>SUM(O70/N70)*100</f>
        <v>100</v>
      </c>
      <c r="R70" s="71">
        <f>SUM(M70/L70)*100</f>
        <v>44</v>
      </c>
      <c r="S70" s="69">
        <f>SUM(O70/L70)*100</f>
        <v>44</v>
      </c>
      <c r="T70" s="73">
        <f>SUM(T71:T72)</f>
        <v>74809.3</v>
      </c>
      <c r="U70" s="73">
        <f>SUM(U71:U72)</f>
        <v>115634.9</v>
      </c>
      <c r="V70" s="73">
        <f>SUM(U70/T70)*100</f>
        <v>154.57289401184076</v>
      </c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 t="s">
        <v>44</v>
      </c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81">
        <v>74809.3</v>
      </c>
      <c r="U71" s="74">
        <v>115634.9</v>
      </c>
      <c r="V71" s="74">
        <f>SUM(U71/T71)*100</f>
        <v>154.57289401184076</v>
      </c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 t="s">
        <v>45</v>
      </c>
      <c r="J72" s="43"/>
      <c r="K72" s="44"/>
      <c r="L72" s="64"/>
      <c r="M72" s="63"/>
      <c r="N72" s="63"/>
      <c r="O72" s="63"/>
      <c r="P72" s="69"/>
      <c r="Q72" s="70"/>
      <c r="R72" s="71"/>
      <c r="S72" s="69"/>
      <c r="T72" s="73"/>
      <c r="U72" s="73"/>
      <c r="V72" s="73"/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/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73"/>
      <c r="U73" s="73"/>
      <c r="V73" s="73"/>
      <c r="W73" s="1"/>
    </row>
    <row r="74" spans="1:23" ht="23.25">
      <c r="A74" s="1"/>
      <c r="B74" s="40"/>
      <c r="C74" s="46"/>
      <c r="D74" s="46"/>
      <c r="E74" s="46"/>
      <c r="F74" s="46" t="s">
        <v>70</v>
      </c>
      <c r="G74" s="46"/>
      <c r="H74" s="42"/>
      <c r="I74" s="42" t="s">
        <v>71</v>
      </c>
      <c r="J74" s="43"/>
      <c r="K74" s="44"/>
      <c r="L74" s="64"/>
      <c r="M74" s="64"/>
      <c r="N74" s="64"/>
      <c r="O74" s="64"/>
      <c r="P74" s="69"/>
      <c r="Q74" s="70"/>
      <c r="R74" s="71"/>
      <c r="S74" s="69"/>
      <c r="T74" s="81"/>
      <c r="U74" s="74"/>
      <c r="V74" s="74"/>
      <c r="W74" s="1"/>
    </row>
    <row r="75" spans="1:23" ht="23.25">
      <c r="A75" s="1"/>
      <c r="B75" s="40"/>
      <c r="C75" s="40"/>
      <c r="D75" s="40"/>
      <c r="E75" s="40"/>
      <c r="F75" s="40"/>
      <c r="G75" s="40"/>
      <c r="H75" s="41"/>
      <c r="I75" s="42" t="s">
        <v>72</v>
      </c>
      <c r="J75" s="43"/>
      <c r="K75" s="44"/>
      <c r="L75" s="64"/>
      <c r="M75" s="63"/>
      <c r="N75" s="63"/>
      <c r="O75" s="63"/>
      <c r="P75" s="69"/>
      <c r="Q75" s="70"/>
      <c r="R75" s="71"/>
      <c r="S75" s="69"/>
      <c r="T75" s="73">
        <f>SUM(T76:T77)</f>
        <v>612332</v>
      </c>
      <c r="U75" s="73">
        <f>SUM(U76:U77)</f>
        <v>745204.8</v>
      </c>
      <c r="V75" s="73">
        <f>SUM(U75/T75)*100</f>
        <v>121.69947022203642</v>
      </c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2"/>
      <c r="I76" s="42" t="s">
        <v>44</v>
      </c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>
        <v>612332</v>
      </c>
      <c r="U76" s="73">
        <v>745204.8</v>
      </c>
      <c r="V76" s="73">
        <f>SUM(U76/T76)*100</f>
        <v>121.69947022203642</v>
      </c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 t="s">
        <v>45</v>
      </c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/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/>
      <c r="U78" s="74"/>
      <c r="V78" s="74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82" t="s">
        <v>73</v>
      </c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82" t="s">
        <v>74</v>
      </c>
      <c r="J80" s="43"/>
      <c r="K80" s="44"/>
      <c r="L80" s="64"/>
      <c r="M80" s="64"/>
      <c r="N80" s="64"/>
      <c r="O80" s="64"/>
      <c r="P80" s="69"/>
      <c r="Q80" s="70"/>
      <c r="R80" s="71"/>
      <c r="S80" s="69"/>
      <c r="T80" s="86">
        <f>SUM(T83:T84)</f>
        <v>855598.9</v>
      </c>
      <c r="U80" s="87">
        <f>SUM(U83:U84)</f>
        <v>1878945.3</v>
      </c>
      <c r="V80" s="72">
        <f>SUM(U80/T80)*100</f>
        <v>219.60585737078438</v>
      </c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84"/>
      <c r="U81" s="84"/>
      <c r="V81" s="84"/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82" t="s">
        <v>75</v>
      </c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5"/>
      <c r="U82" s="83"/>
      <c r="V82" s="83"/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82" t="s">
        <v>44</v>
      </c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86">
        <f>SUM(T14)</f>
        <v>855598.9</v>
      </c>
      <c r="U83" s="86">
        <f>SUM(U14)</f>
        <v>1878945.3</v>
      </c>
      <c r="V83" s="73">
        <f>SUM(U83/T83)*100</f>
        <v>219.60585737078438</v>
      </c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82" t="s">
        <v>45</v>
      </c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>
        <f>SUM(T15)</f>
        <v>0</v>
      </c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/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/>
      <c r="U85" s="73"/>
      <c r="V85" s="73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/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/>
      <c r="U86" s="73"/>
      <c r="V86" s="73"/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 t="s">
        <v>79</v>
      </c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 t="s">
        <v>80</v>
      </c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/>
      <c r="U88" s="73"/>
      <c r="V88" s="73"/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/>
      <c r="U90" s="79"/>
      <c r="V90" s="79"/>
      <c r="W90" s="1"/>
    </row>
    <row r="91" spans="1:23" ht="23.25">
      <c r="A91" s="1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88" t="s">
        <v>33</v>
      </c>
      <c r="S65449" s="90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89"/>
      <c r="S65450" s="91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6">
    <mergeCell ref="R65449:R65450"/>
    <mergeCell ref="S65449:S65450"/>
    <mergeCell ref="R10:R11"/>
    <mergeCell ref="S10:S11"/>
    <mergeCell ref="R52:R53"/>
    <mergeCell ref="S52:S5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2" manualBreakCount="2">
    <brk id="45" max="22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2000-05-27T17:50:30Z</cp:lastPrinted>
  <dcterms:created xsi:type="dcterms:W3CDTF">1998-09-04T00:15:37Z</dcterms:created>
  <dcterms:modified xsi:type="dcterms:W3CDTF">2000-06-07T00:20:18Z</dcterms:modified>
  <cp:category/>
  <cp:version/>
  <cp:contentType/>
  <cp:contentStatus/>
</cp:coreProperties>
</file>