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'Hoja1'!$A$1:$W$90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<sst xmlns="http://schemas.openxmlformats.org/spreadsheetml/2006/main" count="185" uniqueCount="81">
  <si>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</si>
  <si>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</si>
  <si>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</si>
  <si>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</si>
  <si>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</si>
  <si>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</si>
  <si>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</si>
  <si>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</si>
  <si>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</si>
  <si>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</si>
  <si>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</si>
  <si>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</si>
  <si>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</si>
  <si>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</si>
  <si>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</si>
  <si>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</si>
  <si>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</si>
  <si>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</si>
  <si>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</si>
  <si>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</si>
  <si>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</si>
  <si>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</si>
  <si>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</si>
  <si>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</si>
  <si>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</si>
  <si>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</si>
  <si>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</si>
  <si>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</si>
  <si>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</si>
  <si>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</si>
  <si>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</si>
  <si>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</si>
  <si>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</si>
  <si>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</si>
  <si>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</si>
  <si>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</si>
  <si>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</si>
  <si>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</si>
  <si>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</si>
  <si>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</si>
  <si>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>14</t>
  </si>
  <si>
    <t>01</t>
  </si>
  <si>
    <t>Medio Ambiente</t>
  </si>
  <si>
    <t>17</t>
  </si>
  <si>
    <t>437</t>
  </si>
  <si>
    <t>Desarrollar y construir infraestructura básica</t>
  </si>
  <si>
    <t>N000</t>
  </si>
  <si>
    <t>Actividad institucional no asociada a proyectos</t>
  </si>
  <si>
    <t>I002</t>
  </si>
  <si>
    <t>Programas operacionales de obras</t>
  </si>
  <si>
    <t>15</t>
  </si>
  <si>
    <t>ENERGÍA</t>
  </si>
  <si>
    <t>Hidrocarburos</t>
  </si>
  <si>
    <t>444</t>
  </si>
  <si>
    <t>petroquímicos</t>
  </si>
  <si>
    <t>506</t>
  </si>
  <si>
    <t>I003</t>
  </si>
  <si>
    <t>Otros programas operacionales de inversión</t>
  </si>
  <si>
    <t>701</t>
  </si>
  <si>
    <t>financieros</t>
  </si>
  <si>
    <t>TOTAL DEL GASTO PROGRAMABLE</t>
  </si>
  <si>
    <t>Origen de los Recursos:</t>
  </si>
  <si>
    <t>(Miles)</t>
  </si>
  <si>
    <t>DEVENGADO</t>
  </si>
  <si>
    <t>Toneladas</t>
  </si>
  <si>
    <t>Producir petróleo, gas, petrolíferos y</t>
  </si>
  <si>
    <t>Administrar recursos humanos, materiales y</t>
  </si>
  <si>
    <r>
      <t xml:space="preserve">  </t>
    </r>
    <r>
      <rPr>
        <u val="single"/>
        <sz val="19"/>
        <rFont val="Arial"/>
        <family val="2"/>
      </rPr>
      <t>Recursos Propios</t>
    </r>
  </si>
  <si>
    <t>INDICADOR ESTRATÉGICO:  MT producidos/</t>
  </si>
  <si>
    <t>MT del programa de producción del período</t>
  </si>
  <si>
    <t xml:space="preserve"> E N T I D A D :  PETROQUIMICA CANGREJERA, S.A. DE C.V.</t>
  </si>
  <si>
    <t>S E C T O R :  ENERGIA</t>
  </si>
  <si>
    <t>Comercializar petróleo, gas, petrolíferos y</t>
  </si>
  <si>
    <t>NATURALES</t>
  </si>
  <si>
    <t>MEDIO AMBIENTE Y RECURSOS</t>
  </si>
  <si>
    <t>del Sector de la Energía</t>
  </si>
  <si>
    <t>Programa de Desarrollo y Reestructuración</t>
  </si>
  <si>
    <t>INDICADOR ESTRATÉGICO:  MT comerciali-</t>
  </si>
  <si>
    <t>zados/MT del  programa de comercialización</t>
  </si>
  <si>
    <t>del período</t>
  </si>
  <si>
    <t>HOJA   2   DE   2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</si>
</sst>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2" xfId="0" applyNumberFormat="1" applyFont="1" applyFill="1" applyBorder="1" applyAlignment="1">
      <alignment horizontal="centerContinuous" vertical="center"/>
    </xf>
    <xf numFmtId="176" fontId="0" fillId="0" borderId="22" xfId="0" applyNumberFormat="1" applyFont="1" applyFill="1" applyBorder="1" applyAlignment="1">
      <alignment horizontal="centerContinuous" vertical="center"/>
    </xf>
    <xf numFmtId="176" fontId="0" fillId="0" borderId="6" xfId="0" applyNumberFormat="1" applyFont="1" applyFill="1" applyBorder="1" applyAlignment="1">
      <alignment horizontal="centerContinuous" vertical="center"/>
    </xf>
    <xf numFmtId="176" fontId="0" fillId="0" borderId="9" xfId="0" applyNumberFormat="1" applyFont="1" applyFill="1" applyBorder="1" applyAlignment="1">
      <alignment horizontal="centerContinuous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37" fontId="0" fillId="0" borderId="30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70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71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115" t="s">
        <v>33</v>
      </c>
      <c r="S10" s="117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116"/>
      <c r="S11" s="118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40</v>
      </c>
      <c r="C13" s="39"/>
      <c r="D13" s="39"/>
      <c r="E13" s="39"/>
      <c r="F13" s="40"/>
      <c r="G13" s="39"/>
      <c r="H13" s="41"/>
      <c r="I13" s="42" t="s">
        <v>74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SUM(T16)</f>
        <v>34664.6</v>
      </c>
      <c r="U13" s="73">
        <f>SUM(U16)</f>
        <v>55751.9</v>
      </c>
      <c r="V13" s="73">
        <f>SUM(U13/T13*100)</f>
        <v>160.83237654552485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73</v>
      </c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/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/>
      <c r="U15" s="73"/>
      <c r="V15" s="73"/>
      <c r="W15" s="1"/>
    </row>
    <row r="16" spans="1:23" ht="23.25">
      <c r="A16" s="1"/>
      <c r="B16" s="40"/>
      <c r="C16" s="40" t="s">
        <v>41</v>
      </c>
      <c r="D16" s="40"/>
      <c r="E16" s="40"/>
      <c r="F16" s="40"/>
      <c r="G16" s="40"/>
      <c r="H16" s="41"/>
      <c r="I16" s="42" t="s">
        <v>42</v>
      </c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>
        <f>+T19</f>
        <v>34664.6</v>
      </c>
      <c r="U16" s="72">
        <f>+U19</f>
        <v>55751.9</v>
      </c>
      <c r="V16" s="73">
        <f>SUM(U16/T16*100)</f>
        <v>160.83237654552485</v>
      </c>
      <c r="W16" s="1"/>
    </row>
    <row r="17" spans="1:23" ht="23.25">
      <c r="A17" s="1"/>
      <c r="B17" s="40"/>
      <c r="C17" s="40"/>
      <c r="D17" s="40"/>
      <c r="E17" s="40"/>
      <c r="F17" s="40"/>
      <c r="G17" s="40"/>
      <c r="H17" s="41"/>
      <c r="I17" s="42"/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/>
      <c r="U17" s="73"/>
      <c r="V17" s="73"/>
      <c r="W17" s="1"/>
    </row>
    <row r="18" spans="1:23" ht="23.25">
      <c r="A18" s="1"/>
      <c r="B18" s="40"/>
      <c r="C18" s="40"/>
      <c r="D18" s="40" t="s">
        <v>43</v>
      </c>
      <c r="E18" s="40"/>
      <c r="F18" s="40"/>
      <c r="G18" s="40"/>
      <c r="H18" s="41"/>
      <c r="I18" s="42" t="s">
        <v>76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/>
      <c r="U18" s="73"/>
      <c r="V18" s="73"/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75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>
        <f>+T21</f>
        <v>34664.6</v>
      </c>
      <c r="U19" s="72">
        <f>+U21</f>
        <v>55751.9</v>
      </c>
      <c r="V19" s="73">
        <f>SUM(U19/T19*100)</f>
        <v>160.83237654552485</v>
      </c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/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/>
      <c r="U20" s="73"/>
      <c r="V20" s="73"/>
      <c r="W20" s="1"/>
    </row>
    <row r="21" spans="1:23" ht="23.25">
      <c r="A21" s="1"/>
      <c r="B21" s="40"/>
      <c r="C21" s="40"/>
      <c r="D21" s="40"/>
      <c r="E21" s="40"/>
      <c r="F21" s="40" t="s">
        <v>44</v>
      </c>
      <c r="G21" s="40"/>
      <c r="H21" s="41"/>
      <c r="I21" s="42" t="s">
        <v>45</v>
      </c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>
        <f>SUM(T23+T25)</f>
        <v>34664.6</v>
      </c>
      <c r="U21" s="73">
        <f>SUM(U23+U25)</f>
        <v>55751.9</v>
      </c>
      <c r="V21" s="73">
        <f>SUM(U21/T21*100)</f>
        <v>160.83237654552485</v>
      </c>
      <c r="W21" s="1"/>
    </row>
    <row r="22" spans="1:23" ht="23.25">
      <c r="A22" s="1"/>
      <c r="B22" s="40"/>
      <c r="C22" s="40"/>
      <c r="D22" s="40"/>
      <c r="E22" s="40"/>
      <c r="F22" s="40"/>
      <c r="G22" s="40"/>
      <c r="H22" s="41"/>
      <c r="I22" s="42"/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/>
      <c r="U22" s="73"/>
      <c r="V22" s="73"/>
      <c r="W22" s="1"/>
    </row>
    <row r="23" spans="1:23" ht="23.25">
      <c r="A23" s="1"/>
      <c r="B23" s="40"/>
      <c r="C23" s="40"/>
      <c r="D23" s="40"/>
      <c r="E23" s="40"/>
      <c r="F23" s="40"/>
      <c r="G23" s="40" t="s">
        <v>48</v>
      </c>
      <c r="H23" s="41"/>
      <c r="I23" s="42" t="s">
        <v>49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v>34664.6</v>
      </c>
      <c r="U23" s="73">
        <v>4364.8</v>
      </c>
      <c r="V23" s="73">
        <f>SUM(U23/T23*100)</f>
        <v>12.591519879069715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40"/>
      <c r="D25" s="40"/>
      <c r="E25" s="40"/>
      <c r="F25" s="40"/>
      <c r="G25" s="40" t="s">
        <v>46</v>
      </c>
      <c r="H25" s="41"/>
      <c r="I25" s="42" t="s">
        <v>47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/>
      <c r="U25" s="73">
        <v>51387.1</v>
      </c>
      <c r="V25" s="73"/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/>
      <c r="U26" s="73"/>
      <c r="V26" s="73"/>
      <c r="W26" s="1"/>
    </row>
    <row r="27" spans="1:23" ht="23.25">
      <c r="A27" s="1"/>
      <c r="B27" s="40" t="s">
        <v>50</v>
      </c>
      <c r="C27" s="40"/>
      <c r="D27" s="40"/>
      <c r="E27" s="40"/>
      <c r="F27" s="40"/>
      <c r="G27" s="40"/>
      <c r="H27" s="41"/>
      <c r="I27" s="42" t="s">
        <v>51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2">
        <f>SUM(T29)</f>
        <v>1426614.9</v>
      </c>
      <c r="U27" s="73">
        <f>SUM(U29)</f>
        <v>1226446.5</v>
      </c>
      <c r="V27" s="73">
        <f>SUM(U27/T27*100)</f>
        <v>85.96899555724534</v>
      </c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/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/>
      <c r="U28" s="73"/>
      <c r="V28" s="73"/>
      <c r="W28" s="1"/>
    </row>
    <row r="29" spans="1:23" ht="23.25">
      <c r="A29" s="1"/>
      <c r="B29" s="40"/>
      <c r="C29" s="40" t="s">
        <v>41</v>
      </c>
      <c r="D29" s="40"/>
      <c r="E29" s="40"/>
      <c r="F29" s="40"/>
      <c r="G29" s="40"/>
      <c r="H29" s="41"/>
      <c r="I29" s="42" t="s">
        <v>52</v>
      </c>
      <c r="J29" s="43"/>
      <c r="K29" s="44"/>
      <c r="L29" s="64"/>
      <c r="M29" s="63"/>
      <c r="N29" s="63"/>
      <c r="O29" s="63"/>
      <c r="P29" s="69"/>
      <c r="Q29" s="70"/>
      <c r="R29" s="71"/>
      <c r="S29" s="71"/>
      <c r="T29" s="74">
        <f>+T32</f>
        <v>1426614.9</v>
      </c>
      <c r="U29" s="74">
        <f>+U32</f>
        <v>1226446.5</v>
      </c>
      <c r="V29" s="74">
        <f>SUM(U29/T29*100)</f>
        <v>85.96899555724534</v>
      </c>
      <c r="W29" s="1"/>
    </row>
    <row r="30" spans="1:23" ht="23.25">
      <c r="A30" s="1"/>
      <c r="B30" s="40"/>
      <c r="C30" s="40"/>
      <c r="D30" s="40"/>
      <c r="E30" s="40"/>
      <c r="F30" s="40"/>
      <c r="G30" s="40"/>
      <c r="H30" s="41"/>
      <c r="I30" s="42"/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2"/>
      <c r="U30" s="73"/>
      <c r="V30" s="73"/>
      <c r="W30" s="1"/>
    </row>
    <row r="31" spans="1:23" ht="23.25">
      <c r="A31" s="1"/>
      <c r="B31" s="40"/>
      <c r="C31" s="40"/>
      <c r="D31" s="40" t="s">
        <v>43</v>
      </c>
      <c r="E31" s="40"/>
      <c r="F31" s="40"/>
      <c r="G31" s="40"/>
      <c r="H31" s="41"/>
      <c r="I31" s="42" t="s">
        <v>76</v>
      </c>
      <c r="J31" s="43"/>
      <c r="K31" s="44"/>
      <c r="L31" s="64"/>
      <c r="M31" s="63"/>
      <c r="N31" s="63"/>
      <c r="O31" s="63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6"/>
      <c r="D32" s="46"/>
      <c r="E32" s="46"/>
      <c r="F32" s="46"/>
      <c r="G32" s="46"/>
      <c r="H32" s="42"/>
      <c r="I32" s="42" t="s">
        <v>75</v>
      </c>
      <c r="J32" s="43"/>
      <c r="K32" s="44"/>
      <c r="L32" s="64"/>
      <c r="M32" s="64"/>
      <c r="N32" s="64"/>
      <c r="O32" s="64"/>
      <c r="P32" s="69"/>
      <c r="Q32" s="70"/>
      <c r="R32" s="71"/>
      <c r="S32" s="71"/>
      <c r="T32" s="74">
        <f>+T35+T56+T68</f>
        <v>1426614.9</v>
      </c>
      <c r="U32" s="74">
        <f>+U35+U56+U68</f>
        <v>1226446.5</v>
      </c>
      <c r="V32" s="74">
        <f>SUM(U32/T32*100)</f>
        <v>85.96899555724534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/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4"/>
      <c r="U33" s="74"/>
      <c r="V33" s="74"/>
      <c r="W33" s="1"/>
    </row>
    <row r="34" spans="1:23" ht="23.25">
      <c r="A34" s="1"/>
      <c r="B34" s="40"/>
      <c r="C34" s="46"/>
      <c r="D34" s="46"/>
      <c r="E34" s="46"/>
      <c r="F34" s="46" t="s">
        <v>53</v>
      </c>
      <c r="G34" s="46"/>
      <c r="H34" s="42"/>
      <c r="I34" s="42" t="s">
        <v>72</v>
      </c>
      <c r="J34" s="43"/>
      <c r="K34" s="44"/>
      <c r="L34" s="64"/>
      <c r="M34" s="64"/>
      <c r="N34" s="64"/>
      <c r="O34" s="64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 t="s">
        <v>54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>
        <f>+T41+T43</f>
        <v>68199.3</v>
      </c>
      <c r="U35" s="72">
        <f>+U41+U43</f>
        <v>25815.5</v>
      </c>
      <c r="V35" s="73">
        <f>SUM(U35/T35*100)</f>
        <v>37.85302781700105</v>
      </c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/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 t="s">
        <v>77</v>
      </c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/>
      <c r="U37" s="73"/>
      <c r="V37" s="73"/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 t="s">
        <v>78</v>
      </c>
      <c r="J38" s="43"/>
      <c r="K38" s="103" t="s">
        <v>64</v>
      </c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 t="s">
        <v>79</v>
      </c>
      <c r="J39" s="43"/>
      <c r="K39" s="103" t="s">
        <v>62</v>
      </c>
      <c r="L39" s="88">
        <v>1202.6</v>
      </c>
      <c r="M39" s="89">
        <v>1202.6</v>
      </c>
      <c r="N39" s="89">
        <v>1052.3</v>
      </c>
      <c r="O39" s="89">
        <v>1035.2</v>
      </c>
      <c r="P39" s="69">
        <f>SUM(O39/M39*100)</f>
        <v>86.08015965408283</v>
      </c>
      <c r="Q39" s="70">
        <f>O39/N39*100</f>
        <v>98.3749881212582</v>
      </c>
      <c r="R39" s="71">
        <f>SUM(M39/L39*100)</f>
        <v>100</v>
      </c>
      <c r="S39" s="71">
        <f>SUM(O39/L39*100)</f>
        <v>86.08015965408283</v>
      </c>
      <c r="T39" s="72"/>
      <c r="U39" s="73"/>
      <c r="V39" s="73"/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88"/>
      <c r="M40" s="89"/>
      <c r="N40" s="89"/>
      <c r="O40" s="89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/>
      <c r="D41" s="40"/>
      <c r="E41" s="40"/>
      <c r="F41" s="40"/>
      <c r="G41" s="40" t="s">
        <v>46</v>
      </c>
      <c r="H41" s="41"/>
      <c r="I41" s="42" t="s">
        <v>47</v>
      </c>
      <c r="J41" s="43"/>
      <c r="K41" s="44"/>
      <c r="L41" s="88"/>
      <c r="M41" s="89"/>
      <c r="N41" s="89"/>
      <c r="O41" s="89"/>
      <c r="P41" s="69"/>
      <c r="Q41" s="70"/>
      <c r="R41" s="71"/>
      <c r="S41" s="71"/>
      <c r="T41" s="72">
        <v>47504</v>
      </c>
      <c r="U41" s="73">
        <v>16280.3</v>
      </c>
      <c r="V41" s="73">
        <f>SUM(U41/T41*100)</f>
        <v>34.27142977433479</v>
      </c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/>
      <c r="J42" s="43"/>
      <c r="K42" s="44"/>
      <c r="L42" s="88"/>
      <c r="M42" s="89"/>
      <c r="N42" s="89"/>
      <c r="O42" s="89"/>
      <c r="P42" s="69"/>
      <c r="Q42" s="70"/>
      <c r="R42" s="71"/>
      <c r="S42" s="71"/>
      <c r="T42" s="72"/>
      <c r="U42" s="73"/>
      <c r="V42" s="73"/>
      <c r="W42" s="1"/>
    </row>
    <row r="43" spans="1:23" ht="23.25">
      <c r="A43" s="1"/>
      <c r="B43" s="40"/>
      <c r="C43" s="40"/>
      <c r="D43" s="40"/>
      <c r="E43" s="40"/>
      <c r="F43" s="40"/>
      <c r="G43" s="40" t="s">
        <v>48</v>
      </c>
      <c r="H43" s="41"/>
      <c r="I43" s="42" t="s">
        <v>49</v>
      </c>
      <c r="J43" s="43"/>
      <c r="K43" s="44"/>
      <c r="L43" s="88"/>
      <c r="M43" s="89"/>
      <c r="N43" s="89"/>
      <c r="O43" s="89"/>
      <c r="P43" s="69"/>
      <c r="Q43" s="70"/>
      <c r="R43" s="71"/>
      <c r="S43" s="71"/>
      <c r="T43" s="72">
        <v>20695.3</v>
      </c>
      <c r="U43" s="73">
        <v>9535.2</v>
      </c>
      <c r="V43" s="73">
        <f>SUM(U43/T43*100)</f>
        <v>46.07422941440811</v>
      </c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/>
      <c r="J44" s="43"/>
      <c r="K44" s="44"/>
      <c r="L44" s="88"/>
      <c r="M44" s="89"/>
      <c r="N44" s="89"/>
      <c r="O44" s="89"/>
      <c r="P44" s="69"/>
      <c r="Q44" s="70"/>
      <c r="R44" s="71"/>
      <c r="S44" s="71"/>
      <c r="T44" s="72"/>
      <c r="U44" s="73"/>
      <c r="V44" s="73"/>
      <c r="W44" s="1"/>
    </row>
    <row r="45" spans="1:23" ht="23.25">
      <c r="A45" s="1"/>
      <c r="B45" s="104"/>
      <c r="C45" s="104"/>
      <c r="D45" s="104"/>
      <c r="E45" s="104"/>
      <c r="F45" s="104"/>
      <c r="G45" s="104"/>
      <c r="H45" s="105"/>
      <c r="I45" s="106"/>
      <c r="J45" s="107"/>
      <c r="K45" s="108"/>
      <c r="L45" s="109"/>
      <c r="M45" s="110"/>
      <c r="N45" s="110"/>
      <c r="O45" s="110"/>
      <c r="P45" s="111"/>
      <c r="Q45" s="112"/>
      <c r="R45" s="113"/>
      <c r="S45" s="113"/>
      <c r="T45" s="114"/>
      <c r="U45" s="79"/>
      <c r="V45" s="79"/>
      <c r="W45" s="24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90"/>
      <c r="M46" s="90"/>
      <c r="N46" s="90"/>
      <c r="O46" s="90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90"/>
      <c r="M47" s="90"/>
      <c r="N47" s="90"/>
      <c r="O47" s="90"/>
      <c r="P47" s="1"/>
      <c r="Q47" s="52"/>
      <c r="R47" s="52"/>
      <c r="S47" s="52"/>
      <c r="T47" s="52"/>
      <c r="U47" s="52"/>
      <c r="V47" s="53" t="s">
        <v>80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91"/>
      <c r="M48" s="91"/>
      <c r="N48" s="91"/>
      <c r="O48" s="91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92"/>
      <c r="M49" s="93" t="s">
        <v>29</v>
      </c>
      <c r="N49" s="93"/>
      <c r="O49" s="93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94" t="s">
        <v>30</v>
      </c>
      <c r="M50" s="95"/>
      <c r="N50" s="96"/>
      <c r="O50" s="97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98" t="s">
        <v>19</v>
      </c>
      <c r="M51" s="99" t="s">
        <v>4</v>
      </c>
      <c r="N51" s="100" t="s">
        <v>5</v>
      </c>
      <c r="O51" s="9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99" t="s">
        <v>31</v>
      </c>
      <c r="M52" s="99"/>
      <c r="N52" s="99"/>
      <c r="O52" s="99"/>
      <c r="P52" s="22" t="s">
        <v>32</v>
      </c>
      <c r="Q52" s="30" t="s">
        <v>32</v>
      </c>
      <c r="R52" s="115" t="s">
        <v>33</v>
      </c>
      <c r="S52" s="117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101"/>
      <c r="M53" s="101"/>
      <c r="N53" s="101"/>
      <c r="O53" s="101"/>
      <c r="P53" s="36" t="s">
        <v>35</v>
      </c>
      <c r="Q53" s="38" t="s">
        <v>36</v>
      </c>
      <c r="R53" s="116"/>
      <c r="S53" s="118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88"/>
      <c r="M54" s="89"/>
      <c r="N54" s="89"/>
      <c r="O54" s="89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50</v>
      </c>
      <c r="C55" s="40" t="s">
        <v>41</v>
      </c>
      <c r="D55" s="40" t="s">
        <v>43</v>
      </c>
      <c r="E55" s="40"/>
      <c r="F55" s="40" t="s">
        <v>55</v>
      </c>
      <c r="G55" s="40"/>
      <c r="H55" s="41"/>
      <c r="I55" s="42" t="s">
        <v>65</v>
      </c>
      <c r="J55" s="43"/>
      <c r="K55" s="44"/>
      <c r="L55" s="88"/>
      <c r="M55" s="89"/>
      <c r="N55" s="89"/>
      <c r="O55" s="89"/>
      <c r="P55" s="69"/>
      <c r="Q55" s="70"/>
      <c r="R55" s="71"/>
      <c r="S55" s="71"/>
      <c r="T55" s="72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54</v>
      </c>
      <c r="J56" s="43"/>
      <c r="K56" s="44"/>
      <c r="L56" s="88"/>
      <c r="M56" s="89"/>
      <c r="N56" s="89"/>
      <c r="O56" s="89"/>
      <c r="P56" s="69"/>
      <c r="Q56" s="70"/>
      <c r="R56" s="71"/>
      <c r="S56" s="71"/>
      <c r="T56" s="72">
        <f>+T61+T63+T65</f>
        <v>1199972.9</v>
      </c>
      <c r="U56" s="72">
        <f>+U61+U63+U65</f>
        <v>1043138.0000000001</v>
      </c>
      <c r="V56" s="73">
        <f>SUM(U56/T56*100)</f>
        <v>86.93012983876555</v>
      </c>
      <c r="W56" s="1"/>
    </row>
    <row r="57" spans="1:22" ht="23.25">
      <c r="A57" s="1"/>
      <c r="B57" s="40"/>
      <c r="C57" s="46"/>
      <c r="D57" s="46"/>
      <c r="E57" s="46"/>
      <c r="F57" s="46"/>
      <c r="G57" s="46"/>
      <c r="H57" s="81"/>
      <c r="I57" s="42"/>
      <c r="J57" s="43"/>
      <c r="K57" s="44"/>
      <c r="L57" s="64"/>
      <c r="M57" s="82"/>
      <c r="N57" s="82"/>
      <c r="O57" s="82"/>
      <c r="P57" s="69"/>
      <c r="Q57" s="70"/>
      <c r="R57" s="71"/>
      <c r="S57" s="69"/>
      <c r="T57" s="73"/>
      <c r="U57" s="72"/>
      <c r="V57" s="72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 t="s">
        <v>68</v>
      </c>
      <c r="J58" s="43"/>
      <c r="K58" s="103" t="s">
        <v>64</v>
      </c>
      <c r="L58" s="88"/>
      <c r="M58" s="89"/>
      <c r="N58" s="89"/>
      <c r="O58" s="89"/>
      <c r="P58" s="69"/>
      <c r="Q58" s="70"/>
      <c r="R58" s="71"/>
      <c r="S58" s="69"/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 t="s">
        <v>69</v>
      </c>
      <c r="J59" s="43"/>
      <c r="K59" s="103" t="s">
        <v>62</v>
      </c>
      <c r="L59" s="88">
        <v>2669.8</v>
      </c>
      <c r="M59" s="89">
        <v>2669.8</v>
      </c>
      <c r="N59" s="89">
        <v>2402.2</v>
      </c>
      <c r="O59" s="89">
        <v>2465.1</v>
      </c>
      <c r="P59" s="69">
        <f>SUM(O59/M59*100)</f>
        <v>92.3327590081654</v>
      </c>
      <c r="Q59" s="70">
        <f>O59/N59*100</f>
        <v>102.61843310298893</v>
      </c>
      <c r="R59" s="71">
        <f>SUM(M59/L59*100)</f>
        <v>100</v>
      </c>
      <c r="S59" s="69">
        <f>SUM(O59/L59*100)</f>
        <v>92.3327590081654</v>
      </c>
      <c r="T59" s="73"/>
      <c r="U59" s="73"/>
      <c r="V59" s="73"/>
      <c r="W59" s="1"/>
    </row>
    <row r="60" spans="1:23" ht="23.25">
      <c r="A60" s="1"/>
      <c r="B60" s="40"/>
      <c r="C60" s="46"/>
      <c r="D60" s="46"/>
      <c r="E60" s="46"/>
      <c r="F60" s="46"/>
      <c r="G60" s="46"/>
      <c r="H60" s="81"/>
      <c r="I60" s="42"/>
      <c r="J60" s="43"/>
      <c r="K60" s="44"/>
      <c r="L60" s="64"/>
      <c r="M60" s="82"/>
      <c r="N60" s="82"/>
      <c r="O60" s="82"/>
      <c r="P60" s="69"/>
      <c r="Q60" s="70"/>
      <c r="R60" s="71"/>
      <c r="S60" s="69"/>
      <c r="T60" s="73"/>
      <c r="U60" s="72"/>
      <c r="V60" s="72"/>
      <c r="W60" s="1"/>
    </row>
    <row r="61" spans="1:23" ht="23.25">
      <c r="A61" s="1"/>
      <c r="B61" s="40"/>
      <c r="C61" s="46"/>
      <c r="D61" s="46"/>
      <c r="E61" s="46"/>
      <c r="F61" s="46"/>
      <c r="G61" s="46" t="s">
        <v>46</v>
      </c>
      <c r="H61" s="42"/>
      <c r="I61" s="42" t="s">
        <v>47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0">
        <v>1003885</v>
      </c>
      <c r="U61" s="74">
        <v>885901.8</v>
      </c>
      <c r="V61" s="74">
        <f>SUM(U61/T61*100)</f>
        <v>88.2473390876445</v>
      </c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/>
      <c r="J62" s="43"/>
      <c r="K62" s="44"/>
      <c r="L62" s="64"/>
      <c r="M62" s="63"/>
      <c r="N62" s="63"/>
      <c r="O62" s="63"/>
      <c r="P62" s="69"/>
      <c r="Q62" s="70"/>
      <c r="R62" s="71"/>
      <c r="S62" s="69"/>
      <c r="T62" s="73"/>
      <c r="U62" s="73"/>
      <c r="V62" s="73"/>
      <c r="W62" s="1"/>
    </row>
    <row r="63" spans="1:23" ht="23.25">
      <c r="A63" s="1"/>
      <c r="B63" s="40"/>
      <c r="C63" s="40"/>
      <c r="D63" s="40"/>
      <c r="E63" s="40"/>
      <c r="F63" s="40"/>
      <c r="G63" s="40" t="s">
        <v>48</v>
      </c>
      <c r="H63" s="41"/>
      <c r="I63" s="42" t="s">
        <v>49</v>
      </c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0">
        <v>102441.7</v>
      </c>
      <c r="U63" s="74">
        <v>99144.8</v>
      </c>
      <c r="V63" s="74">
        <f>SUM(U63/T63*100)</f>
        <v>96.78168167845712</v>
      </c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/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0"/>
      <c r="U64" s="74"/>
      <c r="V64" s="74"/>
      <c r="W64" s="1"/>
    </row>
    <row r="65" spans="1:23" ht="23.25">
      <c r="A65" s="1"/>
      <c r="B65" s="40"/>
      <c r="C65" s="40"/>
      <c r="D65" s="40"/>
      <c r="E65" s="40"/>
      <c r="F65" s="40"/>
      <c r="G65" s="40" t="s">
        <v>56</v>
      </c>
      <c r="H65" s="41"/>
      <c r="I65" s="42" t="s">
        <v>57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0">
        <v>93646.2</v>
      </c>
      <c r="U65" s="74">
        <v>58091.4</v>
      </c>
      <c r="V65" s="74">
        <f>SUM(U65/T65*100)</f>
        <v>62.03284276350776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0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 t="s">
        <v>58</v>
      </c>
      <c r="G67" s="40"/>
      <c r="H67" s="41"/>
      <c r="I67" s="42" t="s">
        <v>66</v>
      </c>
      <c r="J67" s="43"/>
      <c r="K67" s="44"/>
      <c r="L67" s="64"/>
      <c r="M67" s="64"/>
      <c r="N67" s="64"/>
      <c r="O67" s="64"/>
      <c r="P67" s="69"/>
      <c r="Q67" s="70"/>
      <c r="R67" s="71"/>
      <c r="S67" s="69"/>
      <c r="T67" s="80"/>
      <c r="U67" s="74"/>
      <c r="V67" s="74"/>
      <c r="W67" s="1"/>
    </row>
    <row r="68" spans="1:23" ht="23.25">
      <c r="A68" s="1"/>
      <c r="B68" s="40"/>
      <c r="C68" s="40"/>
      <c r="D68" s="40"/>
      <c r="E68" s="40"/>
      <c r="F68" s="40"/>
      <c r="G68" s="40"/>
      <c r="H68" s="41"/>
      <c r="I68" s="42" t="s">
        <v>59</v>
      </c>
      <c r="J68" s="43"/>
      <c r="K68" s="44"/>
      <c r="L68" s="64"/>
      <c r="M68" s="64"/>
      <c r="N68" s="64"/>
      <c r="O68" s="64"/>
      <c r="P68" s="69"/>
      <c r="Q68" s="70"/>
      <c r="R68" s="71"/>
      <c r="S68" s="69"/>
      <c r="T68" s="80">
        <f>+T70+T72</f>
        <v>158442.69999999998</v>
      </c>
      <c r="U68" s="80">
        <f>+U70+U72</f>
        <v>157493</v>
      </c>
      <c r="V68" s="74">
        <f>SUM(U68/T68*100)</f>
        <v>99.40060349893054</v>
      </c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/>
      <c r="J69" s="43"/>
      <c r="K69" s="44"/>
      <c r="L69" s="64"/>
      <c r="M69" s="64"/>
      <c r="N69" s="64"/>
      <c r="O69" s="64"/>
      <c r="P69" s="69"/>
      <c r="Q69" s="70"/>
      <c r="R69" s="71"/>
      <c r="S69" s="69"/>
      <c r="T69" s="80"/>
      <c r="U69" s="74"/>
      <c r="V69" s="74"/>
      <c r="W69" s="1"/>
    </row>
    <row r="70" spans="1:23" ht="23.25">
      <c r="A70" s="1"/>
      <c r="B70" s="40"/>
      <c r="C70" s="40"/>
      <c r="D70" s="40"/>
      <c r="E70" s="40"/>
      <c r="F70" s="40"/>
      <c r="G70" s="40" t="s">
        <v>46</v>
      </c>
      <c r="H70" s="41"/>
      <c r="I70" s="42" t="s">
        <v>47</v>
      </c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80">
        <v>151199.3</v>
      </c>
      <c r="U70" s="74">
        <v>146660</v>
      </c>
      <c r="V70" s="74">
        <f>SUM(U70/T70*100)</f>
        <v>96.99780356125987</v>
      </c>
      <c r="W70" s="1"/>
    </row>
    <row r="71" spans="1:23" ht="23.25">
      <c r="A71" s="1"/>
      <c r="B71" s="40"/>
      <c r="C71" s="40"/>
      <c r="D71" s="40"/>
      <c r="E71" s="40"/>
      <c r="F71" s="40"/>
      <c r="G71" s="40"/>
      <c r="H71" s="41"/>
      <c r="I71" s="42"/>
      <c r="J71" s="43"/>
      <c r="K71" s="44"/>
      <c r="L71" s="64"/>
      <c r="M71" s="63"/>
      <c r="N71" s="63"/>
      <c r="O71" s="63"/>
      <c r="P71" s="69"/>
      <c r="Q71" s="70"/>
      <c r="R71" s="71"/>
      <c r="S71" s="69"/>
      <c r="T71" s="73"/>
      <c r="U71" s="73"/>
      <c r="V71" s="73"/>
      <c r="W71" s="1"/>
    </row>
    <row r="72" spans="1:23" ht="23.25">
      <c r="A72" s="1"/>
      <c r="B72" s="40"/>
      <c r="C72" s="46"/>
      <c r="D72" s="46"/>
      <c r="E72" s="46"/>
      <c r="F72" s="46"/>
      <c r="G72" s="46" t="s">
        <v>48</v>
      </c>
      <c r="H72" s="42"/>
      <c r="I72" s="42" t="s">
        <v>49</v>
      </c>
      <c r="J72" s="43"/>
      <c r="K72" s="44"/>
      <c r="L72" s="64"/>
      <c r="M72" s="64"/>
      <c r="N72" s="64"/>
      <c r="O72" s="64"/>
      <c r="P72" s="69"/>
      <c r="Q72" s="70"/>
      <c r="R72" s="71"/>
      <c r="S72" s="69"/>
      <c r="T72" s="80">
        <v>7243.4</v>
      </c>
      <c r="U72" s="74">
        <v>10833</v>
      </c>
      <c r="V72" s="74">
        <f>SUM(U72/T72*100)</f>
        <v>149.55683794902947</v>
      </c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/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80"/>
      <c r="U73" s="74"/>
      <c r="V73" s="74"/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83" t="s">
        <v>60</v>
      </c>
      <c r="J74" s="43"/>
      <c r="K74" s="44"/>
      <c r="L74" s="64"/>
      <c r="M74" s="64"/>
      <c r="N74" s="64"/>
      <c r="O74" s="64"/>
      <c r="P74" s="69"/>
      <c r="Q74" s="70"/>
      <c r="R74" s="71"/>
      <c r="S74" s="69"/>
      <c r="T74" s="73"/>
      <c r="U74" s="73"/>
      <c r="V74" s="73"/>
      <c r="W74" s="1"/>
    </row>
    <row r="75" spans="1:23" ht="23.25">
      <c r="A75" s="1"/>
      <c r="B75" s="40"/>
      <c r="C75" s="46"/>
      <c r="D75" s="46"/>
      <c r="E75" s="46"/>
      <c r="F75" s="46"/>
      <c r="G75" s="46"/>
      <c r="H75" s="42"/>
      <c r="I75" s="83" t="s">
        <v>63</v>
      </c>
      <c r="J75" s="43"/>
      <c r="K75" s="44"/>
      <c r="L75" s="64"/>
      <c r="M75" s="64"/>
      <c r="N75" s="64"/>
      <c r="O75" s="64"/>
      <c r="P75" s="69"/>
      <c r="Q75" s="70"/>
      <c r="R75" s="71"/>
      <c r="S75" s="69"/>
      <c r="T75" s="84">
        <f>+T78</f>
        <v>1461279.5</v>
      </c>
      <c r="U75" s="84">
        <f>+U78</f>
        <v>1282198.4</v>
      </c>
      <c r="V75" s="85">
        <f>SUM(U75/T75*100)</f>
        <v>87.74491122334912</v>
      </c>
      <c r="W75" s="1"/>
    </row>
    <row r="76" spans="1:23" ht="23.25">
      <c r="A76" s="1"/>
      <c r="B76" s="40"/>
      <c r="C76" s="46"/>
      <c r="D76" s="46"/>
      <c r="E76" s="46"/>
      <c r="F76" s="46"/>
      <c r="G76" s="46"/>
      <c r="H76" s="42"/>
      <c r="I76" s="42"/>
      <c r="J76" s="43"/>
      <c r="K76" s="44"/>
      <c r="L76" s="64"/>
      <c r="M76" s="64"/>
      <c r="N76" s="64"/>
      <c r="O76" s="64"/>
      <c r="P76" s="69"/>
      <c r="Q76" s="70"/>
      <c r="R76" s="71"/>
      <c r="S76" s="69"/>
      <c r="T76" s="84"/>
      <c r="U76" s="86"/>
      <c r="V76" s="86"/>
      <c r="W76" s="1"/>
    </row>
    <row r="77" spans="1:23" ht="23.25">
      <c r="A77" s="1"/>
      <c r="B77" s="40"/>
      <c r="C77" s="40"/>
      <c r="D77" s="40"/>
      <c r="E77" s="40"/>
      <c r="F77" s="40"/>
      <c r="G77" s="46"/>
      <c r="H77" s="42"/>
      <c r="I77" s="83" t="s">
        <v>61</v>
      </c>
      <c r="J77" s="43"/>
      <c r="K77" s="44"/>
      <c r="L77" s="64"/>
      <c r="M77" s="64"/>
      <c r="N77" s="64"/>
      <c r="O77" s="64"/>
      <c r="P77" s="69"/>
      <c r="Q77" s="70"/>
      <c r="R77" s="71"/>
      <c r="S77" s="69"/>
      <c r="T77" s="87"/>
      <c r="U77" s="85"/>
      <c r="V77" s="85"/>
      <c r="W77" s="1"/>
    </row>
    <row r="78" spans="1:23" ht="23.25">
      <c r="A78" s="1"/>
      <c r="B78" s="40"/>
      <c r="C78" s="40"/>
      <c r="D78" s="40"/>
      <c r="E78" s="40"/>
      <c r="F78" s="40"/>
      <c r="G78" s="40"/>
      <c r="H78" s="41"/>
      <c r="I78" s="42" t="s">
        <v>67</v>
      </c>
      <c r="J78" s="43"/>
      <c r="K78" s="44"/>
      <c r="L78" s="64"/>
      <c r="M78" s="63"/>
      <c r="N78" s="63"/>
      <c r="O78" s="63"/>
      <c r="P78" s="69"/>
      <c r="Q78" s="70"/>
      <c r="R78" s="71"/>
      <c r="S78" s="69"/>
      <c r="T78" s="84">
        <f>+T68+T56+T35+T13</f>
        <v>1461279.5</v>
      </c>
      <c r="U78" s="84">
        <f>+U68+U56+U35+U13</f>
        <v>1282198.4</v>
      </c>
      <c r="V78" s="85">
        <f>SUM(U78/T78*100)</f>
        <v>87.74491122334912</v>
      </c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2"/>
      <c r="I79" s="42"/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/>
      <c r="J80" s="43"/>
      <c r="K80" s="44"/>
      <c r="L80" s="64"/>
      <c r="M80" s="63"/>
      <c r="N80" s="63"/>
      <c r="O80" s="63"/>
      <c r="P80" s="69"/>
      <c r="Q80" s="70"/>
      <c r="R80" s="71"/>
      <c r="S80" s="69"/>
      <c r="T80" s="73"/>
      <c r="U80" s="73"/>
      <c r="V80" s="73"/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/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0"/>
      <c r="U82" s="74"/>
      <c r="V82" s="74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/>
      <c r="W83" s="1"/>
    </row>
    <row r="84" spans="1:23" ht="23.25">
      <c r="A84" s="1"/>
      <c r="B84" s="40"/>
      <c r="C84" s="102"/>
      <c r="D84" s="40"/>
      <c r="E84" s="40"/>
      <c r="F84" s="40"/>
      <c r="G84" s="40"/>
      <c r="H84" s="41"/>
      <c r="I84" s="42"/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/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/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/>
      <c r="U86" s="73"/>
      <c r="V86" s="73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/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8"/>
      <c r="U90" s="78"/>
      <c r="V90" s="78"/>
      <c r="W90" s="1"/>
    </row>
    <row r="91" spans="1:23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115" t="s">
        <v>33</v>
      </c>
      <c r="S65449" s="117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116"/>
      <c r="S65450" s="118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0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0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0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0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0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0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0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0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0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0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0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0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0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0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0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0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8"/>
      <c r="U65487" s="78"/>
      <c r="V65487" s="78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6">
    <mergeCell ref="R65449:R65450"/>
    <mergeCell ref="S65449:S65450"/>
    <mergeCell ref="R10:R11"/>
    <mergeCell ref="S10:S11"/>
    <mergeCell ref="R52:R53"/>
    <mergeCell ref="S52:S5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2" manualBreakCount="2">
    <brk id="45" max="2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2000-03-17T03:54:51Z</cp:lastPrinted>
  <dcterms:created xsi:type="dcterms:W3CDTF">1998-09-04T00:15:37Z</dcterms:created>
  <dcterms:modified xsi:type="dcterms:W3CDTF">2000-06-07T00:29:19Z</dcterms:modified>
  <cp:category/>
  <cp:version/>
  <cp:contentType/>
  <cp:contentStatus/>
</cp:coreProperties>
</file>