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'Hoja1'!$A$1:$Z$405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<sst xmlns="http://schemas.openxmlformats.org/spreadsheetml/2006/main" count="781" uniqueCount="112">
  <si>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</si>
  <si>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</si>
  <si>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</si>
  <si>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</si>
  <si>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</si>
  <si>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</si>
  <si>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</si>
  <si>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</si>
  <si>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</si>
  <si>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</si>
  <si>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</si>
  <si>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</si>
  <si>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</si>
  <si>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</si>
  <si>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</si>
  <si>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</si>
  <si>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</si>
  <si>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</si>
  <si>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</si>
  <si>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</si>
  <si>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</si>
  <si>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</si>
  <si>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</si>
  <si>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</si>
  <si>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</si>
  <si>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</si>
  <si>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</si>
  <si>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</si>
  <si>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</si>
  <si>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</si>
  <si>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</si>
  <si>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</si>
  <si>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</si>
  <si>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</si>
  <si>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</si>
  <si>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</si>
  <si>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</si>
  <si>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</si>
  <si>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</si>
  <si>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</si>
  <si>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</si>
  <si>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</si>
  <si>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</si>
  <si>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 xml:space="preserve"> D E P E N D E N C I A  :  PRESIDENCIA DE LA REPUBLICA</t>
  </si>
  <si>
    <t>TOTAL ORIGINAL</t>
  </si>
  <si>
    <t>TOTAL MODIFICADO</t>
  </si>
  <si>
    <t>TOTAL EJERCIDO</t>
  </si>
  <si>
    <t>PORCENTAJE DE EJERCICIO EJER/ORIG</t>
  </si>
  <si>
    <t>PORCENTAJE DE EJERCICIO EJER/MODIF</t>
  </si>
  <si>
    <t>06</t>
  </si>
  <si>
    <t>GOBIERNO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</si>
  <si>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</si>
  <si>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</si>
  <si>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</si>
  <si>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</si>
  <si>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</si>
  <si>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00</t>
  </si>
  <si>
    <t>Subfunción de Servicios Compartidos</t>
  </si>
  <si>
    <t>01</t>
  </si>
  <si>
    <t>Plan Nacional de Desarrollo</t>
  </si>
  <si>
    <t>000</t>
  </si>
  <si>
    <t>Programa Normal de Operación</t>
  </si>
  <si>
    <t xml:space="preserve">  </t>
  </si>
  <si>
    <t>102</t>
  </si>
  <si>
    <t>Proporcionar asesoría, así como apoyo técni-</t>
  </si>
  <si>
    <t>co y jurídico</t>
  </si>
  <si>
    <t>N000</t>
  </si>
  <si>
    <t>Actividad  institucional  no   asociada   a   pro-</t>
  </si>
  <si>
    <t>yectos</t>
  </si>
  <si>
    <t>110</t>
  </si>
  <si>
    <t>Consejería Jurídica del Ejecutivo Federal</t>
  </si>
  <si>
    <t>112</t>
  </si>
  <si>
    <t>Coordinación de Asesores</t>
  </si>
  <si>
    <t>104</t>
  </si>
  <si>
    <t>misos del Gobierno Federal</t>
  </si>
  <si>
    <t>111</t>
  </si>
  <si>
    <t>Dirección General de Comunicación Social</t>
  </si>
  <si>
    <t>701</t>
  </si>
  <si>
    <t>Administrar  recursos  humanos,  materiales y</t>
  </si>
  <si>
    <t>financieros</t>
  </si>
  <si>
    <t>113</t>
  </si>
  <si>
    <t>Dirección General de Administración</t>
  </si>
  <si>
    <t>703</t>
  </si>
  <si>
    <t>Capacitar y formar servidores públicos</t>
  </si>
  <si>
    <t>708</t>
  </si>
  <si>
    <t>Prever el pago de los incrementos  por  servi-</t>
  </si>
  <si>
    <t>cios personales</t>
  </si>
  <si>
    <t>709</t>
  </si>
  <si>
    <t>Proporcionar el servicio  de  transporte  aéreo</t>
  </si>
  <si>
    <t>presidencial</t>
  </si>
  <si>
    <t>211</t>
  </si>
  <si>
    <t>Coordinación General de Transportes Aéreos</t>
  </si>
  <si>
    <t>Presidenciales</t>
  </si>
  <si>
    <t>711</t>
  </si>
  <si>
    <t>Dar apoyo en seguridad y organización</t>
  </si>
  <si>
    <t>210</t>
  </si>
  <si>
    <t>Estado Mayor Presidencial</t>
  </si>
  <si>
    <t>09</t>
  </si>
  <si>
    <t>SEGURIDAD SOCIAL</t>
  </si>
  <si>
    <t>03</t>
  </si>
  <si>
    <t>Seguros</t>
  </si>
  <si>
    <t>707</t>
  </si>
  <si>
    <t>Pagar las aportaciones del Gobierno Federal</t>
  </si>
  <si>
    <t>HOJA   2    DE    9   .</t>
  </si>
  <si>
    <t>HOJA   3    DE     9  .</t>
  </si>
  <si>
    <t>HOJA    4   DE    9   .</t>
  </si>
  <si>
    <t>HOJA    5   DE    9   .</t>
  </si>
  <si>
    <t>HOJA    6   DE    9   .</t>
  </si>
  <si>
    <t>HOJA   7    DE    9   .</t>
  </si>
  <si>
    <t>HOJA   8    DE    9   .</t>
  </si>
  <si>
    <t>HOJA    9   DE    9   .</t>
  </si>
  <si>
    <t>Comunicar y difundir las actividades y compro-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</si>
</sst>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  <numFmt numFmtId="177" formatCode="#,###_);\(#,###\)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1" fillId="0" borderId="16" xfId="0" applyNumberFormat="1" applyFont="1" applyFill="1" applyBorder="1" applyAlignment="1">
      <alignment horizontal="centerContinuous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Continuous" vertical="center"/>
    </xf>
    <xf numFmtId="172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5" xfId="0" applyNumberFormat="1" applyFont="1" applyFill="1" applyBorder="1" applyAlignment="1">
      <alignment horizontal="centerContinuous" vertical="center"/>
    </xf>
    <xf numFmtId="172" fontId="0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172" fontId="6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43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s="79" customFormat="1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44</v>
      </c>
      <c r="K13" s="76"/>
      <c r="L13" s="77">
        <f aca="true" t="shared" si="0" ref="L13:N14">SUM(L20+L268)</f>
        <v>698760</v>
      </c>
      <c r="M13" s="77">
        <f t="shared" si="0"/>
        <v>110009.1</v>
      </c>
      <c r="N13" s="77">
        <f t="shared" si="0"/>
        <v>664390.9</v>
      </c>
      <c r="O13" s="77">
        <f>SUM(O20)</f>
        <v>1800</v>
      </c>
      <c r="P13" s="77"/>
      <c r="Q13" s="77">
        <f>SUM(L13:P13)</f>
        <v>1474960</v>
      </c>
      <c r="R13" s="77"/>
      <c r="S13" s="77">
        <f>SUM(S20+S268)</f>
        <v>70000</v>
      </c>
      <c r="T13" s="77">
        <f>SUM(T20+T268)</f>
        <v>2000</v>
      </c>
      <c r="U13" s="77"/>
      <c r="V13" s="77">
        <f>SUM(R13:U13)</f>
        <v>72000</v>
      </c>
      <c r="W13" s="77">
        <f>SUM(Q13+V13)</f>
        <v>1546960</v>
      </c>
      <c r="X13" s="77">
        <f>(Q13/W13)*100</f>
        <v>95.34571029632312</v>
      </c>
      <c r="Y13" s="77">
        <f>(V13/W13)*100</f>
        <v>4.654289703676889</v>
      </c>
      <c r="Z13" s="78"/>
    </row>
    <row r="14" spans="1:26" s="79" customFormat="1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45</v>
      </c>
      <c r="K14" s="76"/>
      <c r="L14" s="77">
        <f t="shared" si="0"/>
        <v>690401.9</v>
      </c>
      <c r="M14" s="77">
        <f t="shared" si="0"/>
        <v>171704.69999999998</v>
      </c>
      <c r="N14" s="77">
        <f t="shared" si="0"/>
        <v>606056.7</v>
      </c>
      <c r="O14" s="77">
        <f>SUM(O21)</f>
        <v>1800</v>
      </c>
      <c r="P14" s="77"/>
      <c r="Q14" s="77">
        <f>SUM(L14:P14)</f>
        <v>1469963.2999999998</v>
      </c>
      <c r="R14" s="77"/>
      <c r="S14" s="77">
        <f>SUM(S21+S269)</f>
        <v>68505.6</v>
      </c>
      <c r="T14" s="77">
        <f>SUM(T21+T269)</f>
        <v>9617.7</v>
      </c>
      <c r="U14" s="77"/>
      <c r="V14" s="80">
        <f>SUM(R14:U14)</f>
        <v>78123.3</v>
      </c>
      <c r="W14" s="80">
        <f>SUM(Q14+V14)</f>
        <v>1548086.5999999999</v>
      </c>
      <c r="X14" s="80">
        <f>(Q14/W14)*100</f>
        <v>94.95355750770015</v>
      </c>
      <c r="Y14" s="80">
        <f>(V14/W14)*100</f>
        <v>5.04644249229985</v>
      </c>
      <c r="Z14" s="78"/>
    </row>
    <row r="15" spans="1:26" s="79" customFormat="1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46</v>
      </c>
      <c r="K15" s="76"/>
      <c r="L15" s="77">
        <f>SUM(L22+L279)</f>
        <v>614229.8000000002</v>
      </c>
      <c r="M15" s="77">
        <f>SUM(M22+M279)</f>
        <v>166814</v>
      </c>
      <c r="N15" s="77">
        <f>SUM(N22+N279)</f>
        <v>594314.4</v>
      </c>
      <c r="O15" s="77">
        <f>SUM(O22+O279)</f>
        <v>1562.8</v>
      </c>
      <c r="P15" s="77"/>
      <c r="Q15" s="77">
        <f>SUM(L15:P15)</f>
        <v>1376921.0000000002</v>
      </c>
      <c r="R15" s="77"/>
      <c r="S15" s="77">
        <f>SUM(S22+S279)</f>
        <v>68335.6</v>
      </c>
      <c r="T15" s="77">
        <f>SUM(T22+T279)</f>
        <v>9572.3</v>
      </c>
      <c r="U15" s="77"/>
      <c r="V15" s="80">
        <f>SUM(R15:U15)</f>
        <v>77907.90000000001</v>
      </c>
      <c r="W15" s="80">
        <f>SUM(Q15+V15)</f>
        <v>1454828.9000000001</v>
      </c>
      <c r="X15" s="80">
        <f>(Q15/W15)*100</f>
        <v>94.64487542143273</v>
      </c>
      <c r="Y15" s="80">
        <f>(V15/W15)*100</f>
        <v>5.35512457856728</v>
      </c>
      <c r="Z15" s="78"/>
    </row>
    <row r="16" spans="1:26" s="79" customFormat="1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47</v>
      </c>
      <c r="K16" s="76"/>
      <c r="L16" s="77">
        <f>(L15/L13)*100</f>
        <v>87.9028278665064</v>
      </c>
      <c r="M16" s="77">
        <f>(M15/M13)*100</f>
        <v>151.63654643115888</v>
      </c>
      <c r="N16" s="77">
        <f>(N15/N13)*100</f>
        <v>89.45251959351039</v>
      </c>
      <c r="O16" s="77">
        <f>(O15/O13)*100</f>
        <v>86.82222222222222</v>
      </c>
      <c r="P16" s="77"/>
      <c r="Q16" s="77">
        <f>(Q15/Q13)*100</f>
        <v>93.35310788089171</v>
      </c>
      <c r="R16" s="77"/>
      <c r="S16" s="77">
        <f>(S15/S13)*100</f>
        <v>97.62228571428572</v>
      </c>
      <c r="T16" s="77">
        <f>(T15/T13)*100</f>
        <v>478.6149999999999</v>
      </c>
      <c r="U16" s="77"/>
      <c r="V16" s="80">
        <f>(V15/V13)*100</f>
        <v>108.20541666666668</v>
      </c>
      <c r="W16" s="80">
        <f>(W15/W13)*100</f>
        <v>94.04437735946631</v>
      </c>
      <c r="X16" s="80"/>
      <c r="Y16" s="80"/>
      <c r="Z16" s="78"/>
    </row>
    <row r="17" spans="1:26" s="79" customFormat="1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48</v>
      </c>
      <c r="K17" s="76"/>
      <c r="L17" s="77">
        <f>(L15/L14)*100</f>
        <v>88.96699154506965</v>
      </c>
      <c r="M17" s="77">
        <f>(M15/M14)*100</f>
        <v>97.15167959875298</v>
      </c>
      <c r="N17" s="77">
        <f>(N15/N14)*100</f>
        <v>98.06250801286416</v>
      </c>
      <c r="O17" s="77">
        <f>(O15/O14)*100</f>
        <v>86.82222222222222</v>
      </c>
      <c r="P17" s="77"/>
      <c r="Q17" s="77">
        <f>(Q15/Q14)*100</f>
        <v>93.67043381287141</v>
      </c>
      <c r="R17" s="77"/>
      <c r="S17" s="77">
        <f>(S15/S14)*100</f>
        <v>99.75184510463379</v>
      </c>
      <c r="T17" s="77">
        <f>(T15/T14)*100</f>
        <v>99.52795366875655</v>
      </c>
      <c r="U17" s="77"/>
      <c r="V17" s="80">
        <f>(V15/V14)*100</f>
        <v>99.72428200037633</v>
      </c>
      <c r="W17" s="80">
        <f>(W15/W14)*100</f>
        <v>93.97593778022497</v>
      </c>
      <c r="X17" s="80"/>
      <c r="Y17" s="80"/>
      <c r="Z17" s="78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23"/>
      <c r="W18" s="23"/>
      <c r="X18" s="23"/>
      <c r="Y18" s="23"/>
      <c r="Z18" s="22"/>
    </row>
    <row r="19" spans="1:26" ht="23.25">
      <c r="A19" s="4"/>
      <c r="B19" s="81" t="s">
        <v>49</v>
      </c>
      <c r="C19" s="51"/>
      <c r="D19" s="51"/>
      <c r="E19" s="51"/>
      <c r="F19" s="51"/>
      <c r="G19" s="51"/>
      <c r="H19" s="51"/>
      <c r="I19" s="61"/>
      <c r="J19" s="54" t="s">
        <v>50</v>
      </c>
      <c r="K19" s="55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3"/>
      <c r="W19" s="23"/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51</v>
      </c>
      <c r="K20" s="55"/>
      <c r="L20" s="70">
        <f aca="true" t="shared" si="1" ref="L20:N22">SUM(L27)</f>
        <v>656140.2</v>
      </c>
      <c r="M20" s="70">
        <f t="shared" si="1"/>
        <v>110009.1</v>
      </c>
      <c r="N20" s="70">
        <f t="shared" si="1"/>
        <v>664390.9</v>
      </c>
      <c r="O20" s="70">
        <f>SUM(O27)</f>
        <v>1800</v>
      </c>
      <c r="P20" s="70"/>
      <c r="Q20" s="70">
        <f>SUM(L20:P20)</f>
        <v>1432340.2</v>
      </c>
      <c r="R20" s="70"/>
      <c r="S20" s="70">
        <f aca="true" t="shared" si="2" ref="S20:T22">SUM(S27)</f>
        <v>70000</v>
      </c>
      <c r="T20" s="70">
        <f t="shared" si="2"/>
        <v>2000</v>
      </c>
      <c r="U20" s="70"/>
      <c r="V20" s="23">
        <f>SUM(R20:U20)</f>
        <v>72000</v>
      </c>
      <c r="W20" s="23">
        <f>SUM(Q20+V20)</f>
        <v>1504340.2</v>
      </c>
      <c r="X20" s="23">
        <f>(Q20/W20)*100</f>
        <v>95.2138485696254</v>
      </c>
      <c r="Y20" s="23">
        <f>(V20/W20)*100</f>
        <v>4.786151430374592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52</v>
      </c>
      <c r="K21" s="55"/>
      <c r="L21" s="70">
        <f t="shared" si="1"/>
        <v>642693.4</v>
      </c>
      <c r="M21" s="70">
        <f t="shared" si="1"/>
        <v>171704.69999999998</v>
      </c>
      <c r="N21" s="70">
        <f t="shared" si="1"/>
        <v>606056.7</v>
      </c>
      <c r="O21" s="70">
        <f>SUM(O28)</f>
        <v>1800</v>
      </c>
      <c r="P21" s="70"/>
      <c r="Q21" s="70">
        <f>SUM(L21:P21)</f>
        <v>1422254.7999999998</v>
      </c>
      <c r="R21" s="70"/>
      <c r="S21" s="70">
        <f t="shared" si="2"/>
        <v>68505.6</v>
      </c>
      <c r="T21" s="70">
        <f t="shared" si="2"/>
        <v>9617.7</v>
      </c>
      <c r="U21" s="70"/>
      <c r="V21" s="23">
        <f>SUM(R21:U21)</f>
        <v>78123.3</v>
      </c>
      <c r="W21" s="23">
        <f>SUM(Q21+V21)</f>
        <v>1500378.0999999999</v>
      </c>
      <c r="X21" s="23">
        <f>(Q21/W21)*100</f>
        <v>94.79309248782023</v>
      </c>
      <c r="Y21" s="23">
        <f>(V21/W21)*100</f>
        <v>5.206907512179764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53</v>
      </c>
      <c r="K22" s="53"/>
      <c r="L22" s="70">
        <f t="shared" si="1"/>
        <v>578492.4000000001</v>
      </c>
      <c r="M22" s="70">
        <f t="shared" si="1"/>
        <v>166814</v>
      </c>
      <c r="N22" s="70">
        <f t="shared" si="1"/>
        <v>594314.4</v>
      </c>
      <c r="O22" s="70">
        <f>SUM(O29)</f>
        <v>1562.8</v>
      </c>
      <c r="P22" s="70"/>
      <c r="Q22" s="23">
        <f>SUM(L22:P22)</f>
        <v>1341183.6000000003</v>
      </c>
      <c r="R22" s="70"/>
      <c r="S22" s="70">
        <f t="shared" si="2"/>
        <v>68335.6</v>
      </c>
      <c r="T22" s="70">
        <f t="shared" si="2"/>
        <v>9572.3</v>
      </c>
      <c r="U22" s="70"/>
      <c r="V22" s="23">
        <f>SUM(R22:U22)</f>
        <v>77907.90000000001</v>
      </c>
      <c r="W22" s="23">
        <f>SUM(Q22+V22)</f>
        <v>1419091.5000000002</v>
      </c>
      <c r="X22" s="23">
        <f>(Q22/W22)*100</f>
        <v>94.51001573894284</v>
      </c>
      <c r="Y22" s="23">
        <f>(V22/W22)*100</f>
        <v>5.489984261057161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54</v>
      </c>
      <c r="K23" s="53"/>
      <c r="L23" s="70">
        <f>(L22/L20)*100</f>
        <v>88.16597428415454</v>
      </c>
      <c r="M23" s="23">
        <f>(M22/M20)*100</f>
        <v>151.63654643115888</v>
      </c>
      <c r="N23" s="70">
        <f>(N22/N20)*100</f>
        <v>89.45251959351039</v>
      </c>
      <c r="O23" s="70">
        <f>(O22/O20)*100</f>
        <v>86.82222222222222</v>
      </c>
      <c r="P23" s="23"/>
      <c r="Q23" s="23">
        <f>(Q22/Q20)*100</f>
        <v>93.63582757783384</v>
      </c>
      <c r="R23" s="23"/>
      <c r="S23" s="70">
        <f>(S22/S20)*100</f>
        <v>97.62228571428572</v>
      </c>
      <c r="T23" s="70">
        <f>(T22/T20)*100</f>
        <v>478.6149999999999</v>
      </c>
      <c r="U23" s="70"/>
      <c r="V23" s="23">
        <f>(V22/V20)*100</f>
        <v>108.20541666666668</v>
      </c>
      <c r="W23" s="23">
        <f>(W22/W20)*100</f>
        <v>94.33315017440871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55</v>
      </c>
      <c r="K24" s="53"/>
      <c r="L24" s="70">
        <f>(L22/L21)*100</f>
        <v>90.01063337510547</v>
      </c>
      <c r="M24" s="23">
        <f>(M22/M21)*100</f>
        <v>97.15167959875298</v>
      </c>
      <c r="N24" s="70">
        <f>(N22/N21)*100</f>
        <v>98.06250801286416</v>
      </c>
      <c r="O24" s="70">
        <f>(O22/O21)*100</f>
        <v>86.82222222222222</v>
      </c>
      <c r="P24" s="23"/>
      <c r="Q24" s="23">
        <f>(Q22/Q21)*100</f>
        <v>94.29981181993553</v>
      </c>
      <c r="R24" s="23"/>
      <c r="S24" s="70">
        <f>(S22/S21)*100</f>
        <v>99.75184510463379</v>
      </c>
      <c r="T24" s="70">
        <f>(T22/T21)*100</f>
        <v>99.52795366875655</v>
      </c>
      <c r="U24" s="70"/>
      <c r="V24" s="23">
        <f>(V22/V21)*100</f>
        <v>99.72428200037633</v>
      </c>
      <c r="W24" s="23">
        <f>(W22/W21)*100</f>
        <v>94.58225896525686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/>
      <c r="R25" s="23"/>
      <c r="S25" s="70"/>
      <c r="T25" s="70"/>
      <c r="U25" s="70"/>
      <c r="V25" s="23"/>
      <c r="W25" s="23"/>
      <c r="X25" s="23"/>
      <c r="Y25" s="23"/>
      <c r="Z25" s="4"/>
    </row>
    <row r="26" spans="1:26" ht="23.25">
      <c r="A26" s="4"/>
      <c r="B26" s="51"/>
      <c r="C26" s="81" t="s">
        <v>56</v>
      </c>
      <c r="D26" s="51"/>
      <c r="E26" s="51"/>
      <c r="F26" s="51"/>
      <c r="G26" s="51"/>
      <c r="H26" s="51"/>
      <c r="I26" s="61"/>
      <c r="J26" s="52" t="s">
        <v>57</v>
      </c>
      <c r="K26" s="53"/>
      <c r="L26" s="70"/>
      <c r="M26" s="23"/>
      <c r="N26" s="70"/>
      <c r="O26" s="70"/>
      <c r="P26" s="23"/>
      <c r="Q26" s="23"/>
      <c r="R26" s="23"/>
      <c r="S26" s="70"/>
      <c r="T26" s="70"/>
      <c r="U26" s="70"/>
      <c r="V26" s="23"/>
      <c r="W26" s="23"/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2" t="s">
        <v>51</v>
      </c>
      <c r="K27" s="53"/>
      <c r="L27" s="70">
        <f aca="true" t="shared" si="3" ref="L27:N29">SUM(L34)</f>
        <v>656140.2</v>
      </c>
      <c r="M27" s="23">
        <f t="shared" si="3"/>
        <v>110009.1</v>
      </c>
      <c r="N27" s="70">
        <f t="shared" si="3"/>
        <v>664390.9</v>
      </c>
      <c r="O27" s="70">
        <f>SUM(O34)</f>
        <v>1800</v>
      </c>
      <c r="P27" s="23"/>
      <c r="Q27" s="23">
        <f>SUM(L27:P27)</f>
        <v>1432340.2</v>
      </c>
      <c r="R27" s="23"/>
      <c r="S27" s="70">
        <f aca="true" t="shared" si="4" ref="S27:T29">SUM(S34)</f>
        <v>70000</v>
      </c>
      <c r="T27" s="70">
        <f t="shared" si="4"/>
        <v>2000</v>
      </c>
      <c r="U27" s="70"/>
      <c r="V27" s="23">
        <f>SUM(R27:U27)</f>
        <v>72000</v>
      </c>
      <c r="W27" s="23">
        <f>SUM(Q27+V27)</f>
        <v>1504340.2</v>
      </c>
      <c r="X27" s="23">
        <f>(Q27/W27)*100</f>
        <v>95.2138485696254</v>
      </c>
      <c r="Y27" s="23">
        <f>(V27/W27)*100</f>
        <v>4.786151430374592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2" t="s">
        <v>52</v>
      </c>
      <c r="K28" s="53"/>
      <c r="L28" s="21">
        <f t="shared" si="3"/>
        <v>642693.4</v>
      </c>
      <c r="M28" s="21">
        <f t="shared" si="3"/>
        <v>171704.69999999998</v>
      </c>
      <c r="N28" s="21">
        <f t="shared" si="3"/>
        <v>606056.7</v>
      </c>
      <c r="O28" s="21">
        <f>SUM(O35)</f>
        <v>1800</v>
      </c>
      <c r="P28" s="21"/>
      <c r="Q28" s="21">
        <f>SUM(L28:P28)</f>
        <v>1422254.7999999998</v>
      </c>
      <c r="R28" s="21"/>
      <c r="S28" s="21">
        <f t="shared" si="4"/>
        <v>68505.6</v>
      </c>
      <c r="T28" s="21">
        <f t="shared" si="4"/>
        <v>9617.7</v>
      </c>
      <c r="U28" s="21"/>
      <c r="V28" s="21">
        <f>SUM(R28:U28)</f>
        <v>78123.3</v>
      </c>
      <c r="W28" s="21">
        <f>SUM(Q28+V28)</f>
        <v>1500378.0999999999</v>
      </c>
      <c r="X28" s="21">
        <f>(Q28/W28)*100</f>
        <v>94.79309248782023</v>
      </c>
      <c r="Y28" s="21">
        <f>(V28/W28)*100</f>
        <v>5.206907512179764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53</v>
      </c>
      <c r="K29" s="53"/>
      <c r="L29" s="70">
        <f t="shared" si="3"/>
        <v>578492.4000000001</v>
      </c>
      <c r="M29" s="23">
        <f t="shared" si="3"/>
        <v>166814</v>
      </c>
      <c r="N29" s="70">
        <f t="shared" si="3"/>
        <v>594314.4</v>
      </c>
      <c r="O29" s="70">
        <f>SUM(O36)</f>
        <v>1562.8</v>
      </c>
      <c r="P29" s="23"/>
      <c r="Q29" s="23">
        <f>SUM(L29:P29)</f>
        <v>1341183.6000000003</v>
      </c>
      <c r="R29" s="23"/>
      <c r="S29" s="70">
        <f t="shared" si="4"/>
        <v>68335.6</v>
      </c>
      <c r="T29" s="70">
        <f t="shared" si="4"/>
        <v>9572.3</v>
      </c>
      <c r="U29" s="70"/>
      <c r="V29" s="23">
        <f>SUM(R29:U29)</f>
        <v>77907.90000000001</v>
      </c>
      <c r="W29" s="23">
        <f>SUM(Q29+V29)</f>
        <v>1419091.5000000002</v>
      </c>
      <c r="X29" s="23">
        <f>(Q29/W29)*100</f>
        <v>94.51001573894284</v>
      </c>
      <c r="Y29" s="23">
        <f>(V29/W29)*100</f>
        <v>5.489984261057161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54</v>
      </c>
      <c r="K30" s="53"/>
      <c r="L30" s="70">
        <f>(L29/L27)*100</f>
        <v>88.16597428415454</v>
      </c>
      <c r="M30" s="23">
        <f>(M29/M27)*100</f>
        <v>151.63654643115888</v>
      </c>
      <c r="N30" s="70">
        <f>(N29/N27)*100</f>
        <v>89.45251959351039</v>
      </c>
      <c r="O30" s="70">
        <f>(O29/O27)*100</f>
        <v>86.82222222222222</v>
      </c>
      <c r="P30" s="23"/>
      <c r="Q30" s="23">
        <f>(Q29/Q27)*100</f>
        <v>93.63582757783384</v>
      </c>
      <c r="R30" s="23"/>
      <c r="S30" s="70">
        <f>(S29/S27)*100</f>
        <v>97.62228571428572</v>
      </c>
      <c r="T30" s="70">
        <f>(T29/T27)*100</f>
        <v>478.6149999999999</v>
      </c>
      <c r="U30" s="70"/>
      <c r="V30" s="23">
        <f>(V29/V27)*100</f>
        <v>108.20541666666668</v>
      </c>
      <c r="W30" s="23">
        <f>(W29/W27)*100</f>
        <v>94.33315017440871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55</v>
      </c>
      <c r="K31" s="53"/>
      <c r="L31" s="70">
        <f>(L29/L28)*100</f>
        <v>90.01063337510547</v>
      </c>
      <c r="M31" s="23">
        <f>(M29/M28)*100</f>
        <v>97.15167959875298</v>
      </c>
      <c r="N31" s="70">
        <f>(N29/N28)*100</f>
        <v>98.06250801286416</v>
      </c>
      <c r="O31" s="70">
        <f>(O29/O28)*100</f>
        <v>86.82222222222222</v>
      </c>
      <c r="P31" s="23"/>
      <c r="Q31" s="23">
        <f>(Q29/Q28)*100</f>
        <v>94.29981181993553</v>
      </c>
      <c r="R31" s="23"/>
      <c r="S31" s="70">
        <f>(S29/S28)*100</f>
        <v>99.75184510463379</v>
      </c>
      <c r="T31" s="70">
        <f>(T29/T28)*100</f>
        <v>99.52795366875655</v>
      </c>
      <c r="U31" s="70"/>
      <c r="V31" s="23">
        <f>(V29/V28)*100</f>
        <v>99.72428200037633</v>
      </c>
      <c r="W31" s="23">
        <f>(W29/W28)*100</f>
        <v>94.58225896525686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/>
      <c r="R32" s="23"/>
      <c r="S32" s="70"/>
      <c r="T32" s="70"/>
      <c r="U32" s="70"/>
      <c r="V32" s="23"/>
      <c r="W32" s="23"/>
      <c r="X32" s="23"/>
      <c r="Y32" s="23"/>
      <c r="Z32" s="4"/>
    </row>
    <row r="33" spans="1:26" ht="23.25">
      <c r="A33" s="4"/>
      <c r="B33" s="51"/>
      <c r="C33" s="51"/>
      <c r="D33" s="81" t="s">
        <v>58</v>
      </c>
      <c r="E33" s="51"/>
      <c r="F33" s="51"/>
      <c r="G33" s="51"/>
      <c r="H33" s="51"/>
      <c r="I33" s="61"/>
      <c r="J33" s="52" t="s">
        <v>59</v>
      </c>
      <c r="K33" s="53"/>
      <c r="L33" s="70"/>
      <c r="M33" s="23"/>
      <c r="N33" s="70"/>
      <c r="O33" s="70"/>
      <c r="P33" s="23"/>
      <c r="Q33" s="23"/>
      <c r="R33" s="23"/>
      <c r="S33" s="70"/>
      <c r="T33" s="70"/>
      <c r="U33" s="70"/>
      <c r="V33" s="23"/>
      <c r="W33" s="23"/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2" t="s">
        <v>51</v>
      </c>
      <c r="K34" s="53"/>
      <c r="L34" s="70">
        <f aca="true" t="shared" si="5" ref="L34:N36">SUM(L41)</f>
        <v>656140.2</v>
      </c>
      <c r="M34" s="23">
        <f t="shared" si="5"/>
        <v>110009.1</v>
      </c>
      <c r="N34" s="70">
        <f t="shared" si="5"/>
        <v>664390.9</v>
      </c>
      <c r="O34" s="70">
        <f>SUM(O41)</f>
        <v>1800</v>
      </c>
      <c r="P34" s="23"/>
      <c r="Q34" s="23">
        <f>SUM(L34:P34)</f>
        <v>1432340.2</v>
      </c>
      <c r="R34" s="23"/>
      <c r="S34" s="70">
        <f aca="true" t="shared" si="6" ref="S34:T36">SUM(S41)</f>
        <v>70000</v>
      </c>
      <c r="T34" s="70">
        <f t="shared" si="6"/>
        <v>2000</v>
      </c>
      <c r="U34" s="70"/>
      <c r="V34" s="23">
        <f>SUM(R34:U34)</f>
        <v>72000</v>
      </c>
      <c r="W34" s="23">
        <f>Q34+V34</f>
        <v>1504340.2</v>
      </c>
      <c r="X34" s="23">
        <f>(Q34/W34)*100</f>
        <v>95.2138485696254</v>
      </c>
      <c r="Y34" s="23">
        <f>(V34/W34)*100</f>
        <v>4.786151430374592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2" t="s">
        <v>52</v>
      </c>
      <c r="K35" s="53"/>
      <c r="L35" s="70">
        <f t="shared" si="5"/>
        <v>642693.4</v>
      </c>
      <c r="M35" s="23">
        <f t="shared" si="5"/>
        <v>171704.69999999998</v>
      </c>
      <c r="N35" s="70">
        <f t="shared" si="5"/>
        <v>606056.7</v>
      </c>
      <c r="O35" s="70">
        <f>SUM(O42)</f>
        <v>1800</v>
      </c>
      <c r="P35" s="23"/>
      <c r="Q35" s="23">
        <f>SUM(L35:P35)</f>
        <v>1422254.7999999998</v>
      </c>
      <c r="R35" s="23"/>
      <c r="S35" s="70">
        <f t="shared" si="6"/>
        <v>68505.6</v>
      </c>
      <c r="T35" s="70">
        <f t="shared" si="6"/>
        <v>9617.7</v>
      </c>
      <c r="U35" s="70"/>
      <c r="V35" s="23">
        <f>SUM(R35:U35)</f>
        <v>78123.3</v>
      </c>
      <c r="W35" s="23">
        <f>SUM(Q35+V35)</f>
        <v>1500378.0999999999</v>
      </c>
      <c r="X35" s="23">
        <f>(Q35/W35)*100</f>
        <v>94.79309248782023</v>
      </c>
      <c r="Y35" s="23">
        <f>(V35/W35)*100</f>
        <v>5.206907512179764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53</v>
      </c>
      <c r="K36" s="53"/>
      <c r="L36" s="70">
        <f t="shared" si="5"/>
        <v>578492.4000000001</v>
      </c>
      <c r="M36" s="23">
        <f t="shared" si="5"/>
        <v>166814</v>
      </c>
      <c r="N36" s="70">
        <f t="shared" si="5"/>
        <v>594314.4</v>
      </c>
      <c r="O36" s="70">
        <f>SUM(O43)</f>
        <v>1562.8</v>
      </c>
      <c r="P36" s="23"/>
      <c r="Q36" s="23">
        <f>SUM(L36:P36)</f>
        <v>1341183.6000000003</v>
      </c>
      <c r="R36" s="23"/>
      <c r="S36" s="70">
        <f t="shared" si="6"/>
        <v>68335.6</v>
      </c>
      <c r="T36" s="70">
        <f t="shared" si="6"/>
        <v>9572.3</v>
      </c>
      <c r="U36" s="70"/>
      <c r="V36" s="23">
        <f>SUM(R36:U36)</f>
        <v>77907.90000000001</v>
      </c>
      <c r="W36" s="23">
        <f>SUM(Q36+V36)</f>
        <v>1419091.5000000002</v>
      </c>
      <c r="X36" s="23">
        <f>(Q36/W36)*100</f>
        <v>94.51001573894284</v>
      </c>
      <c r="Y36" s="23">
        <f>(V36/W36)*100</f>
        <v>5.489984261057161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54</v>
      </c>
      <c r="K37" s="53"/>
      <c r="L37" s="21">
        <f>(L36/L34)*100</f>
        <v>88.16597428415454</v>
      </c>
      <c r="M37" s="21">
        <f>(M36/M34)*100</f>
        <v>151.63654643115888</v>
      </c>
      <c r="N37" s="21">
        <f>(N36/N34)*100</f>
        <v>89.45251959351039</v>
      </c>
      <c r="O37" s="21">
        <f>(O36/O34)*100</f>
        <v>86.82222222222222</v>
      </c>
      <c r="P37" s="21"/>
      <c r="Q37" s="21">
        <f>(Q36/Q34)*100</f>
        <v>93.63582757783384</v>
      </c>
      <c r="R37" s="21"/>
      <c r="S37" s="21">
        <f>(S36/S34)*100</f>
        <v>97.62228571428572</v>
      </c>
      <c r="T37" s="21">
        <f>(T36/T34)*100</f>
        <v>478.6149999999999</v>
      </c>
      <c r="U37" s="21"/>
      <c r="V37" s="21">
        <f>(V36/V34)*100</f>
        <v>108.20541666666668</v>
      </c>
      <c r="W37" s="21">
        <f>(W36/W34)*100</f>
        <v>94.33315017440871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55</v>
      </c>
      <c r="K38" s="53"/>
      <c r="L38" s="70">
        <f>(L36/L35)*100</f>
        <v>90.01063337510547</v>
      </c>
      <c r="M38" s="23">
        <f>(M36/M35)*100</f>
        <v>97.15167959875298</v>
      </c>
      <c r="N38" s="70">
        <f>(N36/N35)*100</f>
        <v>98.06250801286416</v>
      </c>
      <c r="O38" s="70">
        <f>(O36/O35)*100</f>
        <v>86.82222222222222</v>
      </c>
      <c r="P38" s="23"/>
      <c r="Q38" s="23">
        <f>(Q36/Q35)*100</f>
        <v>94.29981181993553</v>
      </c>
      <c r="R38" s="23"/>
      <c r="S38" s="70">
        <f>(S36/S35)*100</f>
        <v>99.75184510463379</v>
      </c>
      <c r="T38" s="70">
        <f>(T36/T35)*100</f>
        <v>99.52795366875655</v>
      </c>
      <c r="U38" s="70"/>
      <c r="V38" s="23">
        <f>(V36/V35)*100</f>
        <v>99.72428200037633</v>
      </c>
      <c r="W38" s="23">
        <f>(W36/W35)*100</f>
        <v>94.58225896525686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/>
      <c r="R39" s="23"/>
      <c r="S39" s="70"/>
      <c r="T39" s="70"/>
      <c r="U39" s="70"/>
      <c r="V39" s="23"/>
      <c r="W39" s="23"/>
      <c r="X39" s="23"/>
      <c r="Y39" s="23"/>
      <c r="Z39" s="4"/>
    </row>
    <row r="40" spans="1:26" ht="23.25">
      <c r="A40" s="4"/>
      <c r="B40" s="51"/>
      <c r="C40" s="51"/>
      <c r="D40" s="51"/>
      <c r="E40" s="81" t="s">
        <v>60</v>
      </c>
      <c r="F40" s="51"/>
      <c r="G40" s="51"/>
      <c r="H40" s="51"/>
      <c r="I40" s="61"/>
      <c r="J40" s="52" t="s">
        <v>61</v>
      </c>
      <c r="K40" s="53"/>
      <c r="L40" s="70"/>
      <c r="M40" s="23"/>
      <c r="N40" s="70"/>
      <c r="O40" s="70"/>
      <c r="P40" s="23"/>
      <c r="Q40" s="23"/>
      <c r="R40" s="23"/>
      <c r="S40" s="70"/>
      <c r="T40" s="70"/>
      <c r="U40" s="70"/>
      <c r="V40" s="23"/>
      <c r="W40" s="23"/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2" t="s">
        <v>51</v>
      </c>
      <c r="K41" s="53"/>
      <c r="L41" s="70">
        <f aca="true" t="shared" si="7" ref="L41:O42">SUM(L58+L88+L127+L158+L191+L214+L246)</f>
        <v>656140.2</v>
      </c>
      <c r="M41" s="23">
        <f t="shared" si="7"/>
        <v>110009.1</v>
      </c>
      <c r="N41" s="70">
        <f t="shared" si="7"/>
        <v>664390.9</v>
      </c>
      <c r="O41" s="70">
        <f t="shared" si="7"/>
        <v>1800</v>
      </c>
      <c r="P41" s="23"/>
      <c r="Q41" s="23">
        <f>SUM(L41:P41)</f>
        <v>1432340.2</v>
      </c>
      <c r="R41" s="23"/>
      <c r="S41" s="70">
        <f aca="true" t="shared" si="8" ref="S41:T43">SUM(S58+S88+S127+S158+S191+S214+S246)</f>
        <v>70000</v>
      </c>
      <c r="T41" s="70">
        <f t="shared" si="8"/>
        <v>2000</v>
      </c>
      <c r="U41" s="70"/>
      <c r="V41" s="23">
        <f>SUM(R41:U41)</f>
        <v>72000</v>
      </c>
      <c r="W41" s="23">
        <f>SUM(Q41+V41)</f>
        <v>1504340.2</v>
      </c>
      <c r="X41" s="23">
        <f>(Q41/W41)*100</f>
        <v>95.2138485696254</v>
      </c>
      <c r="Y41" s="23">
        <f>(V41/W41)*100</f>
        <v>4.786151430374592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2" t="s">
        <v>52</v>
      </c>
      <c r="K42" s="53"/>
      <c r="L42" s="70">
        <f t="shared" si="7"/>
        <v>642693.4</v>
      </c>
      <c r="M42" s="23">
        <f t="shared" si="7"/>
        <v>171704.69999999998</v>
      </c>
      <c r="N42" s="70">
        <f t="shared" si="7"/>
        <v>606056.7</v>
      </c>
      <c r="O42" s="70">
        <f t="shared" si="7"/>
        <v>1800</v>
      </c>
      <c r="P42" s="23"/>
      <c r="Q42" s="23">
        <f>SUM(L42:P42)</f>
        <v>1422254.7999999998</v>
      </c>
      <c r="R42" s="23"/>
      <c r="S42" s="70">
        <f t="shared" si="8"/>
        <v>68505.6</v>
      </c>
      <c r="T42" s="70">
        <f t="shared" si="8"/>
        <v>9617.7</v>
      </c>
      <c r="U42" s="70"/>
      <c r="V42" s="23">
        <f>SUM(R42:U42)</f>
        <v>78123.3</v>
      </c>
      <c r="W42" s="23">
        <f>SUM(Q42+V42)</f>
        <v>1500378.0999999999</v>
      </c>
      <c r="X42" s="23">
        <f>(Q42/W42)*100</f>
        <v>94.79309248782023</v>
      </c>
      <c r="Y42" s="23">
        <f>(V42/W42)*100</f>
        <v>5.206907512179764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53</v>
      </c>
      <c r="K43" s="53"/>
      <c r="L43" s="70">
        <f>SUM(L60+L99+L129+L160+L193+L216+L248)</f>
        <v>578492.4000000001</v>
      </c>
      <c r="M43" s="23">
        <f>SUM(M60+M99+M129+M160+M193+M216+M248)</f>
        <v>166814</v>
      </c>
      <c r="N43" s="70">
        <f>SUM(N60+N99+N129+N160+N193+N216+N248)</f>
        <v>594314.4</v>
      </c>
      <c r="O43" s="70">
        <f>SUM(O60+O99+O129+O160+O193+O216+O248)</f>
        <v>1562.8</v>
      </c>
      <c r="P43" s="23"/>
      <c r="Q43" s="23">
        <f>SUM(L43:P43)</f>
        <v>1341183.6000000003</v>
      </c>
      <c r="R43" s="23"/>
      <c r="S43" s="70">
        <f t="shared" si="8"/>
        <v>68335.6</v>
      </c>
      <c r="T43" s="70">
        <f t="shared" si="8"/>
        <v>9572.3</v>
      </c>
      <c r="U43" s="70"/>
      <c r="V43" s="23">
        <f>SUM(R43:U43)</f>
        <v>77907.90000000001</v>
      </c>
      <c r="W43" s="23">
        <f>SUM(Q43+V43)</f>
        <v>1419091.5000000002</v>
      </c>
      <c r="X43" s="23">
        <f>(Q43/W43)*100</f>
        <v>94.51001573894284</v>
      </c>
      <c r="Y43" s="23">
        <f>(V43/W43)*100</f>
        <v>5.489984261057161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54</v>
      </c>
      <c r="K44" s="53"/>
      <c r="L44" s="70">
        <f>(L43/L41)*100</f>
        <v>88.16597428415454</v>
      </c>
      <c r="M44" s="23">
        <f>(M43/M41)*100</f>
        <v>151.63654643115888</v>
      </c>
      <c r="N44" s="70">
        <f>(N43/N41)*100</f>
        <v>89.45251959351039</v>
      </c>
      <c r="O44" s="70">
        <f>(O43/O41)*100</f>
        <v>86.82222222222222</v>
      </c>
      <c r="P44" s="23"/>
      <c r="Q44" s="23">
        <f>(Q43/Q41)*100</f>
        <v>93.63582757783384</v>
      </c>
      <c r="R44" s="23"/>
      <c r="S44" s="70">
        <f>(S43/S41)*100</f>
        <v>97.62228571428572</v>
      </c>
      <c r="T44" s="70">
        <f>(T43/T41)*100</f>
        <v>478.6149999999999</v>
      </c>
      <c r="U44" s="70"/>
      <c r="V44" s="23">
        <f>(V43/V41)*100</f>
        <v>108.20541666666668</v>
      </c>
      <c r="W44" s="23">
        <f>(W43/W41)*100</f>
        <v>94.33315017440871</v>
      </c>
      <c r="X44" s="23"/>
      <c r="Y44" s="23"/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8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103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81" t="s">
        <v>49</v>
      </c>
      <c r="C54" s="81" t="s">
        <v>56</v>
      </c>
      <c r="D54" s="81" t="s">
        <v>58</v>
      </c>
      <c r="E54" s="81" t="s">
        <v>60</v>
      </c>
      <c r="F54" s="51"/>
      <c r="G54" s="51"/>
      <c r="H54" s="51"/>
      <c r="I54" s="61"/>
      <c r="J54" s="54" t="s">
        <v>55</v>
      </c>
      <c r="K54" s="55"/>
      <c r="L54" s="70">
        <f>(L43/L42)*100</f>
        <v>90.01063337510547</v>
      </c>
      <c r="M54" s="70">
        <f>(M43/M42)*100</f>
        <v>97.15167959875298</v>
      </c>
      <c r="N54" s="70">
        <f>(N43/N42)*100</f>
        <v>98.06250801286416</v>
      </c>
      <c r="O54" s="70">
        <f>(O43/O42)*100</f>
        <v>86.82222222222222</v>
      </c>
      <c r="P54" s="70"/>
      <c r="Q54" s="70">
        <f>(Q43/Q42)*100</f>
        <v>94.29981181993553</v>
      </c>
      <c r="R54" s="70"/>
      <c r="S54" s="70">
        <f>(S43/S42)*100</f>
        <v>99.75184510463379</v>
      </c>
      <c r="T54" s="70">
        <f>(T43/T42)*100</f>
        <v>99.52795366875655</v>
      </c>
      <c r="U54" s="74"/>
      <c r="V54" s="23">
        <f>(V43/V42)*100</f>
        <v>99.72428200037633</v>
      </c>
      <c r="W54" s="23">
        <f>(W43/W42)*100</f>
        <v>94.58225896525686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 t="s">
        <v>62</v>
      </c>
      <c r="K55" s="55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23"/>
      <c r="W55" s="23"/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81" t="s">
        <v>63</v>
      </c>
      <c r="G56" s="51"/>
      <c r="H56" s="51"/>
      <c r="I56" s="61"/>
      <c r="J56" s="52" t="s">
        <v>64</v>
      </c>
      <c r="K56" s="53"/>
      <c r="L56" s="70"/>
      <c r="M56" s="70"/>
      <c r="N56" s="70"/>
      <c r="O56" s="70"/>
      <c r="P56" s="70"/>
      <c r="Q56" s="23"/>
      <c r="R56" s="70"/>
      <c r="S56" s="70"/>
      <c r="T56" s="70"/>
      <c r="U56" s="70"/>
      <c r="V56" s="23"/>
      <c r="W56" s="23"/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 t="s">
        <v>65</v>
      </c>
      <c r="K57" s="53"/>
      <c r="L57" s="70"/>
      <c r="M57" s="23"/>
      <c r="N57" s="70"/>
      <c r="O57" s="70"/>
      <c r="P57" s="23"/>
      <c r="Q57" s="23"/>
      <c r="R57" s="23"/>
      <c r="S57" s="70"/>
      <c r="T57" s="70"/>
      <c r="U57" s="70"/>
      <c r="V57" s="23"/>
      <c r="W57" s="23"/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2" t="s">
        <v>51</v>
      </c>
      <c r="K58" s="53"/>
      <c r="L58" s="70">
        <f aca="true" t="shared" si="9" ref="L58:N60">SUM(L66)</f>
        <v>156612.7</v>
      </c>
      <c r="M58" s="23">
        <f t="shared" si="9"/>
        <v>10178.1</v>
      </c>
      <c r="N58" s="70">
        <f t="shared" si="9"/>
        <v>70215</v>
      </c>
      <c r="O58" s="70"/>
      <c r="P58" s="23"/>
      <c r="Q58" s="23">
        <f>SUM(L58:P58)</f>
        <v>237005.80000000002</v>
      </c>
      <c r="R58" s="23"/>
      <c r="S58" s="70">
        <f>SUM(S66)</f>
        <v>70000</v>
      </c>
      <c r="T58" s="70"/>
      <c r="U58" s="70"/>
      <c r="V58" s="23">
        <f>SUM(R58:U58)</f>
        <v>70000</v>
      </c>
      <c r="W58" s="23">
        <f>SUM(Q58+V58)</f>
        <v>307005.80000000005</v>
      </c>
      <c r="X58" s="23">
        <f>(Q58/W58)*100</f>
        <v>77.19912783406697</v>
      </c>
      <c r="Y58" s="23">
        <f>(V58/W58)*100</f>
        <v>22.80087216593302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2" t="s">
        <v>52</v>
      </c>
      <c r="K59" s="53"/>
      <c r="L59" s="70">
        <f t="shared" si="9"/>
        <v>148622.2</v>
      </c>
      <c r="M59" s="23">
        <f t="shared" si="9"/>
        <v>9299.9</v>
      </c>
      <c r="N59" s="70">
        <f t="shared" si="9"/>
        <v>57528.600000000006</v>
      </c>
      <c r="O59" s="70"/>
      <c r="P59" s="23"/>
      <c r="Q59" s="23">
        <f>SUM(L59:P59)</f>
        <v>215450.7</v>
      </c>
      <c r="R59" s="23"/>
      <c r="S59" s="70">
        <f>SUM(S67)</f>
        <v>68505.6</v>
      </c>
      <c r="T59" s="70"/>
      <c r="U59" s="70"/>
      <c r="V59" s="23">
        <f>SUM(R59:U59)</f>
        <v>68505.6</v>
      </c>
      <c r="W59" s="23">
        <f>SUM(Q59+V59)</f>
        <v>283956.30000000005</v>
      </c>
      <c r="X59" s="23">
        <f>(Q59/W59)*100</f>
        <v>75.87459760533575</v>
      </c>
      <c r="Y59" s="23">
        <f>(V59/W59)*100</f>
        <v>24.125402394664246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53</v>
      </c>
      <c r="K60" s="53"/>
      <c r="L60" s="70">
        <f t="shared" si="9"/>
        <v>129643.20000000001</v>
      </c>
      <c r="M60" s="23">
        <f t="shared" si="9"/>
        <v>8058.7</v>
      </c>
      <c r="N60" s="70">
        <f t="shared" si="9"/>
        <v>56083</v>
      </c>
      <c r="O60" s="70"/>
      <c r="P60" s="23"/>
      <c r="Q60" s="23">
        <f>SUM(L60:P60)</f>
        <v>193784.90000000002</v>
      </c>
      <c r="R60" s="23"/>
      <c r="S60" s="70">
        <f>SUM(S68)</f>
        <v>68335.6</v>
      </c>
      <c r="T60" s="70"/>
      <c r="U60" s="70"/>
      <c r="V60" s="23">
        <f>SUM(R60:U60)</f>
        <v>68335.6</v>
      </c>
      <c r="W60" s="23">
        <f>SUM(Q60+V60)</f>
        <v>262120.50000000003</v>
      </c>
      <c r="X60" s="23">
        <f>(Q60/W60)*100</f>
        <v>73.92970027144004</v>
      </c>
      <c r="Y60" s="23">
        <f>(V60/W60)*100</f>
        <v>26.070299728559952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54</v>
      </c>
      <c r="K61" s="53"/>
      <c r="L61" s="70">
        <f>(L60/L58)*100</f>
        <v>82.7794936170566</v>
      </c>
      <c r="M61" s="23">
        <f>(M60/M58)*100</f>
        <v>79.1768601212407</v>
      </c>
      <c r="N61" s="70">
        <f>(N60/N58)*100</f>
        <v>79.87324645730969</v>
      </c>
      <c r="O61" s="70"/>
      <c r="P61" s="23"/>
      <c r="Q61" s="23">
        <f>(Q60/Q58)*100</f>
        <v>81.76377962058314</v>
      </c>
      <c r="R61" s="23"/>
      <c r="S61" s="70">
        <f>(S60/S58)*100</f>
        <v>97.62228571428572</v>
      </c>
      <c r="T61" s="70"/>
      <c r="U61" s="70"/>
      <c r="V61" s="23">
        <f>(V60/V58)*100</f>
        <v>97.62228571428572</v>
      </c>
      <c r="W61" s="23">
        <f>(W60/W58)*100</f>
        <v>85.37965732243494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55</v>
      </c>
      <c r="K62" s="53"/>
      <c r="L62" s="70">
        <f>(L60/L59)*100</f>
        <v>87.23003696621366</v>
      </c>
      <c r="M62" s="23">
        <f>(M60/M59)*100</f>
        <v>86.6536199313971</v>
      </c>
      <c r="N62" s="70">
        <f>(N60/N59)*100</f>
        <v>97.48716290679765</v>
      </c>
      <c r="O62" s="70"/>
      <c r="P62" s="23"/>
      <c r="Q62" s="23">
        <f>(Q60/Q59)*100</f>
        <v>89.94396397876638</v>
      </c>
      <c r="R62" s="23"/>
      <c r="S62" s="70">
        <f>(S60/S59)*100</f>
        <v>99.75184510463379</v>
      </c>
      <c r="T62" s="70"/>
      <c r="U62" s="70"/>
      <c r="V62" s="23">
        <f>(V60/V59)*100</f>
        <v>99.75184510463379</v>
      </c>
      <c r="W62" s="23">
        <f>(W60/W59)*100</f>
        <v>92.3101547667722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70"/>
      <c r="M63" s="23"/>
      <c r="N63" s="70"/>
      <c r="O63" s="70"/>
      <c r="P63" s="23"/>
      <c r="Q63" s="23"/>
      <c r="R63" s="23"/>
      <c r="S63" s="70"/>
      <c r="T63" s="70"/>
      <c r="U63" s="70"/>
      <c r="V63" s="23"/>
      <c r="W63" s="23"/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81" t="s">
        <v>66</v>
      </c>
      <c r="H64" s="51"/>
      <c r="I64" s="61"/>
      <c r="J64" s="52" t="s">
        <v>67</v>
      </c>
      <c r="K64" s="53"/>
      <c r="L64" s="70"/>
      <c r="M64" s="23"/>
      <c r="N64" s="70"/>
      <c r="O64" s="70"/>
      <c r="P64" s="23"/>
      <c r="Q64" s="23"/>
      <c r="R64" s="23"/>
      <c r="S64" s="70"/>
      <c r="T64" s="70"/>
      <c r="U64" s="70"/>
      <c r="V64" s="23"/>
      <c r="W64" s="23"/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68</v>
      </c>
      <c r="K65" s="53"/>
      <c r="L65" s="70"/>
      <c r="M65" s="23"/>
      <c r="N65" s="70"/>
      <c r="O65" s="70"/>
      <c r="P65" s="23"/>
      <c r="Q65" s="23"/>
      <c r="R65" s="23"/>
      <c r="S65" s="70"/>
      <c r="T65" s="70"/>
      <c r="U65" s="70"/>
      <c r="V65" s="23"/>
      <c r="W65" s="23"/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2" t="s">
        <v>51</v>
      </c>
      <c r="K66" s="53"/>
      <c r="L66" s="70">
        <f aca="true" t="shared" si="10" ref="L66:N68">SUM(L73+L80)</f>
        <v>156612.7</v>
      </c>
      <c r="M66" s="23">
        <f t="shared" si="10"/>
        <v>10178.1</v>
      </c>
      <c r="N66" s="70">
        <f t="shared" si="10"/>
        <v>70215</v>
      </c>
      <c r="O66" s="70"/>
      <c r="P66" s="23"/>
      <c r="Q66" s="23">
        <f>SUM(L66:P66)</f>
        <v>237005.80000000002</v>
      </c>
      <c r="R66" s="23"/>
      <c r="S66" s="70">
        <f>SUM(S73+S80)</f>
        <v>70000</v>
      </c>
      <c r="T66" s="70"/>
      <c r="U66" s="70"/>
      <c r="V66" s="23">
        <f>SUM(R66:U66)</f>
        <v>70000</v>
      </c>
      <c r="W66" s="23">
        <f>SUM(Q66+V66)</f>
        <v>307005.80000000005</v>
      </c>
      <c r="X66" s="23">
        <f>(Q66/W66)*100</f>
        <v>77.19912783406697</v>
      </c>
      <c r="Y66" s="23">
        <f>(V66/W66)*100</f>
        <v>22.80087216593302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2" t="s">
        <v>52</v>
      </c>
      <c r="K67" s="53"/>
      <c r="L67" s="70">
        <f t="shared" si="10"/>
        <v>148622.2</v>
      </c>
      <c r="M67" s="23">
        <f t="shared" si="10"/>
        <v>9299.9</v>
      </c>
      <c r="N67" s="70">
        <f t="shared" si="10"/>
        <v>57528.600000000006</v>
      </c>
      <c r="O67" s="70"/>
      <c r="P67" s="23"/>
      <c r="Q67" s="23">
        <f>SUM(L67:P67)</f>
        <v>215450.7</v>
      </c>
      <c r="R67" s="23"/>
      <c r="S67" s="70">
        <f>SUM(S74+S81)</f>
        <v>68505.6</v>
      </c>
      <c r="T67" s="70"/>
      <c r="U67" s="70"/>
      <c r="V67" s="23">
        <f>SUM(R67:U67)</f>
        <v>68505.6</v>
      </c>
      <c r="W67" s="23">
        <f>SUM(Q67+V67)</f>
        <v>283956.30000000005</v>
      </c>
      <c r="X67" s="23">
        <f>(Q67/W67)*100</f>
        <v>75.87459760533575</v>
      </c>
      <c r="Y67" s="23">
        <f>(V67/W67)*100</f>
        <v>24.125402394664246</v>
      </c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52" t="s">
        <v>53</v>
      </c>
      <c r="K68" s="53"/>
      <c r="L68" s="21">
        <f t="shared" si="10"/>
        <v>129643.20000000001</v>
      </c>
      <c r="M68" s="21">
        <f t="shared" si="10"/>
        <v>8058.7</v>
      </c>
      <c r="N68" s="21">
        <f t="shared" si="10"/>
        <v>56083</v>
      </c>
      <c r="O68" s="21"/>
      <c r="P68" s="21"/>
      <c r="Q68" s="21">
        <f>SUM(L68:P68)</f>
        <v>193784.90000000002</v>
      </c>
      <c r="R68" s="21"/>
      <c r="S68" s="21">
        <f>SUM(S75+S82)</f>
        <v>68335.6</v>
      </c>
      <c r="T68" s="21"/>
      <c r="U68" s="21"/>
      <c r="V68" s="21">
        <f>SUM(R68:U68)</f>
        <v>68335.6</v>
      </c>
      <c r="W68" s="21">
        <f>SUM(Q68+V68)</f>
        <v>262120.50000000003</v>
      </c>
      <c r="X68" s="21">
        <f>(Q68/W68)*100</f>
        <v>73.92970027144004</v>
      </c>
      <c r="Y68" s="21">
        <f>(V68/W68)*100</f>
        <v>26.070299728559952</v>
      </c>
      <c r="Z68" s="4"/>
    </row>
    <row r="69" spans="1:26" ht="23.25">
      <c r="A69" s="4"/>
      <c r="B69" s="51"/>
      <c r="C69" s="51"/>
      <c r="D69" s="51"/>
      <c r="E69" s="51"/>
      <c r="F69" s="51"/>
      <c r="G69" s="51"/>
      <c r="H69" s="51"/>
      <c r="I69" s="61"/>
      <c r="J69" s="52" t="s">
        <v>54</v>
      </c>
      <c r="K69" s="53"/>
      <c r="L69" s="70">
        <f>(L68/L66)*100</f>
        <v>82.7794936170566</v>
      </c>
      <c r="M69" s="23">
        <f>(M68/M66)*100</f>
        <v>79.1768601212407</v>
      </c>
      <c r="N69" s="70">
        <f>(N68/N66)*100</f>
        <v>79.87324645730969</v>
      </c>
      <c r="O69" s="70"/>
      <c r="P69" s="23"/>
      <c r="Q69" s="23">
        <f>(Q68/Q66)*100</f>
        <v>81.76377962058314</v>
      </c>
      <c r="R69" s="23"/>
      <c r="S69" s="70">
        <f>(S68/S66)*100</f>
        <v>97.62228571428572</v>
      </c>
      <c r="T69" s="70"/>
      <c r="U69" s="70"/>
      <c r="V69" s="23">
        <f>(V68/V66)*100</f>
        <v>97.62228571428572</v>
      </c>
      <c r="W69" s="23">
        <f>(W68/W66)*100</f>
        <v>85.37965732243494</v>
      </c>
      <c r="X69" s="23"/>
      <c r="Y69" s="23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55</v>
      </c>
      <c r="K70" s="53"/>
      <c r="L70" s="70">
        <f>(L68/L67)*100</f>
        <v>87.23003696621366</v>
      </c>
      <c r="M70" s="23">
        <f>(M68/M67)*100</f>
        <v>86.6536199313971</v>
      </c>
      <c r="N70" s="70">
        <f>(N68/N67)*100</f>
        <v>97.48716290679765</v>
      </c>
      <c r="O70" s="70"/>
      <c r="P70" s="23"/>
      <c r="Q70" s="23">
        <f>(Q68/Q67)*100</f>
        <v>89.94396397876638</v>
      </c>
      <c r="R70" s="23"/>
      <c r="S70" s="70">
        <f>(S68/S67)*100</f>
        <v>99.75184510463379</v>
      </c>
      <c r="T70" s="70"/>
      <c r="U70" s="70"/>
      <c r="V70" s="23">
        <f>(V68/V67)*100</f>
        <v>99.75184510463379</v>
      </c>
      <c r="W70" s="23">
        <f>(W68/W67)*100</f>
        <v>92.3101547667722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/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/>
      <c r="W71" s="23"/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81" t="s">
        <v>69</v>
      </c>
      <c r="I72" s="61"/>
      <c r="J72" s="52" t="s">
        <v>70</v>
      </c>
      <c r="K72" s="53"/>
      <c r="L72" s="70"/>
      <c r="M72" s="23"/>
      <c r="N72" s="70"/>
      <c r="O72" s="70"/>
      <c r="P72" s="23"/>
      <c r="Q72" s="23"/>
      <c r="R72" s="23"/>
      <c r="S72" s="70"/>
      <c r="T72" s="70"/>
      <c r="U72" s="70"/>
      <c r="V72" s="23"/>
      <c r="W72" s="23"/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51</v>
      </c>
      <c r="K73" s="53"/>
      <c r="L73" s="70">
        <v>27063</v>
      </c>
      <c r="M73" s="23">
        <v>1871.4</v>
      </c>
      <c r="N73" s="70">
        <v>7640.7</v>
      </c>
      <c r="O73" s="70"/>
      <c r="P73" s="23"/>
      <c r="Q73" s="23">
        <f>SUM(L73:P73)</f>
        <v>36575.1</v>
      </c>
      <c r="R73" s="23"/>
      <c r="S73" s="70"/>
      <c r="T73" s="70"/>
      <c r="U73" s="70"/>
      <c r="V73" s="23"/>
      <c r="W73" s="23">
        <f>SUM(Q73+V73)</f>
        <v>36575.1</v>
      </c>
      <c r="X73" s="23">
        <f>(Q73/W73)*100</f>
        <v>100</v>
      </c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2" t="s">
        <v>52</v>
      </c>
      <c r="K74" s="53"/>
      <c r="L74" s="70">
        <v>28125.2</v>
      </c>
      <c r="M74" s="23">
        <v>2070.1</v>
      </c>
      <c r="N74" s="70">
        <v>8616.7</v>
      </c>
      <c r="O74" s="70"/>
      <c r="P74" s="23"/>
      <c r="Q74" s="23">
        <f>SUM(L74:P74)</f>
        <v>38812</v>
      </c>
      <c r="R74" s="23"/>
      <c r="S74" s="70"/>
      <c r="T74" s="70"/>
      <c r="U74" s="70"/>
      <c r="V74" s="23"/>
      <c r="W74" s="23">
        <f>SUM(Q74+V74)</f>
        <v>38812</v>
      </c>
      <c r="X74" s="23">
        <f>(Q74/W74)*100</f>
        <v>100</v>
      </c>
      <c r="Y74" s="23"/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2" t="s">
        <v>53</v>
      </c>
      <c r="K75" s="53"/>
      <c r="L75" s="70">
        <v>24397.1</v>
      </c>
      <c r="M75" s="23">
        <v>1907.8</v>
      </c>
      <c r="N75" s="70">
        <v>8461.3</v>
      </c>
      <c r="O75" s="70"/>
      <c r="P75" s="23"/>
      <c r="Q75" s="23">
        <f>SUM(L75:P75)</f>
        <v>34766.2</v>
      </c>
      <c r="R75" s="23"/>
      <c r="S75" s="70"/>
      <c r="T75" s="70"/>
      <c r="U75" s="70"/>
      <c r="V75" s="23"/>
      <c r="W75" s="23">
        <f>SUM(Q75+V75)</f>
        <v>34766.2</v>
      </c>
      <c r="X75" s="23">
        <f>(Q75/W75)*100</f>
        <v>100</v>
      </c>
      <c r="Y75" s="23"/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54</v>
      </c>
      <c r="K76" s="53"/>
      <c r="L76" s="70">
        <f>(L75/L73)*100</f>
        <v>90.14928130658093</v>
      </c>
      <c r="M76" s="23">
        <f>(M75/M73)*100</f>
        <v>101.9450678636315</v>
      </c>
      <c r="N76" s="70">
        <f>(N75/N73)*100</f>
        <v>110.7398536783279</v>
      </c>
      <c r="O76" s="70"/>
      <c r="P76" s="23"/>
      <c r="Q76" s="23">
        <f>(Q75/Q73)*100</f>
        <v>95.05428556586311</v>
      </c>
      <c r="R76" s="23"/>
      <c r="S76" s="70"/>
      <c r="T76" s="70"/>
      <c r="U76" s="70"/>
      <c r="V76" s="23"/>
      <c r="W76" s="23">
        <f>(W75/W73)*100</f>
        <v>95.05428556586311</v>
      </c>
      <c r="X76" s="23"/>
      <c r="Y76" s="23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 t="s">
        <v>55</v>
      </c>
      <c r="K77" s="53"/>
      <c r="L77" s="21">
        <f>(L75/L74)*100</f>
        <v>86.74462759375933</v>
      </c>
      <c r="M77" s="21">
        <f>(M75/M74)*100</f>
        <v>92.15979904352447</v>
      </c>
      <c r="N77" s="21">
        <f>(N75/N74)*100</f>
        <v>98.19652535193286</v>
      </c>
      <c r="O77" s="21"/>
      <c r="P77" s="21"/>
      <c r="Q77" s="21">
        <f>(Q75/Q74)*100</f>
        <v>89.57590435947644</v>
      </c>
      <c r="R77" s="21"/>
      <c r="S77" s="21"/>
      <c r="T77" s="21"/>
      <c r="U77" s="21"/>
      <c r="V77" s="21"/>
      <c r="W77" s="21">
        <f>(W75/W74)*100</f>
        <v>89.57590435947644</v>
      </c>
      <c r="X77" s="21"/>
      <c r="Y77" s="21"/>
      <c r="Z77" s="4"/>
    </row>
    <row r="78" spans="1:26" ht="23.25">
      <c r="A78" s="4"/>
      <c r="B78" s="51"/>
      <c r="C78" s="51"/>
      <c r="D78" s="51"/>
      <c r="E78" s="51"/>
      <c r="F78" s="51"/>
      <c r="G78" s="51"/>
      <c r="H78" s="51"/>
      <c r="I78" s="61"/>
      <c r="J78" s="52"/>
      <c r="K78" s="53"/>
      <c r="L78" s="70"/>
      <c r="M78" s="23"/>
      <c r="N78" s="70"/>
      <c r="O78" s="70"/>
      <c r="P78" s="23"/>
      <c r="Q78" s="23"/>
      <c r="R78" s="23"/>
      <c r="S78" s="70"/>
      <c r="T78" s="70"/>
      <c r="U78" s="70"/>
      <c r="V78" s="23"/>
      <c r="W78" s="23"/>
      <c r="X78" s="23"/>
      <c r="Y78" s="23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81" t="s">
        <v>71</v>
      </c>
      <c r="I79" s="61"/>
      <c r="J79" s="52" t="s">
        <v>72</v>
      </c>
      <c r="K79" s="53"/>
      <c r="L79" s="70"/>
      <c r="M79" s="23"/>
      <c r="N79" s="70"/>
      <c r="O79" s="70"/>
      <c r="P79" s="23"/>
      <c r="Q79" s="23"/>
      <c r="R79" s="23"/>
      <c r="S79" s="70"/>
      <c r="T79" s="70"/>
      <c r="U79" s="70"/>
      <c r="V79" s="23"/>
      <c r="W79" s="23"/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51"/>
      <c r="I80" s="61"/>
      <c r="J80" s="52" t="s">
        <v>51</v>
      </c>
      <c r="K80" s="53"/>
      <c r="L80" s="70">
        <v>129549.7</v>
      </c>
      <c r="M80" s="23">
        <v>8306.7</v>
      </c>
      <c r="N80" s="70">
        <v>62574.3</v>
      </c>
      <c r="O80" s="70"/>
      <c r="P80" s="23"/>
      <c r="Q80" s="23">
        <f>SUM(L80:P80)</f>
        <v>200430.7</v>
      </c>
      <c r="R80" s="23"/>
      <c r="S80" s="70">
        <v>70000</v>
      </c>
      <c r="T80" s="70"/>
      <c r="U80" s="70"/>
      <c r="V80" s="23">
        <f>SUM(R80:U80)</f>
        <v>70000</v>
      </c>
      <c r="W80" s="23">
        <f>SUM(Q80+V80)</f>
        <v>270430.7</v>
      </c>
      <c r="X80" s="23">
        <f>(Q80/W80)*100</f>
        <v>74.11536486057241</v>
      </c>
      <c r="Y80" s="23">
        <f>(V80/W80)*100</f>
        <v>25.884635139427587</v>
      </c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1"/>
      <c r="I81" s="61"/>
      <c r="J81" s="52" t="s">
        <v>52</v>
      </c>
      <c r="K81" s="53"/>
      <c r="L81" s="70">
        <v>120497</v>
      </c>
      <c r="M81" s="23">
        <v>7229.8</v>
      </c>
      <c r="N81" s="70">
        <v>48911.9</v>
      </c>
      <c r="O81" s="70"/>
      <c r="P81" s="23"/>
      <c r="Q81" s="23">
        <f>SUM(L81:P81)</f>
        <v>176638.7</v>
      </c>
      <c r="R81" s="23"/>
      <c r="S81" s="70">
        <v>68505.6</v>
      </c>
      <c r="T81" s="70"/>
      <c r="U81" s="70"/>
      <c r="V81" s="23">
        <f>SUM(R81:U81)</f>
        <v>68505.6</v>
      </c>
      <c r="W81" s="23">
        <f>SUM(Q81+V81)</f>
        <v>245144.30000000002</v>
      </c>
      <c r="X81" s="23">
        <f>(Q81/W81)*100</f>
        <v>72.05498965303293</v>
      </c>
      <c r="Y81" s="23">
        <f>(V81/W81)*100</f>
        <v>27.945010346967074</v>
      </c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1"/>
      <c r="J82" s="52" t="s">
        <v>53</v>
      </c>
      <c r="K82" s="53"/>
      <c r="L82" s="70">
        <v>105246.1</v>
      </c>
      <c r="M82" s="23">
        <v>6150.9</v>
      </c>
      <c r="N82" s="70">
        <v>47621.7</v>
      </c>
      <c r="O82" s="70"/>
      <c r="P82" s="23"/>
      <c r="Q82" s="23">
        <f>SUM(L82:P82)</f>
        <v>159018.7</v>
      </c>
      <c r="R82" s="23"/>
      <c r="S82" s="70">
        <v>68335.6</v>
      </c>
      <c r="T82" s="70"/>
      <c r="U82" s="70"/>
      <c r="V82" s="23">
        <f>SUM(R82:U82)</f>
        <v>68335.6</v>
      </c>
      <c r="W82" s="23">
        <f>SUM(Q82+V82)</f>
        <v>227354.30000000002</v>
      </c>
      <c r="X82" s="23">
        <f>(Q82/W82)*100</f>
        <v>69.94312401392892</v>
      </c>
      <c r="Y82" s="23">
        <f>(V82/W82)*100</f>
        <v>30.05687598607108</v>
      </c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52" t="s">
        <v>54</v>
      </c>
      <c r="K83" s="53"/>
      <c r="L83" s="21">
        <f>(L82/L80)*100</f>
        <v>81.23994111912263</v>
      </c>
      <c r="M83" s="21">
        <f>(M82/M80)*100</f>
        <v>74.04745566831593</v>
      </c>
      <c r="N83" s="21">
        <f>(N82/N80)*100</f>
        <v>76.10424727084441</v>
      </c>
      <c r="O83" s="21"/>
      <c r="P83" s="21"/>
      <c r="Q83" s="21">
        <f>(Q82/Q80)*100</f>
        <v>79.33849455198231</v>
      </c>
      <c r="R83" s="21"/>
      <c r="S83" s="21">
        <f>(S82/S80)*100</f>
        <v>97.62228571428572</v>
      </c>
      <c r="T83" s="21"/>
      <c r="U83" s="21"/>
      <c r="V83" s="21">
        <f>(V82/V80)*100</f>
        <v>97.62228571428572</v>
      </c>
      <c r="W83" s="21">
        <f>(W82/W80)*100</f>
        <v>84.07118718399946</v>
      </c>
      <c r="X83" s="21"/>
      <c r="Y83" s="21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1"/>
      <c r="J84" s="52" t="s">
        <v>55</v>
      </c>
      <c r="K84" s="53"/>
      <c r="L84" s="70">
        <f>(L82/L81)*100</f>
        <v>87.34333634862278</v>
      </c>
      <c r="M84" s="23">
        <f>(M82/M81)*100</f>
        <v>85.07704224183242</v>
      </c>
      <c r="N84" s="70">
        <f>(N82/N81)*100</f>
        <v>97.36219611178466</v>
      </c>
      <c r="O84" s="70"/>
      <c r="P84" s="23"/>
      <c r="Q84" s="23">
        <f>(Q82/Q81)*100</f>
        <v>90.02483600705847</v>
      </c>
      <c r="R84" s="23"/>
      <c r="S84" s="70">
        <f>(S82/S81)*100</f>
        <v>99.75184510463379</v>
      </c>
      <c r="T84" s="70"/>
      <c r="U84" s="70"/>
      <c r="V84" s="23">
        <f>(V82/V81)*100</f>
        <v>99.75184510463379</v>
      </c>
      <c r="W84" s="23">
        <f>(W82/W81)*100</f>
        <v>92.74304970582632</v>
      </c>
      <c r="X84" s="23"/>
      <c r="Y84" s="23"/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/>
      <c r="K85" s="53"/>
      <c r="L85" s="70"/>
      <c r="M85" s="23"/>
      <c r="N85" s="70"/>
      <c r="O85" s="70"/>
      <c r="P85" s="23"/>
      <c r="Q85" s="23"/>
      <c r="R85" s="23"/>
      <c r="S85" s="70"/>
      <c r="T85" s="70"/>
      <c r="U85" s="70"/>
      <c r="V85" s="23"/>
      <c r="W85" s="23"/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82" t="s">
        <v>73</v>
      </c>
      <c r="G86" s="56"/>
      <c r="H86" s="56"/>
      <c r="I86" s="61"/>
      <c r="J86" s="52" t="s">
        <v>111</v>
      </c>
      <c r="K86" s="53"/>
      <c r="L86" s="70"/>
      <c r="M86" s="23"/>
      <c r="N86" s="70"/>
      <c r="O86" s="70"/>
      <c r="P86" s="23"/>
      <c r="Q86" s="23"/>
      <c r="R86" s="23"/>
      <c r="S86" s="70"/>
      <c r="T86" s="70"/>
      <c r="U86" s="70"/>
      <c r="V86" s="23"/>
      <c r="W86" s="23"/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 t="s">
        <v>74</v>
      </c>
      <c r="K87" s="53"/>
      <c r="L87" s="70"/>
      <c r="M87" s="23"/>
      <c r="N87" s="70"/>
      <c r="O87" s="70"/>
      <c r="P87" s="23"/>
      <c r="Q87" s="23"/>
      <c r="R87" s="23"/>
      <c r="S87" s="70"/>
      <c r="T87" s="70"/>
      <c r="U87" s="70"/>
      <c r="V87" s="23"/>
      <c r="W87" s="23"/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1"/>
      <c r="J88" s="52" t="s">
        <v>51</v>
      </c>
      <c r="K88" s="53"/>
      <c r="L88" s="70">
        <f aca="true" t="shared" si="11" ref="L88:N89">SUM(L105)</f>
        <v>65897.29999999999</v>
      </c>
      <c r="M88" s="23">
        <f t="shared" si="11"/>
        <v>7637.099999999999</v>
      </c>
      <c r="N88" s="70">
        <f t="shared" si="11"/>
        <v>146311.4</v>
      </c>
      <c r="O88" s="70"/>
      <c r="P88" s="23"/>
      <c r="Q88" s="23">
        <f>SUM(L88:P88)</f>
        <v>219845.8</v>
      </c>
      <c r="R88" s="23"/>
      <c r="S88" s="70"/>
      <c r="T88" s="70"/>
      <c r="U88" s="70"/>
      <c r="V88" s="23"/>
      <c r="W88" s="23">
        <f>SUM(Q88+V88)</f>
        <v>219845.8</v>
      </c>
      <c r="X88" s="23">
        <f>(Q88/W88)*100</f>
        <v>100</v>
      </c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1"/>
      <c r="J89" s="52" t="s">
        <v>52</v>
      </c>
      <c r="K89" s="53"/>
      <c r="L89" s="70">
        <f t="shared" si="11"/>
        <v>68452.9</v>
      </c>
      <c r="M89" s="23">
        <f t="shared" si="11"/>
        <v>10120.4</v>
      </c>
      <c r="N89" s="70">
        <f t="shared" si="11"/>
        <v>120087.2</v>
      </c>
      <c r="O89" s="70"/>
      <c r="P89" s="23"/>
      <c r="Q89" s="23">
        <f>SUM(L89:P89)</f>
        <v>198660.5</v>
      </c>
      <c r="R89" s="23"/>
      <c r="S89" s="70"/>
      <c r="T89" s="70"/>
      <c r="U89" s="70"/>
      <c r="V89" s="23"/>
      <c r="W89" s="23">
        <f>SUM(Q89+V89)</f>
        <v>198660.5</v>
      </c>
      <c r="X89" s="23">
        <f>(Q89/W89)*100</f>
        <v>100</v>
      </c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62"/>
      <c r="H90" s="62"/>
      <c r="I90" s="63"/>
      <c r="J90" s="59"/>
      <c r="K90" s="60"/>
      <c r="L90" s="73"/>
      <c r="M90" s="71"/>
      <c r="N90" s="73"/>
      <c r="O90" s="73"/>
      <c r="P90" s="71"/>
      <c r="Q90" s="71"/>
      <c r="R90" s="71"/>
      <c r="S90" s="73"/>
      <c r="T90" s="73"/>
      <c r="U90" s="73"/>
      <c r="V90" s="71"/>
      <c r="W90" s="71"/>
      <c r="X90" s="71"/>
      <c r="Y90" s="71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8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104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81" t="s">
        <v>49</v>
      </c>
      <c r="C99" s="81" t="s">
        <v>56</v>
      </c>
      <c r="D99" s="81" t="s">
        <v>58</v>
      </c>
      <c r="E99" s="81" t="s">
        <v>60</v>
      </c>
      <c r="F99" s="81" t="s">
        <v>73</v>
      </c>
      <c r="G99" s="51"/>
      <c r="H99" s="51"/>
      <c r="I99" s="61"/>
      <c r="J99" s="54" t="s">
        <v>53</v>
      </c>
      <c r="K99" s="55"/>
      <c r="L99" s="70">
        <f>SUM(L107)</f>
        <v>55776.8</v>
      </c>
      <c r="M99" s="70">
        <f>SUM(M107)</f>
        <v>9184</v>
      </c>
      <c r="N99" s="70">
        <f>SUM(N107)</f>
        <v>117331.1</v>
      </c>
      <c r="O99" s="70"/>
      <c r="P99" s="70"/>
      <c r="Q99" s="70">
        <f>SUM(L99:P99)</f>
        <v>182291.90000000002</v>
      </c>
      <c r="R99" s="70"/>
      <c r="S99" s="70"/>
      <c r="T99" s="70"/>
      <c r="U99" s="74"/>
      <c r="V99" s="23"/>
      <c r="W99" s="23">
        <f>SUM(Q99+V99)</f>
        <v>182291.90000000002</v>
      </c>
      <c r="X99" s="23">
        <f>(Q99/W99)*100</f>
        <v>100</v>
      </c>
      <c r="Y99" s="23"/>
      <c r="Z99" s="4"/>
    </row>
    <row r="100" spans="1:26" ht="23.25">
      <c r="A100" s="4"/>
      <c r="B100" s="51"/>
      <c r="C100" s="51"/>
      <c r="D100" s="51"/>
      <c r="E100" s="51"/>
      <c r="F100" s="51"/>
      <c r="G100" s="51"/>
      <c r="H100" s="51"/>
      <c r="I100" s="61"/>
      <c r="J100" s="54" t="s">
        <v>54</v>
      </c>
      <c r="K100" s="55"/>
      <c r="L100" s="70">
        <f>(L99/L88)*100</f>
        <v>84.64201112943931</v>
      </c>
      <c r="M100" s="70">
        <f>(M99/M88)*100</f>
        <v>120.25507064199763</v>
      </c>
      <c r="N100" s="70">
        <f>(N99/N88)*100</f>
        <v>80.19272592566267</v>
      </c>
      <c r="O100" s="70"/>
      <c r="P100" s="70"/>
      <c r="Q100" s="70">
        <f>(Q99/Q88)*100</f>
        <v>82.91807257632396</v>
      </c>
      <c r="R100" s="70"/>
      <c r="S100" s="70"/>
      <c r="T100" s="70"/>
      <c r="U100" s="70"/>
      <c r="V100" s="23"/>
      <c r="W100" s="23">
        <f>(W99/W88)*100</f>
        <v>82.91807257632396</v>
      </c>
      <c r="X100" s="23"/>
      <c r="Y100" s="23"/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55</v>
      </c>
      <c r="K101" s="53"/>
      <c r="L101" s="70">
        <f>(L99/L89)*100</f>
        <v>81.48201171900679</v>
      </c>
      <c r="M101" s="70">
        <f>(M99/M89)*100</f>
        <v>90.74740128848663</v>
      </c>
      <c r="N101" s="70">
        <f>(N99/N89)*100</f>
        <v>97.70491775976124</v>
      </c>
      <c r="O101" s="70"/>
      <c r="P101" s="70"/>
      <c r="Q101" s="23">
        <f>(Q99/Q89)*100</f>
        <v>91.76051605628699</v>
      </c>
      <c r="R101" s="70"/>
      <c r="S101" s="70"/>
      <c r="T101" s="70"/>
      <c r="U101" s="70"/>
      <c r="V101" s="23"/>
      <c r="W101" s="23">
        <f>(W99/W89)*100</f>
        <v>91.76051605628699</v>
      </c>
      <c r="X101" s="23"/>
      <c r="Y101" s="23"/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/>
      <c r="K102" s="53"/>
      <c r="L102" s="70"/>
      <c r="M102" s="23"/>
      <c r="N102" s="70"/>
      <c r="O102" s="70"/>
      <c r="P102" s="23"/>
      <c r="Q102" s="23"/>
      <c r="R102" s="23"/>
      <c r="S102" s="70"/>
      <c r="T102" s="70"/>
      <c r="U102" s="70"/>
      <c r="V102" s="23"/>
      <c r="W102" s="23"/>
      <c r="X102" s="23"/>
      <c r="Y102" s="23"/>
      <c r="Z102" s="4"/>
    </row>
    <row r="103" spans="1:26" ht="23.25">
      <c r="A103" s="4"/>
      <c r="B103" s="51"/>
      <c r="C103" s="51"/>
      <c r="D103" s="51"/>
      <c r="E103" s="51"/>
      <c r="F103" s="51"/>
      <c r="G103" s="81" t="s">
        <v>66</v>
      </c>
      <c r="H103" s="51"/>
      <c r="I103" s="61"/>
      <c r="J103" s="52" t="s">
        <v>67</v>
      </c>
      <c r="K103" s="53"/>
      <c r="L103" s="70"/>
      <c r="M103" s="23"/>
      <c r="N103" s="70"/>
      <c r="O103" s="70"/>
      <c r="P103" s="23"/>
      <c r="Q103" s="23"/>
      <c r="R103" s="23"/>
      <c r="S103" s="70"/>
      <c r="T103" s="70"/>
      <c r="U103" s="70"/>
      <c r="V103" s="23"/>
      <c r="W103" s="23"/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 t="s">
        <v>68</v>
      </c>
      <c r="K104" s="53"/>
      <c r="L104" s="70"/>
      <c r="M104" s="23"/>
      <c r="N104" s="70"/>
      <c r="O104" s="70"/>
      <c r="P104" s="23"/>
      <c r="Q104" s="23"/>
      <c r="R104" s="23"/>
      <c r="S104" s="70"/>
      <c r="T104" s="70"/>
      <c r="U104" s="70"/>
      <c r="V104" s="23"/>
      <c r="W104" s="23"/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51"/>
      <c r="I105" s="61"/>
      <c r="J105" s="52" t="s">
        <v>51</v>
      </c>
      <c r="K105" s="53"/>
      <c r="L105" s="70">
        <f aca="true" t="shared" si="12" ref="L105:N107">SUM(L112+L119)</f>
        <v>65897.29999999999</v>
      </c>
      <c r="M105" s="23">
        <f t="shared" si="12"/>
        <v>7637.099999999999</v>
      </c>
      <c r="N105" s="70">
        <f t="shared" si="12"/>
        <v>146311.4</v>
      </c>
      <c r="O105" s="70"/>
      <c r="P105" s="23"/>
      <c r="Q105" s="23">
        <f>SUM(L105:P105)</f>
        <v>219845.8</v>
      </c>
      <c r="R105" s="23"/>
      <c r="S105" s="70"/>
      <c r="T105" s="70"/>
      <c r="U105" s="70"/>
      <c r="V105" s="23"/>
      <c r="W105" s="23">
        <f>SUM(Q105+V105)</f>
        <v>219845.8</v>
      </c>
      <c r="X105" s="23">
        <f>(Q105/W105)*100</f>
        <v>100</v>
      </c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52</v>
      </c>
      <c r="K106" s="53"/>
      <c r="L106" s="70">
        <f t="shared" si="12"/>
        <v>68452.9</v>
      </c>
      <c r="M106" s="23">
        <f t="shared" si="12"/>
        <v>10120.4</v>
      </c>
      <c r="N106" s="70">
        <f t="shared" si="12"/>
        <v>120087.2</v>
      </c>
      <c r="O106" s="70"/>
      <c r="P106" s="23"/>
      <c r="Q106" s="23">
        <f>SUM(L106:P106)</f>
        <v>198660.5</v>
      </c>
      <c r="R106" s="23"/>
      <c r="S106" s="70"/>
      <c r="T106" s="70"/>
      <c r="U106" s="70"/>
      <c r="V106" s="23"/>
      <c r="W106" s="23">
        <f>SUM(Q106+V106)</f>
        <v>198660.5</v>
      </c>
      <c r="X106" s="23">
        <f>(Q106/W106)*100</f>
        <v>100</v>
      </c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2" t="s">
        <v>53</v>
      </c>
      <c r="K107" s="53"/>
      <c r="L107" s="70">
        <f t="shared" si="12"/>
        <v>55776.8</v>
      </c>
      <c r="M107" s="23">
        <f t="shared" si="12"/>
        <v>9184</v>
      </c>
      <c r="N107" s="70">
        <f t="shared" si="12"/>
        <v>117331.1</v>
      </c>
      <c r="O107" s="70"/>
      <c r="P107" s="23"/>
      <c r="Q107" s="23">
        <f>SUM(L107:P107)</f>
        <v>182291.90000000002</v>
      </c>
      <c r="R107" s="23"/>
      <c r="S107" s="70"/>
      <c r="T107" s="70"/>
      <c r="U107" s="70"/>
      <c r="V107" s="23"/>
      <c r="W107" s="23">
        <f>SUM(Q107+V107)</f>
        <v>182291.90000000002</v>
      </c>
      <c r="X107" s="23">
        <f>(Q107/W107)*100</f>
        <v>100</v>
      </c>
      <c r="Y107" s="23"/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2" t="s">
        <v>54</v>
      </c>
      <c r="K108" s="53"/>
      <c r="L108" s="70">
        <f>(L107/L105)*100</f>
        <v>84.64201112943931</v>
      </c>
      <c r="M108" s="23">
        <f>(M107/M105)*100</f>
        <v>120.25507064199763</v>
      </c>
      <c r="N108" s="70">
        <f>(N107/N105)*100</f>
        <v>80.19272592566267</v>
      </c>
      <c r="O108" s="70"/>
      <c r="P108" s="23"/>
      <c r="Q108" s="23">
        <f>(Q107/Q105)*100</f>
        <v>82.91807257632396</v>
      </c>
      <c r="R108" s="23"/>
      <c r="S108" s="70"/>
      <c r="T108" s="70"/>
      <c r="U108" s="70"/>
      <c r="V108" s="23"/>
      <c r="W108" s="23">
        <f>(W107/W105)*100</f>
        <v>82.91807257632396</v>
      </c>
      <c r="X108" s="23"/>
      <c r="Y108" s="23"/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55</v>
      </c>
      <c r="K109" s="53"/>
      <c r="L109" s="70">
        <f>(L107/L106)*100</f>
        <v>81.48201171900679</v>
      </c>
      <c r="M109" s="23">
        <f>(M107/M106)*100</f>
        <v>90.74740128848663</v>
      </c>
      <c r="N109" s="70">
        <f>(N107/N106)*100</f>
        <v>97.70491775976124</v>
      </c>
      <c r="O109" s="70"/>
      <c r="P109" s="23"/>
      <c r="Q109" s="23">
        <f>(Q107/Q106)*100</f>
        <v>91.76051605628699</v>
      </c>
      <c r="R109" s="23"/>
      <c r="S109" s="70"/>
      <c r="T109" s="70"/>
      <c r="U109" s="70"/>
      <c r="V109" s="23"/>
      <c r="W109" s="23">
        <f>(W107/W106)*100</f>
        <v>91.76051605628699</v>
      </c>
      <c r="X109" s="23"/>
      <c r="Y109" s="23"/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/>
      <c r="K110" s="53"/>
      <c r="L110" s="70"/>
      <c r="M110" s="23"/>
      <c r="N110" s="70"/>
      <c r="O110" s="70"/>
      <c r="P110" s="23"/>
      <c r="Q110" s="23"/>
      <c r="R110" s="23"/>
      <c r="S110" s="70"/>
      <c r="T110" s="70"/>
      <c r="U110" s="70"/>
      <c r="V110" s="23"/>
      <c r="W110" s="23"/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81" t="s">
        <v>75</v>
      </c>
      <c r="I111" s="61"/>
      <c r="J111" s="52" t="s">
        <v>76</v>
      </c>
      <c r="K111" s="53"/>
      <c r="L111" s="70"/>
      <c r="M111" s="23"/>
      <c r="N111" s="70"/>
      <c r="O111" s="70"/>
      <c r="P111" s="23"/>
      <c r="Q111" s="23"/>
      <c r="R111" s="23"/>
      <c r="S111" s="70"/>
      <c r="T111" s="70"/>
      <c r="U111" s="70"/>
      <c r="V111" s="23"/>
      <c r="W111" s="23"/>
      <c r="X111" s="23"/>
      <c r="Y111" s="23"/>
      <c r="Z111" s="4"/>
    </row>
    <row r="112" spans="1:26" ht="23.25">
      <c r="A112" s="4"/>
      <c r="B112" s="51"/>
      <c r="C112" s="51"/>
      <c r="D112" s="51"/>
      <c r="E112" s="51"/>
      <c r="F112" s="51"/>
      <c r="G112" s="51"/>
      <c r="H112" s="51"/>
      <c r="I112" s="61"/>
      <c r="J112" s="52" t="s">
        <v>51</v>
      </c>
      <c r="K112" s="53"/>
      <c r="L112" s="70">
        <v>41170.2</v>
      </c>
      <c r="M112" s="23">
        <v>7350.7</v>
      </c>
      <c r="N112" s="70">
        <v>146248.5</v>
      </c>
      <c r="O112" s="70"/>
      <c r="P112" s="23"/>
      <c r="Q112" s="23">
        <f>SUM(L112:P112)</f>
        <v>194769.4</v>
      </c>
      <c r="R112" s="23"/>
      <c r="S112" s="70"/>
      <c r="T112" s="70"/>
      <c r="U112" s="70"/>
      <c r="V112" s="23"/>
      <c r="W112" s="23">
        <f>SUM(Q112+V112)</f>
        <v>194769.4</v>
      </c>
      <c r="X112" s="23">
        <f>(Q112/W112)*100</f>
        <v>100</v>
      </c>
      <c r="Y112" s="23"/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52" t="s">
        <v>52</v>
      </c>
      <c r="K113" s="53"/>
      <c r="L113" s="21">
        <v>43210.3</v>
      </c>
      <c r="M113" s="21">
        <v>9791.3</v>
      </c>
      <c r="N113" s="21">
        <v>120033.7</v>
      </c>
      <c r="O113" s="21"/>
      <c r="P113" s="21"/>
      <c r="Q113" s="21">
        <f>SUM(L113:P113)</f>
        <v>173035.3</v>
      </c>
      <c r="R113" s="21"/>
      <c r="S113" s="21"/>
      <c r="T113" s="21"/>
      <c r="U113" s="21"/>
      <c r="V113" s="21"/>
      <c r="W113" s="21">
        <f>SUM(Q113+V113)</f>
        <v>173035.3</v>
      </c>
      <c r="X113" s="21">
        <f>(Q113/W113)*100</f>
        <v>100</v>
      </c>
      <c r="Y113" s="21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53</v>
      </c>
      <c r="K114" s="53"/>
      <c r="L114" s="70">
        <v>37512.6</v>
      </c>
      <c r="M114" s="23">
        <v>8862.5</v>
      </c>
      <c r="N114" s="70">
        <v>117282.8</v>
      </c>
      <c r="O114" s="70"/>
      <c r="P114" s="23"/>
      <c r="Q114" s="23">
        <f>SUM(L114:P114)</f>
        <v>163657.9</v>
      </c>
      <c r="R114" s="23"/>
      <c r="S114" s="70"/>
      <c r="T114" s="70"/>
      <c r="U114" s="70"/>
      <c r="V114" s="23"/>
      <c r="W114" s="23">
        <f>SUM(Q114+V114)</f>
        <v>163657.9</v>
      </c>
      <c r="X114" s="23">
        <f>(Q114/W114)*100</f>
        <v>100</v>
      </c>
      <c r="Y114" s="23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2" t="s">
        <v>54</v>
      </c>
      <c r="K115" s="53"/>
      <c r="L115" s="70">
        <f>(L114/L112)*100</f>
        <v>91.11590422198582</v>
      </c>
      <c r="M115" s="23">
        <f>(M114/M112)*100</f>
        <v>120.56674874501749</v>
      </c>
      <c r="N115" s="70">
        <f>(N114/N112)*100</f>
        <v>80.1941900258806</v>
      </c>
      <c r="O115" s="70"/>
      <c r="P115" s="23"/>
      <c r="Q115" s="23">
        <f>(Q114/Q112)*100</f>
        <v>84.02649492168688</v>
      </c>
      <c r="R115" s="23"/>
      <c r="S115" s="70"/>
      <c r="T115" s="70"/>
      <c r="U115" s="70"/>
      <c r="V115" s="23"/>
      <c r="W115" s="23">
        <f>(W114/W112)*100</f>
        <v>84.02649492168688</v>
      </c>
      <c r="X115" s="23"/>
      <c r="Y115" s="23"/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2" t="s">
        <v>55</v>
      </c>
      <c r="K116" s="53"/>
      <c r="L116" s="70">
        <f>(L114/L113)*100</f>
        <v>86.8140235082839</v>
      </c>
      <c r="M116" s="23">
        <f>(M114/M113)*100</f>
        <v>90.51402775933738</v>
      </c>
      <c r="N116" s="70">
        <f>(N114/N113)*100</f>
        <v>97.70822693960113</v>
      </c>
      <c r="O116" s="70"/>
      <c r="P116" s="23"/>
      <c r="Q116" s="23">
        <f>(Q114/Q113)*100</f>
        <v>94.58064337161261</v>
      </c>
      <c r="R116" s="23"/>
      <c r="S116" s="70"/>
      <c r="T116" s="70"/>
      <c r="U116" s="70"/>
      <c r="V116" s="23"/>
      <c r="W116" s="23">
        <f>(W114/W113)*100</f>
        <v>94.58064337161261</v>
      </c>
      <c r="X116" s="23"/>
      <c r="Y116" s="23"/>
      <c r="Z116" s="4"/>
    </row>
    <row r="117" spans="1:26" ht="23.25">
      <c r="A117" s="4"/>
      <c r="B117" s="51"/>
      <c r="C117" s="51"/>
      <c r="D117" s="51"/>
      <c r="E117" s="51"/>
      <c r="F117" s="51"/>
      <c r="G117" s="51"/>
      <c r="H117" s="51"/>
      <c r="I117" s="61"/>
      <c r="J117" s="52"/>
      <c r="K117" s="53"/>
      <c r="L117" s="70"/>
      <c r="M117" s="23"/>
      <c r="N117" s="70"/>
      <c r="O117" s="70"/>
      <c r="P117" s="23"/>
      <c r="Q117" s="23"/>
      <c r="R117" s="23"/>
      <c r="S117" s="70"/>
      <c r="T117" s="70"/>
      <c r="U117" s="70"/>
      <c r="V117" s="23"/>
      <c r="W117" s="23"/>
      <c r="X117" s="23"/>
      <c r="Y117" s="23"/>
      <c r="Z117" s="4"/>
    </row>
    <row r="118" spans="1:26" ht="23.25">
      <c r="A118" s="4"/>
      <c r="B118" s="51"/>
      <c r="C118" s="51"/>
      <c r="D118" s="51"/>
      <c r="E118" s="51"/>
      <c r="F118" s="51"/>
      <c r="G118" s="51"/>
      <c r="H118" s="81" t="s">
        <v>71</v>
      </c>
      <c r="I118" s="61"/>
      <c r="J118" s="52" t="s">
        <v>72</v>
      </c>
      <c r="K118" s="53"/>
      <c r="L118" s="70"/>
      <c r="M118" s="23"/>
      <c r="N118" s="70"/>
      <c r="O118" s="70"/>
      <c r="P118" s="23"/>
      <c r="Q118" s="23"/>
      <c r="R118" s="23"/>
      <c r="S118" s="70"/>
      <c r="T118" s="70"/>
      <c r="U118" s="70"/>
      <c r="V118" s="23"/>
      <c r="W118" s="23"/>
      <c r="X118" s="23"/>
      <c r="Y118" s="23"/>
      <c r="Z118" s="4"/>
    </row>
    <row r="119" spans="1:26" ht="23.25">
      <c r="A119" s="4"/>
      <c r="B119" s="51"/>
      <c r="C119" s="51"/>
      <c r="D119" s="51"/>
      <c r="E119" s="51"/>
      <c r="F119" s="51"/>
      <c r="G119" s="51"/>
      <c r="H119" s="51"/>
      <c r="I119" s="61"/>
      <c r="J119" s="52" t="s">
        <v>51</v>
      </c>
      <c r="K119" s="53"/>
      <c r="L119" s="70">
        <v>24727.1</v>
      </c>
      <c r="M119" s="23">
        <v>286.4</v>
      </c>
      <c r="N119" s="70">
        <v>62.9</v>
      </c>
      <c r="O119" s="70"/>
      <c r="P119" s="23"/>
      <c r="Q119" s="23">
        <f>SUM(L119:P119)</f>
        <v>25076.4</v>
      </c>
      <c r="R119" s="23"/>
      <c r="S119" s="70"/>
      <c r="T119" s="70"/>
      <c r="U119" s="70"/>
      <c r="V119" s="23"/>
      <c r="W119" s="23">
        <f>SUM(Q119+V119)</f>
        <v>25076.4</v>
      </c>
      <c r="X119" s="23">
        <f>(Q119/W119)*100</f>
        <v>100</v>
      </c>
      <c r="Y119" s="23"/>
      <c r="Z119" s="4"/>
    </row>
    <row r="120" spans="1:26" ht="23.25">
      <c r="A120" s="4"/>
      <c r="B120" s="51"/>
      <c r="C120" s="51"/>
      <c r="D120" s="51"/>
      <c r="E120" s="51"/>
      <c r="F120" s="51"/>
      <c r="G120" s="51"/>
      <c r="H120" s="51"/>
      <c r="I120" s="61"/>
      <c r="J120" s="52" t="s">
        <v>52</v>
      </c>
      <c r="K120" s="53"/>
      <c r="L120" s="70">
        <v>25242.6</v>
      </c>
      <c r="M120" s="23">
        <v>329.1</v>
      </c>
      <c r="N120" s="70">
        <v>53.5</v>
      </c>
      <c r="O120" s="70"/>
      <c r="P120" s="23"/>
      <c r="Q120" s="23">
        <f>SUM(L120:P120)</f>
        <v>25625.199999999997</v>
      </c>
      <c r="R120" s="23"/>
      <c r="S120" s="70"/>
      <c r="T120" s="70"/>
      <c r="U120" s="70"/>
      <c r="V120" s="23"/>
      <c r="W120" s="23">
        <f>SUM(Q120+V120)</f>
        <v>25625.199999999997</v>
      </c>
      <c r="X120" s="23">
        <f>(Q120/W120)*100</f>
        <v>100</v>
      </c>
      <c r="Y120" s="23"/>
      <c r="Z120" s="4"/>
    </row>
    <row r="121" spans="1:26" ht="23.25">
      <c r="A121" s="4"/>
      <c r="B121" s="51"/>
      <c r="C121" s="51"/>
      <c r="D121" s="51"/>
      <c r="E121" s="51"/>
      <c r="F121" s="51"/>
      <c r="G121" s="51"/>
      <c r="H121" s="51"/>
      <c r="I121" s="61"/>
      <c r="J121" s="52" t="s">
        <v>53</v>
      </c>
      <c r="K121" s="53"/>
      <c r="L121" s="70">
        <v>18264.2</v>
      </c>
      <c r="M121" s="23">
        <v>321.5</v>
      </c>
      <c r="N121" s="70">
        <v>48.3</v>
      </c>
      <c r="O121" s="70"/>
      <c r="P121" s="23"/>
      <c r="Q121" s="23">
        <f>SUM(L121:P121)</f>
        <v>18634</v>
      </c>
      <c r="R121" s="23"/>
      <c r="S121" s="70"/>
      <c r="T121" s="70"/>
      <c r="U121" s="70"/>
      <c r="V121" s="23"/>
      <c r="W121" s="23">
        <f>SUM(Q121+V121)</f>
        <v>18634</v>
      </c>
      <c r="X121" s="23">
        <f>(Q121/W121)*100</f>
        <v>100</v>
      </c>
      <c r="Y121" s="23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52" t="s">
        <v>54</v>
      </c>
      <c r="K122" s="53"/>
      <c r="L122" s="21">
        <f>(L121/L119)*100</f>
        <v>73.86308948481626</v>
      </c>
      <c r="M122" s="21">
        <f>(M121/M119)*100</f>
        <v>112.25558659217879</v>
      </c>
      <c r="N122" s="21">
        <f>(N121/N119)*100</f>
        <v>76.7885532591415</v>
      </c>
      <c r="O122" s="21"/>
      <c r="P122" s="21"/>
      <c r="Q122" s="21">
        <f>(Q121/Q119)*100</f>
        <v>74.30891196503485</v>
      </c>
      <c r="R122" s="21"/>
      <c r="S122" s="21"/>
      <c r="T122" s="21"/>
      <c r="U122" s="21"/>
      <c r="V122" s="21"/>
      <c r="W122" s="21">
        <f>(W121/W119)*100</f>
        <v>74.30891196503485</v>
      </c>
      <c r="X122" s="21"/>
      <c r="Y122" s="21"/>
      <c r="Z122" s="4"/>
    </row>
    <row r="123" spans="1:26" ht="23.25">
      <c r="A123" s="4"/>
      <c r="B123" s="51"/>
      <c r="C123" s="51"/>
      <c r="D123" s="51"/>
      <c r="E123" s="51"/>
      <c r="F123" s="51"/>
      <c r="G123" s="51"/>
      <c r="H123" s="51"/>
      <c r="I123" s="61"/>
      <c r="J123" s="52" t="s">
        <v>55</v>
      </c>
      <c r="K123" s="53"/>
      <c r="L123" s="70">
        <f>(L121/L120)*100</f>
        <v>72.35467027960671</v>
      </c>
      <c r="M123" s="23">
        <f>(M121/M120)*100</f>
        <v>97.69067152841082</v>
      </c>
      <c r="N123" s="70">
        <f>(N121/N120)*100</f>
        <v>90.28037383177569</v>
      </c>
      <c r="O123" s="70"/>
      <c r="P123" s="23"/>
      <c r="Q123" s="23">
        <f>(Q121/Q120)*100</f>
        <v>72.7174812294148</v>
      </c>
      <c r="R123" s="23"/>
      <c r="S123" s="70"/>
      <c r="T123" s="70"/>
      <c r="U123" s="70"/>
      <c r="V123" s="23"/>
      <c r="W123" s="23">
        <f>(W121/W120)*100</f>
        <v>72.7174812294148</v>
      </c>
      <c r="X123" s="23"/>
      <c r="Y123" s="23"/>
      <c r="Z123" s="4"/>
    </row>
    <row r="124" spans="1:26" ht="23.25">
      <c r="A124" s="4"/>
      <c r="B124" s="51"/>
      <c r="C124" s="51"/>
      <c r="D124" s="51"/>
      <c r="E124" s="51"/>
      <c r="F124" s="51"/>
      <c r="G124" s="51"/>
      <c r="H124" s="51"/>
      <c r="I124" s="61"/>
      <c r="J124" s="52"/>
      <c r="K124" s="53"/>
      <c r="L124" s="70"/>
      <c r="M124" s="23"/>
      <c r="N124" s="70"/>
      <c r="O124" s="70"/>
      <c r="P124" s="23"/>
      <c r="Q124" s="23"/>
      <c r="R124" s="23"/>
      <c r="S124" s="70"/>
      <c r="T124" s="70"/>
      <c r="U124" s="70"/>
      <c r="V124" s="23"/>
      <c r="W124" s="23"/>
      <c r="X124" s="23"/>
      <c r="Y124" s="23"/>
      <c r="Z124" s="4"/>
    </row>
    <row r="125" spans="1:26" ht="23.25">
      <c r="A125" s="4"/>
      <c r="B125" s="51"/>
      <c r="C125" s="51"/>
      <c r="D125" s="51"/>
      <c r="E125" s="51"/>
      <c r="F125" s="81" t="s">
        <v>77</v>
      </c>
      <c r="G125" s="51"/>
      <c r="H125" s="51"/>
      <c r="I125" s="61"/>
      <c r="J125" s="52" t="s">
        <v>78</v>
      </c>
      <c r="K125" s="53"/>
      <c r="L125" s="70"/>
      <c r="M125" s="23"/>
      <c r="N125" s="70"/>
      <c r="O125" s="70"/>
      <c r="P125" s="23"/>
      <c r="Q125" s="23"/>
      <c r="R125" s="23"/>
      <c r="S125" s="70"/>
      <c r="T125" s="70"/>
      <c r="U125" s="70"/>
      <c r="V125" s="23"/>
      <c r="W125" s="23"/>
      <c r="X125" s="23"/>
      <c r="Y125" s="23"/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79</v>
      </c>
      <c r="K126" s="53"/>
      <c r="L126" s="70"/>
      <c r="M126" s="23"/>
      <c r="N126" s="70"/>
      <c r="O126" s="70"/>
      <c r="P126" s="23"/>
      <c r="Q126" s="23"/>
      <c r="R126" s="23"/>
      <c r="S126" s="70"/>
      <c r="T126" s="70"/>
      <c r="U126" s="70"/>
      <c r="V126" s="23"/>
      <c r="W126" s="23"/>
      <c r="X126" s="23"/>
      <c r="Y126" s="23"/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1"/>
      <c r="J127" s="52" t="s">
        <v>51</v>
      </c>
      <c r="K127" s="53"/>
      <c r="L127" s="70">
        <f aca="true" t="shared" si="13" ref="L127:O129">SUM(L144)</f>
        <v>83212.5</v>
      </c>
      <c r="M127" s="23">
        <f t="shared" si="13"/>
        <v>14730.7</v>
      </c>
      <c r="N127" s="70">
        <f t="shared" si="13"/>
        <v>57885.7</v>
      </c>
      <c r="O127" s="70">
        <f t="shared" si="13"/>
        <v>1800</v>
      </c>
      <c r="P127" s="23"/>
      <c r="Q127" s="23">
        <f>SUM(L127:P127)</f>
        <v>157628.9</v>
      </c>
      <c r="R127" s="23"/>
      <c r="S127" s="70"/>
      <c r="T127" s="70">
        <f>SUM(T144)</f>
        <v>2000</v>
      </c>
      <c r="U127" s="70"/>
      <c r="V127" s="23">
        <f>SUM(R127:U127)</f>
        <v>2000</v>
      </c>
      <c r="W127" s="23">
        <f>SUM(Q127+V127)</f>
        <v>159628.9</v>
      </c>
      <c r="X127" s="23">
        <f>(Q127/W127)*100</f>
        <v>98.7470940412419</v>
      </c>
      <c r="Y127" s="23">
        <f>(V127/W127)*100</f>
        <v>1.2529059587580946</v>
      </c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52" t="s">
        <v>52</v>
      </c>
      <c r="K128" s="53"/>
      <c r="L128" s="21">
        <f t="shared" si="13"/>
        <v>114456.9</v>
      </c>
      <c r="M128" s="21">
        <f t="shared" si="13"/>
        <v>20418.9</v>
      </c>
      <c r="N128" s="21">
        <f t="shared" si="13"/>
        <v>44605.8</v>
      </c>
      <c r="O128" s="21">
        <f t="shared" si="13"/>
        <v>1800</v>
      </c>
      <c r="P128" s="21"/>
      <c r="Q128" s="21">
        <f>SUM(L128:P128)</f>
        <v>181281.59999999998</v>
      </c>
      <c r="R128" s="21"/>
      <c r="S128" s="21"/>
      <c r="T128" s="21">
        <f>SUM(T145)</f>
        <v>9617.7</v>
      </c>
      <c r="U128" s="21"/>
      <c r="V128" s="21">
        <f>SUM(R128:U128)</f>
        <v>9617.7</v>
      </c>
      <c r="W128" s="21">
        <f>SUM(Q128+V128)</f>
        <v>190899.3</v>
      </c>
      <c r="X128" s="21">
        <f>(Q128/W128)*100</f>
        <v>94.96189876023641</v>
      </c>
      <c r="Y128" s="21">
        <f>(V128/W128)*100</f>
        <v>5.038101239763583</v>
      </c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1"/>
      <c r="J129" s="52" t="s">
        <v>53</v>
      </c>
      <c r="K129" s="53"/>
      <c r="L129" s="70">
        <f t="shared" si="13"/>
        <v>110291.4</v>
      </c>
      <c r="M129" s="23">
        <f t="shared" si="13"/>
        <v>19779.4</v>
      </c>
      <c r="N129" s="70">
        <f t="shared" si="13"/>
        <v>41287.5</v>
      </c>
      <c r="O129" s="70">
        <f t="shared" si="13"/>
        <v>1562.8</v>
      </c>
      <c r="P129" s="23"/>
      <c r="Q129" s="23">
        <f>SUM(L129:P129)</f>
        <v>172921.09999999998</v>
      </c>
      <c r="R129" s="23"/>
      <c r="S129" s="70"/>
      <c r="T129" s="70">
        <f>SUM(T146)</f>
        <v>9572.3</v>
      </c>
      <c r="U129" s="70"/>
      <c r="V129" s="23">
        <f>SUM(R129:U129)</f>
        <v>9572.3</v>
      </c>
      <c r="W129" s="23">
        <f>SUM(Q129+V129)</f>
        <v>182493.39999999997</v>
      </c>
      <c r="X129" s="23">
        <f>(Q129/W129)*100</f>
        <v>94.75471441706932</v>
      </c>
      <c r="Y129" s="23">
        <f>(V129/W129)*100</f>
        <v>5.245285582930672</v>
      </c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1"/>
      <c r="J130" s="52" t="s">
        <v>54</v>
      </c>
      <c r="K130" s="53"/>
      <c r="L130" s="70">
        <f>(L129/L127)*100</f>
        <v>132.54186570527264</v>
      </c>
      <c r="M130" s="23">
        <f>(M129/M127)*100</f>
        <v>134.27332034458647</v>
      </c>
      <c r="N130" s="70">
        <f>(N129/N127)*100</f>
        <v>71.32590605279024</v>
      </c>
      <c r="O130" s="70">
        <f>(O129/O127)*100</f>
        <v>86.82222222222222</v>
      </c>
      <c r="P130" s="23"/>
      <c r="Q130" s="23">
        <f>(Q129/Q127)*100</f>
        <v>109.70139358962727</v>
      </c>
      <c r="R130" s="23"/>
      <c r="S130" s="70"/>
      <c r="T130" s="70">
        <f>(T129/T127)*100</f>
        <v>478.6149999999999</v>
      </c>
      <c r="U130" s="70"/>
      <c r="V130" s="23">
        <f>(V129/V127)*100</f>
        <v>478.6149999999999</v>
      </c>
      <c r="W130" s="23">
        <f>(W129/W127)*100</f>
        <v>114.32353414701223</v>
      </c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2" t="s">
        <v>55</v>
      </c>
      <c r="K131" s="53"/>
      <c r="L131" s="70">
        <f>(L129/L128)*100</f>
        <v>96.36063880814525</v>
      </c>
      <c r="M131" s="23">
        <f>(M129/M128)*100</f>
        <v>96.86809769380329</v>
      </c>
      <c r="N131" s="70">
        <f>(N129/N128)*100</f>
        <v>92.56083289617044</v>
      </c>
      <c r="O131" s="70">
        <f>(O129/O128)*100</f>
        <v>86.82222222222222</v>
      </c>
      <c r="P131" s="23"/>
      <c r="Q131" s="23">
        <f>(Q129/Q128)*100</f>
        <v>95.3881144032268</v>
      </c>
      <c r="R131" s="23"/>
      <c r="S131" s="70"/>
      <c r="T131" s="70">
        <f>(T129/T128)*100</f>
        <v>99.52795366875655</v>
      </c>
      <c r="U131" s="70"/>
      <c r="V131" s="23">
        <f>(V129/V128)*100</f>
        <v>99.52795366875655</v>
      </c>
      <c r="W131" s="23">
        <f>(W129/W128)*100</f>
        <v>95.59668369658768</v>
      </c>
      <c r="X131" s="23"/>
      <c r="Y131" s="23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2"/>
      <c r="K132" s="53"/>
      <c r="L132" s="70"/>
      <c r="M132" s="23"/>
      <c r="N132" s="70"/>
      <c r="O132" s="70"/>
      <c r="P132" s="23"/>
      <c r="Q132" s="23"/>
      <c r="R132" s="23"/>
      <c r="S132" s="70"/>
      <c r="T132" s="70"/>
      <c r="U132" s="70"/>
      <c r="V132" s="23"/>
      <c r="W132" s="23"/>
      <c r="X132" s="23"/>
      <c r="Y132" s="23"/>
      <c r="Z132" s="4"/>
    </row>
    <row r="133" spans="1:26" ht="23.25">
      <c r="A133" s="4"/>
      <c r="B133" s="56"/>
      <c r="C133" s="56"/>
      <c r="D133" s="56"/>
      <c r="E133" s="56"/>
      <c r="F133" s="56"/>
      <c r="G133" s="82" t="s">
        <v>66</v>
      </c>
      <c r="H133" s="56"/>
      <c r="I133" s="61"/>
      <c r="J133" s="52" t="s">
        <v>67</v>
      </c>
      <c r="K133" s="53"/>
      <c r="L133" s="70"/>
      <c r="M133" s="23"/>
      <c r="N133" s="70"/>
      <c r="O133" s="70"/>
      <c r="P133" s="23"/>
      <c r="Q133" s="23"/>
      <c r="R133" s="23"/>
      <c r="S133" s="70"/>
      <c r="T133" s="70"/>
      <c r="U133" s="70"/>
      <c r="V133" s="23"/>
      <c r="W133" s="23"/>
      <c r="X133" s="23"/>
      <c r="Y133" s="23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 t="s">
        <v>68</v>
      </c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/>
      <c r="W134" s="23"/>
      <c r="X134" s="23"/>
      <c r="Y134" s="23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8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105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81" t="s">
        <v>49</v>
      </c>
      <c r="C144" s="81" t="s">
        <v>56</v>
      </c>
      <c r="D144" s="81" t="s">
        <v>58</v>
      </c>
      <c r="E144" s="81" t="s">
        <v>60</v>
      </c>
      <c r="F144" s="81" t="s">
        <v>77</v>
      </c>
      <c r="G144" s="81" t="s">
        <v>66</v>
      </c>
      <c r="H144" s="51"/>
      <c r="I144" s="61"/>
      <c r="J144" s="54" t="s">
        <v>51</v>
      </c>
      <c r="K144" s="55"/>
      <c r="L144" s="70">
        <f aca="true" t="shared" si="14" ref="L144:O146">SUM(L151)</f>
        <v>83212.5</v>
      </c>
      <c r="M144" s="70">
        <f t="shared" si="14"/>
        <v>14730.7</v>
      </c>
      <c r="N144" s="70">
        <f t="shared" si="14"/>
        <v>57885.7</v>
      </c>
      <c r="O144" s="70">
        <f t="shared" si="14"/>
        <v>1800</v>
      </c>
      <c r="P144" s="70"/>
      <c r="Q144" s="70">
        <f>SUM(L144:P144)</f>
        <v>157628.9</v>
      </c>
      <c r="R144" s="70"/>
      <c r="S144" s="70"/>
      <c r="T144" s="70">
        <f>SUM(T151)</f>
        <v>2000</v>
      </c>
      <c r="U144" s="74"/>
      <c r="V144" s="23">
        <f>SUM(R144:U144)</f>
        <v>2000</v>
      </c>
      <c r="W144" s="23">
        <f>SUM(Q144+V144)</f>
        <v>159628.9</v>
      </c>
      <c r="X144" s="23">
        <f>(Q144/W144)*100</f>
        <v>98.7470940412419</v>
      </c>
      <c r="Y144" s="23">
        <f>(V144/W144)*100</f>
        <v>1.2529059587580946</v>
      </c>
      <c r="Z144" s="4"/>
    </row>
    <row r="145" spans="1:26" ht="23.25">
      <c r="A145" s="4"/>
      <c r="B145" s="51"/>
      <c r="C145" s="51"/>
      <c r="D145" s="51"/>
      <c r="E145" s="51"/>
      <c r="F145" s="51"/>
      <c r="G145" s="51"/>
      <c r="H145" s="51"/>
      <c r="I145" s="61"/>
      <c r="J145" s="54" t="s">
        <v>52</v>
      </c>
      <c r="K145" s="55"/>
      <c r="L145" s="70">
        <f t="shared" si="14"/>
        <v>114456.9</v>
      </c>
      <c r="M145" s="70">
        <f t="shared" si="14"/>
        <v>20418.9</v>
      </c>
      <c r="N145" s="70">
        <f t="shared" si="14"/>
        <v>44605.8</v>
      </c>
      <c r="O145" s="70">
        <f t="shared" si="14"/>
        <v>1800</v>
      </c>
      <c r="P145" s="70"/>
      <c r="Q145" s="70">
        <f>SUM(L145:P145)</f>
        <v>181281.59999999998</v>
      </c>
      <c r="R145" s="70"/>
      <c r="S145" s="70"/>
      <c r="T145" s="70">
        <f>SUM(T152)</f>
        <v>9617.7</v>
      </c>
      <c r="U145" s="70"/>
      <c r="V145" s="23">
        <f>SUM(R145:U145)</f>
        <v>9617.7</v>
      </c>
      <c r="W145" s="23">
        <f>SUM(Q145+V145)</f>
        <v>190899.3</v>
      </c>
      <c r="X145" s="23">
        <f>(Q145/W145)*100</f>
        <v>94.96189876023641</v>
      </c>
      <c r="Y145" s="23">
        <f>(V145/W145)*100</f>
        <v>5.038101239763583</v>
      </c>
      <c r="Z145" s="4"/>
    </row>
    <row r="146" spans="1:26" ht="23.25">
      <c r="A146" s="4"/>
      <c r="B146" s="51"/>
      <c r="C146" s="51"/>
      <c r="D146" s="51"/>
      <c r="E146" s="51"/>
      <c r="F146" s="51"/>
      <c r="G146" s="51"/>
      <c r="H146" s="51"/>
      <c r="I146" s="61"/>
      <c r="J146" s="52" t="s">
        <v>53</v>
      </c>
      <c r="K146" s="53"/>
      <c r="L146" s="70">
        <f t="shared" si="14"/>
        <v>110291.4</v>
      </c>
      <c r="M146" s="70">
        <f t="shared" si="14"/>
        <v>19779.4</v>
      </c>
      <c r="N146" s="70">
        <f t="shared" si="14"/>
        <v>41287.5</v>
      </c>
      <c r="O146" s="70">
        <f t="shared" si="14"/>
        <v>1562.8</v>
      </c>
      <c r="P146" s="70"/>
      <c r="Q146" s="23">
        <f>SUM(L146:P146)</f>
        <v>172921.09999999998</v>
      </c>
      <c r="R146" s="70"/>
      <c r="S146" s="70"/>
      <c r="T146" s="70">
        <f>SUM(T153)</f>
        <v>9572.3</v>
      </c>
      <c r="U146" s="70"/>
      <c r="V146" s="23">
        <f>SUM(R146:U146)</f>
        <v>9572.3</v>
      </c>
      <c r="W146" s="23">
        <f>SUM(Q146+V146)</f>
        <v>182493.39999999997</v>
      </c>
      <c r="X146" s="23">
        <f>(Q146/W146)*100</f>
        <v>94.75471441706932</v>
      </c>
      <c r="Y146" s="23">
        <f>(V146/W146)*100</f>
        <v>5.245285582930672</v>
      </c>
      <c r="Z146" s="4"/>
    </row>
    <row r="147" spans="1:26" ht="23.25">
      <c r="A147" s="4"/>
      <c r="B147" s="51"/>
      <c r="C147" s="51"/>
      <c r="D147" s="51"/>
      <c r="E147" s="51"/>
      <c r="F147" s="51"/>
      <c r="G147" s="51"/>
      <c r="H147" s="51"/>
      <c r="I147" s="61"/>
      <c r="J147" s="52" t="s">
        <v>54</v>
      </c>
      <c r="K147" s="53"/>
      <c r="L147" s="70">
        <f>(L146/L144)*100</f>
        <v>132.54186570527264</v>
      </c>
      <c r="M147" s="23">
        <f>(M146/M144)*100</f>
        <v>134.27332034458647</v>
      </c>
      <c r="N147" s="70">
        <f>(N146/N144)*100</f>
        <v>71.32590605279024</v>
      </c>
      <c r="O147" s="70">
        <f>(O146/O144)*100</f>
        <v>86.82222222222222</v>
      </c>
      <c r="P147" s="23"/>
      <c r="Q147" s="23">
        <f>(Q146/Q144)*100</f>
        <v>109.70139358962727</v>
      </c>
      <c r="R147" s="23"/>
      <c r="S147" s="70"/>
      <c r="T147" s="70">
        <f>(T146/T144)*100</f>
        <v>478.6149999999999</v>
      </c>
      <c r="U147" s="70"/>
      <c r="V147" s="23">
        <f>(V146/V144)*100</f>
        <v>478.6149999999999</v>
      </c>
      <c r="W147" s="23">
        <f>(W146/W144)*100</f>
        <v>114.32353414701223</v>
      </c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55</v>
      </c>
      <c r="K148" s="53"/>
      <c r="L148" s="70">
        <f>(L146/L145)*100</f>
        <v>96.36063880814525</v>
      </c>
      <c r="M148" s="23">
        <f>(M146/M145)*100</f>
        <v>96.86809769380329</v>
      </c>
      <c r="N148" s="70">
        <f>(N146/N145)*100</f>
        <v>92.56083289617044</v>
      </c>
      <c r="O148" s="70">
        <f>(O146/O145)*100</f>
        <v>86.82222222222222</v>
      </c>
      <c r="P148" s="23"/>
      <c r="Q148" s="23">
        <f>(Q146/Q145)*100</f>
        <v>95.3881144032268</v>
      </c>
      <c r="R148" s="23"/>
      <c r="S148" s="70"/>
      <c r="T148" s="70">
        <f>(T146/T145)*100</f>
        <v>99.52795366875655</v>
      </c>
      <c r="U148" s="70"/>
      <c r="V148" s="23">
        <f>(V146/V145)*100</f>
        <v>99.52795366875655</v>
      </c>
      <c r="W148" s="23">
        <f>(W146/W145)*100</f>
        <v>95.59668369658768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2"/>
      <c r="K149" s="53"/>
      <c r="L149" s="70"/>
      <c r="M149" s="23"/>
      <c r="N149" s="70"/>
      <c r="O149" s="70"/>
      <c r="P149" s="23"/>
      <c r="Q149" s="23"/>
      <c r="R149" s="23"/>
      <c r="S149" s="70"/>
      <c r="T149" s="70"/>
      <c r="U149" s="70"/>
      <c r="V149" s="23"/>
      <c r="W149" s="23"/>
      <c r="X149" s="23"/>
      <c r="Y149" s="23"/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81" t="s">
        <v>80</v>
      </c>
      <c r="I150" s="61"/>
      <c r="J150" s="52" t="s">
        <v>81</v>
      </c>
      <c r="K150" s="53"/>
      <c r="L150" s="70"/>
      <c r="M150" s="23"/>
      <c r="N150" s="70"/>
      <c r="O150" s="70"/>
      <c r="P150" s="23"/>
      <c r="Q150" s="23"/>
      <c r="R150" s="23"/>
      <c r="S150" s="70"/>
      <c r="T150" s="70"/>
      <c r="U150" s="70"/>
      <c r="V150" s="23"/>
      <c r="W150" s="23"/>
      <c r="X150" s="23"/>
      <c r="Y150" s="23"/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1"/>
      <c r="I151" s="61"/>
      <c r="J151" s="52" t="s">
        <v>51</v>
      </c>
      <c r="K151" s="53"/>
      <c r="L151" s="70">
        <v>83212.5</v>
      </c>
      <c r="M151" s="23">
        <v>14730.7</v>
      </c>
      <c r="N151" s="70">
        <v>57885.7</v>
      </c>
      <c r="O151" s="70">
        <v>1800</v>
      </c>
      <c r="P151" s="23"/>
      <c r="Q151" s="23">
        <f>SUM(L151:P151)</f>
        <v>157628.9</v>
      </c>
      <c r="R151" s="23"/>
      <c r="S151" s="70"/>
      <c r="T151" s="70">
        <v>2000</v>
      </c>
      <c r="U151" s="70"/>
      <c r="V151" s="23">
        <f>SUM(R151:U151)</f>
        <v>2000</v>
      </c>
      <c r="W151" s="23">
        <f>SUM(Q151+V151)</f>
        <v>159628.9</v>
      </c>
      <c r="X151" s="23">
        <f>(Q151/W151)*100</f>
        <v>98.7470940412419</v>
      </c>
      <c r="Y151" s="23">
        <f>(V151/W151)*100</f>
        <v>1.2529059587580946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1"/>
      <c r="I152" s="61"/>
      <c r="J152" s="52" t="s">
        <v>52</v>
      </c>
      <c r="K152" s="53"/>
      <c r="L152" s="70">
        <v>114456.9</v>
      </c>
      <c r="M152" s="23">
        <v>20418.9</v>
      </c>
      <c r="N152" s="70">
        <v>44605.8</v>
      </c>
      <c r="O152" s="70">
        <v>1800</v>
      </c>
      <c r="P152" s="23"/>
      <c r="Q152" s="23">
        <f>SUM(L152:P152)</f>
        <v>181281.59999999998</v>
      </c>
      <c r="R152" s="23"/>
      <c r="S152" s="70"/>
      <c r="T152" s="70">
        <v>9617.7</v>
      </c>
      <c r="U152" s="70"/>
      <c r="V152" s="23">
        <f>SUM(R152:U152)</f>
        <v>9617.7</v>
      </c>
      <c r="W152" s="23">
        <f>SUM(Q152+V152)</f>
        <v>190899.3</v>
      </c>
      <c r="X152" s="23">
        <f>(Q152/W152)*100</f>
        <v>94.96189876023641</v>
      </c>
      <c r="Y152" s="23">
        <f>(V152/W152)*100</f>
        <v>5.038101239763583</v>
      </c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1"/>
      <c r="I153" s="61"/>
      <c r="J153" s="52" t="s">
        <v>53</v>
      </c>
      <c r="K153" s="53"/>
      <c r="L153" s="70">
        <v>110291.4</v>
      </c>
      <c r="M153" s="23">
        <v>19779.4</v>
      </c>
      <c r="N153" s="70">
        <v>41287.5</v>
      </c>
      <c r="O153" s="70">
        <v>1562.8</v>
      </c>
      <c r="P153" s="23"/>
      <c r="Q153" s="23">
        <f>SUM(L153:P153)</f>
        <v>172921.09999999998</v>
      </c>
      <c r="R153" s="23"/>
      <c r="S153" s="70"/>
      <c r="T153" s="70">
        <v>9572.3</v>
      </c>
      <c r="U153" s="70"/>
      <c r="V153" s="23">
        <f>SUM(R153:U153)</f>
        <v>9572.3</v>
      </c>
      <c r="W153" s="23">
        <f>SUM(Q153+V153)</f>
        <v>182493.39999999997</v>
      </c>
      <c r="X153" s="23">
        <f>(Q153/W153)*100</f>
        <v>94.75471441706932</v>
      </c>
      <c r="Y153" s="23">
        <f>(V153/W153)*100</f>
        <v>5.245285582930672</v>
      </c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1"/>
      <c r="I154" s="61"/>
      <c r="J154" s="52" t="s">
        <v>54</v>
      </c>
      <c r="K154" s="53"/>
      <c r="L154" s="70">
        <f>(L153/L151)*100</f>
        <v>132.54186570527264</v>
      </c>
      <c r="M154" s="23">
        <f>(M153/M151)*100</f>
        <v>134.27332034458647</v>
      </c>
      <c r="N154" s="70">
        <f>(N153/N151)*100</f>
        <v>71.32590605279024</v>
      </c>
      <c r="O154" s="70">
        <f>(O153/O151)*100</f>
        <v>86.82222222222222</v>
      </c>
      <c r="P154" s="23"/>
      <c r="Q154" s="23">
        <f>(Q153/Q151)*100</f>
        <v>109.70139358962727</v>
      </c>
      <c r="R154" s="23"/>
      <c r="S154" s="70"/>
      <c r="T154" s="70">
        <f>(T153/T151)*100</f>
        <v>478.6149999999999</v>
      </c>
      <c r="U154" s="70"/>
      <c r="V154" s="23">
        <f>(V153/V151)*100</f>
        <v>478.6149999999999</v>
      </c>
      <c r="W154" s="23">
        <f>(W153/W151)*100</f>
        <v>114.32353414701223</v>
      </c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51"/>
      <c r="I155" s="61"/>
      <c r="J155" s="52" t="s">
        <v>55</v>
      </c>
      <c r="K155" s="53"/>
      <c r="L155" s="70">
        <f>(L153/L152)*100</f>
        <v>96.36063880814525</v>
      </c>
      <c r="M155" s="23">
        <f>(M153/M152)*100</f>
        <v>96.86809769380329</v>
      </c>
      <c r="N155" s="70">
        <f>(N153/N152)*100</f>
        <v>92.56083289617044</v>
      </c>
      <c r="O155" s="70">
        <f>(O153/O152)*100</f>
        <v>86.82222222222222</v>
      </c>
      <c r="P155" s="23"/>
      <c r="Q155" s="23">
        <f>(Q153/Q152)*100</f>
        <v>95.3881144032268</v>
      </c>
      <c r="R155" s="23"/>
      <c r="S155" s="70"/>
      <c r="T155" s="70">
        <f>(T153/T152)*100</f>
        <v>99.52795366875655</v>
      </c>
      <c r="U155" s="70"/>
      <c r="V155" s="23">
        <f>(V153/V152)*100</f>
        <v>99.52795366875655</v>
      </c>
      <c r="W155" s="23">
        <f>(W153/W152)*100</f>
        <v>95.59668369658768</v>
      </c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1"/>
      <c r="I156" s="61"/>
      <c r="J156" s="52"/>
      <c r="K156" s="53"/>
      <c r="L156" s="70"/>
      <c r="M156" s="23"/>
      <c r="N156" s="70"/>
      <c r="O156" s="70"/>
      <c r="P156" s="23"/>
      <c r="Q156" s="23"/>
      <c r="R156" s="23"/>
      <c r="S156" s="70"/>
      <c r="T156" s="70"/>
      <c r="U156" s="70"/>
      <c r="V156" s="23"/>
      <c r="W156" s="23"/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81" t="s">
        <v>82</v>
      </c>
      <c r="G157" s="51"/>
      <c r="H157" s="51"/>
      <c r="I157" s="61"/>
      <c r="J157" s="52" t="s">
        <v>83</v>
      </c>
      <c r="K157" s="53"/>
      <c r="L157" s="70"/>
      <c r="M157" s="23"/>
      <c r="N157" s="70"/>
      <c r="O157" s="70"/>
      <c r="P157" s="23"/>
      <c r="Q157" s="23"/>
      <c r="R157" s="23"/>
      <c r="S157" s="70"/>
      <c r="T157" s="70"/>
      <c r="U157" s="70"/>
      <c r="V157" s="23"/>
      <c r="W157" s="23"/>
      <c r="X157" s="23"/>
      <c r="Y157" s="23"/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52" t="s">
        <v>51</v>
      </c>
      <c r="K158" s="53"/>
      <c r="L158" s="21">
        <f aca="true" t="shared" si="15" ref="L158:N159">SUM(L166)</f>
        <v>1696.5</v>
      </c>
      <c r="M158" s="21">
        <f t="shared" si="15"/>
        <v>257.4</v>
      </c>
      <c r="N158" s="21">
        <f t="shared" si="15"/>
        <v>2224.2</v>
      </c>
      <c r="O158" s="21"/>
      <c r="P158" s="21"/>
      <c r="Q158" s="21">
        <f>SUM(L158:P158)</f>
        <v>4178.1</v>
      </c>
      <c r="R158" s="21"/>
      <c r="S158" s="21"/>
      <c r="T158" s="21"/>
      <c r="U158" s="21"/>
      <c r="V158" s="21"/>
      <c r="W158" s="21">
        <f>SUM(Q158+V158)</f>
        <v>4178.1</v>
      </c>
      <c r="X158" s="21">
        <f>(Q158/W158)*100</f>
        <v>100</v>
      </c>
      <c r="Y158" s="21"/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1"/>
      <c r="I159" s="61"/>
      <c r="J159" s="52" t="s">
        <v>52</v>
      </c>
      <c r="K159" s="53"/>
      <c r="L159" s="70">
        <f t="shared" si="15"/>
        <v>2046.8</v>
      </c>
      <c r="M159" s="23">
        <f t="shared" si="15"/>
        <v>93.9</v>
      </c>
      <c r="N159" s="70">
        <f t="shared" si="15"/>
        <v>2402.4</v>
      </c>
      <c r="O159" s="70"/>
      <c r="P159" s="23"/>
      <c r="Q159" s="23">
        <f>SUM(L159:P159)</f>
        <v>4543.1</v>
      </c>
      <c r="R159" s="23"/>
      <c r="S159" s="70"/>
      <c r="T159" s="70"/>
      <c r="U159" s="70"/>
      <c r="V159" s="23"/>
      <c r="W159" s="23">
        <f>SUM(Q159+V159)</f>
        <v>4543.1</v>
      </c>
      <c r="X159" s="23">
        <f>(Q159/W159)*100</f>
        <v>100</v>
      </c>
      <c r="Y159" s="23"/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53</v>
      </c>
      <c r="K160" s="53"/>
      <c r="L160" s="70">
        <f>SUM(L168)</f>
        <v>1541.7</v>
      </c>
      <c r="M160" s="23"/>
      <c r="N160" s="70">
        <f>SUM(N168)</f>
        <v>2216.4</v>
      </c>
      <c r="O160" s="70"/>
      <c r="P160" s="23"/>
      <c r="Q160" s="23">
        <f>SUM(L160:P160)</f>
        <v>3758.1000000000004</v>
      </c>
      <c r="R160" s="23"/>
      <c r="S160" s="70"/>
      <c r="T160" s="70"/>
      <c r="U160" s="70"/>
      <c r="V160" s="23"/>
      <c r="W160" s="23">
        <f>SUM(Q160+V160)</f>
        <v>3758.1000000000004</v>
      </c>
      <c r="X160" s="23">
        <f>(Q160/W160)*100</f>
        <v>100</v>
      </c>
      <c r="Y160" s="23"/>
      <c r="Z160" s="4"/>
    </row>
    <row r="161" spans="1:26" ht="23.25">
      <c r="A161" s="4"/>
      <c r="B161" s="51"/>
      <c r="C161" s="51"/>
      <c r="D161" s="51"/>
      <c r="E161" s="51"/>
      <c r="F161" s="51"/>
      <c r="G161" s="51"/>
      <c r="H161" s="51"/>
      <c r="I161" s="61"/>
      <c r="J161" s="52" t="s">
        <v>54</v>
      </c>
      <c r="K161" s="53"/>
      <c r="L161" s="70">
        <f>(L160/L158)*100</f>
        <v>90.87533156498674</v>
      </c>
      <c r="M161" s="23">
        <f>(M160/M158)*100</f>
        <v>0</v>
      </c>
      <c r="N161" s="70">
        <f>(N160/N158)*100</f>
        <v>99.64931211222013</v>
      </c>
      <c r="O161" s="70"/>
      <c r="P161" s="23"/>
      <c r="Q161" s="23">
        <f>(Q160/Q158)*100</f>
        <v>89.94758382997055</v>
      </c>
      <c r="R161" s="23"/>
      <c r="S161" s="70"/>
      <c r="T161" s="70"/>
      <c r="U161" s="70"/>
      <c r="V161" s="23"/>
      <c r="W161" s="23">
        <f>(W160/W158)*100</f>
        <v>89.94758382997055</v>
      </c>
      <c r="X161" s="23"/>
      <c r="Y161" s="23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 t="s">
        <v>55</v>
      </c>
      <c r="K162" s="53"/>
      <c r="L162" s="70">
        <f>(L160/L159)*100</f>
        <v>75.32245456322065</v>
      </c>
      <c r="M162" s="23">
        <f>(M160/M159)*100</f>
        <v>0</v>
      </c>
      <c r="N162" s="70">
        <f>(N160/N159)*100</f>
        <v>92.25774225774227</v>
      </c>
      <c r="O162" s="70"/>
      <c r="P162" s="23"/>
      <c r="Q162" s="23">
        <f>(Q160/Q159)*100</f>
        <v>82.72104950364289</v>
      </c>
      <c r="R162" s="23"/>
      <c r="S162" s="70"/>
      <c r="T162" s="70"/>
      <c r="U162" s="70"/>
      <c r="V162" s="23"/>
      <c r="W162" s="23">
        <f>(W160/W159)*100</f>
        <v>82.72104950364289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51"/>
      <c r="I163" s="61"/>
      <c r="J163" s="52"/>
      <c r="K163" s="53"/>
      <c r="L163" s="70"/>
      <c r="M163" s="23"/>
      <c r="N163" s="70"/>
      <c r="O163" s="70"/>
      <c r="P163" s="23"/>
      <c r="Q163" s="23"/>
      <c r="R163" s="23"/>
      <c r="S163" s="70"/>
      <c r="T163" s="70"/>
      <c r="U163" s="70"/>
      <c r="V163" s="23"/>
      <c r="W163" s="23"/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81" t="s">
        <v>66</v>
      </c>
      <c r="H164" s="51"/>
      <c r="I164" s="61"/>
      <c r="J164" s="52" t="s">
        <v>67</v>
      </c>
      <c r="K164" s="53"/>
      <c r="L164" s="70"/>
      <c r="M164" s="23"/>
      <c r="N164" s="70"/>
      <c r="O164" s="70"/>
      <c r="P164" s="23"/>
      <c r="Q164" s="23"/>
      <c r="R164" s="23"/>
      <c r="S164" s="70"/>
      <c r="T164" s="70"/>
      <c r="U164" s="70"/>
      <c r="V164" s="23"/>
      <c r="W164" s="23"/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2" t="s">
        <v>68</v>
      </c>
      <c r="K165" s="53"/>
      <c r="L165" s="70"/>
      <c r="M165" s="23"/>
      <c r="N165" s="70"/>
      <c r="O165" s="70"/>
      <c r="P165" s="23"/>
      <c r="Q165" s="23"/>
      <c r="R165" s="23"/>
      <c r="S165" s="70"/>
      <c r="T165" s="70"/>
      <c r="U165" s="70"/>
      <c r="V165" s="23"/>
      <c r="W165" s="23"/>
      <c r="X165" s="23"/>
      <c r="Y165" s="23"/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2" t="s">
        <v>51</v>
      </c>
      <c r="K166" s="53"/>
      <c r="L166" s="70">
        <f aca="true" t="shared" si="16" ref="L166:N167">SUM(L173)</f>
        <v>1696.5</v>
      </c>
      <c r="M166" s="23">
        <f t="shared" si="16"/>
        <v>257.4</v>
      </c>
      <c r="N166" s="70">
        <f t="shared" si="16"/>
        <v>2224.2</v>
      </c>
      <c r="O166" s="70"/>
      <c r="P166" s="23"/>
      <c r="Q166" s="23">
        <f>SUM(L166:P166)</f>
        <v>4178.1</v>
      </c>
      <c r="R166" s="23"/>
      <c r="S166" s="70"/>
      <c r="T166" s="70"/>
      <c r="U166" s="70"/>
      <c r="V166" s="23"/>
      <c r="W166" s="23">
        <f>SUM(Q166+V166)</f>
        <v>4178.1</v>
      </c>
      <c r="X166" s="23">
        <f>(Q166/W166)*100</f>
        <v>100</v>
      </c>
      <c r="Y166" s="23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52" t="s">
        <v>52</v>
      </c>
      <c r="K167" s="53"/>
      <c r="L167" s="21">
        <f t="shared" si="16"/>
        <v>2046.8</v>
      </c>
      <c r="M167" s="21">
        <f t="shared" si="16"/>
        <v>93.9</v>
      </c>
      <c r="N167" s="21">
        <f t="shared" si="16"/>
        <v>2402.4</v>
      </c>
      <c r="O167" s="21"/>
      <c r="P167" s="21"/>
      <c r="Q167" s="21">
        <f>SUM(L167:P167)</f>
        <v>4543.1</v>
      </c>
      <c r="R167" s="21"/>
      <c r="S167" s="21"/>
      <c r="T167" s="21"/>
      <c r="U167" s="21"/>
      <c r="V167" s="21"/>
      <c r="W167" s="21">
        <f>SUM(Q167+V167)</f>
        <v>4543.1</v>
      </c>
      <c r="X167" s="21">
        <f>(Q167/W167)*100</f>
        <v>100</v>
      </c>
      <c r="Y167" s="21"/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 t="s">
        <v>53</v>
      </c>
      <c r="K168" s="53"/>
      <c r="L168" s="70">
        <f>SUM(L175)</f>
        <v>1541.7</v>
      </c>
      <c r="M168" s="23"/>
      <c r="N168" s="70">
        <f>SUM(N175)</f>
        <v>2216.4</v>
      </c>
      <c r="O168" s="70"/>
      <c r="P168" s="23"/>
      <c r="Q168" s="23">
        <f>SUM(L168:P168)</f>
        <v>3758.1000000000004</v>
      </c>
      <c r="R168" s="23"/>
      <c r="S168" s="70"/>
      <c r="T168" s="70"/>
      <c r="U168" s="70"/>
      <c r="V168" s="23"/>
      <c r="W168" s="23">
        <f>SUM(Q168+V168)</f>
        <v>3758.1000000000004</v>
      </c>
      <c r="X168" s="23">
        <f>(Q168/W168)*100</f>
        <v>100</v>
      </c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54</v>
      </c>
      <c r="K169" s="53"/>
      <c r="L169" s="70">
        <f>(L168/L166)*100</f>
        <v>90.87533156498674</v>
      </c>
      <c r="M169" s="23">
        <f>(M168/M166)*100</f>
        <v>0</v>
      </c>
      <c r="N169" s="70">
        <f>(N168/N166)*100</f>
        <v>99.64931211222013</v>
      </c>
      <c r="O169" s="70"/>
      <c r="P169" s="23"/>
      <c r="Q169" s="23">
        <f>(Q168/Q166)*100</f>
        <v>89.94758382997055</v>
      </c>
      <c r="R169" s="23"/>
      <c r="S169" s="70"/>
      <c r="T169" s="70"/>
      <c r="U169" s="70"/>
      <c r="V169" s="23"/>
      <c r="W169" s="23">
        <f>SUM(Q169+V169)</f>
        <v>89.94758382997055</v>
      </c>
      <c r="X169" s="23"/>
      <c r="Y169" s="23"/>
      <c r="Z169" s="4"/>
    </row>
    <row r="170" spans="1:26" ht="23.25">
      <c r="A170" s="4"/>
      <c r="B170" s="51"/>
      <c r="C170" s="51"/>
      <c r="D170" s="51"/>
      <c r="E170" s="51"/>
      <c r="F170" s="51"/>
      <c r="G170" s="51"/>
      <c r="H170" s="51"/>
      <c r="I170" s="61"/>
      <c r="J170" s="52" t="s">
        <v>55</v>
      </c>
      <c r="K170" s="53"/>
      <c r="L170" s="70">
        <f>(L168/L167)*100</f>
        <v>75.32245456322065</v>
      </c>
      <c r="M170" s="23">
        <f>(M168/M167)*100</f>
        <v>0</v>
      </c>
      <c r="N170" s="70">
        <f>(N168/N167)*100</f>
        <v>92.25774225774227</v>
      </c>
      <c r="O170" s="70"/>
      <c r="P170" s="23"/>
      <c r="Q170" s="23">
        <f>(Q168/Q167)*100</f>
        <v>82.72104950364289</v>
      </c>
      <c r="R170" s="23"/>
      <c r="S170" s="70"/>
      <c r="T170" s="70"/>
      <c r="U170" s="70"/>
      <c r="V170" s="23"/>
      <c r="W170" s="23">
        <f>SUM(Q170+V170)</f>
        <v>82.72104950364289</v>
      </c>
      <c r="X170" s="23"/>
      <c r="Y170" s="23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51"/>
      <c r="I171" s="61"/>
      <c r="J171" s="52"/>
      <c r="K171" s="53"/>
      <c r="L171" s="70"/>
      <c r="M171" s="23"/>
      <c r="N171" s="70"/>
      <c r="O171" s="70"/>
      <c r="P171" s="23"/>
      <c r="Q171" s="23"/>
      <c r="R171" s="23"/>
      <c r="S171" s="70"/>
      <c r="T171" s="70"/>
      <c r="U171" s="70"/>
      <c r="V171" s="23"/>
      <c r="W171" s="23"/>
      <c r="X171" s="23"/>
      <c r="Y171" s="23"/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82" t="s">
        <v>80</v>
      </c>
      <c r="I172" s="61"/>
      <c r="J172" s="52" t="s">
        <v>81</v>
      </c>
      <c r="K172" s="53"/>
      <c r="L172" s="70"/>
      <c r="M172" s="23"/>
      <c r="N172" s="70"/>
      <c r="O172" s="70"/>
      <c r="P172" s="23"/>
      <c r="Q172" s="23"/>
      <c r="R172" s="23"/>
      <c r="S172" s="70"/>
      <c r="T172" s="70"/>
      <c r="U172" s="70"/>
      <c r="V172" s="23"/>
      <c r="W172" s="23"/>
      <c r="X172" s="23"/>
      <c r="Y172" s="23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52" t="s">
        <v>51</v>
      </c>
      <c r="K173" s="53"/>
      <c r="L173" s="21">
        <v>1696.5</v>
      </c>
      <c r="M173" s="21">
        <v>257.4</v>
      </c>
      <c r="N173" s="21">
        <v>2224.2</v>
      </c>
      <c r="O173" s="21"/>
      <c r="P173" s="21"/>
      <c r="Q173" s="21">
        <f>SUM(L173:P173)</f>
        <v>4178.1</v>
      </c>
      <c r="R173" s="21"/>
      <c r="S173" s="21"/>
      <c r="T173" s="21"/>
      <c r="U173" s="21"/>
      <c r="V173" s="21"/>
      <c r="W173" s="21">
        <f>SUM(Q173+V173)</f>
        <v>4178.1</v>
      </c>
      <c r="X173" s="21">
        <f>(Q173/W173)*100</f>
        <v>100</v>
      </c>
      <c r="Y173" s="21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1"/>
      <c r="J174" s="52" t="s">
        <v>52</v>
      </c>
      <c r="K174" s="53"/>
      <c r="L174" s="70">
        <v>2046.8</v>
      </c>
      <c r="M174" s="23">
        <v>93.9</v>
      </c>
      <c r="N174" s="70">
        <v>2402.4</v>
      </c>
      <c r="O174" s="70"/>
      <c r="P174" s="23"/>
      <c r="Q174" s="23">
        <f>SUM(L174:P174)</f>
        <v>4543.1</v>
      </c>
      <c r="R174" s="23"/>
      <c r="S174" s="70"/>
      <c r="T174" s="70"/>
      <c r="U174" s="70"/>
      <c r="V174" s="23"/>
      <c r="W174" s="23">
        <f>SUM(Q174+V174)</f>
        <v>4543.1</v>
      </c>
      <c r="X174" s="23">
        <f>(Q174/W174)*100</f>
        <v>100</v>
      </c>
      <c r="Y174" s="23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1"/>
      <c r="J175" s="52" t="s">
        <v>53</v>
      </c>
      <c r="K175" s="53"/>
      <c r="L175" s="70">
        <v>1541.7</v>
      </c>
      <c r="M175" s="23"/>
      <c r="N175" s="70">
        <v>2216.4</v>
      </c>
      <c r="O175" s="70"/>
      <c r="P175" s="23"/>
      <c r="Q175" s="23">
        <f>SUM(L175:P175)</f>
        <v>3758.1000000000004</v>
      </c>
      <c r="R175" s="23"/>
      <c r="S175" s="70"/>
      <c r="T175" s="70"/>
      <c r="U175" s="70"/>
      <c r="V175" s="23"/>
      <c r="W175" s="23">
        <f>SUM(Q175+V175)</f>
        <v>3758.1000000000004</v>
      </c>
      <c r="X175" s="23">
        <f>(Q175/W175)*100</f>
        <v>100</v>
      </c>
      <c r="Y175" s="23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1"/>
      <c r="J176" s="52" t="s">
        <v>54</v>
      </c>
      <c r="K176" s="53"/>
      <c r="L176" s="70">
        <f>(L175/L173)*100</f>
        <v>90.87533156498674</v>
      </c>
      <c r="M176" s="23"/>
      <c r="N176" s="70">
        <f>(N175/N173)*100</f>
        <v>99.64931211222013</v>
      </c>
      <c r="O176" s="70"/>
      <c r="P176" s="23"/>
      <c r="Q176" s="23">
        <f>(Q175/Q173)*100</f>
        <v>89.94758382997055</v>
      </c>
      <c r="R176" s="23"/>
      <c r="S176" s="70"/>
      <c r="T176" s="70"/>
      <c r="U176" s="70"/>
      <c r="V176" s="23"/>
      <c r="W176" s="23">
        <f>(W175/W173)*100</f>
        <v>89.94758382997055</v>
      </c>
      <c r="X176" s="23"/>
      <c r="Y176" s="23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55</v>
      </c>
      <c r="K177" s="53"/>
      <c r="L177" s="70">
        <f>(L175/L174)*100</f>
        <v>75.32245456322065</v>
      </c>
      <c r="M177" s="23"/>
      <c r="N177" s="70">
        <f>(N175/N174)*100</f>
        <v>92.25774225774227</v>
      </c>
      <c r="O177" s="70"/>
      <c r="P177" s="23"/>
      <c r="Q177" s="23">
        <f>(Q175/Q174)*100</f>
        <v>82.72104950364289</v>
      </c>
      <c r="R177" s="23"/>
      <c r="S177" s="70"/>
      <c r="T177" s="70"/>
      <c r="U177" s="70"/>
      <c r="V177" s="23"/>
      <c r="W177" s="23">
        <f>(W175/W174)*100</f>
        <v>82.72104950364289</v>
      </c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/>
      <c r="K178" s="53"/>
      <c r="L178" s="70"/>
      <c r="M178" s="23"/>
      <c r="N178" s="70"/>
      <c r="O178" s="70"/>
      <c r="P178" s="23"/>
      <c r="Q178" s="23"/>
      <c r="R178" s="23"/>
      <c r="S178" s="70"/>
      <c r="T178" s="70"/>
      <c r="U178" s="70"/>
      <c r="V178" s="23"/>
      <c r="W178" s="23"/>
      <c r="X178" s="23"/>
      <c r="Y178" s="23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1"/>
      <c r="J179" s="52"/>
      <c r="K179" s="53"/>
      <c r="L179" s="70"/>
      <c r="M179" s="23"/>
      <c r="N179" s="70"/>
      <c r="O179" s="70"/>
      <c r="P179" s="23"/>
      <c r="Q179" s="23"/>
      <c r="R179" s="23"/>
      <c r="S179" s="70"/>
      <c r="T179" s="70"/>
      <c r="U179" s="70"/>
      <c r="V179" s="23"/>
      <c r="W179" s="23"/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8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106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6" ht="23.25">
      <c r="A189" s="4"/>
      <c r="B189" s="81" t="s">
        <v>49</v>
      </c>
      <c r="C189" s="81" t="s">
        <v>56</v>
      </c>
      <c r="D189" s="81" t="s">
        <v>58</v>
      </c>
      <c r="E189" s="81" t="s">
        <v>60</v>
      </c>
      <c r="F189" s="81" t="s">
        <v>84</v>
      </c>
      <c r="G189" s="51"/>
      <c r="H189" s="51"/>
      <c r="I189" s="61"/>
      <c r="J189" s="54" t="s">
        <v>85</v>
      </c>
      <c r="K189" s="55"/>
      <c r="L189" s="70"/>
      <c r="M189" s="70"/>
      <c r="N189" s="70"/>
      <c r="O189" s="70"/>
      <c r="P189" s="70"/>
      <c r="Q189" s="70"/>
      <c r="R189" s="70"/>
      <c r="S189" s="70"/>
      <c r="T189" s="70"/>
      <c r="U189" s="74"/>
      <c r="V189" s="23"/>
      <c r="W189" s="23"/>
      <c r="X189" s="23"/>
      <c r="Y189" s="23"/>
      <c r="Z189" s="4"/>
    </row>
    <row r="190" spans="1:26" ht="23.25">
      <c r="A190" s="4"/>
      <c r="B190" s="51"/>
      <c r="C190" s="51"/>
      <c r="D190" s="51"/>
      <c r="E190" s="51"/>
      <c r="F190" s="51"/>
      <c r="G190" s="51"/>
      <c r="H190" s="51"/>
      <c r="I190" s="61"/>
      <c r="J190" s="54" t="s">
        <v>86</v>
      </c>
      <c r="K190" s="55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23"/>
      <c r="W190" s="23"/>
      <c r="X190" s="23"/>
      <c r="Y190" s="23"/>
      <c r="Z190" s="4"/>
    </row>
    <row r="191" spans="1:26" ht="23.25">
      <c r="A191" s="4"/>
      <c r="B191" s="51"/>
      <c r="C191" s="51"/>
      <c r="D191" s="51"/>
      <c r="E191" s="51"/>
      <c r="F191" s="51"/>
      <c r="G191" s="51"/>
      <c r="H191" s="51"/>
      <c r="I191" s="61"/>
      <c r="J191" s="52" t="s">
        <v>51</v>
      </c>
      <c r="K191" s="53"/>
      <c r="L191" s="70">
        <f>SUM(L199)</f>
        <v>68460</v>
      </c>
      <c r="M191" s="70"/>
      <c r="N191" s="70"/>
      <c r="O191" s="70"/>
      <c r="P191" s="70"/>
      <c r="Q191" s="23">
        <f>SUM(L191:P191)</f>
        <v>68460</v>
      </c>
      <c r="R191" s="70"/>
      <c r="S191" s="70"/>
      <c r="T191" s="70"/>
      <c r="U191" s="70"/>
      <c r="V191" s="23"/>
      <c r="W191" s="23">
        <f>SUM(Q191+V191)</f>
        <v>68460</v>
      </c>
      <c r="X191" s="23">
        <f>(Q191/W191)*100</f>
        <v>100</v>
      </c>
      <c r="Y191" s="23"/>
      <c r="Z191" s="4"/>
    </row>
    <row r="192" spans="1:26" ht="23.25">
      <c r="A192" s="4"/>
      <c r="B192" s="51"/>
      <c r="C192" s="51"/>
      <c r="D192" s="51"/>
      <c r="E192" s="51"/>
      <c r="F192" s="51"/>
      <c r="G192" s="51"/>
      <c r="H192" s="51"/>
      <c r="I192" s="61"/>
      <c r="J192" s="52" t="s">
        <v>52</v>
      </c>
      <c r="K192" s="53"/>
      <c r="L192" s="70">
        <f>SUM(L200)</f>
        <v>10413.9</v>
      </c>
      <c r="M192" s="23"/>
      <c r="N192" s="70"/>
      <c r="O192" s="70"/>
      <c r="P192" s="23"/>
      <c r="Q192" s="23">
        <f>SUM(L192:P192)</f>
        <v>10413.9</v>
      </c>
      <c r="R192" s="23"/>
      <c r="S192" s="70"/>
      <c r="T192" s="70"/>
      <c r="U192" s="70"/>
      <c r="V192" s="23"/>
      <c r="W192" s="23">
        <f>SUM(Q192+V192)</f>
        <v>10413.9</v>
      </c>
      <c r="X192" s="23">
        <f>(Q192/W192)*100</f>
        <v>100</v>
      </c>
      <c r="Y192" s="23"/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53</v>
      </c>
      <c r="K193" s="53"/>
      <c r="L193" s="70">
        <f>SUM(L201)</f>
        <v>0</v>
      </c>
      <c r="M193" s="23"/>
      <c r="N193" s="70"/>
      <c r="O193" s="70"/>
      <c r="P193" s="23"/>
      <c r="Q193" s="23">
        <f>SUM(L193:P193)</f>
        <v>0</v>
      </c>
      <c r="R193" s="23"/>
      <c r="S193" s="70"/>
      <c r="T193" s="70"/>
      <c r="U193" s="70"/>
      <c r="V193" s="23"/>
      <c r="W193" s="23">
        <f>SUM(Q193+V193)</f>
        <v>0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54</v>
      </c>
      <c r="K194" s="53"/>
      <c r="L194" s="70"/>
      <c r="M194" s="23"/>
      <c r="N194" s="70"/>
      <c r="O194" s="70"/>
      <c r="P194" s="23"/>
      <c r="Q194" s="23"/>
      <c r="R194" s="23"/>
      <c r="S194" s="70"/>
      <c r="T194" s="70"/>
      <c r="U194" s="70"/>
      <c r="V194" s="23"/>
      <c r="W194" s="23"/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 t="s">
        <v>55</v>
      </c>
      <c r="K195" s="53"/>
      <c r="L195" s="70"/>
      <c r="M195" s="23"/>
      <c r="N195" s="70"/>
      <c r="O195" s="70"/>
      <c r="P195" s="23"/>
      <c r="Q195" s="23"/>
      <c r="R195" s="23"/>
      <c r="S195" s="70"/>
      <c r="T195" s="70"/>
      <c r="U195" s="70"/>
      <c r="V195" s="23"/>
      <c r="W195" s="23"/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51"/>
      <c r="I196" s="61"/>
      <c r="J196" s="52"/>
      <c r="K196" s="53"/>
      <c r="L196" s="70"/>
      <c r="M196" s="23"/>
      <c r="N196" s="70"/>
      <c r="O196" s="70"/>
      <c r="P196" s="23"/>
      <c r="Q196" s="23"/>
      <c r="R196" s="23"/>
      <c r="S196" s="70"/>
      <c r="T196" s="70"/>
      <c r="U196" s="70"/>
      <c r="V196" s="23"/>
      <c r="W196" s="23"/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81" t="s">
        <v>66</v>
      </c>
      <c r="H197" s="51"/>
      <c r="I197" s="61"/>
      <c r="J197" s="52" t="s">
        <v>67</v>
      </c>
      <c r="K197" s="53"/>
      <c r="L197" s="70"/>
      <c r="M197" s="23"/>
      <c r="N197" s="70"/>
      <c r="O197" s="70"/>
      <c r="P197" s="23"/>
      <c r="Q197" s="23"/>
      <c r="R197" s="23"/>
      <c r="S197" s="70"/>
      <c r="T197" s="70"/>
      <c r="U197" s="70"/>
      <c r="V197" s="23"/>
      <c r="W197" s="23"/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2" t="s">
        <v>68</v>
      </c>
      <c r="K198" s="53"/>
      <c r="L198" s="70"/>
      <c r="M198" s="23"/>
      <c r="N198" s="70"/>
      <c r="O198" s="70"/>
      <c r="P198" s="23"/>
      <c r="Q198" s="23"/>
      <c r="R198" s="23"/>
      <c r="S198" s="70"/>
      <c r="T198" s="70"/>
      <c r="U198" s="70"/>
      <c r="V198" s="23"/>
      <c r="W198" s="23"/>
      <c r="X198" s="23"/>
      <c r="Y198" s="23"/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2" t="s">
        <v>51</v>
      </c>
      <c r="K199" s="53"/>
      <c r="L199" s="70">
        <f>SUM(L206)</f>
        <v>68460</v>
      </c>
      <c r="M199" s="23"/>
      <c r="N199" s="70"/>
      <c r="O199" s="70"/>
      <c r="P199" s="23"/>
      <c r="Q199" s="23">
        <f>SUM(L199:P199)</f>
        <v>68460</v>
      </c>
      <c r="R199" s="23"/>
      <c r="S199" s="70"/>
      <c r="T199" s="70"/>
      <c r="U199" s="70"/>
      <c r="V199" s="23"/>
      <c r="W199" s="23">
        <f>SUM(Q199+V199)</f>
        <v>68460</v>
      </c>
      <c r="X199" s="23">
        <f>(Q199/W199)*100</f>
        <v>100</v>
      </c>
      <c r="Y199" s="23"/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52</v>
      </c>
      <c r="K200" s="53"/>
      <c r="L200" s="70">
        <f>SUM(L207)</f>
        <v>10413.9</v>
      </c>
      <c r="M200" s="23"/>
      <c r="N200" s="70"/>
      <c r="O200" s="70"/>
      <c r="P200" s="23"/>
      <c r="Q200" s="23">
        <f>SUM(L200:P200)</f>
        <v>10413.9</v>
      </c>
      <c r="R200" s="23"/>
      <c r="S200" s="70"/>
      <c r="T200" s="70"/>
      <c r="U200" s="70"/>
      <c r="V200" s="23"/>
      <c r="W200" s="23">
        <f>SUM(Q200+V200)</f>
        <v>10413.9</v>
      </c>
      <c r="X200" s="23">
        <f>(Q200/W200)*100</f>
        <v>100</v>
      </c>
      <c r="Y200" s="23"/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53</v>
      </c>
      <c r="K201" s="53"/>
      <c r="L201" s="70">
        <f>SUM(L208)</f>
        <v>0</v>
      </c>
      <c r="M201" s="23"/>
      <c r="N201" s="70"/>
      <c r="O201" s="70"/>
      <c r="P201" s="23"/>
      <c r="Q201" s="23">
        <f>SUM(L201:P201)</f>
        <v>0</v>
      </c>
      <c r="R201" s="23"/>
      <c r="S201" s="70"/>
      <c r="T201" s="70"/>
      <c r="U201" s="70"/>
      <c r="V201" s="23"/>
      <c r="W201" s="23"/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54</v>
      </c>
      <c r="K202" s="53"/>
      <c r="L202" s="70"/>
      <c r="M202" s="23"/>
      <c r="N202" s="70"/>
      <c r="O202" s="70"/>
      <c r="P202" s="23"/>
      <c r="Q202" s="23"/>
      <c r="R202" s="23"/>
      <c r="S202" s="70"/>
      <c r="T202" s="70"/>
      <c r="U202" s="70"/>
      <c r="V202" s="23"/>
      <c r="W202" s="23"/>
      <c r="X202" s="23"/>
      <c r="Y202" s="23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52" t="s">
        <v>55</v>
      </c>
      <c r="K203" s="53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51"/>
      <c r="I204" s="61"/>
      <c r="J204" s="52"/>
      <c r="K204" s="53"/>
      <c r="L204" s="70"/>
      <c r="M204" s="23"/>
      <c r="N204" s="70"/>
      <c r="O204" s="70"/>
      <c r="P204" s="23"/>
      <c r="Q204" s="23"/>
      <c r="R204" s="23"/>
      <c r="S204" s="70"/>
      <c r="T204" s="70"/>
      <c r="U204" s="70"/>
      <c r="V204" s="23"/>
      <c r="W204" s="23"/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81" t="s">
        <v>80</v>
      </c>
      <c r="I205" s="61"/>
      <c r="J205" s="52" t="s">
        <v>81</v>
      </c>
      <c r="K205" s="53"/>
      <c r="L205" s="70"/>
      <c r="M205" s="23"/>
      <c r="N205" s="70"/>
      <c r="O205" s="70"/>
      <c r="P205" s="23"/>
      <c r="Q205" s="23"/>
      <c r="R205" s="23"/>
      <c r="S205" s="70"/>
      <c r="T205" s="70"/>
      <c r="U205" s="70"/>
      <c r="V205" s="23"/>
      <c r="W205" s="23"/>
      <c r="X205" s="23"/>
      <c r="Y205" s="23"/>
      <c r="Z205" s="4"/>
    </row>
    <row r="206" spans="1:26" ht="23.25">
      <c r="A206" s="4"/>
      <c r="B206" s="51"/>
      <c r="C206" s="51"/>
      <c r="D206" s="51"/>
      <c r="E206" s="51"/>
      <c r="F206" s="51"/>
      <c r="G206" s="51"/>
      <c r="H206" s="51"/>
      <c r="I206" s="61"/>
      <c r="J206" s="52" t="s">
        <v>51</v>
      </c>
      <c r="K206" s="53"/>
      <c r="L206" s="70">
        <v>68460</v>
      </c>
      <c r="M206" s="23"/>
      <c r="N206" s="70"/>
      <c r="O206" s="70"/>
      <c r="P206" s="23"/>
      <c r="Q206" s="23">
        <f>SUM(L206:P206)</f>
        <v>68460</v>
      </c>
      <c r="R206" s="23"/>
      <c r="S206" s="70"/>
      <c r="T206" s="70"/>
      <c r="U206" s="70"/>
      <c r="V206" s="23"/>
      <c r="W206" s="23">
        <f>SUM(Q206+V206)</f>
        <v>68460</v>
      </c>
      <c r="X206" s="23">
        <f>(Q206/W206)*100</f>
        <v>100</v>
      </c>
      <c r="Y206" s="23"/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2" t="s">
        <v>52</v>
      </c>
      <c r="K207" s="53"/>
      <c r="L207" s="70">
        <v>10413.9</v>
      </c>
      <c r="M207" s="23"/>
      <c r="N207" s="70"/>
      <c r="O207" s="70"/>
      <c r="P207" s="23"/>
      <c r="Q207" s="23">
        <f>SUM(L207:P207)</f>
        <v>10413.9</v>
      </c>
      <c r="R207" s="23"/>
      <c r="S207" s="70"/>
      <c r="T207" s="70"/>
      <c r="U207" s="70"/>
      <c r="V207" s="23"/>
      <c r="W207" s="23">
        <f>SUM(Q207+V207)</f>
        <v>10413.9</v>
      </c>
      <c r="X207" s="23">
        <f>(Q207/W207)*100</f>
        <v>100</v>
      </c>
      <c r="Y207" s="23"/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53</v>
      </c>
      <c r="K208" s="53"/>
      <c r="L208" s="70"/>
      <c r="M208" s="23"/>
      <c r="N208" s="70"/>
      <c r="O208" s="70"/>
      <c r="P208" s="23"/>
      <c r="Q208" s="23">
        <f>SUM(L208:P208)</f>
        <v>0</v>
      </c>
      <c r="R208" s="23"/>
      <c r="S208" s="70"/>
      <c r="T208" s="70"/>
      <c r="U208" s="70"/>
      <c r="V208" s="23"/>
      <c r="W208" s="23"/>
      <c r="X208" s="23"/>
      <c r="Y208" s="23"/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54</v>
      </c>
      <c r="K209" s="53"/>
      <c r="L209" s="70"/>
      <c r="M209" s="23"/>
      <c r="N209" s="70"/>
      <c r="O209" s="70"/>
      <c r="P209" s="23"/>
      <c r="Q209" s="23"/>
      <c r="R209" s="23"/>
      <c r="S209" s="70"/>
      <c r="T209" s="70"/>
      <c r="U209" s="70"/>
      <c r="V209" s="23"/>
      <c r="W209" s="23"/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55</v>
      </c>
      <c r="K210" s="53"/>
      <c r="L210" s="70"/>
      <c r="M210" s="23"/>
      <c r="N210" s="70"/>
      <c r="O210" s="70"/>
      <c r="P210" s="23"/>
      <c r="Q210" s="23"/>
      <c r="R210" s="23"/>
      <c r="S210" s="70"/>
      <c r="T210" s="70"/>
      <c r="U210" s="70"/>
      <c r="V210" s="23"/>
      <c r="W210" s="23"/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/>
      <c r="K211" s="53"/>
      <c r="L211" s="70"/>
      <c r="M211" s="23"/>
      <c r="N211" s="70"/>
      <c r="O211" s="70"/>
      <c r="P211" s="23"/>
      <c r="Q211" s="23"/>
      <c r="R211" s="23"/>
      <c r="S211" s="70"/>
      <c r="T211" s="70"/>
      <c r="U211" s="70"/>
      <c r="V211" s="23"/>
      <c r="W211" s="23"/>
      <c r="X211" s="23"/>
      <c r="Y211" s="23"/>
      <c r="Z211" s="4"/>
    </row>
    <row r="212" spans="1:26" ht="23.25">
      <c r="A212" s="4"/>
      <c r="B212" s="56"/>
      <c r="C212" s="57"/>
      <c r="D212" s="57"/>
      <c r="E212" s="57"/>
      <c r="F212" s="83" t="s">
        <v>87</v>
      </c>
      <c r="G212" s="57"/>
      <c r="H212" s="57"/>
      <c r="I212" s="52"/>
      <c r="J212" s="52" t="s">
        <v>88</v>
      </c>
      <c r="K212" s="53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89</v>
      </c>
      <c r="K213" s="53"/>
      <c r="L213" s="70"/>
      <c r="M213" s="23"/>
      <c r="N213" s="70"/>
      <c r="O213" s="70"/>
      <c r="P213" s="23"/>
      <c r="Q213" s="23"/>
      <c r="R213" s="23"/>
      <c r="S213" s="70"/>
      <c r="T213" s="70"/>
      <c r="U213" s="70"/>
      <c r="V213" s="23"/>
      <c r="W213" s="23"/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2" t="s">
        <v>51</v>
      </c>
      <c r="K214" s="53"/>
      <c r="L214" s="70">
        <f aca="true" t="shared" si="17" ref="L214:N216">SUM(L222)</f>
        <v>84658.4</v>
      </c>
      <c r="M214" s="23">
        <f t="shared" si="17"/>
        <v>33976.9</v>
      </c>
      <c r="N214" s="70">
        <f t="shared" si="17"/>
        <v>181228.5</v>
      </c>
      <c r="O214" s="70"/>
      <c r="P214" s="23"/>
      <c r="Q214" s="23">
        <f>SUM(L214:P214)</f>
        <v>299863.8</v>
      </c>
      <c r="R214" s="23"/>
      <c r="S214" s="70"/>
      <c r="T214" s="70"/>
      <c r="U214" s="70"/>
      <c r="V214" s="23"/>
      <c r="W214" s="23">
        <f>SUM(Q214+V214)</f>
        <v>299863.8</v>
      </c>
      <c r="X214" s="23">
        <f>(Q214/W214)*100</f>
        <v>100</v>
      </c>
      <c r="Y214" s="23"/>
      <c r="Z214" s="4"/>
    </row>
    <row r="215" spans="1:26" ht="23.25">
      <c r="A215" s="4"/>
      <c r="B215" s="51"/>
      <c r="C215" s="51"/>
      <c r="D215" s="51"/>
      <c r="E215" s="51"/>
      <c r="F215" s="51"/>
      <c r="G215" s="51"/>
      <c r="H215" s="51"/>
      <c r="I215" s="61"/>
      <c r="J215" s="52" t="s">
        <v>52</v>
      </c>
      <c r="K215" s="53"/>
      <c r="L215" s="70">
        <f t="shared" si="17"/>
        <v>85998.8</v>
      </c>
      <c r="M215" s="23">
        <f t="shared" si="17"/>
        <v>54803.2</v>
      </c>
      <c r="N215" s="70">
        <f t="shared" si="17"/>
        <v>201922.3</v>
      </c>
      <c r="O215" s="70"/>
      <c r="P215" s="23"/>
      <c r="Q215" s="23">
        <f>SUM(L215:P215)</f>
        <v>342724.3</v>
      </c>
      <c r="R215" s="23"/>
      <c r="S215" s="70"/>
      <c r="T215" s="70"/>
      <c r="U215" s="70"/>
      <c r="V215" s="23"/>
      <c r="W215" s="23">
        <f>SUM(Q215+V215)</f>
        <v>342724.3</v>
      </c>
      <c r="X215" s="23">
        <f>(Q215/W215)*100</f>
        <v>100</v>
      </c>
      <c r="Y215" s="23"/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1"/>
      <c r="I216" s="61"/>
      <c r="J216" s="52" t="s">
        <v>53</v>
      </c>
      <c r="K216" s="53"/>
      <c r="L216" s="70">
        <f t="shared" si="17"/>
        <v>77378.6</v>
      </c>
      <c r="M216" s="23">
        <f t="shared" si="17"/>
        <v>53587.4</v>
      </c>
      <c r="N216" s="70">
        <f t="shared" si="17"/>
        <v>198918.7</v>
      </c>
      <c r="O216" s="70"/>
      <c r="P216" s="23"/>
      <c r="Q216" s="23">
        <f>SUM(L216:P216)</f>
        <v>329884.7</v>
      </c>
      <c r="R216" s="23"/>
      <c r="S216" s="70"/>
      <c r="T216" s="70"/>
      <c r="U216" s="70"/>
      <c r="V216" s="23"/>
      <c r="W216" s="23">
        <f>SUM(Q216+V216)</f>
        <v>329884.7</v>
      </c>
      <c r="X216" s="23">
        <f>(Q216/W216)*100</f>
        <v>100</v>
      </c>
      <c r="Y216" s="23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1"/>
      <c r="J217" s="52" t="s">
        <v>54</v>
      </c>
      <c r="K217" s="53"/>
      <c r="L217" s="70">
        <f>(L216/L214)*100</f>
        <v>91.40097143343131</v>
      </c>
      <c r="M217" s="23">
        <f>(M216/M214)*100</f>
        <v>157.71715489052855</v>
      </c>
      <c r="N217" s="70">
        <f>(N216/N214)*100</f>
        <v>109.76126823319731</v>
      </c>
      <c r="O217" s="70"/>
      <c r="P217" s="23"/>
      <c r="Q217" s="23">
        <f>(Q216/Q214)*100</f>
        <v>110.01151189306613</v>
      </c>
      <c r="R217" s="23"/>
      <c r="S217" s="70"/>
      <c r="T217" s="70"/>
      <c r="U217" s="70"/>
      <c r="V217" s="23"/>
      <c r="W217" s="23">
        <f>(W216/W214)*100</f>
        <v>110.01151189306613</v>
      </c>
      <c r="X217" s="23"/>
      <c r="Y217" s="23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52" t="s">
        <v>55</v>
      </c>
      <c r="K218" s="53"/>
      <c r="L218" s="21">
        <f>(L216/L215)*100</f>
        <v>89.97637176332694</v>
      </c>
      <c r="M218" s="21">
        <f>(M216/M215)*100</f>
        <v>97.78151640780102</v>
      </c>
      <c r="N218" s="21">
        <f>(N216/N215)*100</f>
        <v>98.5124971337985</v>
      </c>
      <c r="O218" s="21"/>
      <c r="P218" s="21"/>
      <c r="Q218" s="21">
        <f>(Q216/Q215)*100</f>
        <v>96.25366511799719</v>
      </c>
      <c r="R218" s="21"/>
      <c r="S218" s="21"/>
      <c r="T218" s="21"/>
      <c r="U218" s="21"/>
      <c r="V218" s="21"/>
      <c r="W218" s="21">
        <f>(W216/W215)*100</f>
        <v>96.25366511799719</v>
      </c>
      <c r="X218" s="21"/>
      <c r="Y218" s="21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1"/>
      <c r="J219" s="52"/>
      <c r="K219" s="53"/>
      <c r="L219" s="70"/>
      <c r="M219" s="23"/>
      <c r="N219" s="70"/>
      <c r="O219" s="70"/>
      <c r="P219" s="23"/>
      <c r="Q219" s="23"/>
      <c r="R219" s="23"/>
      <c r="S219" s="70"/>
      <c r="T219" s="70"/>
      <c r="U219" s="70"/>
      <c r="V219" s="23"/>
      <c r="W219" s="23"/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82" t="s">
        <v>66</v>
      </c>
      <c r="H220" s="56"/>
      <c r="I220" s="61"/>
      <c r="J220" s="52" t="s">
        <v>67</v>
      </c>
      <c r="K220" s="53"/>
      <c r="L220" s="70"/>
      <c r="M220" s="23"/>
      <c r="N220" s="70"/>
      <c r="O220" s="70"/>
      <c r="P220" s="23"/>
      <c r="Q220" s="23"/>
      <c r="R220" s="23"/>
      <c r="S220" s="70"/>
      <c r="T220" s="70"/>
      <c r="U220" s="70"/>
      <c r="V220" s="23"/>
      <c r="W220" s="23"/>
      <c r="X220" s="23"/>
      <c r="Y220" s="23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1"/>
      <c r="J221" s="52" t="s">
        <v>68</v>
      </c>
      <c r="K221" s="53"/>
      <c r="L221" s="70"/>
      <c r="M221" s="23"/>
      <c r="N221" s="70"/>
      <c r="O221" s="70"/>
      <c r="P221" s="23"/>
      <c r="Q221" s="23"/>
      <c r="R221" s="23"/>
      <c r="S221" s="70"/>
      <c r="T221" s="70"/>
      <c r="U221" s="70"/>
      <c r="V221" s="23"/>
      <c r="W221" s="23"/>
      <c r="X221" s="23"/>
      <c r="Y221" s="23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6"/>
      <c r="I222" s="61"/>
      <c r="J222" s="52" t="s">
        <v>51</v>
      </c>
      <c r="K222" s="53"/>
      <c r="L222" s="70">
        <f aca="true" t="shared" si="18" ref="L222:N224">SUM(L239)</f>
        <v>84658.4</v>
      </c>
      <c r="M222" s="23">
        <f t="shared" si="18"/>
        <v>33976.9</v>
      </c>
      <c r="N222" s="70">
        <f t="shared" si="18"/>
        <v>181228.5</v>
      </c>
      <c r="O222" s="70"/>
      <c r="P222" s="23"/>
      <c r="Q222" s="23">
        <f>SUM(L222:P222)</f>
        <v>299863.8</v>
      </c>
      <c r="R222" s="23"/>
      <c r="S222" s="70"/>
      <c r="T222" s="70"/>
      <c r="U222" s="70"/>
      <c r="V222" s="23"/>
      <c r="W222" s="23">
        <f>SUM(Q222+V222)</f>
        <v>299863.8</v>
      </c>
      <c r="X222" s="23">
        <f>(Q222/W222)*100</f>
        <v>100</v>
      </c>
      <c r="Y222" s="23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1"/>
      <c r="J223" s="52" t="s">
        <v>52</v>
      </c>
      <c r="K223" s="53"/>
      <c r="L223" s="70">
        <f t="shared" si="18"/>
        <v>85998.8</v>
      </c>
      <c r="M223" s="23">
        <f t="shared" si="18"/>
        <v>54803.2</v>
      </c>
      <c r="N223" s="70">
        <f t="shared" si="18"/>
        <v>201922.3</v>
      </c>
      <c r="O223" s="70"/>
      <c r="P223" s="23"/>
      <c r="Q223" s="23">
        <f>SUM(L223:P223)</f>
        <v>342724.3</v>
      </c>
      <c r="R223" s="23"/>
      <c r="S223" s="70"/>
      <c r="T223" s="70"/>
      <c r="U223" s="70"/>
      <c r="V223" s="23"/>
      <c r="W223" s="23">
        <f>SUM(Q223+V223)</f>
        <v>342724.3</v>
      </c>
      <c r="X223" s="23">
        <f>(Q223/W223)*100</f>
        <v>100</v>
      </c>
      <c r="Y223" s="23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53</v>
      </c>
      <c r="K224" s="53"/>
      <c r="L224" s="70">
        <f t="shared" si="18"/>
        <v>77378.6</v>
      </c>
      <c r="M224" s="23">
        <f t="shared" si="18"/>
        <v>53587.4</v>
      </c>
      <c r="N224" s="70">
        <f t="shared" si="18"/>
        <v>198918.7</v>
      </c>
      <c r="O224" s="70"/>
      <c r="P224" s="23"/>
      <c r="Q224" s="23">
        <f>SUM(L224:P224)</f>
        <v>329884.7</v>
      </c>
      <c r="R224" s="23"/>
      <c r="S224" s="70"/>
      <c r="T224" s="70"/>
      <c r="U224" s="70"/>
      <c r="V224" s="23"/>
      <c r="W224" s="23">
        <f>SUM(Q224+V224)</f>
        <v>329884.7</v>
      </c>
      <c r="X224" s="23">
        <f>(Q224/W224)*100</f>
        <v>100</v>
      </c>
      <c r="Y224" s="23"/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8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107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4"/>
      <c r="B234" s="81" t="s">
        <v>49</v>
      </c>
      <c r="C234" s="81" t="s">
        <v>56</v>
      </c>
      <c r="D234" s="81" t="s">
        <v>58</v>
      </c>
      <c r="E234" s="81" t="s">
        <v>60</v>
      </c>
      <c r="F234" s="81" t="s">
        <v>87</v>
      </c>
      <c r="G234" s="81" t="s">
        <v>66</v>
      </c>
      <c r="H234" s="51"/>
      <c r="I234" s="61"/>
      <c r="J234" s="54" t="s">
        <v>54</v>
      </c>
      <c r="K234" s="55"/>
      <c r="L234" s="70">
        <f>(L224/L222)*100</f>
        <v>91.40097143343131</v>
      </c>
      <c r="M234" s="70">
        <f>(M224/M222)*100</f>
        <v>157.71715489052855</v>
      </c>
      <c r="N234" s="70">
        <f>(N224/N222)*100</f>
        <v>109.76126823319731</v>
      </c>
      <c r="O234" s="70"/>
      <c r="P234" s="70"/>
      <c r="Q234" s="70">
        <f>(Q224/Q222)*100</f>
        <v>110.01151189306613</v>
      </c>
      <c r="R234" s="70"/>
      <c r="S234" s="70"/>
      <c r="T234" s="70"/>
      <c r="U234" s="74"/>
      <c r="V234" s="23"/>
      <c r="W234" s="23">
        <f>(W224/W222)*100</f>
        <v>110.01151189306613</v>
      </c>
      <c r="X234" s="23"/>
      <c r="Y234" s="23"/>
      <c r="Z234" s="4"/>
    </row>
    <row r="235" spans="1:26" ht="23.25">
      <c r="A235" s="4"/>
      <c r="B235" s="51"/>
      <c r="C235" s="51"/>
      <c r="D235" s="51"/>
      <c r="E235" s="51"/>
      <c r="F235" s="51"/>
      <c r="G235" s="51"/>
      <c r="H235" s="51"/>
      <c r="I235" s="61"/>
      <c r="J235" s="54" t="s">
        <v>55</v>
      </c>
      <c r="K235" s="55"/>
      <c r="L235" s="70">
        <f>(L224/L223)*100</f>
        <v>89.97637176332694</v>
      </c>
      <c r="M235" s="70">
        <f>(M224/M223)*100</f>
        <v>97.78151640780102</v>
      </c>
      <c r="N235" s="70">
        <f>(N224/N223)*100</f>
        <v>98.5124971337985</v>
      </c>
      <c r="O235" s="70"/>
      <c r="P235" s="70"/>
      <c r="Q235" s="70">
        <f>(Q224/Q223)*100</f>
        <v>96.25366511799719</v>
      </c>
      <c r="R235" s="70"/>
      <c r="S235" s="70"/>
      <c r="T235" s="70"/>
      <c r="U235" s="70"/>
      <c r="V235" s="23"/>
      <c r="W235" s="23">
        <f>(W224/W223)*100</f>
        <v>96.25366511799719</v>
      </c>
      <c r="X235" s="23"/>
      <c r="Y235" s="23"/>
      <c r="Z235" s="4"/>
    </row>
    <row r="236" spans="1:26" ht="23.25">
      <c r="A236" s="4"/>
      <c r="B236" s="51"/>
      <c r="C236" s="51"/>
      <c r="D236" s="51"/>
      <c r="E236" s="51"/>
      <c r="F236" s="51"/>
      <c r="G236" s="51"/>
      <c r="H236" s="51"/>
      <c r="I236" s="61"/>
      <c r="J236" s="52"/>
      <c r="K236" s="53"/>
      <c r="L236" s="70"/>
      <c r="M236" s="70"/>
      <c r="N236" s="70"/>
      <c r="O236" s="70"/>
      <c r="P236" s="70"/>
      <c r="Q236" s="23"/>
      <c r="R236" s="70"/>
      <c r="S236" s="70"/>
      <c r="T236" s="70"/>
      <c r="U236" s="70"/>
      <c r="V236" s="23"/>
      <c r="W236" s="23"/>
      <c r="X236" s="23"/>
      <c r="Y236" s="23"/>
      <c r="Z236" s="4"/>
    </row>
    <row r="237" spans="1:26" ht="23.25">
      <c r="A237" s="4"/>
      <c r="B237" s="51"/>
      <c r="C237" s="51"/>
      <c r="D237" s="51"/>
      <c r="E237" s="51"/>
      <c r="F237" s="51"/>
      <c r="G237" s="51"/>
      <c r="H237" s="81" t="s">
        <v>90</v>
      </c>
      <c r="I237" s="61"/>
      <c r="J237" s="52" t="s">
        <v>91</v>
      </c>
      <c r="K237" s="53"/>
      <c r="L237" s="70"/>
      <c r="M237" s="23"/>
      <c r="N237" s="70"/>
      <c r="O237" s="70"/>
      <c r="P237" s="23"/>
      <c r="Q237" s="23"/>
      <c r="R237" s="23"/>
      <c r="S237" s="70"/>
      <c r="T237" s="70"/>
      <c r="U237" s="70"/>
      <c r="V237" s="23"/>
      <c r="W237" s="23"/>
      <c r="X237" s="23"/>
      <c r="Y237" s="23"/>
      <c r="Z237" s="4"/>
    </row>
    <row r="238" spans="1:26" ht="23.25">
      <c r="A238" s="4"/>
      <c r="B238" s="51"/>
      <c r="C238" s="51"/>
      <c r="D238" s="51"/>
      <c r="E238" s="51"/>
      <c r="F238" s="51"/>
      <c r="G238" s="51"/>
      <c r="H238" s="51"/>
      <c r="I238" s="61"/>
      <c r="J238" s="52" t="s">
        <v>92</v>
      </c>
      <c r="K238" s="53"/>
      <c r="L238" s="70"/>
      <c r="M238" s="23"/>
      <c r="N238" s="70"/>
      <c r="O238" s="70"/>
      <c r="P238" s="23"/>
      <c r="Q238" s="23"/>
      <c r="R238" s="23"/>
      <c r="S238" s="70"/>
      <c r="T238" s="70"/>
      <c r="U238" s="70"/>
      <c r="V238" s="23"/>
      <c r="W238" s="23"/>
      <c r="X238" s="23"/>
      <c r="Y238" s="23"/>
      <c r="Z238" s="4"/>
    </row>
    <row r="239" spans="1:26" ht="23.25">
      <c r="A239" s="4"/>
      <c r="B239" s="51"/>
      <c r="C239" s="51"/>
      <c r="D239" s="51"/>
      <c r="E239" s="51"/>
      <c r="F239" s="51"/>
      <c r="G239" s="51"/>
      <c r="H239" s="51"/>
      <c r="I239" s="61"/>
      <c r="J239" s="52" t="s">
        <v>51</v>
      </c>
      <c r="K239" s="53"/>
      <c r="L239" s="70">
        <v>84658.4</v>
      </c>
      <c r="M239" s="23">
        <v>33976.9</v>
      </c>
      <c r="N239" s="70">
        <v>181228.5</v>
      </c>
      <c r="O239" s="70"/>
      <c r="P239" s="23"/>
      <c r="Q239" s="23">
        <f>SUM(L239:P239)</f>
        <v>299863.8</v>
      </c>
      <c r="R239" s="23"/>
      <c r="S239" s="70"/>
      <c r="T239" s="70"/>
      <c r="U239" s="70"/>
      <c r="V239" s="23"/>
      <c r="W239" s="23">
        <f>SUM(Q239+V239)</f>
        <v>299863.8</v>
      </c>
      <c r="X239" s="23">
        <f>(Q239/W239)*100</f>
        <v>100</v>
      </c>
      <c r="Y239" s="23"/>
      <c r="Z239" s="4"/>
    </row>
    <row r="240" spans="1:26" ht="23.25">
      <c r="A240" s="4"/>
      <c r="B240" s="51"/>
      <c r="C240" s="51"/>
      <c r="D240" s="51"/>
      <c r="E240" s="51"/>
      <c r="F240" s="51"/>
      <c r="G240" s="51"/>
      <c r="H240" s="51"/>
      <c r="I240" s="61"/>
      <c r="J240" s="52" t="s">
        <v>52</v>
      </c>
      <c r="K240" s="53"/>
      <c r="L240" s="70">
        <v>85998.8</v>
      </c>
      <c r="M240" s="23">
        <v>54803.2</v>
      </c>
      <c r="N240" s="70">
        <v>201922.3</v>
      </c>
      <c r="O240" s="70"/>
      <c r="P240" s="23"/>
      <c r="Q240" s="23">
        <f>SUM(L240:P240)</f>
        <v>342724.3</v>
      </c>
      <c r="R240" s="23"/>
      <c r="S240" s="70"/>
      <c r="T240" s="70"/>
      <c r="U240" s="70"/>
      <c r="V240" s="23"/>
      <c r="W240" s="23">
        <f>SUM(Q240+V240)</f>
        <v>342724.3</v>
      </c>
      <c r="X240" s="23">
        <f>(Q240/W240)*100</f>
        <v>100</v>
      </c>
      <c r="Y240" s="23"/>
      <c r="Z240" s="4"/>
    </row>
    <row r="241" spans="1:26" ht="23.25">
      <c r="A241" s="4"/>
      <c r="B241" s="51"/>
      <c r="C241" s="51"/>
      <c r="D241" s="51"/>
      <c r="E241" s="51"/>
      <c r="F241" s="51"/>
      <c r="G241" s="51"/>
      <c r="H241" s="51"/>
      <c r="I241" s="61"/>
      <c r="J241" s="52" t="s">
        <v>53</v>
      </c>
      <c r="K241" s="53"/>
      <c r="L241" s="70">
        <v>77378.6</v>
      </c>
      <c r="M241" s="23">
        <v>53587.4</v>
      </c>
      <c r="N241" s="70">
        <v>198918.7</v>
      </c>
      <c r="O241" s="70"/>
      <c r="P241" s="23"/>
      <c r="Q241" s="23">
        <f>SUM(L241:P241)</f>
        <v>329884.7</v>
      </c>
      <c r="R241" s="23"/>
      <c r="S241" s="70"/>
      <c r="T241" s="70"/>
      <c r="U241" s="70"/>
      <c r="V241" s="23"/>
      <c r="W241" s="23">
        <f>SUM(Q241+V241)</f>
        <v>329884.7</v>
      </c>
      <c r="X241" s="23">
        <f>(Q241/W241)*100</f>
        <v>100</v>
      </c>
      <c r="Y241" s="23"/>
      <c r="Z241" s="4"/>
    </row>
    <row r="242" spans="1:26" ht="23.25">
      <c r="A242" s="4"/>
      <c r="B242" s="51"/>
      <c r="C242" s="51"/>
      <c r="D242" s="51"/>
      <c r="E242" s="51"/>
      <c r="F242" s="51"/>
      <c r="G242" s="51"/>
      <c r="H242" s="51"/>
      <c r="I242" s="61"/>
      <c r="J242" s="52" t="s">
        <v>54</v>
      </c>
      <c r="K242" s="53"/>
      <c r="L242" s="70">
        <f>(L241/L239)*100</f>
        <v>91.40097143343131</v>
      </c>
      <c r="M242" s="23">
        <f>(M241/M239)*100</f>
        <v>157.71715489052855</v>
      </c>
      <c r="N242" s="70">
        <f>(N241/N239)*100</f>
        <v>109.76126823319731</v>
      </c>
      <c r="O242" s="70"/>
      <c r="P242" s="23"/>
      <c r="Q242" s="23">
        <f>(Q241/Q239)*100</f>
        <v>110.01151189306613</v>
      </c>
      <c r="R242" s="23"/>
      <c r="S242" s="70"/>
      <c r="T242" s="70"/>
      <c r="U242" s="70"/>
      <c r="V242" s="23"/>
      <c r="W242" s="23">
        <f>(W241/W239)*100</f>
        <v>110.01151189306613</v>
      </c>
      <c r="X242" s="23"/>
      <c r="Y242" s="23"/>
      <c r="Z242" s="4"/>
    </row>
    <row r="243" spans="1:26" ht="23.25">
      <c r="A243" s="4"/>
      <c r="B243" s="51"/>
      <c r="C243" s="51"/>
      <c r="D243" s="51"/>
      <c r="E243" s="51"/>
      <c r="F243" s="51"/>
      <c r="G243" s="51"/>
      <c r="H243" s="51"/>
      <c r="I243" s="61"/>
      <c r="J243" s="52" t="s">
        <v>55</v>
      </c>
      <c r="K243" s="53"/>
      <c r="L243" s="70">
        <f>(L241/L240)*100</f>
        <v>89.97637176332694</v>
      </c>
      <c r="M243" s="23">
        <f>(M241/M240)*100</f>
        <v>97.78151640780102</v>
      </c>
      <c r="N243" s="70">
        <f>(N241/N240)*100</f>
        <v>98.5124971337985</v>
      </c>
      <c r="O243" s="70"/>
      <c r="P243" s="23"/>
      <c r="Q243" s="23">
        <f>(Q241/Q240)*100</f>
        <v>96.25366511799719</v>
      </c>
      <c r="R243" s="23"/>
      <c r="S243" s="70"/>
      <c r="T243" s="70"/>
      <c r="U243" s="70"/>
      <c r="V243" s="23"/>
      <c r="W243" s="23">
        <f>(W241/W240)*100</f>
        <v>96.25366511799719</v>
      </c>
      <c r="X243" s="23"/>
      <c r="Y243" s="23"/>
      <c r="Z243" s="4"/>
    </row>
    <row r="244" spans="1:26" ht="23.25">
      <c r="A244" s="4"/>
      <c r="B244" s="51"/>
      <c r="C244" s="51"/>
      <c r="D244" s="51"/>
      <c r="E244" s="51"/>
      <c r="F244" s="51"/>
      <c r="G244" s="51"/>
      <c r="H244" s="51"/>
      <c r="I244" s="61"/>
      <c r="J244" s="52"/>
      <c r="K244" s="53"/>
      <c r="L244" s="70"/>
      <c r="M244" s="23"/>
      <c r="N244" s="70"/>
      <c r="O244" s="70"/>
      <c r="P244" s="23"/>
      <c r="Q244" s="23"/>
      <c r="R244" s="23"/>
      <c r="S244" s="70"/>
      <c r="T244" s="70"/>
      <c r="U244" s="70"/>
      <c r="V244" s="23"/>
      <c r="W244" s="23"/>
      <c r="X244" s="23"/>
      <c r="Y244" s="23"/>
      <c r="Z244" s="4"/>
    </row>
    <row r="245" spans="1:26" ht="23.25">
      <c r="A245" s="4"/>
      <c r="B245" s="51"/>
      <c r="C245" s="51"/>
      <c r="D245" s="51"/>
      <c r="E245" s="51"/>
      <c r="F245" s="81" t="s">
        <v>93</v>
      </c>
      <c r="G245" s="51"/>
      <c r="H245" s="51"/>
      <c r="I245" s="61"/>
      <c r="J245" s="52" t="s">
        <v>94</v>
      </c>
      <c r="K245" s="53"/>
      <c r="L245" s="70"/>
      <c r="M245" s="23"/>
      <c r="N245" s="70"/>
      <c r="O245" s="70"/>
      <c r="P245" s="23"/>
      <c r="Q245" s="23"/>
      <c r="R245" s="23"/>
      <c r="S245" s="70"/>
      <c r="T245" s="70"/>
      <c r="U245" s="70"/>
      <c r="V245" s="23"/>
      <c r="W245" s="23"/>
      <c r="X245" s="23"/>
      <c r="Y245" s="23"/>
      <c r="Z245" s="4"/>
    </row>
    <row r="246" spans="1:26" ht="23.25">
      <c r="A246" s="4"/>
      <c r="B246" s="51"/>
      <c r="C246" s="51"/>
      <c r="D246" s="51"/>
      <c r="E246" s="51"/>
      <c r="F246" s="51"/>
      <c r="G246" s="51"/>
      <c r="H246" s="51"/>
      <c r="I246" s="61"/>
      <c r="J246" s="52" t="s">
        <v>51</v>
      </c>
      <c r="K246" s="53"/>
      <c r="L246" s="70">
        <f aca="true" t="shared" si="19" ref="L246:N248">SUM(L254)</f>
        <v>195602.8</v>
      </c>
      <c r="M246" s="23">
        <f t="shared" si="19"/>
        <v>43228.9</v>
      </c>
      <c r="N246" s="70">
        <f t="shared" si="19"/>
        <v>206526.1</v>
      </c>
      <c r="O246" s="70"/>
      <c r="P246" s="23"/>
      <c r="Q246" s="23">
        <f>SUM(L246:P246)</f>
        <v>445357.8</v>
      </c>
      <c r="R246" s="23"/>
      <c r="S246" s="70"/>
      <c r="T246" s="70"/>
      <c r="U246" s="70"/>
      <c r="V246" s="23"/>
      <c r="W246" s="23">
        <f>SUM(Q246+V246)</f>
        <v>445357.8</v>
      </c>
      <c r="X246" s="23">
        <f>(Q246/W246)*100</f>
        <v>100</v>
      </c>
      <c r="Y246" s="23"/>
      <c r="Z246" s="4"/>
    </row>
    <row r="247" spans="1:26" ht="23.25">
      <c r="A247" s="4"/>
      <c r="B247" s="51"/>
      <c r="C247" s="51"/>
      <c r="D247" s="51"/>
      <c r="E247" s="51"/>
      <c r="F247" s="51"/>
      <c r="G247" s="51"/>
      <c r="H247" s="51"/>
      <c r="I247" s="61"/>
      <c r="J247" s="52" t="s">
        <v>52</v>
      </c>
      <c r="K247" s="53"/>
      <c r="L247" s="70">
        <f t="shared" si="19"/>
        <v>212701.9</v>
      </c>
      <c r="M247" s="23">
        <f t="shared" si="19"/>
        <v>76968.4</v>
      </c>
      <c r="N247" s="70">
        <f t="shared" si="19"/>
        <v>179510.4</v>
      </c>
      <c r="O247" s="70"/>
      <c r="P247" s="23"/>
      <c r="Q247" s="23">
        <f>SUM(L247:P247)</f>
        <v>469180.69999999995</v>
      </c>
      <c r="R247" s="23"/>
      <c r="S247" s="70"/>
      <c r="T247" s="70"/>
      <c r="U247" s="70"/>
      <c r="V247" s="23"/>
      <c r="W247" s="23">
        <f>SUM(Q247+V247)</f>
        <v>469180.69999999995</v>
      </c>
      <c r="X247" s="23">
        <f>(Q247/W247)*100</f>
        <v>100</v>
      </c>
      <c r="Y247" s="23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52" t="s">
        <v>53</v>
      </c>
      <c r="K248" s="53"/>
      <c r="L248" s="21">
        <f t="shared" si="19"/>
        <v>203860.7</v>
      </c>
      <c r="M248" s="21">
        <f t="shared" si="19"/>
        <v>76204.5</v>
      </c>
      <c r="N248" s="21">
        <f t="shared" si="19"/>
        <v>178477.7</v>
      </c>
      <c r="O248" s="21"/>
      <c r="P248" s="21"/>
      <c r="Q248" s="21">
        <f>SUM(L248:P248)</f>
        <v>458542.9</v>
      </c>
      <c r="R248" s="21"/>
      <c r="S248" s="21"/>
      <c r="T248" s="21"/>
      <c r="U248" s="21"/>
      <c r="V248" s="21"/>
      <c r="W248" s="21">
        <f>SUM(Q248+V248)</f>
        <v>458542.9</v>
      </c>
      <c r="X248" s="21">
        <f>(Q248/W248)*100</f>
        <v>100</v>
      </c>
      <c r="Y248" s="21"/>
      <c r="Z248" s="4"/>
    </row>
    <row r="249" spans="1:26" ht="23.25">
      <c r="A249" s="4"/>
      <c r="B249" s="51"/>
      <c r="C249" s="51"/>
      <c r="D249" s="51"/>
      <c r="E249" s="51"/>
      <c r="F249" s="51"/>
      <c r="G249" s="51"/>
      <c r="H249" s="51"/>
      <c r="I249" s="61"/>
      <c r="J249" s="52" t="s">
        <v>54</v>
      </c>
      <c r="K249" s="53"/>
      <c r="L249" s="70">
        <f>(L248/L246)*100</f>
        <v>104.22176983151572</v>
      </c>
      <c r="M249" s="23">
        <f>(M248/M246)*100</f>
        <v>176.28137657909406</v>
      </c>
      <c r="N249" s="70">
        <f>(N248/N246)*100</f>
        <v>86.41895624814491</v>
      </c>
      <c r="O249" s="70"/>
      <c r="P249" s="23"/>
      <c r="Q249" s="23">
        <f>(Q248/Q246)*100</f>
        <v>102.96056339419677</v>
      </c>
      <c r="R249" s="23"/>
      <c r="S249" s="70"/>
      <c r="T249" s="70"/>
      <c r="U249" s="70"/>
      <c r="V249" s="23"/>
      <c r="W249" s="23">
        <f>(W248/W246)*100</f>
        <v>102.96056339419677</v>
      </c>
      <c r="X249" s="23"/>
      <c r="Y249" s="23"/>
      <c r="Z249" s="4"/>
    </row>
    <row r="250" spans="1:26" ht="23.25">
      <c r="A250" s="4"/>
      <c r="B250" s="51"/>
      <c r="C250" s="51"/>
      <c r="D250" s="51"/>
      <c r="E250" s="51"/>
      <c r="F250" s="51"/>
      <c r="G250" s="51"/>
      <c r="H250" s="51"/>
      <c r="I250" s="61"/>
      <c r="J250" s="52" t="s">
        <v>55</v>
      </c>
      <c r="K250" s="53"/>
      <c r="L250" s="70">
        <f>(L248/L247)*100</f>
        <v>95.84338456779183</v>
      </c>
      <c r="M250" s="23">
        <f>(M248/M247)*100</f>
        <v>99.00751477229616</v>
      </c>
      <c r="N250" s="70">
        <f>(N248/N247)*100</f>
        <v>99.42471299712999</v>
      </c>
      <c r="O250" s="70"/>
      <c r="P250" s="23"/>
      <c r="Q250" s="23">
        <f>(Q248/Q247)*100</f>
        <v>97.73268593529104</v>
      </c>
      <c r="R250" s="23"/>
      <c r="S250" s="70"/>
      <c r="T250" s="70"/>
      <c r="U250" s="70"/>
      <c r="V250" s="23"/>
      <c r="W250" s="23">
        <f>(W248/W247)*100</f>
        <v>97.73268593529104</v>
      </c>
      <c r="X250" s="23"/>
      <c r="Y250" s="23"/>
      <c r="Z250" s="4"/>
    </row>
    <row r="251" spans="1:26" ht="23.25">
      <c r="A251" s="4"/>
      <c r="B251" s="51"/>
      <c r="C251" s="51"/>
      <c r="D251" s="51"/>
      <c r="E251" s="51"/>
      <c r="F251" s="51"/>
      <c r="G251" s="51"/>
      <c r="H251" s="51"/>
      <c r="I251" s="61"/>
      <c r="J251" s="52"/>
      <c r="K251" s="53"/>
      <c r="L251" s="70"/>
      <c r="M251" s="23"/>
      <c r="N251" s="70"/>
      <c r="O251" s="70"/>
      <c r="P251" s="23"/>
      <c r="Q251" s="23"/>
      <c r="R251" s="23"/>
      <c r="S251" s="70"/>
      <c r="T251" s="70"/>
      <c r="U251" s="70"/>
      <c r="V251" s="23"/>
      <c r="W251" s="23"/>
      <c r="X251" s="23"/>
      <c r="Y251" s="23"/>
      <c r="Z251" s="4"/>
    </row>
    <row r="252" spans="1:26" ht="23.25">
      <c r="A252" s="4"/>
      <c r="B252" s="51"/>
      <c r="C252" s="51"/>
      <c r="D252" s="51"/>
      <c r="E252" s="51"/>
      <c r="F252" s="51"/>
      <c r="G252" s="81" t="s">
        <v>66</v>
      </c>
      <c r="H252" s="51"/>
      <c r="I252" s="61"/>
      <c r="J252" s="52" t="s">
        <v>67</v>
      </c>
      <c r="K252" s="53"/>
      <c r="L252" s="70"/>
      <c r="M252" s="23"/>
      <c r="N252" s="70"/>
      <c r="O252" s="70"/>
      <c r="P252" s="23"/>
      <c r="Q252" s="23"/>
      <c r="R252" s="23"/>
      <c r="S252" s="70"/>
      <c r="T252" s="70"/>
      <c r="U252" s="70"/>
      <c r="V252" s="23"/>
      <c r="W252" s="23"/>
      <c r="X252" s="23"/>
      <c r="Y252" s="23"/>
      <c r="Z252" s="4"/>
    </row>
    <row r="253" spans="1:26" ht="23.25">
      <c r="A253" s="4"/>
      <c r="B253" s="51"/>
      <c r="C253" s="51"/>
      <c r="D253" s="51"/>
      <c r="E253" s="51"/>
      <c r="F253" s="51"/>
      <c r="G253" s="51"/>
      <c r="H253" s="51"/>
      <c r="I253" s="61"/>
      <c r="J253" s="52" t="s">
        <v>68</v>
      </c>
      <c r="K253" s="53"/>
      <c r="L253" s="70"/>
      <c r="M253" s="23"/>
      <c r="N253" s="70"/>
      <c r="O253" s="70"/>
      <c r="P253" s="23"/>
      <c r="Q253" s="23"/>
      <c r="R253" s="23"/>
      <c r="S253" s="70"/>
      <c r="T253" s="70"/>
      <c r="U253" s="70"/>
      <c r="V253" s="23"/>
      <c r="W253" s="23"/>
      <c r="X253" s="23"/>
      <c r="Y253" s="23"/>
      <c r="Z253" s="4"/>
    </row>
    <row r="254" spans="1:26" ht="23.25">
      <c r="A254" s="4"/>
      <c r="B254" s="51"/>
      <c r="C254" s="51"/>
      <c r="D254" s="51"/>
      <c r="E254" s="51"/>
      <c r="F254" s="51"/>
      <c r="G254" s="51"/>
      <c r="H254" s="51"/>
      <c r="I254" s="61"/>
      <c r="J254" s="52" t="s">
        <v>51</v>
      </c>
      <c r="K254" s="53"/>
      <c r="L254" s="70">
        <f aca="true" t="shared" si="20" ref="L254:N256">SUM(L261)</f>
        <v>195602.8</v>
      </c>
      <c r="M254" s="23">
        <f t="shared" si="20"/>
        <v>43228.9</v>
      </c>
      <c r="N254" s="70">
        <f t="shared" si="20"/>
        <v>206526.1</v>
      </c>
      <c r="O254" s="70"/>
      <c r="P254" s="23"/>
      <c r="Q254" s="23">
        <f>SUM(L254:P254)</f>
        <v>445357.8</v>
      </c>
      <c r="R254" s="23"/>
      <c r="S254" s="70"/>
      <c r="T254" s="70"/>
      <c r="U254" s="70"/>
      <c r="V254" s="23"/>
      <c r="W254" s="23">
        <f>SUM(Q254+V254)</f>
        <v>445357.8</v>
      </c>
      <c r="X254" s="23">
        <f>(Q254/W254)*100</f>
        <v>100</v>
      </c>
      <c r="Y254" s="23"/>
      <c r="Z254" s="4"/>
    </row>
    <row r="255" spans="1:26" ht="23.25">
      <c r="A255" s="4"/>
      <c r="B255" s="51"/>
      <c r="C255" s="51"/>
      <c r="D255" s="51"/>
      <c r="E255" s="51"/>
      <c r="F255" s="51"/>
      <c r="G255" s="51"/>
      <c r="H255" s="51"/>
      <c r="I255" s="61"/>
      <c r="J255" s="52" t="s">
        <v>52</v>
      </c>
      <c r="K255" s="53"/>
      <c r="L255" s="70">
        <f t="shared" si="20"/>
        <v>212701.9</v>
      </c>
      <c r="M255" s="23">
        <f t="shared" si="20"/>
        <v>76968.4</v>
      </c>
      <c r="N255" s="70">
        <f t="shared" si="20"/>
        <v>179510.4</v>
      </c>
      <c r="O255" s="70"/>
      <c r="P255" s="23"/>
      <c r="Q255" s="23">
        <f>SUM(L255:P255)</f>
        <v>469180.69999999995</v>
      </c>
      <c r="R255" s="23"/>
      <c r="S255" s="70"/>
      <c r="T255" s="70"/>
      <c r="U255" s="70"/>
      <c r="V255" s="23"/>
      <c r="W255" s="23">
        <f>SUM(Q255+V255)</f>
        <v>469180.69999999995</v>
      </c>
      <c r="X255" s="23">
        <f>(Q255/W255)*100</f>
        <v>100</v>
      </c>
      <c r="Y255" s="23"/>
      <c r="Z255" s="4"/>
    </row>
    <row r="256" spans="1:26" ht="23.25">
      <c r="A256" s="4"/>
      <c r="B256" s="51"/>
      <c r="C256" s="51"/>
      <c r="D256" s="51"/>
      <c r="E256" s="51"/>
      <c r="F256" s="51"/>
      <c r="G256" s="51"/>
      <c r="H256" s="51"/>
      <c r="I256" s="61"/>
      <c r="J256" s="52" t="s">
        <v>53</v>
      </c>
      <c r="K256" s="53"/>
      <c r="L256" s="70">
        <f t="shared" si="20"/>
        <v>203860.7</v>
      </c>
      <c r="M256" s="23">
        <f t="shared" si="20"/>
        <v>76204.5</v>
      </c>
      <c r="N256" s="70">
        <f t="shared" si="20"/>
        <v>178477.7</v>
      </c>
      <c r="O256" s="70"/>
      <c r="P256" s="23"/>
      <c r="Q256" s="23">
        <f>SUM(L256:P256)</f>
        <v>458542.9</v>
      </c>
      <c r="R256" s="23"/>
      <c r="S256" s="70"/>
      <c r="T256" s="70"/>
      <c r="U256" s="70"/>
      <c r="V256" s="23"/>
      <c r="W256" s="23">
        <f>SUM(Q256+V256)</f>
        <v>458542.9</v>
      </c>
      <c r="X256" s="23">
        <f>(Q256/W256)*100</f>
        <v>100</v>
      </c>
      <c r="Y256" s="23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52" t="s">
        <v>54</v>
      </c>
      <c r="K257" s="53"/>
      <c r="L257" s="21">
        <f>(L256/L254)*100</f>
        <v>104.22176983151572</v>
      </c>
      <c r="M257" s="21">
        <f>(M256/M254)*100</f>
        <v>176.28137657909406</v>
      </c>
      <c r="N257" s="21">
        <f>(N256/N254)*100</f>
        <v>86.41895624814491</v>
      </c>
      <c r="O257" s="21"/>
      <c r="P257" s="21"/>
      <c r="Q257" s="21">
        <f>(Q256/Q254)*100</f>
        <v>102.96056339419677</v>
      </c>
      <c r="R257" s="21"/>
      <c r="S257" s="21"/>
      <c r="T257" s="21"/>
      <c r="U257" s="21"/>
      <c r="V257" s="21"/>
      <c r="W257" s="21">
        <f>(W256/W254)*100</f>
        <v>102.96056339419677</v>
      </c>
      <c r="X257" s="21"/>
      <c r="Y257" s="21"/>
      <c r="Z257" s="4"/>
    </row>
    <row r="258" spans="1:26" ht="23.25">
      <c r="A258" s="4"/>
      <c r="B258" s="51"/>
      <c r="C258" s="51"/>
      <c r="D258" s="51"/>
      <c r="E258" s="51"/>
      <c r="F258" s="51"/>
      <c r="G258" s="51"/>
      <c r="H258" s="51"/>
      <c r="I258" s="61"/>
      <c r="J258" s="52" t="s">
        <v>55</v>
      </c>
      <c r="K258" s="53"/>
      <c r="L258" s="70">
        <f>(L256/L255)*100</f>
        <v>95.84338456779183</v>
      </c>
      <c r="M258" s="23">
        <f>(M256/M255)*100</f>
        <v>99.00751477229616</v>
      </c>
      <c r="N258" s="70">
        <f>(N256/N255)*100</f>
        <v>99.42471299712999</v>
      </c>
      <c r="O258" s="70"/>
      <c r="P258" s="23"/>
      <c r="Q258" s="23">
        <f>(Q256/Q255)*100</f>
        <v>97.73268593529104</v>
      </c>
      <c r="R258" s="23"/>
      <c r="S258" s="70"/>
      <c r="T258" s="70"/>
      <c r="U258" s="70"/>
      <c r="V258" s="23"/>
      <c r="W258" s="23">
        <f>(W256/W255)*100</f>
        <v>97.73268593529104</v>
      </c>
      <c r="X258" s="23"/>
      <c r="Y258" s="23"/>
      <c r="Z258" s="4"/>
    </row>
    <row r="259" spans="1:26" ht="23.25">
      <c r="A259" s="4"/>
      <c r="B259" s="51"/>
      <c r="C259" s="51"/>
      <c r="D259" s="51"/>
      <c r="E259" s="51"/>
      <c r="F259" s="51"/>
      <c r="G259" s="51"/>
      <c r="H259" s="51"/>
      <c r="I259" s="61"/>
      <c r="J259" s="52"/>
      <c r="K259" s="53"/>
      <c r="L259" s="70"/>
      <c r="M259" s="23"/>
      <c r="N259" s="70"/>
      <c r="O259" s="70"/>
      <c r="P259" s="23"/>
      <c r="Q259" s="23"/>
      <c r="R259" s="23"/>
      <c r="S259" s="70"/>
      <c r="T259" s="70"/>
      <c r="U259" s="70"/>
      <c r="V259" s="23"/>
      <c r="W259" s="23"/>
      <c r="X259" s="23"/>
      <c r="Y259" s="23"/>
      <c r="Z259" s="4"/>
    </row>
    <row r="260" spans="1:26" ht="23.25">
      <c r="A260" s="4"/>
      <c r="B260" s="51"/>
      <c r="C260" s="51"/>
      <c r="D260" s="51"/>
      <c r="E260" s="51"/>
      <c r="F260" s="51"/>
      <c r="G260" s="51"/>
      <c r="H260" s="81" t="s">
        <v>95</v>
      </c>
      <c r="I260" s="61"/>
      <c r="J260" s="52" t="s">
        <v>96</v>
      </c>
      <c r="K260" s="53"/>
      <c r="L260" s="70"/>
      <c r="M260" s="23"/>
      <c r="N260" s="70"/>
      <c r="O260" s="70"/>
      <c r="P260" s="23"/>
      <c r="Q260" s="23"/>
      <c r="R260" s="23"/>
      <c r="S260" s="70"/>
      <c r="T260" s="70"/>
      <c r="U260" s="70"/>
      <c r="V260" s="23"/>
      <c r="W260" s="23"/>
      <c r="X260" s="23"/>
      <c r="Y260" s="23"/>
      <c r="Z260" s="4"/>
    </row>
    <row r="261" spans="1:26" ht="23.25">
      <c r="A261" s="4"/>
      <c r="B261" s="51"/>
      <c r="C261" s="51"/>
      <c r="D261" s="51"/>
      <c r="E261" s="51"/>
      <c r="F261" s="51"/>
      <c r="G261" s="51"/>
      <c r="H261" s="51"/>
      <c r="I261" s="61"/>
      <c r="J261" s="52" t="s">
        <v>51</v>
      </c>
      <c r="K261" s="53"/>
      <c r="L261" s="70">
        <v>195602.8</v>
      </c>
      <c r="M261" s="23">
        <v>43228.9</v>
      </c>
      <c r="N261" s="70">
        <v>206526.1</v>
      </c>
      <c r="O261" s="70"/>
      <c r="P261" s="23"/>
      <c r="Q261" s="23">
        <f>SUM(L261:P261)</f>
        <v>445357.8</v>
      </c>
      <c r="R261" s="23"/>
      <c r="S261" s="70"/>
      <c r="T261" s="70"/>
      <c r="U261" s="70"/>
      <c r="V261" s="23"/>
      <c r="W261" s="23">
        <f>SUM(Q261+V261)</f>
        <v>445357.8</v>
      </c>
      <c r="X261" s="23">
        <f>(Q261/W261)*100</f>
        <v>100</v>
      </c>
      <c r="Y261" s="23"/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1"/>
      <c r="J262" s="52" t="s">
        <v>52</v>
      </c>
      <c r="K262" s="53"/>
      <c r="L262" s="70">
        <v>212701.9</v>
      </c>
      <c r="M262" s="23">
        <v>76968.4</v>
      </c>
      <c r="N262" s="70">
        <v>179510.4</v>
      </c>
      <c r="O262" s="70"/>
      <c r="P262" s="23"/>
      <c r="Q262" s="23">
        <f>SUM(L262:P262)</f>
        <v>469180.69999999995</v>
      </c>
      <c r="R262" s="23"/>
      <c r="S262" s="70"/>
      <c r="T262" s="70"/>
      <c r="U262" s="70"/>
      <c r="V262" s="23"/>
      <c r="W262" s="23">
        <f>SUM(Q262+V262)</f>
        <v>469180.69999999995</v>
      </c>
      <c r="X262" s="23">
        <f>(Q262/W262)*100</f>
        <v>100</v>
      </c>
      <c r="Y262" s="23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52" t="s">
        <v>53</v>
      </c>
      <c r="K263" s="53"/>
      <c r="L263" s="21">
        <v>203860.7</v>
      </c>
      <c r="M263" s="21">
        <v>76204.5</v>
      </c>
      <c r="N263" s="21">
        <v>178477.7</v>
      </c>
      <c r="O263" s="21"/>
      <c r="P263" s="21"/>
      <c r="Q263" s="21">
        <f>SUM(L263:P263)</f>
        <v>458542.9</v>
      </c>
      <c r="R263" s="21"/>
      <c r="S263" s="21"/>
      <c r="T263" s="21"/>
      <c r="U263" s="21"/>
      <c r="V263" s="21"/>
      <c r="W263" s="21">
        <f>SUM(Q263+V263)</f>
        <v>458542.9</v>
      </c>
      <c r="X263" s="21">
        <f>(Q263/W263)*100</f>
        <v>100</v>
      </c>
      <c r="Y263" s="21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1"/>
      <c r="J264" s="52" t="s">
        <v>54</v>
      </c>
      <c r="K264" s="53"/>
      <c r="L264" s="70">
        <f>(L263/L261)*100</f>
        <v>104.22176983151572</v>
      </c>
      <c r="M264" s="23">
        <f>(M263/M261)*100</f>
        <v>176.28137657909406</v>
      </c>
      <c r="N264" s="70">
        <f>(N263/N261)*100</f>
        <v>86.41895624814491</v>
      </c>
      <c r="O264" s="70"/>
      <c r="P264" s="23"/>
      <c r="Q264" s="23">
        <f>(Q263/Q261)*100</f>
        <v>102.96056339419677</v>
      </c>
      <c r="R264" s="23"/>
      <c r="S264" s="70"/>
      <c r="T264" s="70"/>
      <c r="U264" s="70"/>
      <c r="V264" s="23"/>
      <c r="W264" s="23">
        <f>(W263/W261)*100</f>
        <v>102.96056339419677</v>
      </c>
      <c r="X264" s="23"/>
      <c r="Y264" s="23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1"/>
      <c r="J265" s="52" t="s">
        <v>55</v>
      </c>
      <c r="K265" s="53"/>
      <c r="L265" s="70">
        <f>(L263/L262)*100</f>
        <v>95.84338456779183</v>
      </c>
      <c r="M265" s="23">
        <f>(M263/M262)*100</f>
        <v>99.00751477229616</v>
      </c>
      <c r="N265" s="70">
        <f>(N263/N262)*100</f>
        <v>99.42471299712999</v>
      </c>
      <c r="O265" s="70"/>
      <c r="P265" s="23"/>
      <c r="Q265" s="23">
        <f>(Q263/Q262)*100</f>
        <v>97.73268593529104</v>
      </c>
      <c r="R265" s="23"/>
      <c r="S265" s="70"/>
      <c r="T265" s="70"/>
      <c r="U265" s="70"/>
      <c r="V265" s="23"/>
      <c r="W265" s="23">
        <f>(W263/W262)*100</f>
        <v>97.73268593529104</v>
      </c>
      <c r="X265" s="23"/>
      <c r="Y265" s="23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1"/>
      <c r="J266" s="52"/>
      <c r="K266" s="53"/>
      <c r="L266" s="70"/>
      <c r="M266" s="23"/>
      <c r="N266" s="70"/>
      <c r="O266" s="70"/>
      <c r="P266" s="23"/>
      <c r="Q266" s="23"/>
      <c r="R266" s="23"/>
      <c r="S266" s="70"/>
      <c r="T266" s="70"/>
      <c r="U266" s="70"/>
      <c r="V266" s="23"/>
      <c r="W266" s="23"/>
      <c r="X266" s="23"/>
      <c r="Y266" s="23"/>
      <c r="Z266" s="4"/>
    </row>
    <row r="267" spans="1:26" ht="23.25">
      <c r="A267" s="4"/>
      <c r="B267" s="82" t="s">
        <v>97</v>
      </c>
      <c r="C267" s="56"/>
      <c r="D267" s="56"/>
      <c r="E267" s="56"/>
      <c r="F267" s="56"/>
      <c r="G267" s="56"/>
      <c r="H267" s="56"/>
      <c r="I267" s="61"/>
      <c r="J267" s="52" t="s">
        <v>98</v>
      </c>
      <c r="K267" s="53"/>
      <c r="L267" s="70"/>
      <c r="M267" s="23"/>
      <c r="N267" s="70"/>
      <c r="O267" s="70"/>
      <c r="P267" s="23"/>
      <c r="Q267" s="23"/>
      <c r="R267" s="23"/>
      <c r="S267" s="70"/>
      <c r="T267" s="70"/>
      <c r="U267" s="70"/>
      <c r="V267" s="23"/>
      <c r="W267" s="23"/>
      <c r="X267" s="23"/>
      <c r="Y267" s="23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1"/>
      <c r="J268" s="52" t="s">
        <v>51</v>
      </c>
      <c r="K268" s="53"/>
      <c r="L268" s="70">
        <f>SUM(L284)</f>
        <v>42619.799999999996</v>
      </c>
      <c r="M268" s="23"/>
      <c r="N268" s="70"/>
      <c r="O268" s="70"/>
      <c r="P268" s="23"/>
      <c r="Q268" s="23">
        <f>SUM(L268:P268)</f>
        <v>42619.799999999996</v>
      </c>
      <c r="R268" s="23"/>
      <c r="S268" s="70"/>
      <c r="T268" s="70"/>
      <c r="U268" s="70"/>
      <c r="V268" s="23"/>
      <c r="W268" s="23">
        <f>SUM(Q268+V268)</f>
        <v>42619.799999999996</v>
      </c>
      <c r="X268" s="23">
        <f>(Q268/W268)*100</f>
        <v>100</v>
      </c>
      <c r="Y268" s="23"/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1"/>
      <c r="J269" s="52" t="s">
        <v>52</v>
      </c>
      <c r="K269" s="53"/>
      <c r="L269" s="70">
        <f>SUM(L285)</f>
        <v>47708.5</v>
      </c>
      <c r="M269" s="23"/>
      <c r="N269" s="70"/>
      <c r="O269" s="70"/>
      <c r="P269" s="23"/>
      <c r="Q269" s="23">
        <f>SUM(L269:P269)</f>
        <v>47708.5</v>
      </c>
      <c r="R269" s="23"/>
      <c r="S269" s="70"/>
      <c r="T269" s="70"/>
      <c r="U269" s="70"/>
      <c r="V269" s="23"/>
      <c r="W269" s="23">
        <f>SUM(Q269+V269)</f>
        <v>47708.5</v>
      </c>
      <c r="X269" s="23">
        <f>(Q269/W269)*100</f>
        <v>100</v>
      </c>
      <c r="Y269" s="23"/>
      <c r="Z269" s="4"/>
    </row>
    <row r="270" spans="1:26" ht="23.25">
      <c r="A270" s="4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8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108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81" t="s">
        <v>97</v>
      </c>
      <c r="C279" s="51"/>
      <c r="D279" s="51"/>
      <c r="E279" s="51"/>
      <c r="F279" s="51"/>
      <c r="G279" s="51"/>
      <c r="H279" s="51"/>
      <c r="I279" s="61"/>
      <c r="J279" s="54" t="s">
        <v>53</v>
      </c>
      <c r="K279" s="55"/>
      <c r="L279" s="70">
        <f>SUM(L286)</f>
        <v>35737.4</v>
      </c>
      <c r="M279" s="70"/>
      <c r="N279" s="70"/>
      <c r="O279" s="70"/>
      <c r="P279" s="70"/>
      <c r="Q279" s="70">
        <f>SUM(L279:P279)</f>
        <v>35737.4</v>
      </c>
      <c r="R279" s="70"/>
      <c r="S279" s="70"/>
      <c r="T279" s="70"/>
      <c r="U279" s="74"/>
      <c r="V279" s="23"/>
      <c r="W279" s="23">
        <f>SUM(Q279+V279)</f>
        <v>35737.4</v>
      </c>
      <c r="X279" s="23">
        <f>(Q279/W279)*100</f>
        <v>100</v>
      </c>
      <c r="Y279" s="23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54</v>
      </c>
      <c r="K280" s="55"/>
      <c r="L280" s="70">
        <f>(L279/L268)*100</f>
        <v>83.85163703255296</v>
      </c>
      <c r="M280" s="70"/>
      <c r="N280" s="70"/>
      <c r="O280" s="70"/>
      <c r="P280" s="70"/>
      <c r="Q280" s="70">
        <f>(Q279/Q268)*100</f>
        <v>83.85163703255296</v>
      </c>
      <c r="R280" s="70"/>
      <c r="S280" s="70"/>
      <c r="T280" s="70"/>
      <c r="U280" s="70"/>
      <c r="V280" s="23"/>
      <c r="W280" s="23">
        <f>(W279/W268)*100</f>
        <v>83.85163703255296</v>
      </c>
      <c r="X280" s="23"/>
      <c r="Y280" s="23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2" t="s">
        <v>55</v>
      </c>
      <c r="K281" s="53"/>
      <c r="L281" s="70">
        <f>(L279/L269)*100</f>
        <v>74.90782564951739</v>
      </c>
      <c r="M281" s="70"/>
      <c r="N281" s="70"/>
      <c r="O281" s="70"/>
      <c r="P281" s="70"/>
      <c r="Q281" s="23">
        <f>(Q279/Q269)*100</f>
        <v>74.90782564951739</v>
      </c>
      <c r="R281" s="70"/>
      <c r="S281" s="70"/>
      <c r="T281" s="70"/>
      <c r="U281" s="70"/>
      <c r="V281" s="23"/>
      <c r="W281" s="23">
        <f>(W279/W269)*100</f>
        <v>74.90782564951739</v>
      </c>
      <c r="X281" s="23"/>
      <c r="Y281" s="23"/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/>
      <c r="K282" s="53"/>
      <c r="L282" s="70"/>
      <c r="M282" s="23"/>
      <c r="N282" s="70"/>
      <c r="O282" s="70"/>
      <c r="P282" s="23"/>
      <c r="Q282" s="23"/>
      <c r="R282" s="23"/>
      <c r="S282" s="70"/>
      <c r="T282" s="70"/>
      <c r="U282" s="70"/>
      <c r="V282" s="23"/>
      <c r="W282" s="23"/>
      <c r="X282" s="23"/>
      <c r="Y282" s="23"/>
      <c r="Z282" s="4"/>
    </row>
    <row r="283" spans="1:26" ht="23.25">
      <c r="A283" s="4"/>
      <c r="B283" s="51"/>
      <c r="C283" s="81" t="s">
        <v>99</v>
      </c>
      <c r="D283" s="51"/>
      <c r="E283" s="51"/>
      <c r="F283" s="51"/>
      <c r="G283" s="51"/>
      <c r="H283" s="51"/>
      <c r="I283" s="61"/>
      <c r="J283" s="52" t="s">
        <v>100</v>
      </c>
      <c r="K283" s="53"/>
      <c r="L283" s="70"/>
      <c r="M283" s="23"/>
      <c r="N283" s="70"/>
      <c r="O283" s="70"/>
      <c r="P283" s="23"/>
      <c r="Q283" s="23"/>
      <c r="R283" s="23"/>
      <c r="S283" s="70"/>
      <c r="T283" s="70"/>
      <c r="U283" s="70"/>
      <c r="V283" s="23"/>
      <c r="W283" s="23"/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51</v>
      </c>
      <c r="K284" s="53"/>
      <c r="L284" s="70">
        <f>SUM(L291)</f>
        <v>42619.799999999996</v>
      </c>
      <c r="M284" s="23"/>
      <c r="N284" s="70"/>
      <c r="O284" s="70"/>
      <c r="P284" s="23"/>
      <c r="Q284" s="23">
        <f>SUM(L284:P284)</f>
        <v>42619.799999999996</v>
      </c>
      <c r="R284" s="23"/>
      <c r="S284" s="70"/>
      <c r="T284" s="70"/>
      <c r="U284" s="70"/>
      <c r="V284" s="23"/>
      <c r="W284" s="23">
        <f>SUM(Q284+V284)</f>
        <v>42619.799999999996</v>
      </c>
      <c r="X284" s="23">
        <f>(Q284/W284)*100</f>
        <v>100</v>
      </c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 t="s">
        <v>52</v>
      </c>
      <c r="K285" s="53"/>
      <c r="L285" s="70">
        <f>SUM(L292)</f>
        <v>47708.5</v>
      </c>
      <c r="M285" s="23"/>
      <c r="N285" s="70"/>
      <c r="O285" s="70"/>
      <c r="P285" s="23"/>
      <c r="Q285" s="23">
        <f>SUM(L285:P285)</f>
        <v>47708.5</v>
      </c>
      <c r="R285" s="23"/>
      <c r="S285" s="70"/>
      <c r="T285" s="70"/>
      <c r="U285" s="70"/>
      <c r="V285" s="23"/>
      <c r="W285" s="23">
        <f>SUM(Q285+V285)</f>
        <v>47708.5</v>
      </c>
      <c r="X285" s="23">
        <f>(Q285/W285)*100</f>
        <v>100</v>
      </c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51"/>
      <c r="I286" s="61"/>
      <c r="J286" s="52" t="s">
        <v>53</v>
      </c>
      <c r="K286" s="53"/>
      <c r="L286" s="70">
        <f>SUM(L293)</f>
        <v>35737.4</v>
      </c>
      <c r="M286" s="23"/>
      <c r="N286" s="70"/>
      <c r="O286" s="70"/>
      <c r="P286" s="23"/>
      <c r="Q286" s="23">
        <f>SUM(L286:P286)</f>
        <v>35737.4</v>
      </c>
      <c r="R286" s="23"/>
      <c r="S286" s="70"/>
      <c r="T286" s="70"/>
      <c r="U286" s="70"/>
      <c r="V286" s="23"/>
      <c r="W286" s="23">
        <f>SUM(Q286+V286)</f>
        <v>35737.4</v>
      </c>
      <c r="X286" s="23">
        <f>(Q286/W286)*100</f>
        <v>100</v>
      </c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54</v>
      </c>
      <c r="K287" s="53"/>
      <c r="L287" s="70">
        <f>(L286/L284)*100</f>
        <v>83.85163703255296</v>
      </c>
      <c r="M287" s="23"/>
      <c r="N287" s="70"/>
      <c r="O287" s="70"/>
      <c r="P287" s="23"/>
      <c r="Q287" s="23">
        <f>(Q286/Q284)*100</f>
        <v>83.85163703255296</v>
      </c>
      <c r="R287" s="23"/>
      <c r="S287" s="70"/>
      <c r="T287" s="70"/>
      <c r="U287" s="70"/>
      <c r="V287" s="23"/>
      <c r="W287" s="23">
        <f>(W286/W284)*100</f>
        <v>83.85163703255296</v>
      </c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2" t="s">
        <v>55</v>
      </c>
      <c r="K288" s="53"/>
      <c r="L288" s="70">
        <f>(L286/L285)*100</f>
        <v>74.90782564951739</v>
      </c>
      <c r="M288" s="23"/>
      <c r="N288" s="70"/>
      <c r="O288" s="70"/>
      <c r="P288" s="23"/>
      <c r="Q288" s="23">
        <f>(Q286/Q285)*100</f>
        <v>74.90782564951739</v>
      </c>
      <c r="R288" s="23"/>
      <c r="S288" s="70"/>
      <c r="T288" s="70"/>
      <c r="U288" s="70"/>
      <c r="V288" s="23"/>
      <c r="W288" s="23">
        <f>(W286/W285)*100</f>
        <v>74.90782564951739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2"/>
      <c r="K289" s="53"/>
      <c r="L289" s="70"/>
      <c r="M289" s="23"/>
      <c r="N289" s="70"/>
      <c r="O289" s="70"/>
      <c r="P289" s="23"/>
      <c r="Q289" s="23"/>
      <c r="R289" s="23"/>
      <c r="S289" s="70"/>
      <c r="T289" s="70"/>
      <c r="U289" s="70"/>
      <c r="V289" s="23"/>
      <c r="W289" s="23"/>
      <c r="X289" s="23"/>
      <c r="Y289" s="23"/>
      <c r="Z289" s="4"/>
    </row>
    <row r="290" spans="1:26" ht="23.25">
      <c r="A290" s="4"/>
      <c r="B290" s="51"/>
      <c r="C290" s="51"/>
      <c r="D290" s="81" t="s">
        <v>58</v>
      </c>
      <c r="E290" s="51"/>
      <c r="F290" s="51"/>
      <c r="G290" s="51"/>
      <c r="H290" s="51"/>
      <c r="I290" s="61"/>
      <c r="J290" s="52" t="s">
        <v>59</v>
      </c>
      <c r="K290" s="53"/>
      <c r="L290" s="70"/>
      <c r="M290" s="23"/>
      <c r="N290" s="70"/>
      <c r="O290" s="70"/>
      <c r="P290" s="23"/>
      <c r="Q290" s="23"/>
      <c r="R290" s="23"/>
      <c r="S290" s="70"/>
      <c r="T290" s="70"/>
      <c r="U290" s="70"/>
      <c r="V290" s="23"/>
      <c r="W290" s="23"/>
      <c r="X290" s="23"/>
      <c r="Y290" s="23"/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51</v>
      </c>
      <c r="K291" s="53"/>
      <c r="L291" s="70">
        <f>SUM(L298)</f>
        <v>42619.799999999996</v>
      </c>
      <c r="M291" s="23"/>
      <c r="N291" s="70"/>
      <c r="O291" s="70"/>
      <c r="P291" s="23"/>
      <c r="Q291" s="23">
        <f>SUM(L291:P291)</f>
        <v>42619.799999999996</v>
      </c>
      <c r="R291" s="23"/>
      <c r="S291" s="70"/>
      <c r="T291" s="70"/>
      <c r="U291" s="70"/>
      <c r="V291" s="23"/>
      <c r="W291" s="23">
        <f>SUM(Q291+V291)</f>
        <v>42619.799999999996</v>
      </c>
      <c r="X291" s="23">
        <f>(Q291/W291)*100</f>
        <v>100</v>
      </c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52</v>
      </c>
      <c r="K292" s="53"/>
      <c r="L292" s="70">
        <f>SUM(L299)</f>
        <v>47708.5</v>
      </c>
      <c r="M292" s="23"/>
      <c r="N292" s="70"/>
      <c r="O292" s="70"/>
      <c r="P292" s="23"/>
      <c r="Q292" s="23">
        <f>SUM(L292:P292)</f>
        <v>47708.5</v>
      </c>
      <c r="R292" s="23"/>
      <c r="S292" s="70"/>
      <c r="T292" s="70"/>
      <c r="U292" s="70"/>
      <c r="V292" s="23"/>
      <c r="W292" s="23">
        <f>SUM(Q292+V292)</f>
        <v>47708.5</v>
      </c>
      <c r="X292" s="23">
        <f>(Q292/W292)*100</f>
        <v>100</v>
      </c>
      <c r="Y292" s="23"/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52" t="s">
        <v>53</v>
      </c>
      <c r="K293" s="53"/>
      <c r="L293" s="21">
        <f>SUM(L300)</f>
        <v>35737.4</v>
      </c>
      <c r="M293" s="21"/>
      <c r="N293" s="21"/>
      <c r="O293" s="21"/>
      <c r="P293" s="21"/>
      <c r="Q293" s="21">
        <f>SUM(L293:P293)</f>
        <v>35737.4</v>
      </c>
      <c r="R293" s="21"/>
      <c r="S293" s="21"/>
      <c r="T293" s="21"/>
      <c r="U293" s="21"/>
      <c r="V293" s="21"/>
      <c r="W293" s="21">
        <f>SUM(Q293+V293)</f>
        <v>35737.4</v>
      </c>
      <c r="X293" s="21">
        <f>(Q293/W293)*100</f>
        <v>100</v>
      </c>
      <c r="Y293" s="21"/>
      <c r="Z293" s="4"/>
    </row>
    <row r="294" spans="1:26" ht="23.25">
      <c r="A294" s="4"/>
      <c r="B294" s="51"/>
      <c r="C294" s="51"/>
      <c r="D294" s="51"/>
      <c r="E294" s="51"/>
      <c r="F294" s="51"/>
      <c r="G294" s="51"/>
      <c r="H294" s="51"/>
      <c r="I294" s="61"/>
      <c r="J294" s="52" t="s">
        <v>54</v>
      </c>
      <c r="K294" s="53"/>
      <c r="L294" s="70">
        <f>(L293/L291)*100</f>
        <v>83.85163703255296</v>
      </c>
      <c r="M294" s="23"/>
      <c r="N294" s="70"/>
      <c r="O294" s="70"/>
      <c r="P294" s="23"/>
      <c r="Q294" s="23">
        <f>(Q293/Q291)*100</f>
        <v>83.85163703255296</v>
      </c>
      <c r="R294" s="23"/>
      <c r="S294" s="70"/>
      <c r="T294" s="70"/>
      <c r="U294" s="70"/>
      <c r="V294" s="23"/>
      <c r="W294" s="23">
        <f>(W293/W291)*100</f>
        <v>83.85163703255296</v>
      </c>
      <c r="X294" s="23"/>
      <c r="Y294" s="23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55</v>
      </c>
      <c r="K295" s="53"/>
      <c r="L295" s="70">
        <f>(L293/L292)*100</f>
        <v>74.90782564951739</v>
      </c>
      <c r="M295" s="23"/>
      <c r="N295" s="70"/>
      <c r="O295" s="70"/>
      <c r="P295" s="23"/>
      <c r="Q295" s="23">
        <f>(Q293/Q292)*100</f>
        <v>74.90782564951739</v>
      </c>
      <c r="R295" s="23"/>
      <c r="S295" s="70"/>
      <c r="T295" s="70"/>
      <c r="U295" s="70"/>
      <c r="V295" s="23"/>
      <c r="W295" s="23">
        <f>(W293/W292)*100</f>
        <v>74.90782564951739</v>
      </c>
      <c r="X295" s="23"/>
      <c r="Y295" s="23"/>
      <c r="Z295" s="4"/>
    </row>
    <row r="296" spans="1:26" ht="23.25">
      <c r="A296" s="4"/>
      <c r="B296" s="51"/>
      <c r="C296" s="51"/>
      <c r="D296" s="51"/>
      <c r="E296" s="51"/>
      <c r="F296" s="51"/>
      <c r="G296" s="51"/>
      <c r="H296" s="51"/>
      <c r="I296" s="61"/>
      <c r="J296" s="52"/>
      <c r="K296" s="53"/>
      <c r="L296" s="70"/>
      <c r="M296" s="23"/>
      <c r="N296" s="70"/>
      <c r="O296" s="70"/>
      <c r="P296" s="23"/>
      <c r="Q296" s="23"/>
      <c r="R296" s="23"/>
      <c r="S296" s="70"/>
      <c r="T296" s="70"/>
      <c r="U296" s="70"/>
      <c r="V296" s="23"/>
      <c r="W296" s="23"/>
      <c r="X296" s="23"/>
      <c r="Y296" s="23"/>
      <c r="Z296" s="4"/>
    </row>
    <row r="297" spans="1:26" ht="23.25">
      <c r="A297" s="4"/>
      <c r="B297" s="51"/>
      <c r="C297" s="51"/>
      <c r="D297" s="51"/>
      <c r="E297" s="81" t="s">
        <v>60</v>
      </c>
      <c r="F297" s="51"/>
      <c r="G297" s="51"/>
      <c r="H297" s="51"/>
      <c r="I297" s="61"/>
      <c r="J297" s="52" t="s">
        <v>61</v>
      </c>
      <c r="K297" s="53"/>
      <c r="L297" s="70"/>
      <c r="M297" s="23"/>
      <c r="N297" s="70"/>
      <c r="O297" s="70"/>
      <c r="P297" s="23"/>
      <c r="Q297" s="23"/>
      <c r="R297" s="23"/>
      <c r="S297" s="70"/>
      <c r="T297" s="70"/>
      <c r="U297" s="70"/>
      <c r="V297" s="23"/>
      <c r="W297" s="23"/>
      <c r="X297" s="23"/>
      <c r="Y297" s="23"/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51</v>
      </c>
      <c r="K298" s="53"/>
      <c r="L298" s="70">
        <f>SUM(L305)</f>
        <v>42619.799999999996</v>
      </c>
      <c r="M298" s="23"/>
      <c r="N298" s="70"/>
      <c r="O298" s="70"/>
      <c r="P298" s="23"/>
      <c r="Q298" s="23">
        <f>SUM(L298:P298)</f>
        <v>42619.799999999996</v>
      </c>
      <c r="R298" s="23"/>
      <c r="S298" s="70"/>
      <c r="T298" s="70"/>
      <c r="U298" s="70"/>
      <c r="V298" s="23"/>
      <c r="W298" s="23">
        <f>SUM(Q298+V298)</f>
        <v>42619.799999999996</v>
      </c>
      <c r="X298" s="23">
        <f>(Q298/W298)*100</f>
        <v>100</v>
      </c>
      <c r="Y298" s="23"/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 t="s">
        <v>52</v>
      </c>
      <c r="K299" s="53"/>
      <c r="L299" s="70">
        <f>SUM(L306)</f>
        <v>47708.5</v>
      </c>
      <c r="M299" s="23"/>
      <c r="N299" s="70"/>
      <c r="O299" s="70"/>
      <c r="P299" s="23"/>
      <c r="Q299" s="23">
        <f>SUM(L299:P299)</f>
        <v>47708.5</v>
      </c>
      <c r="R299" s="23"/>
      <c r="S299" s="70"/>
      <c r="T299" s="70"/>
      <c r="U299" s="70"/>
      <c r="V299" s="23"/>
      <c r="W299" s="23">
        <f>SUM(Q299+V299)</f>
        <v>47708.5</v>
      </c>
      <c r="X299" s="23">
        <f>(Q299/W299)*100</f>
        <v>100</v>
      </c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53</v>
      </c>
      <c r="K300" s="53"/>
      <c r="L300" s="70">
        <f>SUM(L307)</f>
        <v>35737.4</v>
      </c>
      <c r="M300" s="23"/>
      <c r="N300" s="70"/>
      <c r="O300" s="70"/>
      <c r="P300" s="23"/>
      <c r="Q300" s="23">
        <f>SUM(L300:P300)</f>
        <v>35737.4</v>
      </c>
      <c r="R300" s="23"/>
      <c r="S300" s="70"/>
      <c r="T300" s="70"/>
      <c r="U300" s="70"/>
      <c r="V300" s="23"/>
      <c r="W300" s="23">
        <f>SUM(Q300+V300)</f>
        <v>35737.4</v>
      </c>
      <c r="X300" s="23">
        <f>(Q300/W300)*100</f>
        <v>100</v>
      </c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 t="s">
        <v>54</v>
      </c>
      <c r="K301" s="53"/>
      <c r="L301" s="70">
        <f>(L300/L298)*100</f>
        <v>83.85163703255296</v>
      </c>
      <c r="M301" s="23"/>
      <c r="N301" s="70"/>
      <c r="O301" s="70"/>
      <c r="P301" s="23"/>
      <c r="Q301" s="23">
        <f>(Q300/Q298)*100</f>
        <v>83.85163703255296</v>
      </c>
      <c r="R301" s="23"/>
      <c r="S301" s="70"/>
      <c r="T301" s="70"/>
      <c r="U301" s="70"/>
      <c r="V301" s="23"/>
      <c r="W301" s="23">
        <f>(W300/W298)*100</f>
        <v>83.85163703255296</v>
      </c>
      <c r="X301" s="23"/>
      <c r="Y301" s="23"/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52" t="s">
        <v>55</v>
      </c>
      <c r="K302" s="53"/>
      <c r="L302" s="21">
        <f>(L300/L299)*100</f>
        <v>74.90782564951739</v>
      </c>
      <c r="M302" s="21"/>
      <c r="N302" s="21"/>
      <c r="O302" s="21"/>
      <c r="P302" s="21"/>
      <c r="Q302" s="21">
        <f>(Q300/Q299)*100</f>
        <v>74.90782564951739</v>
      </c>
      <c r="R302" s="21"/>
      <c r="S302" s="21"/>
      <c r="T302" s="21"/>
      <c r="U302" s="21"/>
      <c r="V302" s="21"/>
      <c r="W302" s="21">
        <f>(W300/W299)*100</f>
        <v>74.90782564951739</v>
      </c>
      <c r="X302" s="21"/>
      <c r="Y302" s="21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2"/>
      <c r="K303" s="53"/>
      <c r="L303" s="70"/>
      <c r="M303" s="23"/>
      <c r="N303" s="70"/>
      <c r="O303" s="70"/>
      <c r="P303" s="23"/>
      <c r="Q303" s="23"/>
      <c r="R303" s="23"/>
      <c r="S303" s="70"/>
      <c r="T303" s="70"/>
      <c r="U303" s="70"/>
      <c r="V303" s="23"/>
      <c r="W303" s="23"/>
      <c r="X303" s="23"/>
      <c r="Y303" s="23"/>
      <c r="Z303" s="4"/>
    </row>
    <row r="304" spans="1:26" ht="23.25">
      <c r="A304" s="4"/>
      <c r="B304" s="51"/>
      <c r="C304" s="51"/>
      <c r="D304" s="51"/>
      <c r="E304" s="51"/>
      <c r="F304" s="81" t="s">
        <v>101</v>
      </c>
      <c r="G304" s="51"/>
      <c r="H304" s="51"/>
      <c r="I304" s="61"/>
      <c r="J304" s="52" t="s">
        <v>102</v>
      </c>
      <c r="K304" s="53"/>
      <c r="L304" s="70"/>
      <c r="M304" s="23"/>
      <c r="N304" s="70"/>
      <c r="O304" s="70"/>
      <c r="P304" s="23"/>
      <c r="Q304" s="23"/>
      <c r="R304" s="23"/>
      <c r="S304" s="70"/>
      <c r="T304" s="70"/>
      <c r="U304" s="70"/>
      <c r="V304" s="23"/>
      <c r="W304" s="23"/>
      <c r="X304" s="23"/>
      <c r="Y304" s="23"/>
      <c r="Z304" s="4"/>
    </row>
    <row r="305" spans="1:26" ht="23.25">
      <c r="A305" s="4"/>
      <c r="B305" s="51"/>
      <c r="C305" s="51"/>
      <c r="D305" s="51"/>
      <c r="E305" s="51"/>
      <c r="F305" s="51"/>
      <c r="G305" s="51"/>
      <c r="H305" s="51"/>
      <c r="I305" s="61"/>
      <c r="J305" s="52" t="s">
        <v>51</v>
      </c>
      <c r="K305" s="53"/>
      <c r="L305" s="70">
        <f>SUM(L313)</f>
        <v>42619.799999999996</v>
      </c>
      <c r="M305" s="23"/>
      <c r="N305" s="70"/>
      <c r="O305" s="70"/>
      <c r="P305" s="23"/>
      <c r="Q305" s="23">
        <f>SUM(L305:P305)</f>
        <v>42619.799999999996</v>
      </c>
      <c r="R305" s="23"/>
      <c r="S305" s="70"/>
      <c r="T305" s="70"/>
      <c r="U305" s="70"/>
      <c r="V305" s="23"/>
      <c r="W305" s="23">
        <f>SUM(Q305+V305)</f>
        <v>42619.799999999996</v>
      </c>
      <c r="X305" s="23">
        <f>(Q305/W305)*100</f>
        <v>100</v>
      </c>
      <c r="Y305" s="23"/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 t="s">
        <v>52</v>
      </c>
      <c r="K306" s="53"/>
      <c r="L306" s="70">
        <f>SUM(L314)</f>
        <v>47708.5</v>
      </c>
      <c r="M306" s="23"/>
      <c r="N306" s="70"/>
      <c r="O306" s="70"/>
      <c r="P306" s="23"/>
      <c r="Q306" s="23">
        <f>SUM(L306:P306)</f>
        <v>47708.5</v>
      </c>
      <c r="R306" s="23"/>
      <c r="S306" s="70"/>
      <c r="T306" s="70"/>
      <c r="U306" s="70"/>
      <c r="V306" s="23"/>
      <c r="W306" s="23">
        <f>SUM(Q306+V306)</f>
        <v>47708.5</v>
      </c>
      <c r="X306" s="23">
        <f>(Q306/W306)*100</f>
        <v>100</v>
      </c>
      <c r="Y306" s="23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1"/>
      <c r="J307" s="52" t="s">
        <v>53</v>
      </c>
      <c r="K307" s="53"/>
      <c r="L307" s="70">
        <f>SUM(L324)</f>
        <v>35737.4</v>
      </c>
      <c r="M307" s="23"/>
      <c r="N307" s="70"/>
      <c r="O307" s="70"/>
      <c r="P307" s="23"/>
      <c r="Q307" s="23">
        <f>SUM(L307:P307)</f>
        <v>35737.4</v>
      </c>
      <c r="R307" s="23"/>
      <c r="S307" s="70"/>
      <c r="T307" s="70"/>
      <c r="U307" s="70"/>
      <c r="V307" s="23"/>
      <c r="W307" s="23">
        <f>SUM(Q307+V307)</f>
        <v>35737.4</v>
      </c>
      <c r="X307" s="23">
        <f>(Q307/W307)*100</f>
        <v>100</v>
      </c>
      <c r="Y307" s="23"/>
      <c r="Z307" s="4"/>
    </row>
    <row r="308" spans="1:26" ht="23.25">
      <c r="A308" s="4"/>
      <c r="B308" s="56"/>
      <c r="C308" s="57"/>
      <c r="D308" s="57"/>
      <c r="E308" s="57"/>
      <c r="F308" s="57"/>
      <c r="G308" s="57"/>
      <c r="H308" s="57"/>
      <c r="I308" s="52"/>
      <c r="J308" s="52" t="s">
        <v>54</v>
      </c>
      <c r="K308" s="53"/>
      <c r="L308" s="21">
        <f>(L307/L305)*100</f>
        <v>83.85163703255296</v>
      </c>
      <c r="M308" s="21"/>
      <c r="N308" s="21"/>
      <c r="O308" s="21"/>
      <c r="P308" s="21"/>
      <c r="Q308" s="21">
        <f>(Q307/Q305)*100</f>
        <v>83.85163703255296</v>
      </c>
      <c r="R308" s="21"/>
      <c r="S308" s="21"/>
      <c r="T308" s="21"/>
      <c r="U308" s="21"/>
      <c r="V308" s="21"/>
      <c r="W308" s="21">
        <f>(W307/W305)*100</f>
        <v>83.85163703255296</v>
      </c>
      <c r="X308" s="21"/>
      <c r="Y308" s="21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1"/>
      <c r="J309" s="52" t="s">
        <v>55</v>
      </c>
      <c r="K309" s="53"/>
      <c r="L309" s="70">
        <f>(L307/L306)*100</f>
        <v>74.90782564951739</v>
      </c>
      <c r="M309" s="23"/>
      <c r="N309" s="70"/>
      <c r="O309" s="70"/>
      <c r="P309" s="23"/>
      <c r="Q309" s="23">
        <f>(Q307/Q306)*100</f>
        <v>74.90782564951739</v>
      </c>
      <c r="R309" s="23"/>
      <c r="S309" s="70"/>
      <c r="T309" s="70"/>
      <c r="U309" s="70"/>
      <c r="V309" s="23"/>
      <c r="W309" s="23">
        <f>(W307/W306)*100</f>
        <v>74.90782564951739</v>
      </c>
      <c r="X309" s="23"/>
      <c r="Y309" s="23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1"/>
      <c r="J310" s="52"/>
      <c r="K310" s="53"/>
      <c r="L310" s="70"/>
      <c r="M310" s="23"/>
      <c r="N310" s="70"/>
      <c r="O310" s="70"/>
      <c r="P310" s="23"/>
      <c r="Q310" s="23"/>
      <c r="R310" s="23"/>
      <c r="S310" s="70"/>
      <c r="T310" s="70"/>
      <c r="U310" s="70"/>
      <c r="V310" s="23"/>
      <c r="W310" s="23"/>
      <c r="X310" s="23"/>
      <c r="Y310" s="23"/>
      <c r="Z310" s="4"/>
    </row>
    <row r="311" spans="1:26" ht="23.25">
      <c r="A311" s="4"/>
      <c r="B311" s="56"/>
      <c r="C311" s="56"/>
      <c r="D311" s="56"/>
      <c r="E311" s="56"/>
      <c r="F311" s="56"/>
      <c r="G311" s="82" t="s">
        <v>66</v>
      </c>
      <c r="H311" s="56"/>
      <c r="I311" s="61"/>
      <c r="J311" s="52" t="s">
        <v>67</v>
      </c>
      <c r="K311" s="53"/>
      <c r="L311" s="70"/>
      <c r="M311" s="23"/>
      <c r="N311" s="70"/>
      <c r="O311" s="70"/>
      <c r="P311" s="23"/>
      <c r="Q311" s="23"/>
      <c r="R311" s="23"/>
      <c r="S311" s="70"/>
      <c r="T311" s="70"/>
      <c r="U311" s="70"/>
      <c r="V311" s="23"/>
      <c r="W311" s="23"/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1"/>
      <c r="J312" s="52" t="s">
        <v>68</v>
      </c>
      <c r="K312" s="53"/>
      <c r="L312" s="70"/>
      <c r="M312" s="23"/>
      <c r="N312" s="70"/>
      <c r="O312" s="70"/>
      <c r="P312" s="23"/>
      <c r="Q312" s="23"/>
      <c r="R312" s="23"/>
      <c r="S312" s="70"/>
      <c r="T312" s="70"/>
      <c r="U312" s="70"/>
      <c r="V312" s="23"/>
      <c r="W312" s="23"/>
      <c r="X312" s="23"/>
      <c r="Y312" s="23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1"/>
      <c r="J313" s="52" t="s">
        <v>51</v>
      </c>
      <c r="K313" s="53"/>
      <c r="L313" s="70">
        <f>SUM(L329+L336+L343+L350+L357+L374)</f>
        <v>42619.799999999996</v>
      </c>
      <c r="M313" s="23"/>
      <c r="N313" s="70"/>
      <c r="O313" s="70"/>
      <c r="P313" s="23"/>
      <c r="Q313" s="23">
        <f>SUM(L313:P313)</f>
        <v>42619.799999999996</v>
      </c>
      <c r="R313" s="23"/>
      <c r="S313" s="70"/>
      <c r="T313" s="70"/>
      <c r="U313" s="70"/>
      <c r="V313" s="23"/>
      <c r="W313" s="23">
        <f>SUM(Q313+V313)</f>
        <v>42619.799999999996</v>
      </c>
      <c r="X313" s="23">
        <f>(Q313/W313)*100</f>
        <v>100</v>
      </c>
      <c r="Y313" s="23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52</v>
      </c>
      <c r="K314" s="53"/>
      <c r="L314" s="70">
        <f>SUM(L330+L337+L344+L351+L358+L375)</f>
        <v>47708.5</v>
      </c>
      <c r="M314" s="23"/>
      <c r="N314" s="70"/>
      <c r="O314" s="70"/>
      <c r="P314" s="23"/>
      <c r="Q314" s="23">
        <f>SUM(L314:P314)</f>
        <v>47708.5</v>
      </c>
      <c r="R314" s="23"/>
      <c r="S314" s="70"/>
      <c r="T314" s="70"/>
      <c r="U314" s="70"/>
      <c r="V314" s="23"/>
      <c r="W314" s="23">
        <f>SUM(Q314+V314)</f>
        <v>47708.5</v>
      </c>
      <c r="X314" s="23">
        <f>(Q314/W314)*100</f>
        <v>100</v>
      </c>
      <c r="Y314" s="23"/>
      <c r="Z314" s="4"/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8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109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81" t="s">
        <v>97</v>
      </c>
      <c r="C324" s="81" t="s">
        <v>99</v>
      </c>
      <c r="D324" s="81" t="s">
        <v>58</v>
      </c>
      <c r="E324" s="81" t="s">
        <v>60</v>
      </c>
      <c r="F324" s="81" t="s">
        <v>101</v>
      </c>
      <c r="G324" s="81" t="s">
        <v>66</v>
      </c>
      <c r="H324" s="51"/>
      <c r="I324" s="61"/>
      <c r="J324" s="54" t="s">
        <v>53</v>
      </c>
      <c r="K324" s="55"/>
      <c r="L324" s="70">
        <f>SUM(L331+L338+L345+L352+L359+L376)</f>
        <v>35737.4</v>
      </c>
      <c r="M324" s="70"/>
      <c r="N324" s="70"/>
      <c r="O324" s="70"/>
      <c r="P324" s="70"/>
      <c r="Q324" s="70">
        <f>SUM(L324:P324)</f>
        <v>35737.4</v>
      </c>
      <c r="R324" s="70"/>
      <c r="S324" s="70"/>
      <c r="T324" s="70"/>
      <c r="U324" s="74"/>
      <c r="V324" s="23"/>
      <c r="W324" s="23">
        <f>SUM(Q324+V324)</f>
        <v>35737.4</v>
      </c>
      <c r="X324" s="23">
        <f>(Q324/W324)*100</f>
        <v>100</v>
      </c>
      <c r="Y324" s="23"/>
      <c r="Z324" s="4"/>
    </row>
    <row r="325" spans="1:26" ht="23.25">
      <c r="A325" s="4"/>
      <c r="B325" s="51"/>
      <c r="C325" s="51"/>
      <c r="D325" s="51"/>
      <c r="E325" s="51"/>
      <c r="F325" s="51"/>
      <c r="G325" s="51"/>
      <c r="H325" s="51"/>
      <c r="I325" s="61"/>
      <c r="J325" s="54" t="s">
        <v>54</v>
      </c>
      <c r="K325" s="55"/>
      <c r="L325" s="70">
        <f>(L324/L313)*100</f>
        <v>83.85163703255296</v>
      </c>
      <c r="M325" s="70"/>
      <c r="N325" s="70"/>
      <c r="O325" s="70"/>
      <c r="P325" s="70"/>
      <c r="Q325" s="70">
        <f>(Q324/Q313)*100</f>
        <v>83.85163703255296</v>
      </c>
      <c r="R325" s="70"/>
      <c r="S325" s="70"/>
      <c r="T325" s="70"/>
      <c r="U325" s="70"/>
      <c r="V325" s="23"/>
      <c r="W325" s="23">
        <f>(W324/W313)*100</f>
        <v>83.85163703255296</v>
      </c>
      <c r="X325" s="23"/>
      <c r="Y325" s="23"/>
      <c r="Z325" s="4"/>
    </row>
    <row r="326" spans="1:26" ht="23.25">
      <c r="A326" s="4"/>
      <c r="B326" s="51"/>
      <c r="C326" s="51"/>
      <c r="D326" s="51"/>
      <c r="E326" s="51"/>
      <c r="F326" s="51"/>
      <c r="G326" s="51"/>
      <c r="H326" s="51"/>
      <c r="I326" s="61"/>
      <c r="J326" s="52" t="s">
        <v>55</v>
      </c>
      <c r="K326" s="53"/>
      <c r="L326" s="70">
        <f>(L324/L314)*100</f>
        <v>74.90782564951739</v>
      </c>
      <c r="M326" s="70"/>
      <c r="N326" s="70"/>
      <c r="O326" s="70"/>
      <c r="P326" s="70"/>
      <c r="Q326" s="23">
        <f>(Q324/Q314)*100</f>
        <v>74.90782564951739</v>
      </c>
      <c r="R326" s="70"/>
      <c r="S326" s="70"/>
      <c r="T326" s="70"/>
      <c r="U326" s="70"/>
      <c r="V326" s="23"/>
      <c r="W326" s="23">
        <f>(W324/W314)*100</f>
        <v>74.90782564951739</v>
      </c>
      <c r="X326" s="23"/>
      <c r="Y326" s="23"/>
      <c r="Z326" s="4"/>
    </row>
    <row r="327" spans="1:26" ht="23.25">
      <c r="A327" s="4"/>
      <c r="B327" s="51"/>
      <c r="C327" s="51"/>
      <c r="D327" s="51"/>
      <c r="E327" s="51"/>
      <c r="F327" s="51"/>
      <c r="G327" s="51"/>
      <c r="H327" s="51"/>
      <c r="I327" s="61"/>
      <c r="J327" s="52"/>
      <c r="K327" s="53"/>
      <c r="L327" s="70"/>
      <c r="M327" s="23"/>
      <c r="N327" s="70"/>
      <c r="O327" s="70"/>
      <c r="P327" s="23"/>
      <c r="Q327" s="23"/>
      <c r="R327" s="23"/>
      <c r="S327" s="70"/>
      <c r="T327" s="70"/>
      <c r="U327" s="70"/>
      <c r="V327" s="23"/>
      <c r="W327" s="23"/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81" t="s">
        <v>69</v>
      </c>
      <c r="I328" s="61"/>
      <c r="J328" s="52" t="s">
        <v>70</v>
      </c>
      <c r="K328" s="53"/>
      <c r="L328" s="70"/>
      <c r="M328" s="23"/>
      <c r="N328" s="70"/>
      <c r="O328" s="70"/>
      <c r="P328" s="23"/>
      <c r="Q328" s="23"/>
      <c r="R328" s="23"/>
      <c r="S328" s="70"/>
      <c r="T328" s="70"/>
      <c r="U328" s="70"/>
      <c r="V328" s="23"/>
      <c r="W328" s="23"/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2" t="s">
        <v>51</v>
      </c>
      <c r="K329" s="53"/>
      <c r="L329" s="70">
        <v>3759</v>
      </c>
      <c r="M329" s="23"/>
      <c r="N329" s="70"/>
      <c r="O329" s="70"/>
      <c r="P329" s="23"/>
      <c r="Q329" s="23">
        <f>SUM(L329:P329)</f>
        <v>3759</v>
      </c>
      <c r="R329" s="23"/>
      <c r="S329" s="70"/>
      <c r="T329" s="70"/>
      <c r="U329" s="70"/>
      <c r="V329" s="23"/>
      <c r="W329" s="23">
        <f>SUM(Q329+V329)</f>
        <v>3759</v>
      </c>
      <c r="X329" s="23">
        <f>(Q329/W329)*100</f>
        <v>100</v>
      </c>
      <c r="Y329" s="23"/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2" t="s">
        <v>52</v>
      </c>
      <c r="K330" s="53"/>
      <c r="L330" s="70">
        <v>4040</v>
      </c>
      <c r="M330" s="23"/>
      <c r="N330" s="70"/>
      <c r="O330" s="70"/>
      <c r="P330" s="23"/>
      <c r="Q330" s="23">
        <f>SUM(L330:P330)</f>
        <v>4040</v>
      </c>
      <c r="R330" s="23"/>
      <c r="S330" s="70"/>
      <c r="T330" s="70"/>
      <c r="U330" s="70"/>
      <c r="V330" s="23"/>
      <c r="W330" s="23">
        <f>SUM(Q330+V330)</f>
        <v>4040</v>
      </c>
      <c r="X330" s="23">
        <f>(Q330/W330)*100</f>
        <v>100</v>
      </c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 t="s">
        <v>53</v>
      </c>
      <c r="K331" s="53"/>
      <c r="L331" s="70">
        <v>3454.7</v>
      </c>
      <c r="M331" s="23"/>
      <c r="N331" s="70"/>
      <c r="O331" s="70"/>
      <c r="P331" s="23"/>
      <c r="Q331" s="23">
        <f>SUM(L331:P331)</f>
        <v>3454.7</v>
      </c>
      <c r="R331" s="23"/>
      <c r="S331" s="70"/>
      <c r="T331" s="70"/>
      <c r="U331" s="70"/>
      <c r="V331" s="23"/>
      <c r="W331" s="23">
        <f>SUM(Q331+V331)</f>
        <v>3454.7</v>
      </c>
      <c r="X331" s="23">
        <f>(Q331/W331)*100</f>
        <v>100</v>
      </c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54</v>
      </c>
      <c r="K332" s="53"/>
      <c r="L332" s="70">
        <f>(L331/L329)*100</f>
        <v>91.9047619047619</v>
      </c>
      <c r="M332" s="23"/>
      <c r="N332" s="70"/>
      <c r="O332" s="70"/>
      <c r="P332" s="23"/>
      <c r="Q332" s="23">
        <f>(Q331/Q329)*100</f>
        <v>91.9047619047619</v>
      </c>
      <c r="R332" s="23"/>
      <c r="S332" s="70"/>
      <c r="T332" s="70"/>
      <c r="U332" s="70"/>
      <c r="V332" s="23"/>
      <c r="W332" s="23">
        <f>(W331/W329)*100</f>
        <v>91.9047619047619</v>
      </c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55</v>
      </c>
      <c r="K333" s="53"/>
      <c r="L333" s="70">
        <f>(L331/L330)*100</f>
        <v>85.51237623762376</v>
      </c>
      <c r="M333" s="23"/>
      <c r="N333" s="70"/>
      <c r="O333" s="70"/>
      <c r="P333" s="23"/>
      <c r="Q333" s="23">
        <f>(Q331/Q330)*100</f>
        <v>85.51237623762376</v>
      </c>
      <c r="R333" s="23"/>
      <c r="S333" s="70"/>
      <c r="T333" s="70"/>
      <c r="U333" s="70"/>
      <c r="V333" s="23"/>
      <c r="W333" s="23">
        <f>(W331/W330)*100</f>
        <v>85.51237623762376</v>
      </c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51"/>
      <c r="H334" s="51"/>
      <c r="I334" s="61"/>
      <c r="J334" s="52"/>
      <c r="K334" s="53"/>
      <c r="L334" s="70"/>
      <c r="M334" s="23"/>
      <c r="N334" s="70"/>
      <c r="O334" s="70"/>
      <c r="P334" s="23"/>
      <c r="Q334" s="23"/>
      <c r="R334" s="23"/>
      <c r="S334" s="70"/>
      <c r="T334" s="70"/>
      <c r="U334" s="70"/>
      <c r="V334" s="23"/>
      <c r="W334" s="23"/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51"/>
      <c r="H335" s="81" t="s">
        <v>75</v>
      </c>
      <c r="I335" s="61"/>
      <c r="J335" s="52" t="s">
        <v>76</v>
      </c>
      <c r="K335" s="53"/>
      <c r="L335" s="70"/>
      <c r="M335" s="23"/>
      <c r="N335" s="70"/>
      <c r="O335" s="70"/>
      <c r="P335" s="23"/>
      <c r="Q335" s="23"/>
      <c r="R335" s="23"/>
      <c r="S335" s="70"/>
      <c r="T335" s="70"/>
      <c r="U335" s="70"/>
      <c r="V335" s="23"/>
      <c r="W335" s="23"/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2" t="s">
        <v>51</v>
      </c>
      <c r="K336" s="53"/>
      <c r="L336" s="70">
        <v>5173.3</v>
      </c>
      <c r="M336" s="23"/>
      <c r="N336" s="70"/>
      <c r="O336" s="70"/>
      <c r="P336" s="23"/>
      <c r="Q336" s="23">
        <f>SUM(L336:P336)</f>
        <v>5173.3</v>
      </c>
      <c r="R336" s="23"/>
      <c r="S336" s="70"/>
      <c r="T336" s="70"/>
      <c r="U336" s="70"/>
      <c r="V336" s="23"/>
      <c r="W336" s="23">
        <f>SUM(Q336+V336)</f>
        <v>5173.3</v>
      </c>
      <c r="X336" s="23">
        <f>(Q336/W336)*100</f>
        <v>100</v>
      </c>
      <c r="Y336" s="23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2" t="s">
        <v>52</v>
      </c>
      <c r="K337" s="53"/>
      <c r="L337" s="70">
        <v>5575.3</v>
      </c>
      <c r="M337" s="23"/>
      <c r="N337" s="70"/>
      <c r="O337" s="70"/>
      <c r="P337" s="23"/>
      <c r="Q337" s="23">
        <f>SUM(L337:P337)</f>
        <v>5575.3</v>
      </c>
      <c r="R337" s="23"/>
      <c r="S337" s="70"/>
      <c r="T337" s="70"/>
      <c r="U337" s="70"/>
      <c r="V337" s="23"/>
      <c r="W337" s="23">
        <f>SUM(Q337+V337)</f>
        <v>5575.3</v>
      </c>
      <c r="X337" s="23">
        <f>(Q337/W337)*100</f>
        <v>100</v>
      </c>
      <c r="Y337" s="23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 t="s">
        <v>53</v>
      </c>
      <c r="K338" s="53"/>
      <c r="L338" s="21">
        <v>4242.6</v>
      </c>
      <c r="M338" s="21"/>
      <c r="N338" s="21"/>
      <c r="O338" s="21"/>
      <c r="P338" s="21"/>
      <c r="Q338" s="21">
        <f>SUM(L338:P338)</f>
        <v>4242.6</v>
      </c>
      <c r="R338" s="21"/>
      <c r="S338" s="21"/>
      <c r="T338" s="21"/>
      <c r="U338" s="21"/>
      <c r="V338" s="21"/>
      <c r="W338" s="21">
        <f>SUM(Q338+V338)</f>
        <v>4242.6</v>
      </c>
      <c r="X338" s="21">
        <f>(Q338/W338)*100</f>
        <v>100</v>
      </c>
      <c r="Y338" s="21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54</v>
      </c>
      <c r="K339" s="53"/>
      <c r="L339" s="70">
        <f>(L338/L336)*100</f>
        <v>82.00954903059943</v>
      </c>
      <c r="M339" s="23"/>
      <c r="N339" s="70"/>
      <c r="O339" s="70"/>
      <c r="P339" s="23"/>
      <c r="Q339" s="23">
        <f>(Q338/Q336)*100</f>
        <v>82.00954903059943</v>
      </c>
      <c r="R339" s="23"/>
      <c r="S339" s="70"/>
      <c r="T339" s="70"/>
      <c r="U339" s="70"/>
      <c r="V339" s="23"/>
      <c r="W339" s="23">
        <f>(W338/W336)*100</f>
        <v>82.00954903059943</v>
      </c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55</v>
      </c>
      <c r="K340" s="53"/>
      <c r="L340" s="70">
        <f>(L338/L337)*100</f>
        <v>76.09635355944971</v>
      </c>
      <c r="M340" s="23"/>
      <c r="N340" s="70"/>
      <c r="O340" s="70"/>
      <c r="P340" s="23"/>
      <c r="Q340" s="23">
        <f>(Q338/Q337)*100</f>
        <v>76.09635355944971</v>
      </c>
      <c r="R340" s="23"/>
      <c r="S340" s="70"/>
      <c r="T340" s="70"/>
      <c r="U340" s="70"/>
      <c r="V340" s="23"/>
      <c r="W340" s="23">
        <f>(W338/W337)*100</f>
        <v>76.09635355944971</v>
      </c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/>
      <c r="K341" s="53"/>
      <c r="L341" s="70"/>
      <c r="M341" s="23"/>
      <c r="N341" s="70"/>
      <c r="O341" s="70"/>
      <c r="P341" s="23"/>
      <c r="Q341" s="23"/>
      <c r="R341" s="23"/>
      <c r="S341" s="70"/>
      <c r="T341" s="70"/>
      <c r="U341" s="70"/>
      <c r="V341" s="23"/>
      <c r="W341" s="23"/>
      <c r="X341" s="23"/>
      <c r="Y341" s="23"/>
      <c r="Z341" s="4"/>
    </row>
    <row r="342" spans="1:26" ht="23.25">
      <c r="A342" s="4"/>
      <c r="B342" s="51"/>
      <c r="C342" s="51"/>
      <c r="D342" s="51"/>
      <c r="E342" s="51"/>
      <c r="F342" s="51"/>
      <c r="G342" s="51"/>
      <c r="H342" s="81" t="s">
        <v>71</v>
      </c>
      <c r="I342" s="61"/>
      <c r="J342" s="52" t="s">
        <v>72</v>
      </c>
      <c r="K342" s="53"/>
      <c r="L342" s="70"/>
      <c r="M342" s="23"/>
      <c r="N342" s="70"/>
      <c r="O342" s="70"/>
      <c r="P342" s="23"/>
      <c r="Q342" s="23"/>
      <c r="R342" s="23"/>
      <c r="S342" s="70"/>
      <c r="T342" s="70"/>
      <c r="U342" s="70"/>
      <c r="V342" s="23"/>
      <c r="W342" s="23"/>
      <c r="X342" s="23"/>
      <c r="Y342" s="23"/>
      <c r="Z342" s="4"/>
    </row>
    <row r="343" spans="1:26" ht="23.25">
      <c r="A343" s="4"/>
      <c r="B343" s="51"/>
      <c r="C343" s="51"/>
      <c r="D343" s="51"/>
      <c r="E343" s="51"/>
      <c r="F343" s="51"/>
      <c r="G343" s="51"/>
      <c r="H343" s="51"/>
      <c r="I343" s="61"/>
      <c r="J343" s="52" t="s">
        <v>51</v>
      </c>
      <c r="K343" s="53"/>
      <c r="L343" s="70">
        <v>20785.6</v>
      </c>
      <c r="M343" s="23"/>
      <c r="N343" s="70"/>
      <c r="O343" s="70"/>
      <c r="P343" s="23"/>
      <c r="Q343" s="23">
        <f>SUM(L343:P343)</f>
        <v>20785.6</v>
      </c>
      <c r="R343" s="23"/>
      <c r="S343" s="70"/>
      <c r="T343" s="70"/>
      <c r="U343" s="70"/>
      <c r="V343" s="23"/>
      <c r="W343" s="23">
        <f>SUM(Q343+V343)</f>
        <v>20785.6</v>
      </c>
      <c r="X343" s="23">
        <f>(Q343/W343)*100</f>
        <v>100</v>
      </c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52</v>
      </c>
      <c r="K344" s="53"/>
      <c r="L344" s="70">
        <v>20118.2</v>
      </c>
      <c r="M344" s="23"/>
      <c r="N344" s="70"/>
      <c r="O344" s="70"/>
      <c r="P344" s="23"/>
      <c r="Q344" s="23">
        <f>SUM(L344:P344)</f>
        <v>20118.2</v>
      </c>
      <c r="R344" s="23"/>
      <c r="S344" s="70"/>
      <c r="T344" s="70"/>
      <c r="U344" s="70"/>
      <c r="V344" s="23"/>
      <c r="W344" s="23">
        <f>SUM(Q344+V344)</f>
        <v>20118.2</v>
      </c>
      <c r="X344" s="23">
        <f>(Q344/W344)*100</f>
        <v>100</v>
      </c>
      <c r="Y344" s="23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2" t="s">
        <v>53</v>
      </c>
      <c r="K345" s="53"/>
      <c r="L345" s="70">
        <v>14620.4</v>
      </c>
      <c r="M345" s="23"/>
      <c r="N345" s="70"/>
      <c r="O345" s="70"/>
      <c r="P345" s="23"/>
      <c r="Q345" s="23">
        <f>SUM(L345:P345)</f>
        <v>14620.4</v>
      </c>
      <c r="R345" s="23"/>
      <c r="S345" s="70"/>
      <c r="T345" s="70"/>
      <c r="U345" s="70"/>
      <c r="V345" s="23"/>
      <c r="W345" s="23">
        <f>SUM(Q345+V345)</f>
        <v>14620.4</v>
      </c>
      <c r="X345" s="23">
        <f>(Q345/W345)*100</f>
        <v>100</v>
      </c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2" t="s">
        <v>54</v>
      </c>
      <c r="K346" s="53"/>
      <c r="L346" s="70">
        <f>(L345/L343)*100</f>
        <v>70.33908090216305</v>
      </c>
      <c r="M346" s="23"/>
      <c r="N346" s="70"/>
      <c r="O346" s="70"/>
      <c r="P346" s="23"/>
      <c r="Q346" s="23">
        <f>(Q345/Q343)*100</f>
        <v>70.33908090216305</v>
      </c>
      <c r="R346" s="23"/>
      <c r="S346" s="70"/>
      <c r="T346" s="70"/>
      <c r="U346" s="70"/>
      <c r="V346" s="23"/>
      <c r="W346" s="23">
        <f>(W345/W343)*100</f>
        <v>70.33908090216305</v>
      </c>
      <c r="X346" s="23"/>
      <c r="Y346" s="23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52" t="s">
        <v>55</v>
      </c>
      <c r="K347" s="53"/>
      <c r="L347" s="21">
        <f>(L345/L344)*100</f>
        <v>72.67250549253909</v>
      </c>
      <c r="M347" s="21"/>
      <c r="N347" s="21"/>
      <c r="O347" s="21"/>
      <c r="P347" s="21"/>
      <c r="Q347" s="21">
        <f>(Q345/Q344)*100</f>
        <v>72.67250549253909</v>
      </c>
      <c r="R347" s="21"/>
      <c r="S347" s="21"/>
      <c r="T347" s="21"/>
      <c r="U347" s="21"/>
      <c r="V347" s="21"/>
      <c r="W347" s="21">
        <f>(W345/W344)*100</f>
        <v>72.67250549253909</v>
      </c>
      <c r="X347" s="21"/>
      <c r="Y347" s="21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/>
      <c r="K348" s="53"/>
      <c r="L348" s="70"/>
      <c r="M348" s="23"/>
      <c r="N348" s="70"/>
      <c r="O348" s="70"/>
      <c r="P348" s="23"/>
      <c r="Q348" s="23"/>
      <c r="R348" s="23"/>
      <c r="S348" s="70"/>
      <c r="T348" s="70"/>
      <c r="U348" s="70"/>
      <c r="V348" s="23"/>
      <c r="W348" s="23"/>
      <c r="X348" s="23"/>
      <c r="Y348" s="23"/>
      <c r="Z348" s="4"/>
    </row>
    <row r="349" spans="1:26" ht="23.25">
      <c r="A349" s="4"/>
      <c r="B349" s="51"/>
      <c r="C349" s="51"/>
      <c r="D349" s="51"/>
      <c r="E349" s="51"/>
      <c r="F349" s="51"/>
      <c r="G349" s="51"/>
      <c r="H349" s="81" t="s">
        <v>80</v>
      </c>
      <c r="I349" s="61"/>
      <c r="J349" s="52" t="s">
        <v>81</v>
      </c>
      <c r="K349" s="53"/>
      <c r="L349" s="70"/>
      <c r="M349" s="23"/>
      <c r="N349" s="70"/>
      <c r="O349" s="70"/>
      <c r="P349" s="23"/>
      <c r="Q349" s="23"/>
      <c r="R349" s="23"/>
      <c r="S349" s="70"/>
      <c r="T349" s="70"/>
      <c r="U349" s="70"/>
      <c r="V349" s="23"/>
      <c r="W349" s="23"/>
      <c r="X349" s="23"/>
      <c r="Y349" s="23"/>
      <c r="Z349" s="4"/>
    </row>
    <row r="350" spans="1:26" ht="23.25">
      <c r="A350" s="4"/>
      <c r="B350" s="51"/>
      <c r="C350" s="51"/>
      <c r="D350" s="51"/>
      <c r="E350" s="51"/>
      <c r="F350" s="51"/>
      <c r="G350" s="51"/>
      <c r="H350" s="51"/>
      <c r="I350" s="61"/>
      <c r="J350" s="52" t="s">
        <v>51</v>
      </c>
      <c r="K350" s="53"/>
      <c r="L350" s="70">
        <v>10424.8</v>
      </c>
      <c r="M350" s="23"/>
      <c r="N350" s="70"/>
      <c r="O350" s="70"/>
      <c r="P350" s="23"/>
      <c r="Q350" s="23">
        <f>SUM(L350:P350)</f>
        <v>10424.8</v>
      </c>
      <c r="R350" s="23"/>
      <c r="S350" s="70"/>
      <c r="T350" s="70"/>
      <c r="U350" s="70"/>
      <c r="V350" s="23"/>
      <c r="W350" s="23">
        <f>SUM(Q350+V350)</f>
        <v>10424.8</v>
      </c>
      <c r="X350" s="23">
        <f>(Q350/W350)*100</f>
        <v>100</v>
      </c>
      <c r="Y350" s="23"/>
      <c r="Z350" s="4"/>
    </row>
    <row r="351" spans="1:26" ht="23.25">
      <c r="A351" s="4"/>
      <c r="B351" s="51"/>
      <c r="C351" s="51"/>
      <c r="D351" s="51"/>
      <c r="E351" s="51"/>
      <c r="F351" s="51"/>
      <c r="G351" s="51"/>
      <c r="H351" s="51"/>
      <c r="I351" s="61"/>
      <c r="J351" s="52" t="s">
        <v>52</v>
      </c>
      <c r="K351" s="53"/>
      <c r="L351" s="70">
        <v>15282.5</v>
      </c>
      <c r="M351" s="23"/>
      <c r="N351" s="70"/>
      <c r="O351" s="70"/>
      <c r="P351" s="23"/>
      <c r="Q351" s="23">
        <f>SUM(L351:P351)</f>
        <v>15282.5</v>
      </c>
      <c r="R351" s="23"/>
      <c r="S351" s="70"/>
      <c r="T351" s="70"/>
      <c r="U351" s="70"/>
      <c r="V351" s="23"/>
      <c r="W351" s="23">
        <f>SUM(Q351+V351)</f>
        <v>15282.5</v>
      </c>
      <c r="X351" s="23">
        <f>(Q351/W351)*100</f>
        <v>100</v>
      </c>
      <c r="Y351" s="23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1"/>
      <c r="J352" s="52" t="s">
        <v>53</v>
      </c>
      <c r="K352" s="53"/>
      <c r="L352" s="70">
        <v>11045.3</v>
      </c>
      <c r="M352" s="23"/>
      <c r="N352" s="70"/>
      <c r="O352" s="70"/>
      <c r="P352" s="23"/>
      <c r="Q352" s="23">
        <f>SUM(L352:P352)</f>
        <v>11045.3</v>
      </c>
      <c r="R352" s="23"/>
      <c r="S352" s="70"/>
      <c r="T352" s="70"/>
      <c r="U352" s="70"/>
      <c r="V352" s="23"/>
      <c r="W352" s="23">
        <f>SUM(Q352+V352)</f>
        <v>11045.3</v>
      </c>
      <c r="X352" s="23">
        <f>(Q352/W352)*100</f>
        <v>100</v>
      </c>
      <c r="Y352" s="23"/>
      <c r="Z352" s="4"/>
    </row>
    <row r="353" spans="1:26" ht="23.25">
      <c r="A353" s="4"/>
      <c r="B353" s="56"/>
      <c r="C353" s="57"/>
      <c r="D353" s="57"/>
      <c r="E353" s="57"/>
      <c r="F353" s="57"/>
      <c r="G353" s="57"/>
      <c r="H353" s="57"/>
      <c r="I353" s="52"/>
      <c r="J353" s="52" t="s">
        <v>54</v>
      </c>
      <c r="K353" s="53"/>
      <c r="L353" s="21">
        <f>(L352/L350)*100</f>
        <v>105.95215255928171</v>
      </c>
      <c r="M353" s="21"/>
      <c r="N353" s="21"/>
      <c r="O353" s="21"/>
      <c r="P353" s="21"/>
      <c r="Q353" s="21">
        <f>(Q352/Q350)*100</f>
        <v>105.95215255928171</v>
      </c>
      <c r="R353" s="21"/>
      <c r="S353" s="21"/>
      <c r="T353" s="21"/>
      <c r="U353" s="21"/>
      <c r="V353" s="21"/>
      <c r="W353" s="21">
        <f>(W352/W350)*100</f>
        <v>105.95215255928171</v>
      </c>
      <c r="X353" s="21"/>
      <c r="Y353" s="21"/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1"/>
      <c r="J354" s="52" t="s">
        <v>55</v>
      </c>
      <c r="K354" s="53"/>
      <c r="L354" s="70">
        <f>(L352/L351)*100</f>
        <v>72.27416980206117</v>
      </c>
      <c r="M354" s="23"/>
      <c r="N354" s="70"/>
      <c r="O354" s="70"/>
      <c r="P354" s="23"/>
      <c r="Q354" s="23">
        <f>(Q352/Q351)*100</f>
        <v>72.27416980206117</v>
      </c>
      <c r="R354" s="23"/>
      <c r="S354" s="70"/>
      <c r="T354" s="70"/>
      <c r="U354" s="70"/>
      <c r="V354" s="23"/>
      <c r="W354" s="23">
        <f>(W352/W351)*100</f>
        <v>72.27416980206117</v>
      </c>
      <c r="X354" s="23"/>
      <c r="Y354" s="23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1"/>
      <c r="J355" s="52"/>
      <c r="K355" s="53"/>
      <c r="L355" s="70"/>
      <c r="M355" s="23"/>
      <c r="N355" s="70"/>
      <c r="O355" s="70"/>
      <c r="P355" s="23"/>
      <c r="Q355" s="23"/>
      <c r="R355" s="23"/>
      <c r="S355" s="70"/>
      <c r="T355" s="70"/>
      <c r="U355" s="70"/>
      <c r="V355" s="23"/>
      <c r="W355" s="23"/>
      <c r="X355" s="23"/>
      <c r="Y355" s="23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82" t="s">
        <v>95</v>
      </c>
      <c r="I356" s="61"/>
      <c r="J356" s="52" t="s">
        <v>96</v>
      </c>
      <c r="K356" s="53"/>
      <c r="L356" s="70"/>
      <c r="M356" s="23"/>
      <c r="N356" s="70"/>
      <c r="O356" s="70"/>
      <c r="P356" s="23"/>
      <c r="Q356" s="23"/>
      <c r="R356" s="23"/>
      <c r="S356" s="70"/>
      <c r="T356" s="70"/>
      <c r="U356" s="70"/>
      <c r="V356" s="23"/>
      <c r="W356" s="23"/>
      <c r="X356" s="23"/>
      <c r="Y356" s="23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1"/>
      <c r="J357" s="52" t="s">
        <v>51</v>
      </c>
      <c r="K357" s="53"/>
      <c r="L357" s="70">
        <v>417.7</v>
      </c>
      <c r="M357" s="23"/>
      <c r="N357" s="70"/>
      <c r="O357" s="70"/>
      <c r="P357" s="23"/>
      <c r="Q357" s="23">
        <f>SUM(L357:P357)</f>
        <v>417.7</v>
      </c>
      <c r="R357" s="23"/>
      <c r="S357" s="70"/>
      <c r="T357" s="70"/>
      <c r="U357" s="70"/>
      <c r="V357" s="23"/>
      <c r="W357" s="23">
        <f>SUM(Q357+V357)</f>
        <v>417.7</v>
      </c>
      <c r="X357" s="23">
        <f>(Q357/W357)*100</f>
        <v>100</v>
      </c>
      <c r="Y357" s="23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1"/>
      <c r="J358" s="52" t="s">
        <v>52</v>
      </c>
      <c r="K358" s="53"/>
      <c r="L358" s="70">
        <v>491.6</v>
      </c>
      <c r="M358" s="23"/>
      <c r="N358" s="70"/>
      <c r="O358" s="70"/>
      <c r="P358" s="23"/>
      <c r="Q358" s="23">
        <f>SUM(L358:P358)</f>
        <v>491.6</v>
      </c>
      <c r="R358" s="23"/>
      <c r="S358" s="70"/>
      <c r="T358" s="70"/>
      <c r="U358" s="70"/>
      <c r="V358" s="23"/>
      <c r="W358" s="23">
        <f>SUM(Q358+V358)</f>
        <v>491.6</v>
      </c>
      <c r="X358" s="23">
        <f>(Q358/W358)*100</f>
        <v>100</v>
      </c>
      <c r="Y358" s="23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1"/>
      <c r="J359" s="52" t="s">
        <v>53</v>
      </c>
      <c r="K359" s="53"/>
      <c r="L359" s="70">
        <v>432</v>
      </c>
      <c r="M359" s="23"/>
      <c r="N359" s="70"/>
      <c r="O359" s="70"/>
      <c r="P359" s="23"/>
      <c r="Q359" s="23">
        <f>SUM(L359:P359)</f>
        <v>432</v>
      </c>
      <c r="R359" s="23"/>
      <c r="S359" s="70"/>
      <c r="T359" s="70"/>
      <c r="U359" s="70"/>
      <c r="V359" s="23"/>
      <c r="W359" s="23">
        <f>SUM(Q359+V359)</f>
        <v>432</v>
      </c>
      <c r="X359" s="23">
        <f>(Q359/W359)*100</f>
        <v>100</v>
      </c>
      <c r="Y359" s="23"/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8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110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81" t="s">
        <v>97</v>
      </c>
      <c r="C369" s="81" t="s">
        <v>99</v>
      </c>
      <c r="D369" s="81" t="s">
        <v>58</v>
      </c>
      <c r="E369" s="81" t="s">
        <v>60</v>
      </c>
      <c r="F369" s="81" t="s">
        <v>101</v>
      </c>
      <c r="G369" s="81" t="s">
        <v>66</v>
      </c>
      <c r="H369" s="81" t="s">
        <v>95</v>
      </c>
      <c r="I369" s="61"/>
      <c r="J369" s="54" t="s">
        <v>54</v>
      </c>
      <c r="K369" s="55"/>
      <c r="L369" s="70">
        <f>(L359/L357)*100</f>
        <v>103.42350969595404</v>
      </c>
      <c r="M369" s="70"/>
      <c r="N369" s="70"/>
      <c r="O369" s="70"/>
      <c r="P369" s="70"/>
      <c r="Q369" s="70">
        <f>(Q359/Q357)*100</f>
        <v>103.42350969595404</v>
      </c>
      <c r="R369" s="70"/>
      <c r="S369" s="70"/>
      <c r="T369" s="70"/>
      <c r="U369" s="74"/>
      <c r="V369" s="23"/>
      <c r="W369" s="23">
        <f>(W359/W357)*100</f>
        <v>103.42350969595404</v>
      </c>
      <c r="X369" s="23"/>
      <c r="Y369" s="23"/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4" t="s">
        <v>55</v>
      </c>
      <c r="K370" s="55"/>
      <c r="L370" s="70">
        <f>(L359/L358)*100</f>
        <v>87.87632221318145</v>
      </c>
      <c r="M370" s="70"/>
      <c r="N370" s="70"/>
      <c r="O370" s="70"/>
      <c r="P370" s="70"/>
      <c r="Q370" s="70">
        <f>(Q359/Q358)*100</f>
        <v>87.87632221318145</v>
      </c>
      <c r="R370" s="70"/>
      <c r="S370" s="70"/>
      <c r="T370" s="70"/>
      <c r="U370" s="70"/>
      <c r="V370" s="23"/>
      <c r="W370" s="23">
        <f>(W359/W358)*100</f>
        <v>87.87632221318145</v>
      </c>
      <c r="X370" s="23"/>
      <c r="Y370" s="23"/>
      <c r="Z370" s="4"/>
    </row>
    <row r="371" spans="1:26" ht="23.25">
      <c r="A371" s="4"/>
      <c r="B371" s="51"/>
      <c r="C371" s="51"/>
      <c r="D371" s="51"/>
      <c r="E371" s="51"/>
      <c r="F371" s="51"/>
      <c r="G371" s="51"/>
      <c r="H371" s="51"/>
      <c r="I371" s="61"/>
      <c r="J371" s="52"/>
      <c r="K371" s="53"/>
      <c r="L371" s="70"/>
      <c r="M371" s="70"/>
      <c r="N371" s="70"/>
      <c r="O371" s="70"/>
      <c r="P371" s="70"/>
      <c r="Q371" s="23"/>
      <c r="R371" s="70"/>
      <c r="S371" s="70"/>
      <c r="T371" s="70"/>
      <c r="U371" s="70"/>
      <c r="V371" s="23"/>
      <c r="W371" s="23"/>
      <c r="X371" s="23"/>
      <c r="Y371" s="23"/>
      <c r="Z371" s="4"/>
    </row>
    <row r="372" spans="1:26" ht="23.25">
      <c r="A372" s="4"/>
      <c r="B372" s="51"/>
      <c r="C372" s="51"/>
      <c r="D372" s="51"/>
      <c r="E372" s="51"/>
      <c r="F372" s="51"/>
      <c r="G372" s="51"/>
      <c r="H372" s="81" t="s">
        <v>90</v>
      </c>
      <c r="I372" s="61"/>
      <c r="J372" s="52" t="s">
        <v>91</v>
      </c>
      <c r="K372" s="53"/>
      <c r="L372" s="70"/>
      <c r="M372" s="23"/>
      <c r="N372" s="70"/>
      <c r="O372" s="70"/>
      <c r="P372" s="23"/>
      <c r="Q372" s="23"/>
      <c r="R372" s="23"/>
      <c r="S372" s="70"/>
      <c r="T372" s="70"/>
      <c r="U372" s="70"/>
      <c r="V372" s="23"/>
      <c r="W372" s="23"/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 t="s">
        <v>92</v>
      </c>
      <c r="K373" s="53"/>
      <c r="L373" s="70"/>
      <c r="M373" s="23"/>
      <c r="N373" s="70"/>
      <c r="O373" s="70"/>
      <c r="P373" s="23"/>
      <c r="Q373" s="23"/>
      <c r="R373" s="23"/>
      <c r="S373" s="70"/>
      <c r="T373" s="70"/>
      <c r="U373" s="70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51"/>
      <c r="E374" s="51"/>
      <c r="F374" s="51"/>
      <c r="G374" s="51"/>
      <c r="H374" s="51"/>
      <c r="I374" s="61"/>
      <c r="J374" s="52" t="s">
        <v>51</v>
      </c>
      <c r="K374" s="53"/>
      <c r="L374" s="70">
        <v>2059.4</v>
      </c>
      <c r="M374" s="23"/>
      <c r="N374" s="70"/>
      <c r="O374" s="70"/>
      <c r="P374" s="23"/>
      <c r="Q374" s="23">
        <f>SUM(L374:P374)</f>
        <v>2059.4</v>
      </c>
      <c r="R374" s="23"/>
      <c r="S374" s="70"/>
      <c r="T374" s="70"/>
      <c r="U374" s="70"/>
      <c r="V374" s="23"/>
      <c r="W374" s="23">
        <f>SUM(Q374+V374)</f>
        <v>2059.4</v>
      </c>
      <c r="X374" s="23">
        <f>(Q374/W374)*100</f>
        <v>100</v>
      </c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2" t="s">
        <v>52</v>
      </c>
      <c r="K375" s="53"/>
      <c r="L375" s="70">
        <v>2200.9</v>
      </c>
      <c r="M375" s="23"/>
      <c r="N375" s="70"/>
      <c r="O375" s="70"/>
      <c r="P375" s="23"/>
      <c r="Q375" s="23">
        <f>SUM(L375:P375)</f>
        <v>2200.9</v>
      </c>
      <c r="R375" s="23"/>
      <c r="S375" s="70"/>
      <c r="T375" s="70"/>
      <c r="U375" s="70"/>
      <c r="V375" s="23"/>
      <c r="W375" s="23">
        <f>SUM(Q375+V375)</f>
        <v>2200.9</v>
      </c>
      <c r="X375" s="23">
        <f>(Q375/W375)*100</f>
        <v>100</v>
      </c>
      <c r="Y375" s="23"/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2" t="s">
        <v>53</v>
      </c>
      <c r="K376" s="53"/>
      <c r="L376" s="70">
        <v>1942.4</v>
      </c>
      <c r="M376" s="23"/>
      <c r="N376" s="70"/>
      <c r="O376" s="70"/>
      <c r="P376" s="23"/>
      <c r="Q376" s="23">
        <f>SUM(L376:P376)</f>
        <v>1942.4</v>
      </c>
      <c r="R376" s="23"/>
      <c r="S376" s="70"/>
      <c r="T376" s="70"/>
      <c r="U376" s="70"/>
      <c r="V376" s="23"/>
      <c r="W376" s="23">
        <f>SUM(Q376+V376)</f>
        <v>1942.4</v>
      </c>
      <c r="X376" s="23">
        <f>(Q376/W376)*100</f>
        <v>100</v>
      </c>
      <c r="Y376" s="23"/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54</v>
      </c>
      <c r="K377" s="53"/>
      <c r="L377" s="70">
        <f>(L376/L374)*100</f>
        <v>94.31873361173157</v>
      </c>
      <c r="M377" s="23"/>
      <c r="N377" s="70"/>
      <c r="O377" s="70"/>
      <c r="P377" s="23"/>
      <c r="Q377" s="23">
        <f>(Q376/Q374)*100</f>
        <v>94.31873361173157</v>
      </c>
      <c r="R377" s="23"/>
      <c r="S377" s="70"/>
      <c r="T377" s="70"/>
      <c r="U377" s="70"/>
      <c r="V377" s="23"/>
      <c r="W377" s="23">
        <f>(W376/W374)*100</f>
        <v>94.31873361173157</v>
      </c>
      <c r="X377" s="23"/>
      <c r="Y377" s="23"/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55</v>
      </c>
      <c r="K378" s="53"/>
      <c r="L378" s="70">
        <f>(L376/L375)*100</f>
        <v>88.25480485256033</v>
      </c>
      <c r="M378" s="23"/>
      <c r="N378" s="70"/>
      <c r="O378" s="70"/>
      <c r="P378" s="23"/>
      <c r="Q378" s="23">
        <f>(Q376/Q375)*100</f>
        <v>88.25480485256033</v>
      </c>
      <c r="R378" s="23"/>
      <c r="S378" s="70"/>
      <c r="T378" s="70"/>
      <c r="U378" s="70"/>
      <c r="V378" s="23"/>
      <c r="W378" s="23">
        <f>(W376/W375)*100</f>
        <v>88.25480485256033</v>
      </c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/>
      <c r="K379" s="53"/>
      <c r="L379" s="70"/>
      <c r="M379" s="23"/>
      <c r="N379" s="70"/>
      <c r="O379" s="70"/>
      <c r="P379" s="23"/>
      <c r="Q379" s="23"/>
      <c r="R379" s="23"/>
      <c r="S379" s="70"/>
      <c r="T379" s="70"/>
      <c r="U379" s="70"/>
      <c r="V379" s="23"/>
      <c r="W379" s="23"/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/>
      <c r="K380" s="53"/>
      <c r="L380" s="70"/>
      <c r="M380" s="23"/>
      <c r="N380" s="70"/>
      <c r="O380" s="70"/>
      <c r="P380" s="23"/>
      <c r="Q380" s="23"/>
      <c r="R380" s="23"/>
      <c r="S380" s="70"/>
      <c r="T380" s="70"/>
      <c r="U380" s="70"/>
      <c r="V380" s="23"/>
      <c r="W380" s="23"/>
      <c r="X380" s="23"/>
      <c r="Y380" s="23"/>
      <c r="Z380" s="4"/>
    </row>
    <row r="381" spans="1:26" ht="23.25">
      <c r="A381" s="4"/>
      <c r="B381" s="51"/>
      <c r="C381" s="51"/>
      <c r="D381" s="51"/>
      <c r="E381" s="51"/>
      <c r="F381" s="51"/>
      <c r="G381" s="51"/>
      <c r="H381" s="51"/>
      <c r="I381" s="61"/>
      <c r="J381" s="52"/>
      <c r="K381" s="53"/>
      <c r="L381" s="70"/>
      <c r="M381" s="23"/>
      <c r="N381" s="70"/>
      <c r="O381" s="70"/>
      <c r="P381" s="23"/>
      <c r="Q381" s="23"/>
      <c r="R381" s="23"/>
      <c r="S381" s="70"/>
      <c r="T381" s="70"/>
      <c r="U381" s="70"/>
      <c r="V381" s="23"/>
      <c r="W381" s="23"/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2"/>
      <c r="K382" s="53"/>
      <c r="L382" s="70"/>
      <c r="M382" s="23"/>
      <c r="N382" s="70"/>
      <c r="O382" s="70"/>
      <c r="P382" s="23"/>
      <c r="Q382" s="23"/>
      <c r="R382" s="23"/>
      <c r="S382" s="70"/>
      <c r="T382" s="70"/>
      <c r="U382" s="70"/>
      <c r="V382" s="23"/>
      <c r="W382" s="23"/>
      <c r="X382" s="23"/>
      <c r="Y382" s="23"/>
      <c r="Z382" s="4"/>
    </row>
    <row r="383" spans="1:26" ht="23.25">
      <c r="A383" s="4"/>
      <c r="B383" s="56"/>
      <c r="C383" s="57"/>
      <c r="D383" s="57"/>
      <c r="E383" s="57"/>
      <c r="F383" s="57"/>
      <c r="G383" s="57"/>
      <c r="H383" s="57"/>
      <c r="I383" s="52"/>
      <c r="J383" s="52"/>
      <c r="K383" s="53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/>
      <c r="K384" s="53"/>
      <c r="L384" s="70"/>
      <c r="M384" s="23"/>
      <c r="N384" s="70"/>
      <c r="O384" s="70"/>
      <c r="P384" s="23"/>
      <c r="Q384" s="23"/>
      <c r="R384" s="23"/>
      <c r="S384" s="70"/>
      <c r="T384" s="70"/>
      <c r="U384" s="70"/>
      <c r="V384" s="23"/>
      <c r="W384" s="23"/>
      <c r="X384" s="23"/>
      <c r="Y384" s="23"/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/>
      <c r="K385" s="53"/>
      <c r="L385" s="70"/>
      <c r="M385" s="23"/>
      <c r="N385" s="70"/>
      <c r="O385" s="70"/>
      <c r="P385" s="23"/>
      <c r="Q385" s="23"/>
      <c r="R385" s="23"/>
      <c r="S385" s="70"/>
      <c r="T385" s="70"/>
      <c r="U385" s="70"/>
      <c r="V385" s="23"/>
      <c r="W385" s="23"/>
      <c r="X385" s="23"/>
      <c r="Y385" s="23"/>
      <c r="Z385" s="4"/>
    </row>
    <row r="386" spans="1:26" ht="23.25">
      <c r="A386" s="4"/>
      <c r="B386" s="51"/>
      <c r="C386" s="51"/>
      <c r="D386" s="51"/>
      <c r="E386" s="51"/>
      <c r="F386" s="51"/>
      <c r="G386" s="51"/>
      <c r="H386" s="51"/>
      <c r="I386" s="61"/>
      <c r="J386" s="52"/>
      <c r="K386" s="53"/>
      <c r="L386" s="70"/>
      <c r="M386" s="23"/>
      <c r="N386" s="70"/>
      <c r="O386" s="70"/>
      <c r="P386" s="23"/>
      <c r="Q386" s="23"/>
      <c r="R386" s="23"/>
      <c r="S386" s="70"/>
      <c r="T386" s="70"/>
      <c r="U386" s="70"/>
      <c r="V386" s="23"/>
      <c r="W386" s="23"/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/>
      <c r="K387" s="53"/>
      <c r="L387" s="70"/>
      <c r="M387" s="23"/>
      <c r="N387" s="70"/>
      <c r="O387" s="70"/>
      <c r="P387" s="23"/>
      <c r="Q387" s="23"/>
      <c r="R387" s="23"/>
      <c r="S387" s="70"/>
      <c r="T387" s="70"/>
      <c r="U387" s="70"/>
      <c r="V387" s="23"/>
      <c r="W387" s="23"/>
      <c r="X387" s="23"/>
      <c r="Y387" s="23"/>
      <c r="Z387" s="4"/>
    </row>
    <row r="388" spans="1:26" ht="23.25">
      <c r="A388" s="4"/>
      <c r="B388" s="51"/>
      <c r="C388" s="51"/>
      <c r="D388" s="51"/>
      <c r="E388" s="51"/>
      <c r="F388" s="51"/>
      <c r="G388" s="51"/>
      <c r="H388" s="51"/>
      <c r="I388" s="61"/>
      <c r="J388" s="52"/>
      <c r="K388" s="53"/>
      <c r="L388" s="70"/>
      <c r="M388" s="23"/>
      <c r="N388" s="70"/>
      <c r="O388" s="70"/>
      <c r="P388" s="23"/>
      <c r="Q388" s="23"/>
      <c r="R388" s="23"/>
      <c r="S388" s="70"/>
      <c r="T388" s="70"/>
      <c r="U388" s="70"/>
      <c r="V388" s="23"/>
      <c r="W388" s="23"/>
      <c r="X388" s="23"/>
      <c r="Y388" s="23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2"/>
      <c r="K389" s="53"/>
      <c r="L389" s="70"/>
      <c r="M389" s="23"/>
      <c r="N389" s="70"/>
      <c r="O389" s="70"/>
      <c r="P389" s="23"/>
      <c r="Q389" s="23"/>
      <c r="R389" s="23"/>
      <c r="S389" s="70"/>
      <c r="T389" s="70"/>
      <c r="U389" s="70"/>
      <c r="V389" s="23"/>
      <c r="W389" s="23"/>
      <c r="X389" s="23"/>
      <c r="Y389" s="23"/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2"/>
      <c r="K390" s="53"/>
      <c r="L390" s="70"/>
      <c r="M390" s="23"/>
      <c r="N390" s="70"/>
      <c r="O390" s="70"/>
      <c r="P390" s="23"/>
      <c r="Q390" s="23"/>
      <c r="R390" s="23"/>
      <c r="S390" s="70"/>
      <c r="T390" s="70"/>
      <c r="U390" s="70"/>
      <c r="V390" s="23"/>
      <c r="W390" s="23"/>
      <c r="X390" s="23"/>
      <c r="Y390" s="23"/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/>
      <c r="K391" s="53"/>
      <c r="L391" s="70"/>
      <c r="M391" s="23"/>
      <c r="N391" s="70"/>
      <c r="O391" s="70"/>
      <c r="P391" s="23"/>
      <c r="Q391" s="23"/>
      <c r="R391" s="23"/>
      <c r="S391" s="70"/>
      <c r="T391" s="70"/>
      <c r="U391" s="70"/>
      <c r="V391" s="23"/>
      <c r="W391" s="23"/>
      <c r="X391" s="23"/>
      <c r="Y391" s="23"/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52"/>
      <c r="K392" s="53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/>
      <c r="K393" s="53"/>
      <c r="L393" s="70"/>
      <c r="M393" s="23"/>
      <c r="N393" s="70"/>
      <c r="O393" s="70"/>
      <c r="P393" s="23"/>
      <c r="Q393" s="23"/>
      <c r="R393" s="23"/>
      <c r="S393" s="70"/>
      <c r="T393" s="70"/>
      <c r="U393" s="70"/>
      <c r="V393" s="23"/>
      <c r="W393" s="23"/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/>
      <c r="K394" s="53"/>
      <c r="L394" s="70"/>
      <c r="M394" s="23"/>
      <c r="N394" s="70"/>
      <c r="O394" s="70"/>
      <c r="P394" s="23"/>
      <c r="Q394" s="23"/>
      <c r="R394" s="23"/>
      <c r="S394" s="70"/>
      <c r="T394" s="70"/>
      <c r="U394" s="70"/>
      <c r="V394" s="23"/>
      <c r="W394" s="23"/>
      <c r="X394" s="23"/>
      <c r="Y394" s="23"/>
      <c r="Z394" s="4"/>
    </row>
    <row r="395" spans="1:26" ht="23.25">
      <c r="A395" s="4"/>
      <c r="B395" s="51"/>
      <c r="C395" s="51"/>
      <c r="D395" s="51"/>
      <c r="E395" s="51"/>
      <c r="F395" s="51"/>
      <c r="G395" s="51"/>
      <c r="H395" s="51"/>
      <c r="I395" s="61"/>
      <c r="J395" s="52"/>
      <c r="K395" s="53"/>
      <c r="L395" s="70"/>
      <c r="M395" s="23"/>
      <c r="N395" s="70"/>
      <c r="O395" s="70"/>
      <c r="P395" s="23"/>
      <c r="Q395" s="23"/>
      <c r="R395" s="23"/>
      <c r="S395" s="70"/>
      <c r="T395" s="70"/>
      <c r="U395" s="70"/>
      <c r="V395" s="23"/>
      <c r="W395" s="23"/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2"/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23"/>
      <c r="Y396" s="23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1"/>
      <c r="J397" s="52"/>
      <c r="K397" s="53"/>
      <c r="L397" s="70"/>
      <c r="M397" s="23"/>
      <c r="N397" s="70"/>
      <c r="O397" s="70"/>
      <c r="P397" s="23"/>
      <c r="Q397" s="23"/>
      <c r="R397" s="23"/>
      <c r="S397" s="70"/>
      <c r="T397" s="70"/>
      <c r="U397" s="70"/>
      <c r="V397" s="23"/>
      <c r="W397" s="23"/>
      <c r="X397" s="23"/>
      <c r="Y397" s="23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/>
      <c r="K398" s="53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1"/>
      <c r="J399" s="52"/>
      <c r="K399" s="53"/>
      <c r="L399" s="70"/>
      <c r="M399" s="23"/>
      <c r="N399" s="70"/>
      <c r="O399" s="70"/>
      <c r="P399" s="23"/>
      <c r="Q399" s="23"/>
      <c r="R399" s="23"/>
      <c r="S399" s="70"/>
      <c r="T399" s="70"/>
      <c r="U399" s="70"/>
      <c r="V399" s="23"/>
      <c r="W399" s="23"/>
      <c r="X399" s="23"/>
      <c r="Y399" s="23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1"/>
      <c r="J400" s="52"/>
      <c r="K400" s="53"/>
      <c r="L400" s="70"/>
      <c r="M400" s="23"/>
      <c r="N400" s="70"/>
      <c r="O400" s="70"/>
      <c r="P400" s="23"/>
      <c r="Q400" s="23"/>
      <c r="R400" s="23"/>
      <c r="S400" s="70"/>
      <c r="T400" s="70"/>
      <c r="U400" s="70"/>
      <c r="V400" s="23"/>
      <c r="W400" s="23"/>
      <c r="X400" s="23"/>
      <c r="Y400" s="23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1"/>
      <c r="J401" s="52"/>
      <c r="K401" s="53"/>
      <c r="L401" s="70"/>
      <c r="M401" s="23"/>
      <c r="N401" s="70"/>
      <c r="O401" s="70"/>
      <c r="P401" s="23"/>
      <c r="Q401" s="23"/>
      <c r="R401" s="23"/>
      <c r="S401" s="70"/>
      <c r="T401" s="70"/>
      <c r="U401" s="70"/>
      <c r="V401" s="23"/>
      <c r="W401" s="23"/>
      <c r="X401" s="23"/>
      <c r="Y401" s="23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1"/>
      <c r="J402" s="52"/>
      <c r="K402" s="53"/>
      <c r="L402" s="70"/>
      <c r="M402" s="23"/>
      <c r="N402" s="70"/>
      <c r="O402" s="70"/>
      <c r="P402" s="23"/>
      <c r="Q402" s="23"/>
      <c r="R402" s="23"/>
      <c r="S402" s="70"/>
      <c r="T402" s="70"/>
      <c r="U402" s="70"/>
      <c r="V402" s="23"/>
      <c r="W402" s="23"/>
      <c r="X402" s="23"/>
      <c r="Y402" s="23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1"/>
      <c r="J403" s="52"/>
      <c r="K403" s="53"/>
      <c r="L403" s="70"/>
      <c r="M403" s="23"/>
      <c r="N403" s="70"/>
      <c r="O403" s="70"/>
      <c r="P403" s="23"/>
      <c r="Q403" s="23"/>
      <c r="R403" s="23"/>
      <c r="S403" s="70"/>
      <c r="T403" s="70"/>
      <c r="U403" s="70"/>
      <c r="V403" s="23"/>
      <c r="W403" s="23"/>
      <c r="X403" s="23"/>
      <c r="Y403" s="23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1"/>
      <c r="J404" s="52"/>
      <c r="K404" s="53"/>
      <c r="L404" s="70"/>
      <c r="M404" s="23"/>
      <c r="N404" s="70"/>
      <c r="O404" s="70"/>
      <c r="P404" s="23"/>
      <c r="Q404" s="23"/>
      <c r="R404" s="23"/>
      <c r="S404" s="70"/>
      <c r="T404" s="70"/>
      <c r="U404" s="70"/>
      <c r="V404" s="23"/>
      <c r="W404" s="23"/>
      <c r="X404" s="23"/>
      <c r="Y404" s="23"/>
      <c r="Z404" s="4"/>
    </row>
    <row r="405" spans="1:26" ht="23.25">
      <c r="A405" s="4"/>
      <c r="B405" s="62"/>
      <c r="C405" s="62"/>
      <c r="D405" s="62"/>
      <c r="E405" s="62"/>
      <c r="F405" s="62"/>
      <c r="G405" s="62"/>
      <c r="H405" s="62"/>
      <c r="I405" s="63"/>
      <c r="J405" s="59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"/>
    </row>
    <row r="451" spans="1:26" ht="23.25">
      <c r="A451" t="s">
        <v>30</v>
      </c>
      <c r="Z45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4" t="s">
        <v>38</v>
      </c>
      <c r="C65493" s="65"/>
      <c r="D65493" s="65"/>
      <c r="E65493" s="65"/>
      <c r="F65493" s="65"/>
      <c r="G65493" s="65"/>
      <c r="H65493" s="66"/>
      <c r="I65493" s="10"/>
      <c r="J65493" s="11"/>
      <c r="K65493" s="12"/>
      <c r="L65493" s="13" t="s">
        <v>1</v>
      </c>
      <c r="M65493" s="13"/>
      <c r="N65493" s="13"/>
      <c r="O65493" s="13"/>
      <c r="P65493" s="13"/>
      <c r="Q65493" s="13"/>
      <c r="R65493" s="14" t="s">
        <v>2</v>
      </c>
      <c r="S65493" s="13"/>
      <c r="T65493" s="13"/>
      <c r="U65493" s="13"/>
      <c r="V65493" s="15"/>
      <c r="W65493" s="13" t="s">
        <v>40</v>
      </c>
      <c r="X65493" s="13"/>
      <c r="Y65493" s="16"/>
      <c r="Z65493" s="4"/>
    </row>
    <row r="65494" spans="1:26" ht="23.25">
      <c r="A65494" s="4"/>
      <c r="B65494" s="17" t="s">
        <v>39</v>
      </c>
      <c r="C65494" s="18"/>
      <c r="D65494" s="18"/>
      <c r="E65494" s="18"/>
      <c r="F65494" s="18"/>
      <c r="G65494" s="18"/>
      <c r="H65494" s="67"/>
      <c r="I65494" s="19"/>
      <c r="J65494" s="20"/>
      <c r="K65494" s="21"/>
      <c r="L65494" s="22"/>
      <c r="M65494" s="23"/>
      <c r="N65494" s="24"/>
      <c r="O65494" s="25" t="s">
        <v>3</v>
      </c>
      <c r="P65494" s="26"/>
      <c r="Q65494" s="27"/>
      <c r="R65494" s="28" t="s">
        <v>3</v>
      </c>
      <c r="S65494" s="24"/>
      <c r="T65494" s="22"/>
      <c r="U65494" s="29"/>
      <c r="V65494" s="27"/>
      <c r="W65494" s="27"/>
      <c r="X65494" s="30" t="s">
        <v>4</v>
      </c>
      <c r="Y65494" s="31"/>
      <c r="Z65494" s="4"/>
    </row>
    <row r="65495" spans="1:26" ht="23.25">
      <c r="A65495" s="4"/>
      <c r="B65495" s="19"/>
      <c r="C65495" s="32"/>
      <c r="D65495" s="32"/>
      <c r="E65495" s="32"/>
      <c r="F65495" s="33"/>
      <c r="G65495" s="32"/>
      <c r="H65495" s="19"/>
      <c r="I65495" s="19"/>
      <c r="J65495" s="5" t="s">
        <v>5</v>
      </c>
      <c r="K65495" s="21"/>
      <c r="L65495" s="34" t="s">
        <v>6</v>
      </c>
      <c r="M65495" s="35" t="s">
        <v>7</v>
      </c>
      <c r="N65495" s="36" t="s">
        <v>6</v>
      </c>
      <c r="O65495" s="34" t="s">
        <v>8</v>
      </c>
      <c r="P65495" s="26" t="s">
        <v>9</v>
      </c>
      <c r="Q65495" s="23"/>
      <c r="R65495" s="37" t="s">
        <v>8</v>
      </c>
      <c r="S65495" s="35" t="s">
        <v>10</v>
      </c>
      <c r="T65495" s="34" t="s">
        <v>11</v>
      </c>
      <c r="U65495" s="29" t="s">
        <v>12</v>
      </c>
      <c r="V65495" s="27"/>
      <c r="W65495" s="27"/>
      <c r="X65495" s="27"/>
      <c r="Y65495" s="35"/>
      <c r="Z65495" s="4"/>
    </row>
    <row r="65496" spans="1:26" ht="23.25">
      <c r="A65496" s="4"/>
      <c r="B65496" s="38" t="s">
        <v>31</v>
      </c>
      <c r="C65496" s="38" t="s">
        <v>32</v>
      </c>
      <c r="D65496" s="38" t="s">
        <v>33</v>
      </c>
      <c r="E65496" s="38" t="s">
        <v>34</v>
      </c>
      <c r="F65496" s="38" t="s">
        <v>35</v>
      </c>
      <c r="G65496" s="38" t="s">
        <v>36</v>
      </c>
      <c r="H65496" s="38" t="s">
        <v>37</v>
      </c>
      <c r="I65496" s="19"/>
      <c r="J65496" s="39"/>
      <c r="K65496" s="21"/>
      <c r="L65496" s="34" t="s">
        <v>13</v>
      </c>
      <c r="M65496" s="35" t="s">
        <v>14</v>
      </c>
      <c r="N65496" s="36" t="s">
        <v>15</v>
      </c>
      <c r="O65496" s="34" t="s">
        <v>16</v>
      </c>
      <c r="P65496" s="26" t="s">
        <v>17</v>
      </c>
      <c r="Q65496" s="35" t="s">
        <v>18</v>
      </c>
      <c r="R65496" s="37" t="s">
        <v>16</v>
      </c>
      <c r="S65496" s="35" t="s">
        <v>19</v>
      </c>
      <c r="T65496" s="34" t="s">
        <v>20</v>
      </c>
      <c r="U65496" s="29" t="s">
        <v>21</v>
      </c>
      <c r="V65496" s="26" t="s">
        <v>18</v>
      </c>
      <c r="W65496" s="26" t="s">
        <v>22</v>
      </c>
      <c r="X65496" s="26" t="s">
        <v>23</v>
      </c>
      <c r="Y65496" s="35" t="s">
        <v>24</v>
      </c>
      <c r="Z65496" s="4"/>
    </row>
    <row r="65497" spans="1:26" ht="23.25">
      <c r="A65497" s="4"/>
      <c r="B65497" s="40"/>
      <c r="C65497" s="40"/>
      <c r="D65497" s="40"/>
      <c r="E65497" s="40"/>
      <c r="F65497" s="40"/>
      <c r="G65497" s="40"/>
      <c r="H65497" s="40"/>
      <c r="I65497" s="40"/>
      <c r="J65497" s="41"/>
      <c r="K65497" s="42"/>
      <c r="L65497" s="43"/>
      <c r="M65497" s="44"/>
      <c r="N65497" s="45"/>
      <c r="O65497" s="46" t="s">
        <v>25</v>
      </c>
      <c r="P65497" s="47"/>
      <c r="Q65497" s="48"/>
      <c r="R65497" s="49" t="s">
        <v>25</v>
      </c>
      <c r="S65497" s="44" t="s">
        <v>26</v>
      </c>
      <c r="T65497" s="43"/>
      <c r="U65497" s="50" t="s">
        <v>27</v>
      </c>
      <c r="V65497" s="48"/>
      <c r="W65497" s="48"/>
      <c r="X65497" s="48"/>
      <c r="Y65497" s="49"/>
      <c r="Z65497" s="4"/>
    </row>
    <row r="65498" spans="1:26" ht="23.25">
      <c r="A65498" s="4"/>
      <c r="B65498" s="51"/>
      <c r="C65498" s="51"/>
      <c r="D65498" s="51"/>
      <c r="E65498" s="51"/>
      <c r="F65498" s="51"/>
      <c r="G65498" s="51"/>
      <c r="H65498" s="51"/>
      <c r="I65498" s="61"/>
      <c r="J65498" s="52"/>
      <c r="K65498" s="53"/>
      <c r="L65498" s="22"/>
      <c r="M65498" s="23"/>
      <c r="N65498" s="24"/>
      <c r="O65498" s="3"/>
      <c r="P65498" s="27"/>
      <c r="Q65498" s="27"/>
      <c r="R65498" s="23"/>
      <c r="S65498" s="24"/>
      <c r="T65498" s="22"/>
      <c r="U65498" s="72"/>
      <c r="V65498" s="27"/>
      <c r="W65498" s="27"/>
      <c r="X65498" s="27"/>
      <c r="Y65498" s="23"/>
      <c r="Z65498" s="4"/>
    </row>
    <row r="65499" spans="1:26" ht="23.25">
      <c r="A65499" s="4"/>
      <c r="B65499" s="51"/>
      <c r="C65499" s="51"/>
      <c r="D65499" s="51"/>
      <c r="E65499" s="51"/>
      <c r="F65499" s="51"/>
      <c r="G65499" s="51"/>
      <c r="H65499" s="51"/>
      <c r="I65499" s="61"/>
      <c r="J65499" s="54"/>
      <c r="K65499" s="55"/>
      <c r="L65499" s="70"/>
      <c r="M65499" s="70"/>
      <c r="N65499" s="70"/>
      <c r="O65499" s="70"/>
      <c r="P65499" s="70"/>
      <c r="Q65499" s="70"/>
      <c r="R65499" s="70"/>
      <c r="S65499" s="70"/>
      <c r="T65499" s="70"/>
      <c r="U65499" s="74"/>
      <c r="V65499" s="23"/>
      <c r="W65499" s="23"/>
      <c r="X65499" s="23"/>
      <c r="Y65499" s="23"/>
      <c r="Z65499" s="4"/>
    </row>
    <row r="65500" spans="1:26" ht="23.25">
      <c r="A65500" s="4"/>
      <c r="B65500" s="51"/>
      <c r="C65500" s="51"/>
      <c r="D65500" s="51"/>
      <c r="E65500" s="51"/>
      <c r="F65500" s="51"/>
      <c r="G65500" s="51"/>
      <c r="H65500" s="51"/>
      <c r="I65500" s="61"/>
      <c r="J65500" s="54"/>
      <c r="K65500" s="55"/>
      <c r="L65500" s="70"/>
      <c r="M65500" s="70"/>
      <c r="N65500" s="70"/>
      <c r="O65500" s="70"/>
      <c r="P65500" s="70"/>
      <c r="Q65500" s="70"/>
      <c r="R65500" s="70"/>
      <c r="S65500" s="70"/>
      <c r="T65500" s="70"/>
      <c r="U65500" s="70"/>
      <c r="V65500" s="23"/>
      <c r="W65500" s="23"/>
      <c r="X65500" s="23"/>
      <c r="Y65500" s="23"/>
      <c r="Z65500" s="4"/>
    </row>
    <row r="65501" spans="1:26" ht="23.25">
      <c r="A65501" s="4"/>
      <c r="B65501" s="51"/>
      <c r="C65501" s="51"/>
      <c r="D65501" s="51"/>
      <c r="E65501" s="51"/>
      <c r="F65501" s="51"/>
      <c r="G65501" s="51"/>
      <c r="H65501" s="51"/>
      <c r="I65501" s="61"/>
      <c r="J65501" s="52"/>
      <c r="K65501" s="53"/>
      <c r="L65501" s="70"/>
      <c r="M65501" s="70"/>
      <c r="N65501" s="70"/>
      <c r="O65501" s="70"/>
      <c r="P65501" s="70"/>
      <c r="Q65501" s="23"/>
      <c r="R65501" s="70"/>
      <c r="S65501" s="70"/>
      <c r="T65501" s="70"/>
      <c r="U65501" s="70"/>
      <c r="V65501" s="23"/>
      <c r="W65501" s="23"/>
      <c r="X65501" s="23"/>
      <c r="Y65501" s="23"/>
      <c r="Z65501" s="4"/>
    </row>
    <row r="65502" spans="1:26" ht="23.25">
      <c r="A65502" s="4"/>
      <c r="B65502" s="51"/>
      <c r="C65502" s="51"/>
      <c r="D65502" s="51"/>
      <c r="E65502" s="51"/>
      <c r="F65502" s="51"/>
      <c r="G65502" s="51"/>
      <c r="H65502" s="51"/>
      <c r="I65502" s="61"/>
      <c r="J65502" s="52"/>
      <c r="K65502" s="53"/>
      <c r="L65502" s="70"/>
      <c r="M65502" s="23"/>
      <c r="N65502" s="70"/>
      <c r="O65502" s="70"/>
      <c r="P65502" s="23"/>
      <c r="Q65502" s="23"/>
      <c r="R65502" s="23"/>
      <c r="S65502" s="70"/>
      <c r="T65502" s="70"/>
      <c r="U65502" s="70"/>
      <c r="V65502" s="23"/>
      <c r="W65502" s="23"/>
      <c r="X65502" s="23"/>
      <c r="Y65502" s="23"/>
      <c r="Z65502" s="4"/>
    </row>
    <row r="65503" spans="1:26" ht="23.25">
      <c r="A65503" s="4"/>
      <c r="B65503" s="51"/>
      <c r="C65503" s="51"/>
      <c r="D65503" s="51"/>
      <c r="E65503" s="51"/>
      <c r="F65503" s="51"/>
      <c r="G65503" s="51"/>
      <c r="H65503" s="51"/>
      <c r="I65503" s="61"/>
      <c r="J65503" s="52"/>
      <c r="K65503" s="53"/>
      <c r="L65503" s="70"/>
      <c r="M65503" s="23"/>
      <c r="N65503" s="70"/>
      <c r="O65503" s="70"/>
      <c r="P65503" s="23"/>
      <c r="Q65503" s="23"/>
      <c r="R65503" s="23"/>
      <c r="S65503" s="70"/>
      <c r="T65503" s="70"/>
      <c r="U65503" s="70"/>
      <c r="V65503" s="23"/>
      <c r="W65503" s="23"/>
      <c r="X65503" s="23"/>
      <c r="Y65503" s="23"/>
      <c r="Z65503" s="4"/>
    </row>
    <row r="65504" spans="1:26" ht="23.25">
      <c r="A65504" s="4"/>
      <c r="B65504" s="51"/>
      <c r="C65504" s="51"/>
      <c r="D65504" s="51"/>
      <c r="E65504" s="51"/>
      <c r="F65504" s="51"/>
      <c r="G65504" s="51"/>
      <c r="H65504" s="51"/>
      <c r="I65504" s="61"/>
      <c r="J65504" s="52"/>
      <c r="K65504" s="53"/>
      <c r="L65504" s="70"/>
      <c r="M65504" s="23"/>
      <c r="N65504" s="70"/>
      <c r="O65504" s="70"/>
      <c r="P65504" s="23"/>
      <c r="Q65504" s="23"/>
      <c r="R65504" s="23"/>
      <c r="S65504" s="70"/>
      <c r="T65504" s="70"/>
      <c r="U65504" s="70"/>
      <c r="V65504" s="23"/>
      <c r="W65504" s="23"/>
      <c r="X65504" s="23"/>
      <c r="Y65504" s="23"/>
      <c r="Z65504" s="4"/>
    </row>
    <row r="65505" spans="1:26" ht="23.25">
      <c r="A65505" s="4"/>
      <c r="B65505" s="51"/>
      <c r="C65505" s="51"/>
      <c r="D65505" s="51"/>
      <c r="E65505" s="51"/>
      <c r="F65505" s="51"/>
      <c r="G65505" s="51"/>
      <c r="H65505" s="51"/>
      <c r="I65505" s="61"/>
      <c r="J65505" s="52"/>
      <c r="K65505" s="53"/>
      <c r="L65505" s="70"/>
      <c r="M65505" s="23"/>
      <c r="N65505" s="70"/>
      <c r="O65505" s="70"/>
      <c r="P65505" s="23"/>
      <c r="Q65505" s="23"/>
      <c r="R65505" s="23"/>
      <c r="S65505" s="70"/>
      <c r="T65505" s="70"/>
      <c r="U65505" s="70"/>
      <c r="V65505" s="23"/>
      <c r="W65505" s="23"/>
      <c r="X65505" s="23"/>
      <c r="Y65505" s="23"/>
      <c r="Z65505" s="4"/>
    </row>
    <row r="65506" spans="1:26" ht="23.25">
      <c r="A65506" s="4"/>
      <c r="B65506" s="51"/>
      <c r="C65506" s="51"/>
      <c r="D65506" s="51"/>
      <c r="E65506" s="51"/>
      <c r="F65506" s="51"/>
      <c r="G65506" s="51"/>
      <c r="H65506" s="51"/>
      <c r="I65506" s="61"/>
      <c r="J65506" s="52"/>
      <c r="K65506" s="53"/>
      <c r="L65506" s="70"/>
      <c r="M65506" s="23"/>
      <c r="N65506" s="70"/>
      <c r="O65506" s="70"/>
      <c r="P65506" s="23"/>
      <c r="Q65506" s="23"/>
      <c r="R65506" s="23"/>
      <c r="S65506" s="70"/>
      <c r="T65506" s="70"/>
      <c r="U65506" s="70"/>
      <c r="V65506" s="23"/>
      <c r="W65506" s="23"/>
      <c r="X65506" s="23"/>
      <c r="Y65506" s="23"/>
      <c r="Z65506" s="4"/>
    </row>
    <row r="65507" spans="1:26" ht="23.25">
      <c r="A65507" s="4"/>
      <c r="B65507" s="51"/>
      <c r="C65507" s="51"/>
      <c r="D65507" s="51"/>
      <c r="E65507" s="51"/>
      <c r="F65507" s="51"/>
      <c r="G65507" s="51"/>
      <c r="H65507" s="51"/>
      <c r="I65507" s="61"/>
      <c r="J65507" s="52"/>
      <c r="K65507" s="53"/>
      <c r="L65507" s="70"/>
      <c r="M65507" s="23"/>
      <c r="N65507" s="70"/>
      <c r="O65507" s="70"/>
      <c r="P65507" s="23"/>
      <c r="Q65507" s="23"/>
      <c r="R65507" s="23"/>
      <c r="S65507" s="70"/>
      <c r="T65507" s="70"/>
      <c r="U65507" s="70"/>
      <c r="V65507" s="23"/>
      <c r="W65507" s="23"/>
      <c r="X65507" s="23"/>
      <c r="Y65507" s="23"/>
      <c r="Z65507" s="4"/>
    </row>
    <row r="65508" spans="1:26" ht="23.25">
      <c r="A65508" s="4"/>
      <c r="B65508" s="51"/>
      <c r="C65508" s="51"/>
      <c r="D65508" s="51"/>
      <c r="E65508" s="51"/>
      <c r="F65508" s="51"/>
      <c r="G65508" s="51"/>
      <c r="H65508" s="51"/>
      <c r="I65508" s="61"/>
      <c r="J65508" s="52"/>
      <c r="K65508" s="53"/>
      <c r="L65508" s="70"/>
      <c r="M65508" s="23"/>
      <c r="N65508" s="70"/>
      <c r="O65508" s="70"/>
      <c r="P65508" s="23"/>
      <c r="Q65508" s="23"/>
      <c r="R65508" s="23"/>
      <c r="S65508" s="70"/>
      <c r="T65508" s="70"/>
      <c r="U65508" s="70"/>
      <c r="V65508" s="23"/>
      <c r="W65508" s="23"/>
      <c r="X65508" s="23"/>
      <c r="Y65508" s="23"/>
      <c r="Z65508" s="4"/>
    </row>
    <row r="65509" spans="1:26" ht="23.25">
      <c r="A65509" s="4"/>
      <c r="B65509" s="51"/>
      <c r="C65509" s="51"/>
      <c r="D65509" s="51"/>
      <c r="E65509" s="51"/>
      <c r="F65509" s="51"/>
      <c r="G65509" s="51"/>
      <c r="H65509" s="51"/>
      <c r="I65509" s="61"/>
      <c r="J65509" s="52"/>
      <c r="K65509" s="53"/>
      <c r="L65509" s="70"/>
      <c r="M65509" s="23"/>
      <c r="N65509" s="70"/>
      <c r="O65509" s="70"/>
      <c r="P65509" s="23"/>
      <c r="Q65509" s="23"/>
      <c r="R65509" s="23"/>
      <c r="S65509" s="70"/>
      <c r="T65509" s="70"/>
      <c r="U65509" s="70"/>
      <c r="V65509" s="23"/>
      <c r="W65509" s="23"/>
      <c r="X65509" s="23"/>
      <c r="Y65509" s="23"/>
      <c r="Z65509" s="4"/>
    </row>
    <row r="65510" spans="1:26" ht="23.25">
      <c r="A65510" s="4"/>
      <c r="B65510" s="51"/>
      <c r="C65510" s="51"/>
      <c r="D65510" s="51"/>
      <c r="E65510" s="51"/>
      <c r="F65510" s="51"/>
      <c r="G65510" s="51"/>
      <c r="H65510" s="51"/>
      <c r="I65510" s="61"/>
      <c r="J65510" s="52"/>
      <c r="K65510" s="53"/>
      <c r="L65510" s="70"/>
      <c r="M65510" s="23"/>
      <c r="N65510" s="70"/>
      <c r="O65510" s="70"/>
      <c r="P65510" s="23"/>
      <c r="Q65510" s="23"/>
      <c r="R65510" s="23"/>
      <c r="S65510" s="70"/>
      <c r="T65510" s="70"/>
      <c r="U65510" s="70"/>
      <c r="V65510" s="23"/>
      <c r="W65510" s="23"/>
      <c r="X65510" s="23"/>
      <c r="Y65510" s="23"/>
      <c r="Z65510" s="4"/>
    </row>
    <row r="65511" spans="1:26" ht="23.25">
      <c r="A65511" s="4"/>
      <c r="B65511" s="51"/>
      <c r="C65511" s="51"/>
      <c r="D65511" s="51"/>
      <c r="E65511" s="51"/>
      <c r="F65511" s="51"/>
      <c r="G65511" s="51"/>
      <c r="H65511" s="51"/>
      <c r="I65511" s="61"/>
      <c r="J65511" s="52"/>
      <c r="K65511" s="53"/>
      <c r="L65511" s="70"/>
      <c r="M65511" s="23"/>
      <c r="N65511" s="70"/>
      <c r="O65511" s="70"/>
      <c r="P65511" s="23"/>
      <c r="Q65511" s="23"/>
      <c r="R65511" s="23"/>
      <c r="S65511" s="70"/>
      <c r="T65511" s="70"/>
      <c r="U65511" s="70"/>
      <c r="V65511" s="23"/>
      <c r="W65511" s="23"/>
      <c r="X65511" s="23"/>
      <c r="Y65511" s="23"/>
      <c r="Z65511" s="4"/>
    </row>
    <row r="65512" spans="1:26" ht="23.25">
      <c r="A65512" s="4"/>
      <c r="B65512" s="51"/>
      <c r="C65512" s="51"/>
      <c r="D65512" s="51"/>
      <c r="E65512" s="51"/>
      <c r="F65512" s="51"/>
      <c r="G65512" s="51"/>
      <c r="H65512" s="51"/>
      <c r="I65512" s="61"/>
      <c r="J65512" s="52"/>
      <c r="K65512" s="53"/>
      <c r="L65512" s="70"/>
      <c r="M65512" s="23"/>
      <c r="N65512" s="70"/>
      <c r="O65512" s="70"/>
      <c r="P65512" s="23"/>
      <c r="Q65512" s="23"/>
      <c r="R65512" s="23"/>
      <c r="S65512" s="70"/>
      <c r="T65512" s="70"/>
      <c r="U65512" s="70"/>
      <c r="V65512" s="23"/>
      <c r="W65512" s="23"/>
      <c r="X65512" s="23"/>
      <c r="Y65512" s="23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1"/>
      <c r="M65513" s="21"/>
      <c r="N65513" s="21"/>
      <c r="O65513" s="21"/>
      <c r="P65513" s="21"/>
      <c r="Q65513" s="21"/>
      <c r="R65513" s="21"/>
      <c r="S65513" s="21"/>
      <c r="T65513" s="21"/>
      <c r="U65513" s="21"/>
      <c r="V65513" s="21"/>
      <c r="W65513" s="21"/>
      <c r="X65513" s="21"/>
      <c r="Y65513" s="21"/>
      <c r="Z65513" s="4"/>
    </row>
    <row r="65514" spans="1:26" ht="23.25">
      <c r="A65514" s="4"/>
      <c r="B65514" s="51"/>
      <c r="C65514" s="51"/>
      <c r="D65514" s="51"/>
      <c r="E65514" s="51"/>
      <c r="F65514" s="51"/>
      <c r="G65514" s="51"/>
      <c r="H65514" s="51"/>
      <c r="I65514" s="61"/>
      <c r="J65514" s="52"/>
      <c r="K65514" s="53"/>
      <c r="L65514" s="70"/>
      <c r="M65514" s="23"/>
      <c r="N65514" s="70"/>
      <c r="O65514" s="70"/>
      <c r="P65514" s="23"/>
      <c r="Q65514" s="23"/>
      <c r="R65514" s="23"/>
      <c r="S65514" s="70"/>
      <c r="T65514" s="70"/>
      <c r="U65514" s="70"/>
      <c r="V65514" s="23"/>
      <c r="W65514" s="23"/>
      <c r="X65514" s="23"/>
      <c r="Y65514" s="23"/>
      <c r="Z65514" s="4"/>
    </row>
    <row r="65515" spans="1:26" ht="23.25">
      <c r="A65515" s="4"/>
      <c r="B65515" s="51"/>
      <c r="C65515" s="51"/>
      <c r="D65515" s="51"/>
      <c r="E65515" s="51"/>
      <c r="F65515" s="51"/>
      <c r="G65515" s="51"/>
      <c r="H65515" s="51"/>
      <c r="I65515" s="61"/>
      <c r="J65515" s="52"/>
      <c r="K65515" s="53"/>
      <c r="L65515" s="70"/>
      <c r="M65515" s="23"/>
      <c r="N65515" s="70"/>
      <c r="O65515" s="70"/>
      <c r="P65515" s="23"/>
      <c r="Q65515" s="23"/>
      <c r="R65515" s="23"/>
      <c r="S65515" s="70"/>
      <c r="T65515" s="70"/>
      <c r="U65515" s="70"/>
      <c r="V65515" s="23"/>
      <c r="W65515" s="23"/>
      <c r="X65515" s="23"/>
      <c r="Y65515" s="23"/>
      <c r="Z65515" s="4"/>
    </row>
    <row r="65516" spans="1:26" ht="23.25">
      <c r="A65516" s="4"/>
      <c r="B65516" s="51"/>
      <c r="C65516" s="51"/>
      <c r="D65516" s="51"/>
      <c r="E65516" s="51"/>
      <c r="F65516" s="51"/>
      <c r="G65516" s="51"/>
      <c r="H65516" s="51"/>
      <c r="I65516" s="61"/>
      <c r="J65516" s="52"/>
      <c r="K65516" s="53"/>
      <c r="L65516" s="70"/>
      <c r="M65516" s="23"/>
      <c r="N65516" s="70"/>
      <c r="O65516" s="70"/>
      <c r="P65516" s="23"/>
      <c r="Q65516" s="23"/>
      <c r="R65516" s="23"/>
      <c r="S65516" s="70"/>
      <c r="T65516" s="70"/>
      <c r="U65516" s="70"/>
      <c r="V65516" s="23"/>
      <c r="W65516" s="23"/>
      <c r="X65516" s="23"/>
      <c r="Y65516" s="23"/>
      <c r="Z65516" s="4"/>
    </row>
    <row r="65517" spans="1:26" ht="23.25">
      <c r="A65517" s="4"/>
      <c r="B65517" s="51"/>
      <c r="C65517" s="51"/>
      <c r="D65517" s="51"/>
      <c r="E65517" s="51"/>
      <c r="F65517" s="51"/>
      <c r="G65517" s="51"/>
      <c r="H65517" s="51"/>
      <c r="I65517" s="61"/>
      <c r="J65517" s="52"/>
      <c r="K65517" s="53"/>
      <c r="L65517" s="70"/>
      <c r="M65517" s="23"/>
      <c r="N65517" s="70"/>
      <c r="O65517" s="70"/>
      <c r="P65517" s="23"/>
      <c r="Q65517" s="23"/>
      <c r="R65517" s="23"/>
      <c r="S65517" s="70"/>
      <c r="T65517" s="70"/>
      <c r="U65517" s="70"/>
      <c r="V65517" s="23"/>
      <c r="W65517" s="23"/>
      <c r="X65517" s="23"/>
      <c r="Y65517" s="23"/>
      <c r="Z65517" s="4"/>
    </row>
    <row r="65518" spans="1:26" ht="23.25">
      <c r="A65518" s="4"/>
      <c r="B65518" s="51"/>
      <c r="C65518" s="51"/>
      <c r="D65518" s="51"/>
      <c r="E65518" s="51"/>
      <c r="F65518" s="51"/>
      <c r="G65518" s="51"/>
      <c r="H65518" s="51"/>
      <c r="I65518" s="61"/>
      <c r="J65518" s="52"/>
      <c r="K65518" s="53"/>
      <c r="L65518" s="70"/>
      <c r="M65518" s="23"/>
      <c r="N65518" s="70"/>
      <c r="O65518" s="70"/>
      <c r="P65518" s="23"/>
      <c r="Q65518" s="23"/>
      <c r="R65518" s="23"/>
      <c r="S65518" s="70"/>
      <c r="T65518" s="70"/>
      <c r="U65518" s="70"/>
      <c r="V65518" s="23"/>
      <c r="W65518" s="23"/>
      <c r="X65518" s="23"/>
      <c r="Y65518" s="23"/>
      <c r="Z65518" s="4"/>
    </row>
    <row r="65519" spans="1:26" ht="23.25">
      <c r="A65519" s="4"/>
      <c r="B65519" s="51"/>
      <c r="C65519" s="51"/>
      <c r="D65519" s="51"/>
      <c r="E65519" s="51"/>
      <c r="F65519" s="51"/>
      <c r="G65519" s="51"/>
      <c r="H65519" s="51"/>
      <c r="I65519" s="61"/>
      <c r="J65519" s="52"/>
      <c r="K65519" s="53"/>
      <c r="L65519" s="70"/>
      <c r="M65519" s="23"/>
      <c r="N65519" s="70"/>
      <c r="O65519" s="70"/>
      <c r="P65519" s="23"/>
      <c r="Q65519" s="23"/>
      <c r="R65519" s="23"/>
      <c r="S65519" s="70"/>
      <c r="T65519" s="70"/>
      <c r="U65519" s="70"/>
      <c r="V65519" s="23"/>
      <c r="W65519" s="23"/>
      <c r="X65519" s="23"/>
      <c r="Y65519" s="23"/>
      <c r="Z65519" s="4"/>
    </row>
    <row r="65520" spans="1:26" ht="23.25">
      <c r="A65520" s="4"/>
      <c r="B65520" s="51"/>
      <c r="C65520" s="51"/>
      <c r="D65520" s="51"/>
      <c r="E65520" s="51"/>
      <c r="F65520" s="51"/>
      <c r="G65520" s="51"/>
      <c r="H65520" s="51"/>
      <c r="I65520" s="61"/>
      <c r="J65520" s="52"/>
      <c r="K65520" s="53"/>
      <c r="L65520" s="70"/>
      <c r="M65520" s="23"/>
      <c r="N65520" s="70"/>
      <c r="O65520" s="70"/>
      <c r="P65520" s="23"/>
      <c r="Q65520" s="23"/>
      <c r="R65520" s="23"/>
      <c r="S65520" s="70"/>
      <c r="T65520" s="70"/>
      <c r="U65520" s="70"/>
      <c r="V65520" s="23"/>
      <c r="W65520" s="23"/>
      <c r="X65520" s="23"/>
      <c r="Y65520" s="23"/>
      <c r="Z65520" s="4"/>
    </row>
    <row r="65521" spans="1:26" ht="23.25">
      <c r="A65521" s="4"/>
      <c r="B65521" s="51"/>
      <c r="C65521" s="51"/>
      <c r="D65521" s="51"/>
      <c r="E65521" s="51"/>
      <c r="F65521" s="51"/>
      <c r="G65521" s="51"/>
      <c r="H65521" s="51"/>
      <c r="I65521" s="61"/>
      <c r="J65521" s="52"/>
      <c r="K65521" s="53"/>
      <c r="L65521" s="70"/>
      <c r="M65521" s="23"/>
      <c r="N65521" s="70"/>
      <c r="O65521" s="70"/>
      <c r="P65521" s="23"/>
      <c r="Q65521" s="23"/>
      <c r="R65521" s="23"/>
      <c r="S65521" s="70"/>
      <c r="T65521" s="70"/>
      <c r="U65521" s="70"/>
      <c r="V65521" s="23"/>
      <c r="W65521" s="23"/>
      <c r="X65521" s="23"/>
      <c r="Y65521" s="23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1"/>
      <c r="M65522" s="21"/>
      <c r="N65522" s="21"/>
      <c r="O65522" s="21"/>
      <c r="P65522" s="21"/>
      <c r="Q65522" s="21"/>
      <c r="R65522" s="21"/>
      <c r="S65522" s="21"/>
      <c r="T65522" s="21"/>
      <c r="U65522" s="21"/>
      <c r="V65522" s="21"/>
      <c r="W65522" s="21"/>
      <c r="X65522" s="21"/>
      <c r="Y65522" s="21"/>
      <c r="Z65522" s="4"/>
    </row>
    <row r="65523" spans="1:26" ht="23.25">
      <c r="A65523" s="4"/>
      <c r="B65523" s="51"/>
      <c r="C65523" s="51"/>
      <c r="D65523" s="51"/>
      <c r="E65523" s="51"/>
      <c r="F65523" s="51"/>
      <c r="G65523" s="51"/>
      <c r="H65523" s="51"/>
      <c r="I65523" s="61"/>
      <c r="J65523" s="52"/>
      <c r="K65523" s="53"/>
      <c r="L65523" s="70"/>
      <c r="M65523" s="23"/>
      <c r="N65523" s="70"/>
      <c r="O65523" s="70"/>
      <c r="P65523" s="23"/>
      <c r="Q65523" s="23"/>
      <c r="R65523" s="23"/>
      <c r="S65523" s="70"/>
      <c r="T65523" s="70"/>
      <c r="U65523" s="70"/>
      <c r="V65523" s="23"/>
      <c r="W65523" s="23"/>
      <c r="X65523" s="23"/>
      <c r="Y65523" s="23"/>
      <c r="Z65523" s="4"/>
    </row>
    <row r="65524" spans="1:26" ht="23.25">
      <c r="A65524" s="4"/>
      <c r="B65524" s="51"/>
      <c r="C65524" s="51"/>
      <c r="D65524" s="51"/>
      <c r="E65524" s="51"/>
      <c r="F65524" s="51"/>
      <c r="G65524" s="51"/>
      <c r="H65524" s="51"/>
      <c r="I65524" s="61"/>
      <c r="J65524" s="52"/>
      <c r="K65524" s="53"/>
      <c r="L65524" s="70"/>
      <c r="M65524" s="23"/>
      <c r="N65524" s="70"/>
      <c r="O65524" s="70"/>
      <c r="P65524" s="23"/>
      <c r="Q65524" s="23"/>
      <c r="R65524" s="23"/>
      <c r="S65524" s="70"/>
      <c r="T65524" s="70"/>
      <c r="U65524" s="70"/>
      <c r="V65524" s="23"/>
      <c r="W65524" s="23"/>
      <c r="X65524" s="23"/>
      <c r="Y65524" s="23"/>
      <c r="Z65524" s="4"/>
    </row>
    <row r="65525" spans="1:26" ht="23.25">
      <c r="A65525" s="4"/>
      <c r="B65525" s="51"/>
      <c r="C65525" s="51"/>
      <c r="D65525" s="51"/>
      <c r="E65525" s="51"/>
      <c r="F65525" s="51"/>
      <c r="G65525" s="51"/>
      <c r="H65525" s="51"/>
      <c r="I65525" s="61"/>
      <c r="J65525" s="52"/>
      <c r="K65525" s="53"/>
      <c r="L65525" s="70"/>
      <c r="M65525" s="23"/>
      <c r="N65525" s="70"/>
      <c r="O65525" s="70"/>
      <c r="P65525" s="23"/>
      <c r="Q65525" s="23"/>
      <c r="R65525" s="23"/>
      <c r="S65525" s="70"/>
      <c r="T65525" s="70"/>
      <c r="U65525" s="70"/>
      <c r="V65525" s="23"/>
      <c r="W65525" s="23"/>
      <c r="X65525" s="23"/>
      <c r="Y65525" s="23"/>
      <c r="Z65525" s="4"/>
    </row>
    <row r="65526" spans="1:26" ht="23.25">
      <c r="A65526" s="4"/>
      <c r="B65526" s="51"/>
      <c r="C65526" s="51"/>
      <c r="D65526" s="51"/>
      <c r="E65526" s="51"/>
      <c r="F65526" s="51"/>
      <c r="G65526" s="51"/>
      <c r="H65526" s="51"/>
      <c r="I65526" s="61"/>
      <c r="J65526" s="52"/>
      <c r="K65526" s="53"/>
      <c r="L65526" s="70"/>
      <c r="M65526" s="23"/>
      <c r="N65526" s="70"/>
      <c r="O65526" s="70"/>
      <c r="P65526" s="23"/>
      <c r="Q65526" s="23"/>
      <c r="R65526" s="23"/>
      <c r="S65526" s="70"/>
      <c r="T65526" s="70"/>
      <c r="U65526" s="70"/>
      <c r="V65526" s="23"/>
      <c r="W65526" s="23"/>
      <c r="X65526" s="23"/>
      <c r="Y65526" s="23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1"/>
      <c r="J65527" s="52"/>
      <c r="K65527" s="53"/>
      <c r="L65527" s="70"/>
      <c r="M65527" s="23"/>
      <c r="N65527" s="70"/>
      <c r="O65527" s="70"/>
      <c r="P65527" s="23"/>
      <c r="Q65527" s="23"/>
      <c r="R65527" s="23"/>
      <c r="S65527" s="70"/>
      <c r="T65527" s="70"/>
      <c r="U65527" s="70"/>
      <c r="V65527" s="23"/>
      <c r="W65527" s="23"/>
      <c r="X65527" s="23"/>
      <c r="Y65527" s="23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1"/>
      <c r="M65528" s="21"/>
      <c r="N65528" s="21"/>
      <c r="O65528" s="21"/>
      <c r="P65528" s="21"/>
      <c r="Q65528" s="21"/>
      <c r="R65528" s="21"/>
      <c r="S65528" s="21"/>
      <c r="T65528" s="21"/>
      <c r="U65528" s="21"/>
      <c r="V65528" s="21"/>
      <c r="W65528" s="21"/>
      <c r="X65528" s="21"/>
      <c r="Y65528" s="21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1"/>
      <c r="J65529" s="52"/>
      <c r="K65529" s="53"/>
      <c r="L65529" s="70"/>
      <c r="M65529" s="23"/>
      <c r="N65529" s="70"/>
      <c r="O65529" s="70"/>
      <c r="P65529" s="23"/>
      <c r="Q65529" s="23"/>
      <c r="R65529" s="23"/>
      <c r="S65529" s="70"/>
      <c r="T65529" s="70"/>
      <c r="U65529" s="70"/>
      <c r="V65529" s="23"/>
      <c r="W65529" s="23"/>
      <c r="X65529" s="23"/>
      <c r="Y65529" s="23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1"/>
      <c r="J65530" s="52"/>
      <c r="K65530" s="53"/>
      <c r="L65530" s="70"/>
      <c r="M65530" s="23"/>
      <c r="N65530" s="70"/>
      <c r="O65530" s="70"/>
      <c r="P65530" s="23"/>
      <c r="Q65530" s="23"/>
      <c r="R65530" s="23"/>
      <c r="S65530" s="70"/>
      <c r="T65530" s="70"/>
      <c r="U65530" s="70"/>
      <c r="V65530" s="23"/>
      <c r="W65530" s="23"/>
      <c r="X65530" s="23"/>
      <c r="Y65530" s="23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1"/>
      <c r="J65531" s="52"/>
      <c r="K65531" s="53"/>
      <c r="L65531" s="70"/>
      <c r="M65531" s="23"/>
      <c r="N65531" s="70"/>
      <c r="O65531" s="70"/>
      <c r="P65531" s="23"/>
      <c r="Q65531" s="23"/>
      <c r="R65531" s="23"/>
      <c r="S65531" s="70"/>
      <c r="T65531" s="70"/>
      <c r="U65531" s="70"/>
      <c r="V65531" s="23"/>
      <c r="W65531" s="23"/>
      <c r="X65531" s="23"/>
      <c r="Y65531" s="23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1"/>
      <c r="J65532" s="52"/>
      <c r="K65532" s="53"/>
      <c r="L65532" s="70"/>
      <c r="M65532" s="23"/>
      <c r="N65532" s="70"/>
      <c r="O65532" s="70"/>
      <c r="P65532" s="23"/>
      <c r="Q65532" s="23"/>
      <c r="R65532" s="23"/>
      <c r="S65532" s="70"/>
      <c r="T65532" s="70"/>
      <c r="U65532" s="70"/>
      <c r="V65532" s="23"/>
      <c r="W65532" s="23"/>
      <c r="X65532" s="23"/>
      <c r="Y65532" s="23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1"/>
      <c r="J65533" s="52"/>
      <c r="K65533" s="53"/>
      <c r="L65533" s="70"/>
      <c r="M65533" s="23"/>
      <c r="N65533" s="70"/>
      <c r="O65533" s="70"/>
      <c r="P65533" s="23"/>
      <c r="Q65533" s="23"/>
      <c r="R65533" s="23"/>
      <c r="S65533" s="70"/>
      <c r="T65533" s="70"/>
      <c r="U65533" s="70"/>
      <c r="V65533" s="23"/>
      <c r="W65533" s="23"/>
      <c r="X65533" s="23"/>
      <c r="Y65533" s="23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1"/>
      <c r="J65534" s="52"/>
      <c r="K65534" s="53"/>
      <c r="L65534" s="70"/>
      <c r="M65534" s="23"/>
      <c r="N65534" s="70"/>
      <c r="O65534" s="70"/>
      <c r="P65534" s="23"/>
      <c r="Q65534" s="23"/>
      <c r="R65534" s="23"/>
      <c r="S65534" s="70"/>
      <c r="T65534" s="70"/>
      <c r="U65534" s="70"/>
      <c r="V65534" s="23"/>
      <c r="W65534" s="23"/>
      <c r="X65534" s="23"/>
      <c r="Y65534" s="23"/>
      <c r="Z65534" s="4"/>
    </row>
    <row r="65535" spans="1:26" ht="23.25">
      <c r="A65535" s="4"/>
      <c r="B65535" s="62"/>
      <c r="C65535" s="62"/>
      <c r="D65535" s="62"/>
      <c r="E65535" s="62"/>
      <c r="F65535" s="62"/>
      <c r="G65535" s="62"/>
      <c r="H65535" s="62"/>
      <c r="I65535" s="63"/>
      <c r="J65535" s="59"/>
      <c r="K65535" s="60"/>
      <c r="L65535" s="73"/>
      <c r="M65535" s="71"/>
      <c r="N65535" s="73"/>
      <c r="O65535" s="73"/>
      <c r="P65535" s="71"/>
      <c r="Q65535" s="71"/>
      <c r="R65535" s="71"/>
      <c r="S65535" s="73"/>
      <c r="T65535" s="73"/>
      <c r="U65535" s="73"/>
      <c r="V65535" s="71"/>
      <c r="W65535" s="71"/>
      <c r="X65535" s="71"/>
      <c r="Y65535" s="71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1200" verticalDpi="1200" orientation="landscape" scale="25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2001-05-22T20:25:41Z</cp:lastPrinted>
  <dcterms:created xsi:type="dcterms:W3CDTF">1998-09-03T23:22:53Z</dcterms:created>
  <dcterms:modified xsi:type="dcterms:W3CDTF">2001-06-04T19:47:37Z</dcterms:modified>
  <cp:category/>
  <cp:version/>
  <cp:contentType/>
  <cp:contentStatus/>
</cp:coreProperties>
</file>