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3165" windowWidth="9570" windowHeight="3225" activeTab="0"/>
  </bookViews>
  <sheets>
    <sheet name="Hoja1" sheetId="1" r:id="rId1"/>
  </sheets>
  <definedNames>
    <definedName name="_xlnm.Print_Area" localSheetId="0">'Hoja1'!$A$1:$X$225</definedName>
    <definedName name="FORM">'Hoja1'!$A$65491:$X$65536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38</t>
        </r>
      </text>
    </comment>
  </commentList>
</comments>
</file>

<file path=xl/sharedStrings.xml><?xml version="1.0" encoding="utf-8"?>
<sst xmlns="http://schemas.openxmlformats.org/spreadsheetml/2006/main" count="426" uniqueCount="97">
  <si>
    <t>EJERCICIO PROGRAMATICO DEL GASTO DEVENGADO DEL GOBIERNO FEDERAL</t>
  </si>
  <si>
    <t>C3AP290F</t>
  </si>
  <si>
    <t>P R E S U P U E S T O</t>
  </si>
  <si>
    <t>Porcentaje de</t>
  </si>
  <si>
    <t xml:space="preserve">D E N O M I N A C I O N  </t>
  </si>
  <si>
    <t>PY</t>
  </si>
  <si>
    <t>Original</t>
  </si>
  <si>
    <t>Modificada</t>
  </si>
  <si>
    <t>Alcanzada</t>
  </si>
  <si>
    <t>Modificado</t>
  </si>
  <si>
    <t>Ejercido</t>
  </si>
  <si>
    <t>Ejercicio</t>
  </si>
  <si>
    <t>HOJA     DE    .</t>
  </si>
  <si>
    <t>*</t>
  </si>
  <si>
    <t>F</t>
  </si>
  <si>
    <t>SF</t>
  </si>
  <si>
    <t>PS</t>
  </si>
  <si>
    <t>PE</t>
  </si>
  <si>
    <t>AI</t>
  </si>
  <si>
    <t>UR</t>
  </si>
  <si>
    <t>INDICADOR</t>
  </si>
  <si>
    <t>UNIDAD</t>
  </si>
  <si>
    <t>DE</t>
  </si>
  <si>
    <t>MEDIDA</t>
  </si>
  <si>
    <t>CATEGORIAS</t>
  </si>
  <si>
    <t>PROGRAMATICAS</t>
  </si>
  <si>
    <t>Alc./</t>
  </si>
  <si>
    <t>Orig.</t>
  </si>
  <si>
    <t>Modif.</t>
  </si>
  <si>
    <t>Ejer./Orig.</t>
  </si>
  <si>
    <t>Ejer./Modif.</t>
  </si>
  <si>
    <t>Cumplimiento</t>
  </si>
  <si>
    <t>CUENTA DE LA HACIENDA PUBLICA FEDERAL DE 2000</t>
  </si>
  <si>
    <t>NOMBRE</t>
  </si>
  <si>
    <t>DEL</t>
  </si>
  <si>
    <t>INDICADORES ESTRATEGICOS</t>
  </si>
  <si>
    <t>METAS ANUALES</t>
  </si>
  <si>
    <t>(Miles de Pesos con un Decimal)</t>
  </si>
  <si>
    <t xml:space="preserve"> D E P E N D E N C I A :  PRESIDENCIA DE LA REPUBLICA</t>
  </si>
  <si>
    <t>06</t>
  </si>
  <si>
    <t>GOBIERNO</t>
  </si>
  <si>
    <t xml:space="preserve">  Gasto Directo</t>
  </si>
  <si>
    <t xml:space="preserve">  Ayudas, Subsidios y Transferencias</t>
  </si>
  <si>
    <t>00</t>
  </si>
  <si>
    <t>Subfunción de Servicios Compartidos</t>
  </si>
  <si>
    <t>01</t>
  </si>
  <si>
    <t>Plan Nacional de Desarrollo</t>
  </si>
  <si>
    <t>000</t>
  </si>
  <si>
    <t>Programa Normal de Operación</t>
  </si>
  <si>
    <t>102</t>
  </si>
  <si>
    <t>Proporcionar asesoría, así como apoyo técni-</t>
  </si>
  <si>
    <t>co y jurídico</t>
  </si>
  <si>
    <t>N000</t>
  </si>
  <si>
    <t>Actividad  institucional  no   asociada   a   pro-</t>
  </si>
  <si>
    <t>yectos</t>
  </si>
  <si>
    <t>110</t>
  </si>
  <si>
    <t>Consejería Jurídica del Ejecutivo Federal</t>
  </si>
  <si>
    <t>112</t>
  </si>
  <si>
    <t>Coordinación de Asesores</t>
  </si>
  <si>
    <t>104</t>
  </si>
  <si>
    <t>misos del Gobierno Federal</t>
  </si>
  <si>
    <t>111</t>
  </si>
  <si>
    <t>Dirección General de Comunicación Social</t>
  </si>
  <si>
    <t>701</t>
  </si>
  <si>
    <t>Administrar recursos  humanos,  materiales  y</t>
  </si>
  <si>
    <t>financieros</t>
  </si>
  <si>
    <t>113</t>
  </si>
  <si>
    <t>Dirección General de Administración</t>
  </si>
  <si>
    <t>703</t>
  </si>
  <si>
    <t>Capacitar y formar servidores públicos</t>
  </si>
  <si>
    <t>708</t>
  </si>
  <si>
    <t>Prever el pago de los incrementos  por  servi-</t>
  </si>
  <si>
    <t>cios personales</t>
  </si>
  <si>
    <t>709</t>
  </si>
  <si>
    <t>Proporcionar el servicio de  transporte  aéreo</t>
  </si>
  <si>
    <t>presidencial</t>
  </si>
  <si>
    <t>211</t>
  </si>
  <si>
    <t>Coordinación General de Transportes Aéreos</t>
  </si>
  <si>
    <t>Presidenciales</t>
  </si>
  <si>
    <t>711</t>
  </si>
  <si>
    <t>Dar apoyo en seguridad y organización</t>
  </si>
  <si>
    <t>210</t>
  </si>
  <si>
    <t>Estado Mayor Presidencial</t>
  </si>
  <si>
    <t>09</t>
  </si>
  <si>
    <t>SEGURIDAD SOCIAL</t>
  </si>
  <si>
    <t>03</t>
  </si>
  <si>
    <t>Seguros</t>
  </si>
  <si>
    <t>707</t>
  </si>
  <si>
    <t>Pagar las aportaciones del Gobierno Federal</t>
  </si>
  <si>
    <t>TOTAL DEL GASTO PROGRAMABLE</t>
  </si>
  <si>
    <t>DEVENGADO</t>
  </si>
  <si>
    <t>HOJA  2   DE  5  .</t>
  </si>
  <si>
    <t>HOJA   3  DE   5 .</t>
  </si>
  <si>
    <t>HOJA  4   DE   5 .</t>
  </si>
  <si>
    <t>HOJA   5  DE  5  .</t>
  </si>
  <si>
    <t>Comunicar y difundir las actividades y compro-</t>
  </si>
  <si>
    <t>Q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</si>
</sst>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_);\(#,###.0\)"/>
    <numFmt numFmtId="174" formatCode="#,###_);\(#,###\)"/>
    <numFmt numFmtId="175" formatCode="h:mm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8"/>
      <name val="Arial"/>
      <family val="2"/>
    </font>
    <font>
      <u val="single"/>
      <sz val="19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left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25" xfId="0" applyNumberFormat="1" applyFont="1" applyFill="1" applyBorder="1" applyAlignment="1">
      <alignment horizontal="centerContinuous"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174" fontId="1" fillId="0" borderId="7" xfId="0" applyNumberFormat="1" applyFont="1" applyFill="1" applyBorder="1" applyAlignment="1">
      <alignment vertical="center"/>
    </xf>
    <xf numFmtId="174" fontId="1" fillId="0" borderId="22" xfId="0" applyNumberFormat="1" applyFont="1" applyFill="1" applyBorder="1" applyAlignment="1">
      <alignment vertical="center"/>
    </xf>
    <xf numFmtId="174" fontId="1" fillId="0" borderId="14" xfId="0" applyNumberFormat="1" applyFont="1" applyFill="1" applyBorder="1" applyAlignment="1">
      <alignment vertical="center"/>
    </xf>
    <xf numFmtId="174" fontId="1" fillId="0" borderId="0" xfId="0" applyNumberFormat="1" applyFont="1" applyFill="1" applyBorder="1" applyAlignment="1">
      <alignment vertical="center"/>
    </xf>
    <xf numFmtId="174" fontId="1" fillId="0" borderId="23" xfId="0" applyNumberFormat="1" applyFont="1" applyFill="1" applyBorder="1" applyAlignment="1">
      <alignment vertical="center"/>
    </xf>
    <xf numFmtId="174" fontId="1" fillId="0" borderId="17" xfId="0" applyNumberFormat="1" applyFont="1" applyFill="1" applyBorder="1" applyAlignment="1">
      <alignment vertical="center"/>
    </xf>
    <xf numFmtId="174" fontId="1" fillId="0" borderId="28" xfId="0" applyNumberFormat="1" applyFont="1" applyFill="1" applyBorder="1" applyAlignment="1">
      <alignment vertical="center"/>
    </xf>
    <xf numFmtId="174" fontId="1" fillId="0" borderId="16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175" fontId="0" fillId="0" borderId="0" xfId="0" applyNumberFormat="1" applyFont="1" applyFill="1" applyAlignment="1">
      <alignment horizontal="centerContinuous"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29" xfId="0" applyNumberFormat="1" applyFont="1" applyFill="1" applyBorder="1" applyAlignment="1">
      <alignment vertical="center"/>
    </xf>
    <xf numFmtId="172" fontId="1" fillId="0" borderId="7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30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6" fillId="0" borderId="8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7" fillId="0" borderId="14" xfId="0" applyNumberFormat="1" applyFont="1" applyFill="1" applyBorder="1" applyAlignment="1">
      <alignment vertical="center"/>
    </xf>
    <xf numFmtId="174" fontId="7" fillId="0" borderId="0" xfId="0" applyNumberFormat="1" applyFont="1" applyFill="1" applyBorder="1" applyAlignment="1">
      <alignment vertical="center"/>
    </xf>
    <xf numFmtId="174" fontId="7" fillId="0" borderId="23" xfId="0" applyNumberFormat="1" applyFont="1" applyFill="1" applyBorder="1" applyAlignment="1">
      <alignment vertical="center"/>
    </xf>
    <xf numFmtId="174" fontId="7" fillId="0" borderId="14" xfId="0" applyNumberFormat="1" applyFont="1" applyFill="1" applyBorder="1" applyAlignment="1">
      <alignment vertical="center"/>
    </xf>
    <xf numFmtId="172" fontId="7" fillId="0" borderId="0" xfId="0" applyNumberFormat="1" applyFont="1" applyFill="1" applyBorder="1" applyAlignment="1">
      <alignment vertical="center"/>
    </xf>
    <xf numFmtId="172" fontId="7" fillId="0" borderId="29" xfId="0" applyNumberFormat="1" applyFont="1" applyFill="1" applyBorder="1" applyAlignment="1">
      <alignment vertical="center"/>
    </xf>
    <xf numFmtId="172" fontId="7" fillId="0" borderId="7" xfId="0" applyNumberFormat="1" applyFont="1" applyFill="1" applyBorder="1" applyAlignment="1">
      <alignment vertical="center"/>
    </xf>
    <xf numFmtId="172" fontId="7" fillId="0" borderId="14" xfId="0" applyNumberFormat="1" applyFont="1" applyFill="1" applyBorder="1" applyAlignment="1">
      <alignment vertical="center"/>
    </xf>
    <xf numFmtId="172" fontId="7" fillId="0" borderId="0" xfId="0" applyNumberFormat="1" applyFont="1" applyFill="1" applyAlignment="1">
      <alignment vertical="center"/>
    </xf>
    <xf numFmtId="37" fontId="5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49" fontId="0" fillId="0" borderId="7" xfId="0" applyNumberFormat="1" applyFont="1" applyFill="1" applyBorder="1" applyAlignment="1" quotePrefix="1">
      <alignment horizontal="center" vertical="center"/>
    </xf>
    <xf numFmtId="49" fontId="0" fillId="0" borderId="14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Fill="1" applyAlignment="1" quotePrefix="1">
      <alignment horizontal="center" vertical="center"/>
    </xf>
    <xf numFmtId="37" fontId="0" fillId="0" borderId="0" xfId="0" applyNumberFormat="1" applyFont="1" applyFill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L1" sqref="L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2.69140625" style="0" customWidth="1"/>
    <col min="17" max="18" width="8.69140625" style="0" customWidth="1"/>
    <col min="19" max="21" width="15.69140625" style="0" customWidth="1"/>
    <col min="22" max="23" width="10.69140625" style="0" customWidth="1"/>
    <col min="24" max="24" width="0.453125" style="0" customWidth="1"/>
    <col min="25" max="16384" width="0" style="0" hidden="1" customWidth="1"/>
  </cols>
  <sheetData>
    <row r="1" spans="1:24" ht="23.25">
      <c r="A1" s="1"/>
      <c r="B1" s="2" t="s">
        <v>32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76"/>
      <c r="X1" s="1"/>
    </row>
    <row r="2" spans="1:24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77"/>
      <c r="X2" s="1"/>
    </row>
    <row r="3" spans="1:24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3"/>
      <c r="V3" s="1"/>
      <c r="W3" s="3"/>
      <c r="X3" s="1"/>
    </row>
    <row r="4" spans="1:24" ht="23.25">
      <c r="A4" s="1"/>
      <c r="B4" s="4" t="s">
        <v>38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1"/>
    </row>
    <row r="5" spans="1:24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3.25">
      <c r="A6" s="1"/>
      <c r="B6" s="7"/>
      <c r="C6" s="8"/>
      <c r="D6" s="8"/>
      <c r="E6" s="8"/>
      <c r="F6" s="8"/>
      <c r="G6" s="8"/>
      <c r="H6" s="60"/>
      <c r="I6" s="10"/>
      <c r="J6" s="10"/>
      <c r="K6" s="11"/>
      <c r="L6" s="7" t="s">
        <v>35</v>
      </c>
      <c r="M6" s="12"/>
      <c r="N6" s="12"/>
      <c r="O6" s="12"/>
      <c r="P6" s="12"/>
      <c r="Q6" s="12"/>
      <c r="R6" s="12"/>
      <c r="S6" s="13"/>
      <c r="T6" s="8"/>
      <c r="U6" s="8"/>
      <c r="V6" s="8"/>
      <c r="W6" s="9"/>
      <c r="X6" s="1"/>
    </row>
    <row r="7" spans="1:24" ht="23.25">
      <c r="A7" s="1"/>
      <c r="B7" s="14" t="s">
        <v>24</v>
      </c>
      <c r="C7" s="15"/>
      <c r="D7" s="15"/>
      <c r="E7" s="15"/>
      <c r="F7" s="15"/>
      <c r="G7" s="15"/>
      <c r="H7" s="61"/>
      <c r="I7" s="17"/>
      <c r="J7" s="17"/>
      <c r="K7" s="18"/>
      <c r="L7" s="19"/>
      <c r="M7" s="66"/>
      <c r="N7" s="62" t="s">
        <v>36</v>
      </c>
      <c r="O7" s="62"/>
      <c r="P7" s="62"/>
      <c r="Q7" s="62"/>
      <c r="R7" s="63"/>
      <c r="S7" s="14" t="s">
        <v>2</v>
      </c>
      <c r="T7" s="15"/>
      <c r="U7" s="15"/>
      <c r="V7" s="15"/>
      <c r="W7" s="16"/>
      <c r="X7" s="1"/>
    </row>
    <row r="8" spans="1:24" ht="23.25">
      <c r="A8" s="1"/>
      <c r="B8" s="20" t="s">
        <v>25</v>
      </c>
      <c r="C8" s="21"/>
      <c r="D8" s="21"/>
      <c r="E8" s="21"/>
      <c r="F8" s="21"/>
      <c r="G8" s="21"/>
      <c r="H8" s="61"/>
      <c r="I8" s="1"/>
      <c r="J8" s="2" t="s">
        <v>4</v>
      </c>
      <c r="K8" s="18"/>
      <c r="L8" s="23" t="s">
        <v>33</v>
      </c>
      <c r="M8" s="23" t="s">
        <v>21</v>
      </c>
      <c r="N8" s="64"/>
      <c r="O8" s="17"/>
      <c r="P8" s="65"/>
      <c r="Q8" s="23" t="s">
        <v>3</v>
      </c>
      <c r="R8" s="16"/>
      <c r="S8" s="20" t="s">
        <v>37</v>
      </c>
      <c r="T8" s="21"/>
      <c r="U8" s="21"/>
      <c r="V8" s="21"/>
      <c r="W8" s="22"/>
      <c r="X8" s="1"/>
    </row>
    <row r="9" spans="1:24" ht="23.25">
      <c r="A9" s="1"/>
      <c r="B9" s="24"/>
      <c r="C9" s="24"/>
      <c r="D9" s="24"/>
      <c r="E9" s="24"/>
      <c r="F9" s="25"/>
      <c r="G9" s="1"/>
      <c r="H9" s="24"/>
      <c r="I9" s="24"/>
      <c r="J9" s="26"/>
      <c r="K9" s="18"/>
      <c r="L9" s="26" t="s">
        <v>34</v>
      </c>
      <c r="M9" s="30" t="s">
        <v>22</v>
      </c>
      <c r="N9" s="28" t="s">
        <v>6</v>
      </c>
      <c r="O9" s="67" t="s">
        <v>7</v>
      </c>
      <c r="P9" s="28" t="s">
        <v>8</v>
      </c>
      <c r="Q9" s="20" t="s">
        <v>31</v>
      </c>
      <c r="R9" s="22"/>
      <c r="S9" s="24"/>
      <c r="T9" s="25"/>
      <c r="U9" s="1"/>
      <c r="V9" s="14" t="s">
        <v>3</v>
      </c>
      <c r="W9" s="16"/>
      <c r="X9" s="1"/>
    </row>
    <row r="10" spans="1:24" ht="23.25">
      <c r="A10" s="1"/>
      <c r="B10" s="14" t="s">
        <v>14</v>
      </c>
      <c r="C10" s="14" t="s">
        <v>15</v>
      </c>
      <c r="D10" s="14" t="s">
        <v>16</v>
      </c>
      <c r="E10" s="14" t="s">
        <v>17</v>
      </c>
      <c r="F10" s="27" t="s">
        <v>18</v>
      </c>
      <c r="G10" s="2" t="s">
        <v>5</v>
      </c>
      <c r="H10" s="14" t="s">
        <v>19</v>
      </c>
      <c r="I10" s="24"/>
      <c r="J10" s="1"/>
      <c r="K10" s="18"/>
      <c r="L10" s="26" t="s">
        <v>20</v>
      </c>
      <c r="M10" s="28" t="s">
        <v>23</v>
      </c>
      <c r="N10" s="28"/>
      <c r="O10" s="28"/>
      <c r="P10" s="28"/>
      <c r="Q10" s="26" t="s">
        <v>26</v>
      </c>
      <c r="R10" s="29" t="s">
        <v>26</v>
      </c>
      <c r="S10" s="30" t="s">
        <v>6</v>
      </c>
      <c r="T10" s="28" t="s">
        <v>9</v>
      </c>
      <c r="U10" s="26" t="s">
        <v>10</v>
      </c>
      <c r="V10" s="14" t="s">
        <v>11</v>
      </c>
      <c r="W10" s="16"/>
      <c r="X10" s="1"/>
    </row>
    <row r="11" spans="1:24" ht="23.25">
      <c r="A11" s="1"/>
      <c r="B11" s="31"/>
      <c r="C11" s="31"/>
      <c r="D11" s="31"/>
      <c r="E11" s="31"/>
      <c r="F11" s="32"/>
      <c r="G11" s="33"/>
      <c r="H11" s="31"/>
      <c r="I11" s="31"/>
      <c r="J11" s="33"/>
      <c r="K11" s="34"/>
      <c r="L11" s="35"/>
      <c r="M11" s="36"/>
      <c r="N11" s="36"/>
      <c r="O11" s="36"/>
      <c r="P11" s="36"/>
      <c r="Q11" s="35" t="s">
        <v>27</v>
      </c>
      <c r="R11" s="37" t="s">
        <v>28</v>
      </c>
      <c r="S11" s="31"/>
      <c r="T11" s="32"/>
      <c r="U11" s="33"/>
      <c r="V11" s="38" t="s">
        <v>29</v>
      </c>
      <c r="W11" s="39" t="s">
        <v>30</v>
      </c>
      <c r="X11" s="1"/>
    </row>
    <row r="12" spans="1:24" ht="23.25">
      <c r="A12" s="1"/>
      <c r="B12" s="40"/>
      <c r="C12" s="40"/>
      <c r="D12" s="40"/>
      <c r="E12" s="40"/>
      <c r="F12" s="41"/>
      <c r="G12" s="42"/>
      <c r="H12" s="43"/>
      <c r="I12" s="44"/>
      <c r="J12" s="45"/>
      <c r="K12" s="46"/>
      <c r="L12" s="47"/>
      <c r="M12" s="86"/>
      <c r="N12" s="68"/>
      <c r="O12" s="69"/>
      <c r="P12" s="70"/>
      <c r="Q12" s="78"/>
      <c r="R12" s="79"/>
      <c r="S12" s="80"/>
      <c r="T12" s="80"/>
      <c r="U12" s="80"/>
      <c r="V12" s="80"/>
      <c r="W12" s="81"/>
      <c r="X12" s="1"/>
    </row>
    <row r="13" spans="1:24" ht="23.25">
      <c r="A13" s="1"/>
      <c r="B13" s="103" t="s">
        <v>39</v>
      </c>
      <c r="C13" s="40"/>
      <c r="D13" s="40"/>
      <c r="E13" s="40"/>
      <c r="F13" s="41"/>
      <c r="G13" s="42"/>
      <c r="H13" s="43"/>
      <c r="I13" s="44"/>
      <c r="J13" s="48" t="s">
        <v>40</v>
      </c>
      <c r="K13" s="49"/>
      <c r="L13" s="42"/>
      <c r="M13" s="86"/>
      <c r="N13" s="71"/>
      <c r="O13" s="72"/>
      <c r="P13" s="70"/>
      <c r="Q13" s="78"/>
      <c r="R13" s="79"/>
      <c r="S13" s="80">
        <f aca="true" t="shared" si="0" ref="S13:U15">SUM(S17)</f>
        <v>1504340.2</v>
      </c>
      <c r="T13" s="81">
        <f t="shared" si="0"/>
        <v>1500378.0999999999</v>
      </c>
      <c r="U13" s="88">
        <f t="shared" si="0"/>
        <v>1419091.5</v>
      </c>
      <c r="V13" s="80">
        <f>(U13/S13)*100</f>
        <v>94.33315017440869</v>
      </c>
      <c r="W13" s="81">
        <f>(U13/T13)*100</f>
        <v>94.58225896525684</v>
      </c>
      <c r="X13" s="1"/>
    </row>
    <row r="14" spans="1:24" ht="23.25">
      <c r="A14" s="1"/>
      <c r="B14" s="40"/>
      <c r="C14" s="40"/>
      <c r="D14" s="40"/>
      <c r="E14" s="40"/>
      <c r="F14" s="41"/>
      <c r="G14" s="42"/>
      <c r="H14" s="43"/>
      <c r="I14" s="44"/>
      <c r="J14" s="48" t="s">
        <v>41</v>
      </c>
      <c r="K14" s="49"/>
      <c r="L14" s="42"/>
      <c r="M14" s="86"/>
      <c r="N14" s="71"/>
      <c r="O14" s="72"/>
      <c r="P14" s="70"/>
      <c r="Q14" s="78"/>
      <c r="R14" s="79"/>
      <c r="S14" s="80">
        <f t="shared" si="0"/>
        <v>1502540.2</v>
      </c>
      <c r="T14" s="81">
        <f t="shared" si="0"/>
        <v>1498578.0999999999</v>
      </c>
      <c r="U14" s="88">
        <f t="shared" si="0"/>
        <v>1417528.7000000002</v>
      </c>
      <c r="V14" s="80">
        <f>(U14/S14)*100</f>
        <v>94.34214805034836</v>
      </c>
      <c r="W14" s="81">
        <f>(U14/T14)*100</f>
        <v>94.59157984492101</v>
      </c>
      <c r="X14" s="1"/>
    </row>
    <row r="15" spans="1:24" ht="23.25">
      <c r="A15" s="1"/>
      <c r="B15" s="40"/>
      <c r="C15" s="40"/>
      <c r="D15" s="40"/>
      <c r="E15" s="40"/>
      <c r="F15" s="41"/>
      <c r="G15" s="42"/>
      <c r="H15" s="43"/>
      <c r="I15" s="44"/>
      <c r="J15" s="48" t="s">
        <v>42</v>
      </c>
      <c r="K15" s="49"/>
      <c r="L15" s="42"/>
      <c r="M15" s="86"/>
      <c r="N15" s="71"/>
      <c r="O15" s="72"/>
      <c r="P15" s="70"/>
      <c r="Q15" s="78"/>
      <c r="R15" s="79"/>
      <c r="S15" s="80">
        <f t="shared" si="0"/>
        <v>1800</v>
      </c>
      <c r="T15" s="81">
        <f t="shared" si="0"/>
        <v>1800</v>
      </c>
      <c r="U15" s="88">
        <f t="shared" si="0"/>
        <v>1562.8</v>
      </c>
      <c r="V15" s="80">
        <f>(U15/S15)*100</f>
        <v>86.82222222222222</v>
      </c>
      <c r="W15" s="81">
        <f>(U15/T15)*100</f>
        <v>86.82222222222222</v>
      </c>
      <c r="X15" s="1"/>
    </row>
    <row r="16" spans="1:24" ht="23.25">
      <c r="A16" s="1"/>
      <c r="B16" s="40"/>
      <c r="C16" s="40"/>
      <c r="D16" s="40"/>
      <c r="E16" s="40"/>
      <c r="F16" s="41"/>
      <c r="G16" s="42"/>
      <c r="H16" s="43"/>
      <c r="I16" s="44"/>
      <c r="J16" s="48"/>
      <c r="K16" s="49"/>
      <c r="L16" s="42"/>
      <c r="M16" s="86"/>
      <c r="N16" s="71"/>
      <c r="O16" s="72"/>
      <c r="P16" s="70"/>
      <c r="Q16" s="78"/>
      <c r="R16" s="79"/>
      <c r="S16" s="80"/>
      <c r="T16" s="81"/>
      <c r="U16" s="88"/>
      <c r="V16" s="80"/>
      <c r="W16" s="81"/>
      <c r="X16" s="1"/>
    </row>
    <row r="17" spans="1:24" ht="23.25">
      <c r="A17" s="1"/>
      <c r="B17" s="40"/>
      <c r="C17" s="103" t="s">
        <v>43</v>
      </c>
      <c r="D17" s="40"/>
      <c r="E17" s="40"/>
      <c r="F17" s="41"/>
      <c r="G17" s="42"/>
      <c r="H17" s="43"/>
      <c r="I17" s="44"/>
      <c r="J17" s="48" t="s">
        <v>44</v>
      </c>
      <c r="K17" s="49"/>
      <c r="L17" s="42"/>
      <c r="M17" s="86"/>
      <c r="N17" s="71"/>
      <c r="O17" s="72"/>
      <c r="P17" s="70"/>
      <c r="Q17" s="78"/>
      <c r="R17" s="79"/>
      <c r="S17" s="80">
        <f aca="true" t="shared" si="1" ref="S17:U19">SUM(S21)</f>
        <v>1504340.2</v>
      </c>
      <c r="T17" s="81">
        <f t="shared" si="1"/>
        <v>1500378.0999999999</v>
      </c>
      <c r="U17" s="88">
        <f t="shared" si="1"/>
        <v>1419091.5</v>
      </c>
      <c r="V17" s="80">
        <f>(U17/S17)*100</f>
        <v>94.33315017440869</v>
      </c>
      <c r="W17" s="81">
        <f>(U17/T17)*100</f>
        <v>94.58225896525684</v>
      </c>
      <c r="X17" s="1"/>
    </row>
    <row r="18" spans="1:24" ht="23.25">
      <c r="A18" s="1"/>
      <c r="B18" s="40"/>
      <c r="C18" s="40"/>
      <c r="D18" s="40"/>
      <c r="E18" s="40"/>
      <c r="F18" s="50"/>
      <c r="G18" s="42"/>
      <c r="H18" s="43"/>
      <c r="I18" s="44"/>
      <c r="J18" s="48" t="s">
        <v>41</v>
      </c>
      <c r="K18" s="49"/>
      <c r="L18" s="42"/>
      <c r="M18" s="86"/>
      <c r="N18" s="71"/>
      <c r="O18" s="72"/>
      <c r="P18" s="70"/>
      <c r="Q18" s="78"/>
      <c r="R18" s="79"/>
      <c r="S18" s="80">
        <f t="shared" si="1"/>
        <v>1502540.2</v>
      </c>
      <c r="T18" s="81">
        <f t="shared" si="1"/>
        <v>1498578.0999999999</v>
      </c>
      <c r="U18" s="88">
        <f t="shared" si="1"/>
        <v>1417528.7000000002</v>
      </c>
      <c r="V18" s="80">
        <f>(U18/S18)*100</f>
        <v>94.34214805034836</v>
      </c>
      <c r="W18" s="81">
        <f>(U18/T18)*100</f>
        <v>94.59157984492101</v>
      </c>
      <c r="X18" s="1"/>
    </row>
    <row r="19" spans="1:24" ht="23.25">
      <c r="A19" s="1"/>
      <c r="B19" s="40"/>
      <c r="C19" s="40"/>
      <c r="D19" s="40"/>
      <c r="E19" s="40"/>
      <c r="F19" s="41"/>
      <c r="G19" s="42"/>
      <c r="H19" s="43"/>
      <c r="I19" s="44"/>
      <c r="J19" s="48" t="s">
        <v>42</v>
      </c>
      <c r="K19" s="49"/>
      <c r="L19" s="42"/>
      <c r="M19" s="86"/>
      <c r="N19" s="71"/>
      <c r="O19" s="72"/>
      <c r="P19" s="70"/>
      <c r="Q19" s="78"/>
      <c r="R19" s="79"/>
      <c r="S19" s="80">
        <f t="shared" si="1"/>
        <v>1800</v>
      </c>
      <c r="T19" s="81">
        <f t="shared" si="1"/>
        <v>1800</v>
      </c>
      <c r="U19" s="88">
        <f t="shared" si="1"/>
        <v>1562.8</v>
      </c>
      <c r="V19" s="80">
        <f>(U19/S19)*100</f>
        <v>86.82222222222222</v>
      </c>
      <c r="W19" s="81">
        <f>(U19/T19)*100</f>
        <v>86.82222222222222</v>
      </c>
      <c r="X19" s="1"/>
    </row>
    <row r="20" spans="1:24" ht="23.25">
      <c r="A20" s="1"/>
      <c r="B20" s="40"/>
      <c r="C20" s="40"/>
      <c r="D20" s="40"/>
      <c r="E20" s="40"/>
      <c r="F20" s="41"/>
      <c r="G20" s="42"/>
      <c r="H20" s="40"/>
      <c r="I20" s="44"/>
      <c r="J20" s="48"/>
      <c r="K20" s="49"/>
      <c r="L20" s="42"/>
      <c r="M20" s="86"/>
      <c r="N20" s="71"/>
      <c r="O20" s="72"/>
      <c r="P20" s="70"/>
      <c r="Q20" s="78"/>
      <c r="R20" s="79"/>
      <c r="S20" s="80"/>
      <c r="T20" s="81"/>
      <c r="U20" s="88"/>
      <c r="V20" s="80"/>
      <c r="W20" s="81"/>
      <c r="X20" s="1"/>
    </row>
    <row r="21" spans="1:24" ht="23.25">
      <c r="A21" s="1"/>
      <c r="B21" s="40"/>
      <c r="C21" s="40"/>
      <c r="D21" s="103" t="s">
        <v>45</v>
      </c>
      <c r="E21" s="40"/>
      <c r="F21" s="41"/>
      <c r="G21" s="42"/>
      <c r="H21" s="43"/>
      <c r="I21" s="44"/>
      <c r="J21" s="48" t="s">
        <v>46</v>
      </c>
      <c r="K21" s="49"/>
      <c r="L21" s="42"/>
      <c r="M21" s="86"/>
      <c r="N21" s="71"/>
      <c r="O21" s="72"/>
      <c r="P21" s="70"/>
      <c r="Q21" s="78"/>
      <c r="R21" s="79"/>
      <c r="S21" s="80">
        <f aca="true" t="shared" si="2" ref="S21:U23">SUM(S25)</f>
        <v>1504340.2</v>
      </c>
      <c r="T21" s="81">
        <f t="shared" si="2"/>
        <v>1500378.0999999999</v>
      </c>
      <c r="U21" s="88">
        <f t="shared" si="2"/>
        <v>1419091.5</v>
      </c>
      <c r="V21" s="80">
        <f>(U21/S21)*100</f>
        <v>94.33315017440869</v>
      </c>
      <c r="W21" s="81">
        <f>(U21/T21)*100</f>
        <v>94.58225896525684</v>
      </c>
      <c r="X21" s="1"/>
    </row>
    <row r="22" spans="1:24" ht="23.25">
      <c r="A22" s="1"/>
      <c r="B22" s="40"/>
      <c r="C22" s="40"/>
      <c r="D22" s="40"/>
      <c r="E22" s="40"/>
      <c r="F22" s="41"/>
      <c r="G22" s="42"/>
      <c r="H22" s="43"/>
      <c r="I22" s="44"/>
      <c r="J22" s="48" t="s">
        <v>41</v>
      </c>
      <c r="K22" s="49"/>
      <c r="L22" s="42"/>
      <c r="M22" s="86"/>
      <c r="N22" s="71"/>
      <c r="O22" s="72"/>
      <c r="P22" s="70"/>
      <c r="Q22" s="78"/>
      <c r="R22" s="79"/>
      <c r="S22" s="80">
        <f t="shared" si="2"/>
        <v>1502540.2</v>
      </c>
      <c r="T22" s="81">
        <f t="shared" si="2"/>
        <v>1498578.0999999999</v>
      </c>
      <c r="U22" s="88">
        <f t="shared" si="2"/>
        <v>1417528.7000000002</v>
      </c>
      <c r="V22" s="80">
        <f>(U22/S22)*100</f>
        <v>94.34214805034836</v>
      </c>
      <c r="W22" s="81">
        <f>(U22/T22)*100</f>
        <v>94.59157984492101</v>
      </c>
      <c r="X22" s="1"/>
    </row>
    <row r="23" spans="1:24" ht="23.25">
      <c r="A23" s="1"/>
      <c r="B23" s="40"/>
      <c r="C23" s="40"/>
      <c r="D23" s="40"/>
      <c r="E23" s="40"/>
      <c r="F23" s="41"/>
      <c r="G23" s="42"/>
      <c r="H23" s="43"/>
      <c r="I23" s="44"/>
      <c r="J23" s="48" t="s">
        <v>42</v>
      </c>
      <c r="K23" s="49"/>
      <c r="L23" s="42"/>
      <c r="M23" s="86"/>
      <c r="N23" s="71"/>
      <c r="O23" s="72"/>
      <c r="P23" s="70"/>
      <c r="Q23" s="78"/>
      <c r="R23" s="79"/>
      <c r="S23" s="80">
        <f t="shared" si="2"/>
        <v>1800</v>
      </c>
      <c r="T23" s="81">
        <f t="shared" si="2"/>
        <v>1800</v>
      </c>
      <c r="U23" s="88">
        <f t="shared" si="2"/>
        <v>1562.8</v>
      </c>
      <c r="V23" s="80">
        <f>(U23/S23)*100</f>
        <v>86.82222222222222</v>
      </c>
      <c r="W23" s="81">
        <f>(U23/T23)*100</f>
        <v>86.82222222222222</v>
      </c>
      <c r="X23" s="1"/>
    </row>
    <row r="24" spans="1:24" ht="23.25">
      <c r="A24" s="1"/>
      <c r="B24" s="40"/>
      <c r="C24" s="40"/>
      <c r="D24" s="40"/>
      <c r="E24" s="40"/>
      <c r="F24" s="41"/>
      <c r="G24" s="42"/>
      <c r="H24" s="43"/>
      <c r="I24" s="44"/>
      <c r="J24" s="48"/>
      <c r="K24" s="49"/>
      <c r="L24" s="42"/>
      <c r="M24" s="86"/>
      <c r="N24" s="71"/>
      <c r="O24" s="72"/>
      <c r="P24" s="70"/>
      <c r="Q24" s="78"/>
      <c r="R24" s="79"/>
      <c r="S24" s="80"/>
      <c r="T24" s="81"/>
      <c r="U24" s="88"/>
      <c r="V24" s="80"/>
      <c r="W24" s="81"/>
      <c r="X24" s="1"/>
    </row>
    <row r="25" spans="1:24" ht="23.25">
      <c r="A25" s="1"/>
      <c r="B25" s="40"/>
      <c r="C25" s="40"/>
      <c r="D25" s="40"/>
      <c r="E25" s="103" t="s">
        <v>47</v>
      </c>
      <c r="F25" s="41"/>
      <c r="G25" s="42"/>
      <c r="H25" s="43"/>
      <c r="I25" s="44"/>
      <c r="J25" s="48" t="s">
        <v>48</v>
      </c>
      <c r="K25" s="49"/>
      <c r="L25" s="42"/>
      <c r="M25" s="86"/>
      <c r="N25" s="71"/>
      <c r="O25" s="72"/>
      <c r="P25" s="70"/>
      <c r="Q25" s="78"/>
      <c r="R25" s="79"/>
      <c r="S25" s="80">
        <f>SUM(S30+S56+S73+S86+S110+S124+S148)</f>
        <v>1504340.2</v>
      </c>
      <c r="T25" s="81">
        <f>SUM(T30+T56+T73+T86+T110+T124+T148)</f>
        <v>1500378.0999999999</v>
      </c>
      <c r="U25" s="88">
        <f>U30+U56+U73+U86+U110+U124+U148</f>
        <v>1419091.5</v>
      </c>
      <c r="V25" s="80">
        <f>(U25/S25)*100</f>
        <v>94.33315017440869</v>
      </c>
      <c r="W25" s="81">
        <f>(U25/T25)*100</f>
        <v>94.58225896525684</v>
      </c>
      <c r="X25" s="1"/>
    </row>
    <row r="26" spans="1:24" ht="23.25">
      <c r="A26" s="1"/>
      <c r="B26" s="40"/>
      <c r="C26" s="40"/>
      <c r="D26" s="40"/>
      <c r="E26" s="40"/>
      <c r="F26" s="50"/>
      <c r="G26" s="42"/>
      <c r="H26" s="43"/>
      <c r="I26" s="44"/>
      <c r="J26" s="48" t="s">
        <v>41</v>
      </c>
      <c r="K26" s="49"/>
      <c r="L26" s="42"/>
      <c r="M26" s="86"/>
      <c r="N26" s="71"/>
      <c r="O26" s="72"/>
      <c r="P26" s="70"/>
      <c r="Q26" s="78"/>
      <c r="R26" s="79"/>
      <c r="S26" s="80">
        <f>SUM(S31+S57+S74+S87+S111+S125+S149)</f>
        <v>1502540.2</v>
      </c>
      <c r="T26" s="81">
        <f>SUM(T31+T57+T74+T87+T111+T125+T149)</f>
        <v>1498578.0999999999</v>
      </c>
      <c r="U26" s="88">
        <f>SUM(U31+U57+U74+U87+U111+U125+U149)</f>
        <v>1417528.7000000002</v>
      </c>
      <c r="V26" s="80">
        <f>(U26/S26)*100</f>
        <v>94.34214805034836</v>
      </c>
      <c r="W26" s="81">
        <f>(U26/T26)*100</f>
        <v>94.59157984492101</v>
      </c>
      <c r="X26" s="1"/>
    </row>
    <row r="27" spans="1:24" ht="23.25">
      <c r="A27" s="1"/>
      <c r="B27" s="40"/>
      <c r="C27" s="40"/>
      <c r="D27" s="40"/>
      <c r="E27" s="40"/>
      <c r="F27" s="50"/>
      <c r="G27" s="42"/>
      <c r="H27" s="43"/>
      <c r="I27" s="44"/>
      <c r="J27" s="48" t="s">
        <v>42</v>
      </c>
      <c r="K27" s="49"/>
      <c r="L27" s="42"/>
      <c r="M27" s="86"/>
      <c r="N27" s="71"/>
      <c r="O27" s="72"/>
      <c r="P27" s="70"/>
      <c r="Q27" s="78"/>
      <c r="R27" s="79"/>
      <c r="S27" s="80">
        <f>SUM(S75)</f>
        <v>1800</v>
      </c>
      <c r="T27" s="81">
        <f>SUM(T32+T58+T75+T88+T112+T126+T150)</f>
        <v>1800</v>
      </c>
      <c r="U27" s="88">
        <f>SUM(U32+U58+U75+U88+U112+U126+U150)</f>
        <v>1562.8</v>
      </c>
      <c r="V27" s="80">
        <f>(U27/S27)*100</f>
        <v>86.82222222222222</v>
      </c>
      <c r="W27" s="81">
        <f>(U27/T27)*100</f>
        <v>86.82222222222222</v>
      </c>
      <c r="X27" s="1"/>
    </row>
    <row r="28" spans="1:24" ht="23.25">
      <c r="A28" s="1"/>
      <c r="B28" s="40"/>
      <c r="C28" s="40"/>
      <c r="D28" s="40"/>
      <c r="E28" s="40"/>
      <c r="F28" s="50"/>
      <c r="G28" s="42"/>
      <c r="H28" s="43"/>
      <c r="I28" s="44"/>
      <c r="J28" s="48"/>
      <c r="K28" s="49"/>
      <c r="L28" s="42"/>
      <c r="M28" s="86"/>
      <c r="N28" s="71"/>
      <c r="O28" s="72"/>
      <c r="P28" s="70"/>
      <c r="Q28" s="78"/>
      <c r="R28" s="79"/>
      <c r="S28" s="80"/>
      <c r="T28" s="81"/>
      <c r="U28" s="88"/>
      <c r="V28" s="80"/>
      <c r="W28" s="81"/>
      <c r="X28" s="1"/>
    </row>
    <row r="29" spans="1:24" ht="23.25">
      <c r="A29" s="1"/>
      <c r="B29" s="40"/>
      <c r="C29" s="40"/>
      <c r="D29" s="40"/>
      <c r="E29" s="40"/>
      <c r="F29" s="104" t="s">
        <v>49</v>
      </c>
      <c r="G29" s="42"/>
      <c r="H29" s="43"/>
      <c r="I29" s="44"/>
      <c r="J29" s="48" t="s">
        <v>50</v>
      </c>
      <c r="K29" s="49"/>
      <c r="L29" s="42"/>
      <c r="M29" s="86"/>
      <c r="N29" s="71"/>
      <c r="O29" s="72"/>
      <c r="P29" s="70"/>
      <c r="Q29" s="78"/>
      <c r="R29" s="79"/>
      <c r="S29" s="80"/>
      <c r="T29" s="81"/>
      <c r="U29" s="88"/>
      <c r="V29" s="80"/>
      <c r="W29" s="81"/>
      <c r="X29" s="1"/>
    </row>
    <row r="30" spans="1:24" ht="23.25">
      <c r="A30" s="1"/>
      <c r="B30" s="40"/>
      <c r="C30" s="40"/>
      <c r="D30" s="40"/>
      <c r="E30" s="40"/>
      <c r="F30" s="50"/>
      <c r="G30" s="42"/>
      <c r="H30" s="43"/>
      <c r="I30" s="44"/>
      <c r="J30" s="48" t="s">
        <v>51</v>
      </c>
      <c r="K30" s="49"/>
      <c r="L30" s="42"/>
      <c r="M30" s="86"/>
      <c r="N30" s="71"/>
      <c r="O30" s="72"/>
      <c r="P30" s="70"/>
      <c r="Q30" s="78"/>
      <c r="R30" s="79"/>
      <c r="S30" s="80">
        <f aca="true" t="shared" si="3" ref="S30:U31">SUM(S35)</f>
        <v>307005.8</v>
      </c>
      <c r="T30" s="81">
        <f t="shared" si="3"/>
        <v>283956.3</v>
      </c>
      <c r="U30" s="88">
        <f t="shared" si="3"/>
        <v>262120.5</v>
      </c>
      <c r="V30" s="80">
        <f>(U30/S30)*100</f>
        <v>85.37965732243495</v>
      </c>
      <c r="W30" s="81">
        <f>(U30/T30)*100</f>
        <v>92.31015476677221</v>
      </c>
      <c r="X30" s="1"/>
    </row>
    <row r="31" spans="1:24" ht="23.25">
      <c r="A31" s="1"/>
      <c r="B31" s="40"/>
      <c r="C31" s="40"/>
      <c r="D31" s="40"/>
      <c r="E31" s="40"/>
      <c r="F31" s="50"/>
      <c r="G31" s="42"/>
      <c r="H31" s="43"/>
      <c r="I31" s="44"/>
      <c r="J31" s="48" t="s">
        <v>41</v>
      </c>
      <c r="K31" s="49"/>
      <c r="L31" s="42"/>
      <c r="M31" s="86"/>
      <c r="N31" s="71"/>
      <c r="O31" s="72"/>
      <c r="P31" s="70"/>
      <c r="Q31" s="78"/>
      <c r="R31" s="79"/>
      <c r="S31" s="80">
        <f t="shared" si="3"/>
        <v>307005.8</v>
      </c>
      <c r="T31" s="81">
        <f t="shared" si="3"/>
        <v>283956.3</v>
      </c>
      <c r="U31" s="88">
        <f t="shared" si="3"/>
        <v>262120.5</v>
      </c>
      <c r="V31" s="80">
        <f>(U31/S31)*100</f>
        <v>85.37965732243495</v>
      </c>
      <c r="W31" s="81">
        <f>(U31/T31)*100</f>
        <v>92.31015476677221</v>
      </c>
      <c r="X31" s="1"/>
    </row>
    <row r="32" spans="1:24" ht="23.25">
      <c r="A32" s="1"/>
      <c r="B32" s="40"/>
      <c r="C32" s="40"/>
      <c r="D32" s="40"/>
      <c r="E32" s="40"/>
      <c r="F32" s="50"/>
      <c r="G32" s="42"/>
      <c r="H32" s="43"/>
      <c r="I32" s="44"/>
      <c r="J32" s="48" t="s">
        <v>42</v>
      </c>
      <c r="K32" s="49"/>
      <c r="L32" s="42"/>
      <c r="M32" s="86"/>
      <c r="N32" s="71"/>
      <c r="O32" s="72"/>
      <c r="P32" s="70"/>
      <c r="Q32" s="78"/>
      <c r="R32" s="79"/>
      <c r="S32" s="80"/>
      <c r="T32" s="81"/>
      <c r="U32" s="88"/>
      <c r="V32" s="80"/>
      <c r="W32" s="81"/>
      <c r="X32" s="1"/>
    </row>
    <row r="33" spans="1:24" ht="23.25">
      <c r="A33" s="1"/>
      <c r="B33" s="40"/>
      <c r="C33" s="40"/>
      <c r="D33" s="40"/>
      <c r="E33" s="40"/>
      <c r="F33" s="50"/>
      <c r="G33" s="42"/>
      <c r="H33" s="43"/>
      <c r="I33" s="44"/>
      <c r="J33" s="48"/>
      <c r="K33" s="49"/>
      <c r="L33" s="42"/>
      <c r="M33" s="86"/>
      <c r="N33" s="71"/>
      <c r="O33" s="72"/>
      <c r="P33" s="70"/>
      <c r="Q33" s="78"/>
      <c r="R33" s="79"/>
      <c r="S33" s="80"/>
      <c r="T33" s="81"/>
      <c r="U33" s="88"/>
      <c r="V33" s="80"/>
      <c r="W33" s="81"/>
      <c r="X33" s="1"/>
    </row>
    <row r="34" spans="1:24" ht="23.25">
      <c r="A34" s="1"/>
      <c r="B34" s="40"/>
      <c r="C34" s="40"/>
      <c r="D34" s="40"/>
      <c r="E34" s="40"/>
      <c r="F34" s="41"/>
      <c r="G34" s="105" t="s">
        <v>52</v>
      </c>
      <c r="H34" s="43"/>
      <c r="I34" s="44"/>
      <c r="J34" s="48" t="s">
        <v>53</v>
      </c>
      <c r="K34" s="49"/>
      <c r="L34" s="42"/>
      <c r="M34" s="86"/>
      <c r="N34" s="71"/>
      <c r="O34" s="72"/>
      <c r="P34" s="70"/>
      <c r="Q34" s="78"/>
      <c r="R34" s="79"/>
      <c r="S34" s="80"/>
      <c r="T34" s="81"/>
      <c r="U34" s="88"/>
      <c r="V34" s="80"/>
      <c r="W34" s="81"/>
      <c r="X34" s="1"/>
    </row>
    <row r="35" spans="1:24" ht="23.25">
      <c r="A35" s="1"/>
      <c r="B35" s="40"/>
      <c r="C35" s="40"/>
      <c r="D35" s="40"/>
      <c r="E35" s="40"/>
      <c r="F35" s="41"/>
      <c r="G35" s="42"/>
      <c r="H35" s="40"/>
      <c r="I35" s="44"/>
      <c r="J35" s="48" t="s">
        <v>54</v>
      </c>
      <c r="K35" s="49"/>
      <c r="L35" s="42"/>
      <c r="M35" s="86"/>
      <c r="N35" s="71"/>
      <c r="O35" s="72"/>
      <c r="P35" s="70"/>
      <c r="Q35" s="78"/>
      <c r="R35" s="79"/>
      <c r="S35" s="80">
        <f aca="true" t="shared" si="4" ref="S35:U36">SUM(S39+S42)</f>
        <v>307005.8</v>
      </c>
      <c r="T35" s="81">
        <f t="shared" si="4"/>
        <v>283956.3</v>
      </c>
      <c r="U35" s="88">
        <f t="shared" si="4"/>
        <v>262120.5</v>
      </c>
      <c r="V35" s="80">
        <f>(U35/S35)*100</f>
        <v>85.37965732243495</v>
      </c>
      <c r="W35" s="81">
        <f>(U35/T35)*100</f>
        <v>92.31015476677221</v>
      </c>
      <c r="X35" s="1"/>
    </row>
    <row r="36" spans="1:24" ht="23.25">
      <c r="A36" s="1"/>
      <c r="B36" s="40"/>
      <c r="C36" s="40"/>
      <c r="D36" s="40"/>
      <c r="E36" s="40"/>
      <c r="F36" s="41"/>
      <c r="G36" s="42"/>
      <c r="H36" s="40"/>
      <c r="I36" s="44"/>
      <c r="J36" s="48" t="s">
        <v>41</v>
      </c>
      <c r="K36" s="49"/>
      <c r="L36" s="42"/>
      <c r="M36" s="86"/>
      <c r="N36" s="71"/>
      <c r="O36" s="72"/>
      <c r="P36" s="70"/>
      <c r="Q36" s="78"/>
      <c r="R36" s="79"/>
      <c r="S36" s="80">
        <f t="shared" si="4"/>
        <v>307005.8</v>
      </c>
      <c r="T36" s="81">
        <f t="shared" si="4"/>
        <v>283956.3</v>
      </c>
      <c r="U36" s="88">
        <f t="shared" si="4"/>
        <v>262120.5</v>
      </c>
      <c r="V36" s="80">
        <f>(U36/S36)*100</f>
        <v>85.37965732243495</v>
      </c>
      <c r="W36" s="81">
        <f>(U36/T36)*100</f>
        <v>92.31015476677221</v>
      </c>
      <c r="X36" s="1"/>
    </row>
    <row r="37" spans="1:24" ht="23.25">
      <c r="A37" s="1"/>
      <c r="B37" s="40"/>
      <c r="C37" s="40"/>
      <c r="D37" s="40"/>
      <c r="E37" s="40"/>
      <c r="F37" s="41"/>
      <c r="G37" s="42"/>
      <c r="H37" s="43"/>
      <c r="I37" s="44"/>
      <c r="J37" s="48" t="s">
        <v>42</v>
      </c>
      <c r="K37" s="49"/>
      <c r="L37" s="42"/>
      <c r="M37" s="86"/>
      <c r="N37" s="71"/>
      <c r="O37" s="72"/>
      <c r="P37" s="70"/>
      <c r="Q37" s="78"/>
      <c r="R37" s="79"/>
      <c r="S37" s="80"/>
      <c r="T37" s="81"/>
      <c r="U37" s="88"/>
      <c r="V37" s="80"/>
      <c r="W37" s="81"/>
      <c r="X37" s="1"/>
    </row>
    <row r="38" spans="1:24" ht="23.25">
      <c r="A38" s="1"/>
      <c r="B38" s="40"/>
      <c r="C38" s="40"/>
      <c r="D38" s="40"/>
      <c r="E38" s="40"/>
      <c r="F38" s="41"/>
      <c r="G38" s="42"/>
      <c r="H38" s="40"/>
      <c r="I38" s="44"/>
      <c r="J38" s="48"/>
      <c r="K38" s="49"/>
      <c r="L38" s="42"/>
      <c r="M38" s="86"/>
      <c r="N38" s="71"/>
      <c r="O38" s="72"/>
      <c r="P38" s="70"/>
      <c r="Q38" s="78"/>
      <c r="R38" s="79"/>
      <c r="S38" s="80"/>
      <c r="T38" s="81"/>
      <c r="U38" s="88"/>
      <c r="V38" s="80"/>
      <c r="W38" s="81"/>
      <c r="X38" s="1"/>
    </row>
    <row r="39" spans="1:24" ht="23.25">
      <c r="A39" s="1"/>
      <c r="B39" s="40"/>
      <c r="C39" s="40"/>
      <c r="D39" s="40"/>
      <c r="E39" s="40"/>
      <c r="F39" s="41"/>
      <c r="G39" s="42"/>
      <c r="H39" s="103" t="s">
        <v>55</v>
      </c>
      <c r="I39" s="44"/>
      <c r="J39" s="48" t="s">
        <v>56</v>
      </c>
      <c r="K39" s="49"/>
      <c r="L39" s="42"/>
      <c r="M39" s="86"/>
      <c r="N39" s="71"/>
      <c r="O39" s="72"/>
      <c r="P39" s="70"/>
      <c r="Q39" s="78"/>
      <c r="R39" s="79"/>
      <c r="S39" s="80">
        <f>SUM(S40+S41)</f>
        <v>36575.1</v>
      </c>
      <c r="T39" s="81">
        <f>SUM(T40+T41)</f>
        <v>38812</v>
      </c>
      <c r="U39" s="88">
        <f>SUM(U40+U41)</f>
        <v>34766.2</v>
      </c>
      <c r="V39" s="80">
        <f>(U39/S39)*100</f>
        <v>95.05428556586311</v>
      </c>
      <c r="W39" s="81">
        <f>(U39/T39)*100</f>
        <v>89.57590435947644</v>
      </c>
      <c r="X39" s="1"/>
    </row>
    <row r="40" spans="1:24" ht="23.25">
      <c r="A40" s="1"/>
      <c r="B40" s="40"/>
      <c r="C40" s="40"/>
      <c r="D40" s="40"/>
      <c r="E40" s="40"/>
      <c r="F40" s="41"/>
      <c r="G40" s="42"/>
      <c r="H40" s="40"/>
      <c r="I40" s="44"/>
      <c r="J40" s="48" t="s">
        <v>41</v>
      </c>
      <c r="K40" s="49"/>
      <c r="L40" s="42"/>
      <c r="M40" s="86"/>
      <c r="N40" s="71"/>
      <c r="O40" s="72"/>
      <c r="P40" s="70"/>
      <c r="Q40" s="78"/>
      <c r="R40" s="79"/>
      <c r="S40" s="80">
        <v>36575.1</v>
      </c>
      <c r="T40" s="81">
        <v>38812</v>
      </c>
      <c r="U40" s="88">
        <v>34766.2</v>
      </c>
      <c r="V40" s="80">
        <f>(U40/S40)*100</f>
        <v>95.05428556586311</v>
      </c>
      <c r="W40" s="81">
        <f>(U40/T40)*100</f>
        <v>89.57590435947644</v>
      </c>
      <c r="X40" s="1"/>
    </row>
    <row r="41" spans="1:24" ht="23.25">
      <c r="A41" s="1"/>
      <c r="B41" s="40"/>
      <c r="C41" s="40"/>
      <c r="D41" s="40"/>
      <c r="E41" s="40"/>
      <c r="F41" s="41"/>
      <c r="G41" s="42"/>
      <c r="H41" s="43"/>
      <c r="I41" s="44"/>
      <c r="J41" s="48" t="s">
        <v>42</v>
      </c>
      <c r="K41" s="49"/>
      <c r="L41" s="42"/>
      <c r="M41" s="86"/>
      <c r="N41" s="71"/>
      <c r="O41" s="72"/>
      <c r="P41" s="70"/>
      <c r="Q41" s="78"/>
      <c r="R41" s="79"/>
      <c r="S41" s="80"/>
      <c r="T41" s="81"/>
      <c r="U41" s="88"/>
      <c r="V41" s="80"/>
      <c r="W41" s="81"/>
      <c r="X41" s="1"/>
    </row>
    <row r="42" spans="1:24" ht="23.25">
      <c r="A42" s="1"/>
      <c r="B42" s="40"/>
      <c r="C42" s="40"/>
      <c r="D42" s="40"/>
      <c r="E42" s="40"/>
      <c r="F42" s="41"/>
      <c r="G42" s="42"/>
      <c r="H42" s="103" t="s">
        <v>57</v>
      </c>
      <c r="I42" s="44"/>
      <c r="J42" s="48" t="s">
        <v>58</v>
      </c>
      <c r="K42" s="49"/>
      <c r="L42" s="42"/>
      <c r="M42" s="86"/>
      <c r="N42" s="71"/>
      <c r="O42" s="72"/>
      <c r="P42" s="70"/>
      <c r="Q42" s="78"/>
      <c r="R42" s="79"/>
      <c r="S42" s="80">
        <f>SUM(S43+S44)</f>
        <v>270430.7</v>
      </c>
      <c r="T42" s="81">
        <f>SUM(T43+T44)</f>
        <v>245144.3</v>
      </c>
      <c r="U42" s="88">
        <f>SUM(U43+U44)</f>
        <v>227354.3</v>
      </c>
      <c r="V42" s="80">
        <f>(U42/S42)*100</f>
        <v>84.07118718399944</v>
      </c>
      <c r="W42" s="81">
        <f>(U42/T42)*100</f>
        <v>92.74304970582632</v>
      </c>
      <c r="X42" s="1"/>
    </row>
    <row r="43" spans="1:24" ht="23.25">
      <c r="A43" s="1"/>
      <c r="B43" s="40"/>
      <c r="C43" s="40"/>
      <c r="D43" s="40"/>
      <c r="E43" s="40"/>
      <c r="F43" s="41"/>
      <c r="G43" s="42"/>
      <c r="H43" s="43"/>
      <c r="I43" s="44"/>
      <c r="J43" s="48" t="s">
        <v>41</v>
      </c>
      <c r="K43" s="49"/>
      <c r="L43" s="42"/>
      <c r="M43" s="86"/>
      <c r="N43" s="71"/>
      <c r="O43" s="72"/>
      <c r="P43" s="70"/>
      <c r="Q43" s="78"/>
      <c r="R43" s="79"/>
      <c r="S43" s="80">
        <v>270430.7</v>
      </c>
      <c r="T43" s="81">
        <v>245144.3</v>
      </c>
      <c r="U43" s="88">
        <v>227354.3</v>
      </c>
      <c r="V43" s="80">
        <f>(U43/S43)*100</f>
        <v>84.07118718399944</v>
      </c>
      <c r="W43" s="81">
        <f>(U43/T43)*100</f>
        <v>92.74304970582632</v>
      </c>
      <c r="X43" s="1"/>
    </row>
    <row r="44" spans="1:24" ht="23.25">
      <c r="A44" s="1"/>
      <c r="B44" s="40"/>
      <c r="C44" s="40"/>
      <c r="D44" s="40"/>
      <c r="E44" s="40"/>
      <c r="F44" s="41"/>
      <c r="G44" s="42"/>
      <c r="H44" s="40"/>
      <c r="I44" s="44"/>
      <c r="J44" s="48" t="s">
        <v>42</v>
      </c>
      <c r="K44" s="49"/>
      <c r="L44" s="42"/>
      <c r="M44" s="86"/>
      <c r="N44" s="71"/>
      <c r="O44" s="72"/>
      <c r="P44" s="70"/>
      <c r="Q44" s="78"/>
      <c r="R44" s="79"/>
      <c r="S44" s="80"/>
      <c r="T44" s="81"/>
      <c r="U44" s="88"/>
      <c r="V44" s="80"/>
      <c r="W44" s="81"/>
      <c r="X44" s="1"/>
    </row>
    <row r="45" spans="1:24" ht="23.25">
      <c r="A45" s="1"/>
      <c r="B45" s="51"/>
      <c r="C45" s="51"/>
      <c r="D45" s="51"/>
      <c r="E45" s="51"/>
      <c r="F45" s="52"/>
      <c r="G45" s="53"/>
      <c r="H45" s="54"/>
      <c r="I45" s="55"/>
      <c r="J45" s="56"/>
      <c r="K45" s="57"/>
      <c r="L45" s="53"/>
      <c r="M45" s="87"/>
      <c r="N45" s="73"/>
      <c r="O45" s="74"/>
      <c r="P45" s="75"/>
      <c r="Q45" s="82"/>
      <c r="R45" s="83"/>
      <c r="S45" s="84"/>
      <c r="T45" s="85"/>
      <c r="U45" s="82"/>
      <c r="V45" s="84"/>
      <c r="W45" s="85"/>
      <c r="X45" s="1"/>
    </row>
    <row r="46" spans="1:24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58"/>
      <c r="T46" s="58"/>
      <c r="U46" s="58"/>
      <c r="V46" s="58"/>
      <c r="W46" s="58"/>
      <c r="X46" s="1"/>
    </row>
    <row r="47" spans="1:24" ht="23.25">
      <c r="A47" s="1"/>
      <c r="B47" s="10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8"/>
      <c r="T47" s="58"/>
      <c r="U47" s="59"/>
      <c r="V47" s="58"/>
      <c r="W47" s="59" t="s">
        <v>91</v>
      </c>
      <c r="X47" s="1"/>
    </row>
    <row r="48" spans="1:24" ht="23.25">
      <c r="A48" s="1"/>
      <c r="B48" s="7"/>
      <c r="C48" s="8"/>
      <c r="D48" s="8"/>
      <c r="E48" s="8"/>
      <c r="F48" s="8"/>
      <c r="G48" s="8"/>
      <c r="H48" s="60"/>
      <c r="I48" s="10"/>
      <c r="J48" s="10"/>
      <c r="K48" s="11"/>
      <c r="L48" s="7" t="s">
        <v>35</v>
      </c>
      <c r="M48" s="12"/>
      <c r="N48" s="12"/>
      <c r="O48" s="12"/>
      <c r="P48" s="12"/>
      <c r="Q48" s="12"/>
      <c r="R48" s="12"/>
      <c r="S48" s="13"/>
      <c r="T48" s="8"/>
      <c r="U48" s="8"/>
      <c r="V48" s="8"/>
      <c r="W48" s="9"/>
      <c r="X48" s="1"/>
    </row>
    <row r="49" spans="1:24" ht="23.25">
      <c r="A49" s="1"/>
      <c r="B49" s="14" t="s">
        <v>24</v>
      </c>
      <c r="C49" s="15"/>
      <c r="D49" s="15"/>
      <c r="E49" s="15"/>
      <c r="F49" s="15"/>
      <c r="G49" s="15"/>
      <c r="H49" s="61"/>
      <c r="I49" s="17"/>
      <c r="J49" s="17"/>
      <c r="K49" s="18"/>
      <c r="L49" s="19"/>
      <c r="M49" s="66"/>
      <c r="N49" s="62" t="s">
        <v>36</v>
      </c>
      <c r="O49" s="62"/>
      <c r="P49" s="62"/>
      <c r="Q49" s="62"/>
      <c r="R49" s="63"/>
      <c r="S49" s="14" t="s">
        <v>2</v>
      </c>
      <c r="T49" s="15"/>
      <c r="U49" s="15"/>
      <c r="V49" s="15"/>
      <c r="W49" s="16"/>
      <c r="X49" s="1"/>
    </row>
    <row r="50" spans="1:24" ht="23.25">
      <c r="A50" s="1"/>
      <c r="B50" s="20" t="s">
        <v>25</v>
      </c>
      <c r="C50" s="21"/>
      <c r="D50" s="21"/>
      <c r="E50" s="21"/>
      <c r="F50" s="21"/>
      <c r="G50" s="21"/>
      <c r="H50" s="61"/>
      <c r="I50" s="1"/>
      <c r="J50" s="2" t="s">
        <v>4</v>
      </c>
      <c r="K50" s="18"/>
      <c r="L50" s="23" t="s">
        <v>33</v>
      </c>
      <c r="M50" s="23" t="s">
        <v>21</v>
      </c>
      <c r="N50" s="64"/>
      <c r="O50" s="17"/>
      <c r="P50" s="65"/>
      <c r="Q50" s="23" t="s">
        <v>3</v>
      </c>
      <c r="R50" s="16"/>
      <c r="S50" s="20" t="s">
        <v>37</v>
      </c>
      <c r="T50" s="21"/>
      <c r="U50" s="21"/>
      <c r="V50" s="21"/>
      <c r="W50" s="22"/>
      <c r="X50" s="1"/>
    </row>
    <row r="51" spans="1:24" ht="23.25">
      <c r="A51" s="1"/>
      <c r="B51" s="24"/>
      <c r="C51" s="24"/>
      <c r="D51" s="24"/>
      <c r="E51" s="24"/>
      <c r="F51" s="25"/>
      <c r="G51" s="1"/>
      <c r="H51" s="24"/>
      <c r="I51" s="24"/>
      <c r="J51" s="26"/>
      <c r="K51" s="18"/>
      <c r="L51" s="26" t="s">
        <v>34</v>
      </c>
      <c r="M51" s="30" t="s">
        <v>22</v>
      </c>
      <c r="N51" s="28" t="s">
        <v>6</v>
      </c>
      <c r="O51" s="67" t="s">
        <v>7</v>
      </c>
      <c r="P51" s="28" t="s">
        <v>8</v>
      </c>
      <c r="Q51" s="20" t="s">
        <v>31</v>
      </c>
      <c r="R51" s="22"/>
      <c r="S51" s="24"/>
      <c r="T51" s="25"/>
      <c r="U51" s="1"/>
      <c r="V51" s="14" t="s">
        <v>3</v>
      </c>
      <c r="W51" s="16"/>
      <c r="X51" s="1"/>
    </row>
    <row r="52" spans="1:24" ht="23.25">
      <c r="A52" s="1"/>
      <c r="B52" s="14" t="s">
        <v>14</v>
      </c>
      <c r="C52" s="14" t="s">
        <v>15</v>
      </c>
      <c r="D52" s="14" t="s">
        <v>16</v>
      </c>
      <c r="E52" s="14" t="s">
        <v>17</v>
      </c>
      <c r="F52" s="27" t="s">
        <v>18</v>
      </c>
      <c r="G52" s="2" t="s">
        <v>5</v>
      </c>
      <c r="H52" s="14" t="s">
        <v>19</v>
      </c>
      <c r="I52" s="24"/>
      <c r="J52" s="1"/>
      <c r="K52" s="18"/>
      <c r="L52" s="26" t="s">
        <v>20</v>
      </c>
      <c r="M52" s="28" t="s">
        <v>23</v>
      </c>
      <c r="N52" s="28"/>
      <c r="O52" s="28"/>
      <c r="P52" s="28"/>
      <c r="Q52" s="26" t="s">
        <v>26</v>
      </c>
      <c r="R52" s="29" t="s">
        <v>26</v>
      </c>
      <c r="S52" s="30" t="s">
        <v>6</v>
      </c>
      <c r="T52" s="28" t="s">
        <v>9</v>
      </c>
      <c r="U52" s="26" t="s">
        <v>10</v>
      </c>
      <c r="V52" s="14" t="s">
        <v>11</v>
      </c>
      <c r="W52" s="16"/>
      <c r="X52" s="1"/>
    </row>
    <row r="53" spans="1:24" ht="23.25">
      <c r="A53" s="1"/>
      <c r="B53" s="31"/>
      <c r="C53" s="31"/>
      <c r="D53" s="31"/>
      <c r="E53" s="31"/>
      <c r="F53" s="32"/>
      <c r="G53" s="33"/>
      <c r="H53" s="31"/>
      <c r="I53" s="31"/>
      <c r="J53" s="33"/>
      <c r="K53" s="34"/>
      <c r="L53" s="35"/>
      <c r="M53" s="36"/>
      <c r="N53" s="36"/>
      <c r="O53" s="36"/>
      <c r="P53" s="36"/>
      <c r="Q53" s="35" t="s">
        <v>27</v>
      </c>
      <c r="R53" s="37" t="s">
        <v>28</v>
      </c>
      <c r="S53" s="31"/>
      <c r="T53" s="32"/>
      <c r="U53" s="33"/>
      <c r="V53" s="38" t="s">
        <v>29</v>
      </c>
      <c r="W53" s="39" t="s">
        <v>30</v>
      </c>
      <c r="X53" s="1"/>
    </row>
    <row r="54" spans="1:24" ht="23.25">
      <c r="A54" s="1"/>
      <c r="B54" s="40"/>
      <c r="C54" s="40"/>
      <c r="D54" s="40"/>
      <c r="E54" s="40"/>
      <c r="F54" s="41"/>
      <c r="G54" s="42"/>
      <c r="H54" s="43"/>
      <c r="I54" s="44"/>
      <c r="J54" s="45"/>
      <c r="K54" s="46"/>
      <c r="L54" s="47"/>
      <c r="M54" s="86"/>
      <c r="N54" s="70"/>
      <c r="O54" s="70"/>
      <c r="P54" s="70"/>
      <c r="Q54" s="78"/>
      <c r="R54" s="79"/>
      <c r="S54" s="80"/>
      <c r="T54" s="80"/>
      <c r="U54" s="80"/>
      <c r="V54" s="80"/>
      <c r="W54" s="81"/>
      <c r="X54" s="1"/>
    </row>
    <row r="55" spans="1:24" ht="23.25">
      <c r="A55" s="1"/>
      <c r="B55" s="103" t="s">
        <v>39</v>
      </c>
      <c r="C55" s="103" t="s">
        <v>43</v>
      </c>
      <c r="D55" s="103" t="s">
        <v>45</v>
      </c>
      <c r="E55" s="103" t="s">
        <v>47</v>
      </c>
      <c r="F55" s="104" t="s">
        <v>59</v>
      </c>
      <c r="G55" s="42"/>
      <c r="H55" s="43"/>
      <c r="I55" s="44"/>
      <c r="J55" s="48" t="s">
        <v>95</v>
      </c>
      <c r="K55" s="49"/>
      <c r="L55" s="42"/>
      <c r="M55" s="86"/>
      <c r="N55" s="71"/>
      <c r="O55" s="72"/>
      <c r="P55" s="70"/>
      <c r="Q55" s="78"/>
      <c r="R55" s="79"/>
      <c r="S55" s="80"/>
      <c r="T55" s="81"/>
      <c r="U55" s="88"/>
      <c r="V55" s="80"/>
      <c r="W55" s="81"/>
      <c r="X55" s="1"/>
    </row>
    <row r="56" spans="1:24" ht="23.25">
      <c r="A56" s="1"/>
      <c r="B56" s="40"/>
      <c r="C56" s="40"/>
      <c r="D56" s="40"/>
      <c r="E56" s="40"/>
      <c r="F56" s="41"/>
      <c r="G56" s="42"/>
      <c r="H56" s="43"/>
      <c r="I56" s="44"/>
      <c r="J56" s="48" t="s">
        <v>60</v>
      </c>
      <c r="K56" s="49"/>
      <c r="L56" s="42"/>
      <c r="M56" s="86"/>
      <c r="N56" s="71"/>
      <c r="O56" s="72"/>
      <c r="P56" s="70"/>
      <c r="Q56" s="78"/>
      <c r="R56" s="79"/>
      <c r="S56" s="80">
        <f aca="true" t="shared" si="5" ref="S56:U57">SUM(S61)</f>
        <v>219845.8</v>
      </c>
      <c r="T56" s="81">
        <f t="shared" si="5"/>
        <v>198660.5</v>
      </c>
      <c r="U56" s="88">
        <f t="shared" si="5"/>
        <v>182291.9</v>
      </c>
      <c r="V56" s="80">
        <f>(U56/S56)*100</f>
        <v>82.91807257632395</v>
      </c>
      <c r="W56" s="81">
        <f>(U56/T56)*100</f>
        <v>91.76051605628697</v>
      </c>
      <c r="X56" s="1"/>
    </row>
    <row r="57" spans="1:24" ht="23.25">
      <c r="A57" s="1"/>
      <c r="B57" s="43"/>
      <c r="C57" s="43"/>
      <c r="D57" s="43"/>
      <c r="E57" s="43"/>
      <c r="F57" s="41"/>
      <c r="G57" s="42"/>
      <c r="H57" s="43"/>
      <c r="I57" s="44"/>
      <c r="J57" s="48" t="s">
        <v>41</v>
      </c>
      <c r="K57" s="49"/>
      <c r="L57" s="42"/>
      <c r="M57" s="86"/>
      <c r="N57" s="71"/>
      <c r="O57" s="72"/>
      <c r="P57" s="70"/>
      <c r="Q57" s="78"/>
      <c r="R57" s="79"/>
      <c r="S57" s="80">
        <f t="shared" si="5"/>
        <v>219845.8</v>
      </c>
      <c r="T57" s="81">
        <f t="shared" si="5"/>
        <v>198660.5</v>
      </c>
      <c r="U57" s="88">
        <f t="shared" si="5"/>
        <v>182291.9</v>
      </c>
      <c r="V57" s="80">
        <f>(U57/S57)*100</f>
        <v>82.91807257632395</v>
      </c>
      <c r="W57" s="81">
        <f>(U57/T57)*100</f>
        <v>91.76051605628697</v>
      </c>
      <c r="X57" s="1"/>
    </row>
    <row r="58" spans="1:24" ht="23.25">
      <c r="A58" s="1"/>
      <c r="B58" s="43"/>
      <c r="C58" s="43"/>
      <c r="D58" s="43"/>
      <c r="E58" s="43"/>
      <c r="F58" s="41"/>
      <c r="G58" s="42"/>
      <c r="H58" s="43"/>
      <c r="I58" s="44"/>
      <c r="J58" s="48" t="s">
        <v>42</v>
      </c>
      <c r="K58" s="49"/>
      <c r="L58" s="42"/>
      <c r="M58" s="86"/>
      <c r="N58" s="71"/>
      <c r="O58" s="72"/>
      <c r="P58" s="70"/>
      <c r="Q58" s="78"/>
      <c r="R58" s="79"/>
      <c r="S58" s="80"/>
      <c r="T58" s="81"/>
      <c r="U58" s="88"/>
      <c r="V58" s="80"/>
      <c r="W58" s="81"/>
      <c r="X58" s="1"/>
    </row>
    <row r="59" spans="1:24" ht="23.25">
      <c r="A59" s="1"/>
      <c r="B59" s="43"/>
      <c r="C59" s="43"/>
      <c r="D59" s="43"/>
      <c r="E59" s="43"/>
      <c r="F59" s="50"/>
      <c r="G59" s="42"/>
      <c r="H59" s="43"/>
      <c r="I59" s="44"/>
      <c r="J59" s="48"/>
      <c r="K59" s="49"/>
      <c r="L59" s="42"/>
      <c r="M59" s="86"/>
      <c r="N59" s="71"/>
      <c r="O59" s="72"/>
      <c r="P59" s="70"/>
      <c r="Q59" s="78"/>
      <c r="R59" s="79"/>
      <c r="S59" s="80"/>
      <c r="T59" s="81"/>
      <c r="U59" s="88"/>
      <c r="V59" s="80"/>
      <c r="W59" s="81"/>
      <c r="X59" s="1"/>
    </row>
    <row r="60" spans="1:24" ht="23.25">
      <c r="A60" s="1"/>
      <c r="B60" s="43"/>
      <c r="C60" s="43"/>
      <c r="D60" s="43"/>
      <c r="E60" s="43"/>
      <c r="F60" s="41"/>
      <c r="G60" s="105" t="s">
        <v>52</v>
      </c>
      <c r="H60" s="43"/>
      <c r="I60" s="44"/>
      <c r="J60" s="48" t="s">
        <v>53</v>
      </c>
      <c r="K60" s="49"/>
      <c r="L60" s="42"/>
      <c r="M60" s="86"/>
      <c r="N60" s="71"/>
      <c r="O60" s="72"/>
      <c r="P60" s="70"/>
      <c r="Q60" s="78"/>
      <c r="R60" s="79"/>
      <c r="S60" s="80"/>
      <c r="T60" s="81"/>
      <c r="U60" s="88"/>
      <c r="V60" s="80"/>
      <c r="W60" s="81"/>
      <c r="X60" s="1"/>
    </row>
    <row r="61" spans="1:24" ht="23.25">
      <c r="A61" s="1"/>
      <c r="B61" s="43"/>
      <c r="C61" s="43"/>
      <c r="D61" s="43"/>
      <c r="E61" s="43"/>
      <c r="F61" s="41"/>
      <c r="G61" s="42"/>
      <c r="H61" s="40"/>
      <c r="I61" s="44"/>
      <c r="J61" s="48" t="s">
        <v>54</v>
      </c>
      <c r="K61" s="49"/>
      <c r="L61" s="42"/>
      <c r="M61" s="86"/>
      <c r="N61" s="71"/>
      <c r="O61" s="72"/>
      <c r="P61" s="70"/>
      <c r="Q61" s="78"/>
      <c r="R61" s="79"/>
      <c r="S61" s="80">
        <f aca="true" t="shared" si="6" ref="S61:U62">SUM(S65+S68)</f>
        <v>219845.8</v>
      </c>
      <c r="T61" s="81">
        <f t="shared" si="6"/>
        <v>198660.5</v>
      </c>
      <c r="U61" s="88">
        <f t="shared" si="6"/>
        <v>182291.9</v>
      </c>
      <c r="V61" s="80">
        <f>(U61/S61)*100</f>
        <v>82.91807257632395</v>
      </c>
      <c r="W61" s="81">
        <f>(U61/T61)*100</f>
        <v>91.76051605628697</v>
      </c>
      <c r="X61" s="1"/>
    </row>
    <row r="62" spans="1:24" ht="23.25">
      <c r="A62" s="1"/>
      <c r="B62" s="43"/>
      <c r="C62" s="43"/>
      <c r="D62" s="43"/>
      <c r="E62" s="43"/>
      <c r="F62" s="41"/>
      <c r="G62" s="42"/>
      <c r="H62" s="43"/>
      <c r="I62" s="44"/>
      <c r="J62" s="48" t="s">
        <v>41</v>
      </c>
      <c r="K62" s="49"/>
      <c r="L62" s="42"/>
      <c r="M62" s="86"/>
      <c r="N62" s="71"/>
      <c r="O62" s="72"/>
      <c r="P62" s="70"/>
      <c r="Q62" s="78"/>
      <c r="R62" s="79"/>
      <c r="S62" s="80">
        <f t="shared" si="6"/>
        <v>219845.8</v>
      </c>
      <c r="T62" s="81">
        <f t="shared" si="6"/>
        <v>198660.5</v>
      </c>
      <c r="U62" s="88">
        <f t="shared" si="6"/>
        <v>182291.9</v>
      </c>
      <c r="V62" s="80">
        <f>(U62/S62)*100</f>
        <v>82.91807257632395</v>
      </c>
      <c r="W62" s="81">
        <f>(U62/T62)*100</f>
        <v>91.76051605628697</v>
      </c>
      <c r="X62" s="1"/>
    </row>
    <row r="63" spans="1:24" ht="23.25">
      <c r="A63" s="1"/>
      <c r="B63" s="43"/>
      <c r="C63" s="43"/>
      <c r="D63" s="43"/>
      <c r="E63" s="43"/>
      <c r="F63" s="41"/>
      <c r="G63" s="42"/>
      <c r="H63" s="43"/>
      <c r="I63" s="44"/>
      <c r="J63" s="48" t="s">
        <v>42</v>
      </c>
      <c r="K63" s="49"/>
      <c r="L63" s="42"/>
      <c r="M63" s="86"/>
      <c r="N63" s="71"/>
      <c r="O63" s="72"/>
      <c r="P63" s="70"/>
      <c r="Q63" s="78"/>
      <c r="R63" s="79"/>
      <c r="S63" s="80"/>
      <c r="T63" s="81"/>
      <c r="U63" s="88"/>
      <c r="V63" s="80"/>
      <c r="W63" s="81"/>
      <c r="X63" s="1"/>
    </row>
    <row r="64" spans="1:24" ht="23.25">
      <c r="A64" s="1"/>
      <c r="B64" s="43"/>
      <c r="C64" s="43"/>
      <c r="D64" s="43"/>
      <c r="E64" s="43"/>
      <c r="F64" s="41"/>
      <c r="G64" s="42"/>
      <c r="H64" s="43"/>
      <c r="I64" s="44"/>
      <c r="J64" s="48"/>
      <c r="K64" s="49"/>
      <c r="L64" s="42"/>
      <c r="M64" s="86"/>
      <c r="N64" s="71"/>
      <c r="O64" s="72"/>
      <c r="P64" s="70"/>
      <c r="Q64" s="78"/>
      <c r="R64" s="79"/>
      <c r="S64" s="80"/>
      <c r="T64" s="81"/>
      <c r="U64" s="88"/>
      <c r="V64" s="80"/>
      <c r="W64" s="81"/>
      <c r="X64" s="1"/>
    </row>
    <row r="65" spans="1:24" ht="23.25">
      <c r="A65" s="1"/>
      <c r="B65" s="43"/>
      <c r="C65" s="43"/>
      <c r="D65" s="43"/>
      <c r="E65" s="43"/>
      <c r="F65" s="41"/>
      <c r="G65" s="42"/>
      <c r="H65" s="103" t="s">
        <v>61</v>
      </c>
      <c r="I65" s="44"/>
      <c r="J65" s="48" t="s">
        <v>62</v>
      </c>
      <c r="K65" s="49"/>
      <c r="L65" s="42"/>
      <c r="M65" s="86"/>
      <c r="N65" s="71"/>
      <c r="O65" s="72"/>
      <c r="P65" s="70"/>
      <c r="Q65" s="78"/>
      <c r="R65" s="79"/>
      <c r="S65" s="80">
        <f>SUM(S66+S67)</f>
        <v>194769.4</v>
      </c>
      <c r="T65" s="81">
        <f>SUM(T66+T67)</f>
        <v>173035.3</v>
      </c>
      <c r="U65" s="88">
        <f>SUM(U66+U67)</f>
        <v>163657.9</v>
      </c>
      <c r="V65" s="80">
        <f>(U65/S65)*100</f>
        <v>84.02649492168688</v>
      </c>
      <c r="W65" s="81">
        <f>(U65/T65)*100</f>
        <v>94.58064337161261</v>
      </c>
      <c r="X65" s="1"/>
    </row>
    <row r="66" spans="1:24" ht="23.25">
      <c r="A66" s="1"/>
      <c r="B66" s="43"/>
      <c r="C66" s="43"/>
      <c r="D66" s="43"/>
      <c r="E66" s="43"/>
      <c r="F66" s="41"/>
      <c r="G66" s="42"/>
      <c r="H66" s="43"/>
      <c r="I66" s="44"/>
      <c r="J66" s="48" t="s">
        <v>41</v>
      </c>
      <c r="K66" s="49"/>
      <c r="L66" s="42"/>
      <c r="M66" s="86"/>
      <c r="N66" s="71"/>
      <c r="O66" s="72"/>
      <c r="P66" s="70"/>
      <c r="Q66" s="78"/>
      <c r="R66" s="79"/>
      <c r="S66" s="80">
        <v>194769.4</v>
      </c>
      <c r="T66" s="81">
        <v>173035.3</v>
      </c>
      <c r="U66" s="88">
        <v>163657.9</v>
      </c>
      <c r="V66" s="80">
        <f>(U66/S66)*100</f>
        <v>84.02649492168688</v>
      </c>
      <c r="W66" s="81">
        <f>(U66/T66)*100</f>
        <v>94.58064337161261</v>
      </c>
      <c r="X66" s="1"/>
    </row>
    <row r="67" spans="1:24" ht="23.25">
      <c r="A67" s="1"/>
      <c r="B67" s="43"/>
      <c r="C67" s="43"/>
      <c r="D67" s="43"/>
      <c r="E67" s="43"/>
      <c r="F67" s="50"/>
      <c r="G67" s="42"/>
      <c r="H67" s="43"/>
      <c r="I67" s="44"/>
      <c r="J67" s="48" t="s">
        <v>42</v>
      </c>
      <c r="K67" s="49"/>
      <c r="L67" s="42"/>
      <c r="M67" s="86"/>
      <c r="N67" s="71"/>
      <c r="O67" s="72"/>
      <c r="P67" s="70"/>
      <c r="Q67" s="78"/>
      <c r="R67" s="79"/>
      <c r="S67" s="80"/>
      <c r="T67" s="81"/>
      <c r="U67" s="88"/>
      <c r="V67" s="80"/>
      <c r="W67" s="81"/>
      <c r="X67" s="1"/>
    </row>
    <row r="68" spans="1:24" ht="23.25">
      <c r="A68" s="1"/>
      <c r="B68" s="43"/>
      <c r="C68" s="43"/>
      <c r="D68" s="43"/>
      <c r="E68" s="43"/>
      <c r="F68" s="41"/>
      <c r="G68" s="42"/>
      <c r="H68" s="103" t="s">
        <v>57</v>
      </c>
      <c r="I68" s="44"/>
      <c r="J68" s="48" t="s">
        <v>58</v>
      </c>
      <c r="K68" s="49"/>
      <c r="L68" s="42"/>
      <c r="M68" s="86"/>
      <c r="N68" s="71"/>
      <c r="O68" s="72"/>
      <c r="P68" s="70"/>
      <c r="Q68" s="78"/>
      <c r="R68" s="79"/>
      <c r="S68" s="80">
        <f>SUM(S69+S70)</f>
        <v>25076.4</v>
      </c>
      <c r="T68" s="81">
        <f>SUM(T69+T70)</f>
        <v>25625.2</v>
      </c>
      <c r="U68" s="88">
        <f>SUM(U69+U70)</f>
        <v>18634</v>
      </c>
      <c r="V68" s="80">
        <f>(U68/S68)*100</f>
        <v>74.30891196503485</v>
      </c>
      <c r="W68" s="81">
        <f>(U68/T68)*100</f>
        <v>72.71748122941479</v>
      </c>
      <c r="X68" s="1"/>
    </row>
    <row r="69" spans="1:24" ht="23.25">
      <c r="A69" s="1"/>
      <c r="B69" s="43"/>
      <c r="C69" s="43"/>
      <c r="D69" s="43"/>
      <c r="E69" s="43"/>
      <c r="F69" s="41"/>
      <c r="G69" s="42"/>
      <c r="H69" s="40"/>
      <c r="I69" s="44"/>
      <c r="J69" s="48" t="s">
        <v>41</v>
      </c>
      <c r="K69" s="49"/>
      <c r="L69" s="42"/>
      <c r="M69" s="86"/>
      <c r="N69" s="71"/>
      <c r="O69" s="72"/>
      <c r="P69" s="70"/>
      <c r="Q69" s="78"/>
      <c r="R69" s="79"/>
      <c r="S69" s="80">
        <v>25076.4</v>
      </c>
      <c r="T69" s="81">
        <v>25625.2</v>
      </c>
      <c r="U69" s="88">
        <v>18634</v>
      </c>
      <c r="V69" s="80">
        <f>(U69/S69)*100</f>
        <v>74.30891196503485</v>
      </c>
      <c r="W69" s="81">
        <f>(U69/T69)*100</f>
        <v>72.71748122941479</v>
      </c>
      <c r="X69" s="1"/>
    </row>
    <row r="70" spans="1:24" ht="23.25">
      <c r="A70" s="1"/>
      <c r="B70" s="43"/>
      <c r="C70" s="43"/>
      <c r="D70" s="43"/>
      <c r="E70" s="43"/>
      <c r="F70" s="41"/>
      <c r="G70" s="42"/>
      <c r="H70" s="40"/>
      <c r="I70" s="44"/>
      <c r="J70" s="48" t="s">
        <v>42</v>
      </c>
      <c r="K70" s="49"/>
      <c r="L70" s="42"/>
      <c r="M70" s="86"/>
      <c r="N70" s="71"/>
      <c r="O70" s="72"/>
      <c r="P70" s="70"/>
      <c r="Q70" s="78"/>
      <c r="R70" s="79"/>
      <c r="S70" s="80"/>
      <c r="T70" s="81"/>
      <c r="U70" s="88"/>
      <c r="V70" s="80"/>
      <c r="W70" s="81"/>
      <c r="X70" s="1"/>
    </row>
    <row r="71" spans="1:24" ht="23.25">
      <c r="A71" s="1"/>
      <c r="B71" s="43"/>
      <c r="C71" s="43"/>
      <c r="D71" s="43"/>
      <c r="E71" s="43"/>
      <c r="F71" s="41"/>
      <c r="G71" s="42"/>
      <c r="H71" s="43"/>
      <c r="I71" s="44"/>
      <c r="J71" s="48"/>
      <c r="K71" s="49"/>
      <c r="L71" s="42"/>
      <c r="M71" s="86"/>
      <c r="N71" s="71"/>
      <c r="O71" s="72"/>
      <c r="P71" s="70"/>
      <c r="Q71" s="78"/>
      <c r="R71" s="79"/>
      <c r="S71" s="80"/>
      <c r="T71" s="81"/>
      <c r="U71" s="88"/>
      <c r="V71" s="80"/>
      <c r="W71" s="81"/>
      <c r="X71" s="1"/>
    </row>
    <row r="72" spans="1:24" ht="23.25">
      <c r="A72" s="1"/>
      <c r="B72" s="43"/>
      <c r="C72" s="43"/>
      <c r="D72" s="43"/>
      <c r="E72" s="43"/>
      <c r="F72" s="104" t="s">
        <v>63</v>
      </c>
      <c r="G72" s="42"/>
      <c r="H72" s="43"/>
      <c r="I72" s="44"/>
      <c r="J72" s="48" t="s">
        <v>64</v>
      </c>
      <c r="K72" s="49"/>
      <c r="L72" s="42"/>
      <c r="M72" s="86"/>
      <c r="N72" s="71"/>
      <c r="O72" s="72"/>
      <c r="P72" s="70"/>
      <c r="Q72" s="78"/>
      <c r="R72" s="79"/>
      <c r="S72" s="80"/>
      <c r="T72" s="81"/>
      <c r="U72" s="88"/>
      <c r="V72" s="80"/>
      <c r="W72" s="81"/>
      <c r="X72" s="1"/>
    </row>
    <row r="73" spans="1:24" ht="23.25">
      <c r="A73" s="1"/>
      <c r="B73" s="43"/>
      <c r="C73" s="43"/>
      <c r="D73" s="43"/>
      <c r="E73" s="43"/>
      <c r="F73" s="41"/>
      <c r="G73" s="42"/>
      <c r="H73" s="43"/>
      <c r="I73" s="44"/>
      <c r="J73" s="48" t="s">
        <v>65</v>
      </c>
      <c r="K73" s="49"/>
      <c r="L73" s="42"/>
      <c r="M73" s="86"/>
      <c r="N73" s="71"/>
      <c r="O73" s="72"/>
      <c r="P73" s="70"/>
      <c r="Q73" s="78"/>
      <c r="R73" s="79"/>
      <c r="S73" s="80">
        <f aca="true" t="shared" si="7" ref="S73:U75">SUM(S78)</f>
        <v>159628.9</v>
      </c>
      <c r="T73" s="81">
        <f t="shared" si="7"/>
        <v>190899.3</v>
      </c>
      <c r="U73" s="88">
        <f t="shared" si="7"/>
        <v>182493.4</v>
      </c>
      <c r="V73" s="80">
        <f>(U73/S73)*100</f>
        <v>114.32353414701223</v>
      </c>
      <c r="W73" s="81">
        <f>(U73/T73)*100</f>
        <v>95.59668369658768</v>
      </c>
      <c r="X73" s="1"/>
    </row>
    <row r="74" spans="1:24" ht="23.25">
      <c r="A74" s="1"/>
      <c r="B74" s="43"/>
      <c r="C74" s="43"/>
      <c r="D74" s="43"/>
      <c r="E74" s="43"/>
      <c r="F74" s="41"/>
      <c r="G74" s="42"/>
      <c r="H74" s="43"/>
      <c r="I74" s="44"/>
      <c r="J74" s="48" t="s">
        <v>41</v>
      </c>
      <c r="K74" s="49"/>
      <c r="L74" s="42"/>
      <c r="M74" s="86"/>
      <c r="N74" s="71"/>
      <c r="O74" s="72"/>
      <c r="P74" s="70"/>
      <c r="Q74" s="78"/>
      <c r="R74" s="79"/>
      <c r="S74" s="80">
        <f t="shared" si="7"/>
        <v>157828.9</v>
      </c>
      <c r="T74" s="81">
        <f t="shared" si="7"/>
        <v>189099.3</v>
      </c>
      <c r="U74" s="88">
        <f t="shared" si="7"/>
        <v>180930.6</v>
      </c>
      <c r="V74" s="80">
        <f>(U74/S74)*100</f>
        <v>114.6371798827718</v>
      </c>
      <c r="W74" s="81">
        <f>(U74/T74)*100</f>
        <v>95.68020611393062</v>
      </c>
      <c r="X74" s="1"/>
    </row>
    <row r="75" spans="1:24" ht="23.25">
      <c r="A75" s="1"/>
      <c r="B75" s="43"/>
      <c r="C75" s="43"/>
      <c r="D75" s="43"/>
      <c r="E75" s="43"/>
      <c r="F75" s="41"/>
      <c r="G75" s="42"/>
      <c r="H75" s="43"/>
      <c r="I75" s="44"/>
      <c r="J75" s="48" t="s">
        <v>42</v>
      </c>
      <c r="K75" s="49"/>
      <c r="L75" s="42"/>
      <c r="M75" s="86"/>
      <c r="N75" s="71"/>
      <c r="O75" s="72"/>
      <c r="P75" s="70"/>
      <c r="Q75" s="78"/>
      <c r="R75" s="79"/>
      <c r="S75" s="80">
        <f t="shared" si="7"/>
        <v>1800</v>
      </c>
      <c r="T75" s="81">
        <f t="shared" si="7"/>
        <v>1800</v>
      </c>
      <c r="U75" s="88">
        <f t="shared" si="7"/>
        <v>1562.8</v>
      </c>
      <c r="V75" s="80">
        <f>(U75/S75)*100</f>
        <v>86.82222222222222</v>
      </c>
      <c r="W75" s="81">
        <f>(U75/T75)*100</f>
        <v>86.82222222222222</v>
      </c>
      <c r="X75" s="1"/>
    </row>
    <row r="76" spans="1:24" ht="23.25">
      <c r="A76" s="1"/>
      <c r="B76" s="43"/>
      <c r="C76" s="43"/>
      <c r="D76" s="43"/>
      <c r="E76" s="43"/>
      <c r="F76" s="41"/>
      <c r="G76" s="42"/>
      <c r="H76" s="43"/>
      <c r="I76" s="44"/>
      <c r="J76" s="48"/>
      <c r="K76" s="49"/>
      <c r="L76" s="42"/>
      <c r="M76" s="86"/>
      <c r="N76" s="71"/>
      <c r="O76" s="72"/>
      <c r="P76" s="70"/>
      <c r="Q76" s="78"/>
      <c r="R76" s="79"/>
      <c r="S76" s="80"/>
      <c r="T76" s="81"/>
      <c r="U76" s="88"/>
      <c r="V76" s="80"/>
      <c r="W76" s="81"/>
      <c r="X76" s="1"/>
    </row>
    <row r="77" spans="1:24" ht="23.25">
      <c r="A77" s="1"/>
      <c r="B77" s="43"/>
      <c r="C77" s="43"/>
      <c r="D77" s="43"/>
      <c r="E77" s="43"/>
      <c r="F77" s="41"/>
      <c r="G77" s="105" t="s">
        <v>52</v>
      </c>
      <c r="H77" s="43"/>
      <c r="I77" s="44"/>
      <c r="J77" s="48" t="s">
        <v>53</v>
      </c>
      <c r="K77" s="49"/>
      <c r="L77" s="42"/>
      <c r="M77" s="86"/>
      <c r="N77" s="71"/>
      <c r="O77" s="72"/>
      <c r="P77" s="70"/>
      <c r="Q77" s="78"/>
      <c r="R77" s="79"/>
      <c r="S77" s="80"/>
      <c r="T77" s="81"/>
      <c r="U77" s="88"/>
      <c r="V77" s="80"/>
      <c r="W77" s="81"/>
      <c r="X77" s="1"/>
    </row>
    <row r="78" spans="1:24" ht="23.25">
      <c r="A78" s="1"/>
      <c r="B78" s="43"/>
      <c r="C78" s="43"/>
      <c r="D78" s="43"/>
      <c r="E78" s="43"/>
      <c r="F78" s="41"/>
      <c r="G78" s="42"/>
      <c r="H78" s="43"/>
      <c r="I78" s="44"/>
      <c r="J78" s="48" t="s">
        <v>54</v>
      </c>
      <c r="K78" s="49"/>
      <c r="L78" s="42"/>
      <c r="M78" s="86"/>
      <c r="N78" s="71"/>
      <c r="O78" s="72"/>
      <c r="P78" s="70"/>
      <c r="Q78" s="78"/>
      <c r="R78" s="79"/>
      <c r="S78" s="80">
        <f aca="true" t="shared" si="8" ref="S78:U80">SUM(S82)</f>
        <v>159628.9</v>
      </c>
      <c r="T78" s="81">
        <f t="shared" si="8"/>
        <v>190899.3</v>
      </c>
      <c r="U78" s="88">
        <f t="shared" si="8"/>
        <v>182493.4</v>
      </c>
      <c r="V78" s="80">
        <f>(U78/S78)*100</f>
        <v>114.32353414701223</v>
      </c>
      <c r="W78" s="81">
        <f>(U78/T78)*100</f>
        <v>95.59668369658768</v>
      </c>
      <c r="X78" s="1"/>
    </row>
    <row r="79" spans="1:24" ht="23.25">
      <c r="A79" s="1"/>
      <c r="B79" s="43"/>
      <c r="C79" s="43"/>
      <c r="D79" s="43"/>
      <c r="E79" s="43"/>
      <c r="F79" s="41"/>
      <c r="G79" s="42"/>
      <c r="H79" s="40"/>
      <c r="I79" s="44"/>
      <c r="J79" s="48" t="s">
        <v>41</v>
      </c>
      <c r="K79" s="49"/>
      <c r="L79" s="42"/>
      <c r="M79" s="86"/>
      <c r="N79" s="71"/>
      <c r="O79" s="72"/>
      <c r="P79" s="70"/>
      <c r="Q79" s="78"/>
      <c r="R79" s="79"/>
      <c r="S79" s="80">
        <f t="shared" si="8"/>
        <v>157828.9</v>
      </c>
      <c r="T79" s="81">
        <f t="shared" si="8"/>
        <v>189099.3</v>
      </c>
      <c r="U79" s="88">
        <f t="shared" si="8"/>
        <v>180930.6</v>
      </c>
      <c r="V79" s="80">
        <f>(U79/S79)*100</f>
        <v>114.6371798827718</v>
      </c>
      <c r="W79" s="81">
        <f>(U79/T79)*100</f>
        <v>95.68020611393062</v>
      </c>
      <c r="X79" s="1"/>
    </row>
    <row r="80" spans="1:24" ht="23.25">
      <c r="A80" s="1"/>
      <c r="B80" s="43"/>
      <c r="C80" s="43"/>
      <c r="D80" s="43"/>
      <c r="E80" s="43"/>
      <c r="F80" s="41"/>
      <c r="G80" s="42"/>
      <c r="H80" s="43"/>
      <c r="I80" s="44"/>
      <c r="J80" s="48" t="s">
        <v>42</v>
      </c>
      <c r="K80" s="49"/>
      <c r="L80" s="42"/>
      <c r="M80" s="86"/>
      <c r="N80" s="71"/>
      <c r="O80" s="72"/>
      <c r="P80" s="70"/>
      <c r="Q80" s="78"/>
      <c r="R80" s="79"/>
      <c r="S80" s="80">
        <f t="shared" si="8"/>
        <v>1800</v>
      </c>
      <c r="T80" s="81">
        <f t="shared" si="8"/>
        <v>1800</v>
      </c>
      <c r="U80" s="88">
        <f t="shared" si="8"/>
        <v>1562.8</v>
      </c>
      <c r="V80" s="80">
        <f>(U80/S80)*100</f>
        <v>86.82222222222222</v>
      </c>
      <c r="W80" s="81">
        <f>(U80/T80)*100</f>
        <v>86.82222222222222</v>
      </c>
      <c r="X80" s="1"/>
    </row>
    <row r="81" spans="1:24" ht="23.25">
      <c r="A81" s="1"/>
      <c r="B81" s="43"/>
      <c r="C81" s="43"/>
      <c r="D81" s="43"/>
      <c r="E81" s="43"/>
      <c r="F81" s="41"/>
      <c r="G81" s="42"/>
      <c r="H81" s="40"/>
      <c r="I81" s="44"/>
      <c r="J81" s="48"/>
      <c r="K81" s="49"/>
      <c r="L81" s="42"/>
      <c r="M81" s="86"/>
      <c r="N81" s="71"/>
      <c r="O81" s="72"/>
      <c r="P81" s="70"/>
      <c r="Q81" s="78"/>
      <c r="R81" s="79"/>
      <c r="S81" s="80"/>
      <c r="T81" s="81"/>
      <c r="U81" s="88"/>
      <c r="V81" s="80"/>
      <c r="W81" s="81"/>
      <c r="X81" s="1"/>
    </row>
    <row r="82" spans="1:24" ht="23.25">
      <c r="A82" s="1"/>
      <c r="B82" s="43"/>
      <c r="C82" s="43"/>
      <c r="D82" s="43"/>
      <c r="E82" s="43"/>
      <c r="F82" s="41"/>
      <c r="G82" s="42"/>
      <c r="H82" s="103" t="s">
        <v>66</v>
      </c>
      <c r="I82" s="44"/>
      <c r="J82" s="48" t="s">
        <v>67</v>
      </c>
      <c r="K82" s="49"/>
      <c r="L82" s="42"/>
      <c r="M82" s="86"/>
      <c r="N82" s="71"/>
      <c r="O82" s="72"/>
      <c r="P82" s="70"/>
      <c r="Q82" s="78"/>
      <c r="R82" s="79"/>
      <c r="S82" s="80">
        <f>SUM(S83+S84)</f>
        <v>159628.9</v>
      </c>
      <c r="T82" s="81">
        <f>SUM(T83+T84)</f>
        <v>190899.3</v>
      </c>
      <c r="U82" s="88">
        <f>SUM(U83+U84)</f>
        <v>182493.4</v>
      </c>
      <c r="V82" s="80">
        <f>(U82/S82)*100</f>
        <v>114.32353414701223</v>
      </c>
      <c r="W82" s="81">
        <f>(U82/T82)*100</f>
        <v>95.59668369658768</v>
      </c>
      <c r="X82" s="1"/>
    </row>
    <row r="83" spans="1:24" ht="23.25">
      <c r="A83" s="1"/>
      <c r="B83" s="43"/>
      <c r="C83" s="43"/>
      <c r="D83" s="43"/>
      <c r="E83" s="43"/>
      <c r="F83" s="41"/>
      <c r="G83" s="42"/>
      <c r="H83" s="40"/>
      <c r="I83" s="44"/>
      <c r="J83" s="48" t="s">
        <v>41</v>
      </c>
      <c r="K83" s="49"/>
      <c r="L83" s="42"/>
      <c r="M83" s="86"/>
      <c r="N83" s="71"/>
      <c r="O83" s="72"/>
      <c r="P83" s="70"/>
      <c r="Q83" s="78"/>
      <c r="R83" s="79"/>
      <c r="S83" s="80">
        <v>157828.9</v>
      </c>
      <c r="T83" s="81">
        <v>189099.3</v>
      </c>
      <c r="U83" s="88">
        <v>180930.6</v>
      </c>
      <c r="V83" s="80">
        <f>(U83/S83)*100</f>
        <v>114.6371798827718</v>
      </c>
      <c r="W83" s="81">
        <f>(U83/T83)*100</f>
        <v>95.68020611393062</v>
      </c>
      <c r="X83" s="1"/>
    </row>
    <row r="84" spans="1:24" ht="23.25">
      <c r="A84" s="1"/>
      <c r="B84" s="43"/>
      <c r="C84" s="43"/>
      <c r="D84" s="43"/>
      <c r="E84" s="43"/>
      <c r="F84" s="41"/>
      <c r="G84" s="42"/>
      <c r="H84" s="43"/>
      <c r="I84" s="44"/>
      <c r="J84" s="48" t="s">
        <v>42</v>
      </c>
      <c r="K84" s="49"/>
      <c r="L84" s="42"/>
      <c r="M84" s="86"/>
      <c r="N84" s="71"/>
      <c r="O84" s="72"/>
      <c r="P84" s="70"/>
      <c r="Q84" s="78"/>
      <c r="R84" s="79"/>
      <c r="S84" s="80">
        <v>1800</v>
      </c>
      <c r="T84" s="81">
        <v>1800</v>
      </c>
      <c r="U84" s="88">
        <v>1562.8</v>
      </c>
      <c r="V84" s="80">
        <f>(U84/S84)*100</f>
        <v>86.82222222222222</v>
      </c>
      <c r="W84" s="81">
        <f>(U84/T84)*100</f>
        <v>86.82222222222222</v>
      </c>
      <c r="X84" s="1"/>
    </row>
    <row r="85" spans="1:24" ht="23.25">
      <c r="A85" s="1"/>
      <c r="B85" s="43"/>
      <c r="C85" s="43"/>
      <c r="D85" s="43"/>
      <c r="E85" s="43"/>
      <c r="F85" s="41"/>
      <c r="G85" s="42"/>
      <c r="H85" s="43"/>
      <c r="I85" s="44"/>
      <c r="J85" s="48"/>
      <c r="K85" s="49"/>
      <c r="L85" s="42"/>
      <c r="M85" s="86"/>
      <c r="N85" s="71"/>
      <c r="O85" s="72"/>
      <c r="P85" s="70"/>
      <c r="Q85" s="78"/>
      <c r="R85" s="79"/>
      <c r="S85" s="80"/>
      <c r="T85" s="81"/>
      <c r="U85" s="88"/>
      <c r="V85" s="80"/>
      <c r="W85" s="81"/>
      <c r="X85" s="1"/>
    </row>
    <row r="86" spans="1:24" ht="23.25">
      <c r="A86" s="1"/>
      <c r="B86" s="43"/>
      <c r="C86" s="43"/>
      <c r="D86" s="43"/>
      <c r="E86" s="43"/>
      <c r="F86" s="104" t="s">
        <v>68</v>
      </c>
      <c r="G86" s="42"/>
      <c r="H86" s="43"/>
      <c r="I86" s="44"/>
      <c r="J86" s="48" t="s">
        <v>69</v>
      </c>
      <c r="K86" s="49"/>
      <c r="L86" s="42"/>
      <c r="M86" s="86"/>
      <c r="N86" s="71"/>
      <c r="O86" s="72"/>
      <c r="P86" s="70"/>
      <c r="Q86" s="78"/>
      <c r="R86" s="79"/>
      <c r="S86" s="80">
        <f>SUM(S102)</f>
        <v>4178.1</v>
      </c>
      <c r="T86" s="81">
        <f>SUM(T102)</f>
        <v>4543.1</v>
      </c>
      <c r="U86" s="88">
        <f>SUM(U102)</f>
        <v>3758.1</v>
      </c>
      <c r="V86" s="80">
        <f>(U86/S86)*100</f>
        <v>89.94758382997054</v>
      </c>
      <c r="W86" s="81">
        <f>(U86/T86)*100</f>
        <v>82.72104950364287</v>
      </c>
      <c r="X86" s="1"/>
    </row>
    <row r="87" spans="1:24" ht="23.25">
      <c r="A87" s="1"/>
      <c r="B87" s="43"/>
      <c r="C87" s="43"/>
      <c r="D87" s="43"/>
      <c r="E87" s="43"/>
      <c r="F87" s="41"/>
      <c r="G87" s="42"/>
      <c r="H87" s="43"/>
      <c r="I87" s="44"/>
      <c r="J87" s="48" t="s">
        <v>41</v>
      </c>
      <c r="K87" s="49"/>
      <c r="L87" s="42"/>
      <c r="M87" s="86"/>
      <c r="N87" s="71"/>
      <c r="O87" s="72"/>
      <c r="P87" s="70"/>
      <c r="Q87" s="78"/>
      <c r="R87" s="79"/>
      <c r="S87" s="80">
        <f>S102</f>
        <v>4178.1</v>
      </c>
      <c r="T87" s="81">
        <f>T102</f>
        <v>4543.1</v>
      </c>
      <c r="U87" s="88">
        <f>U102</f>
        <v>3758.1</v>
      </c>
      <c r="V87" s="80">
        <f>(U87/S87)*100</f>
        <v>89.94758382997054</v>
      </c>
      <c r="W87" s="81">
        <f>(U87/T87)*100</f>
        <v>82.72104950364287</v>
      </c>
      <c r="X87" s="1"/>
    </row>
    <row r="88" spans="1:24" ht="23.25">
      <c r="A88" s="1"/>
      <c r="B88" s="43"/>
      <c r="C88" s="43"/>
      <c r="D88" s="43"/>
      <c r="E88" s="43"/>
      <c r="F88" s="50"/>
      <c r="G88" s="42"/>
      <c r="H88" s="43"/>
      <c r="I88" s="44"/>
      <c r="J88" s="48" t="s">
        <v>42</v>
      </c>
      <c r="K88" s="49"/>
      <c r="L88" s="42"/>
      <c r="M88" s="86"/>
      <c r="N88" s="71"/>
      <c r="O88" s="72"/>
      <c r="P88" s="70"/>
      <c r="Q88" s="78"/>
      <c r="R88" s="79"/>
      <c r="S88" s="80"/>
      <c r="T88" s="81"/>
      <c r="U88" s="88"/>
      <c r="V88" s="80"/>
      <c r="W88" s="81"/>
      <c r="X88" s="1"/>
    </row>
    <row r="89" spans="1:24" ht="23.25">
      <c r="A89" s="1"/>
      <c r="B89" s="43"/>
      <c r="C89" s="43"/>
      <c r="D89" s="43"/>
      <c r="E89" s="43"/>
      <c r="F89" s="50"/>
      <c r="G89" s="42"/>
      <c r="H89" s="43"/>
      <c r="I89" s="44"/>
      <c r="J89" s="48"/>
      <c r="K89" s="49"/>
      <c r="L89" s="42"/>
      <c r="M89" s="86"/>
      <c r="N89" s="71"/>
      <c r="O89" s="72"/>
      <c r="P89" s="70"/>
      <c r="Q89" s="78"/>
      <c r="R89" s="79"/>
      <c r="S89" s="80"/>
      <c r="T89" s="81"/>
      <c r="U89" s="88"/>
      <c r="V89" s="80"/>
      <c r="W89" s="81"/>
      <c r="X89" s="1"/>
    </row>
    <row r="90" spans="1:24" ht="23.25">
      <c r="A90" s="1"/>
      <c r="B90" s="54"/>
      <c r="C90" s="54"/>
      <c r="D90" s="54"/>
      <c r="E90" s="54"/>
      <c r="F90" s="52"/>
      <c r="G90" s="53"/>
      <c r="H90" s="54"/>
      <c r="I90" s="55"/>
      <c r="J90" s="56"/>
      <c r="K90" s="57"/>
      <c r="L90" s="53"/>
      <c r="M90" s="87"/>
      <c r="N90" s="73"/>
      <c r="O90" s="74"/>
      <c r="P90" s="75"/>
      <c r="Q90" s="82"/>
      <c r="R90" s="83"/>
      <c r="S90" s="84"/>
      <c r="T90" s="85"/>
      <c r="U90" s="82"/>
      <c r="V90" s="84"/>
      <c r="W90" s="85"/>
      <c r="X90" s="1"/>
    </row>
    <row r="91" spans="1:24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58"/>
      <c r="T91" s="58"/>
      <c r="U91" s="58"/>
      <c r="V91" s="58"/>
      <c r="W91" s="58"/>
      <c r="X91" s="1"/>
    </row>
    <row r="92" spans="1:24" ht="23.25">
      <c r="A92" s="1"/>
      <c r="B92" s="106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58"/>
      <c r="T92" s="58"/>
      <c r="U92" s="59"/>
      <c r="V92" s="58"/>
      <c r="W92" s="59" t="s">
        <v>92</v>
      </c>
      <c r="X92" s="1"/>
    </row>
    <row r="93" spans="1:24" ht="23.25">
      <c r="A93" s="1"/>
      <c r="B93" s="7"/>
      <c r="C93" s="8"/>
      <c r="D93" s="8"/>
      <c r="E93" s="8"/>
      <c r="F93" s="8"/>
      <c r="G93" s="8"/>
      <c r="H93" s="60"/>
      <c r="I93" s="10"/>
      <c r="J93" s="10"/>
      <c r="K93" s="11"/>
      <c r="L93" s="7" t="s">
        <v>35</v>
      </c>
      <c r="M93" s="12"/>
      <c r="N93" s="12"/>
      <c r="O93" s="12"/>
      <c r="P93" s="12"/>
      <c r="Q93" s="12"/>
      <c r="R93" s="12"/>
      <c r="S93" s="13"/>
      <c r="T93" s="8"/>
      <c r="U93" s="8"/>
      <c r="V93" s="8"/>
      <c r="W93" s="9"/>
      <c r="X93" s="1"/>
    </row>
    <row r="94" spans="1:24" ht="23.25">
      <c r="A94" s="1"/>
      <c r="B94" s="14" t="s">
        <v>24</v>
      </c>
      <c r="C94" s="15"/>
      <c r="D94" s="15"/>
      <c r="E94" s="15"/>
      <c r="F94" s="15"/>
      <c r="G94" s="15"/>
      <c r="H94" s="61"/>
      <c r="I94" s="17"/>
      <c r="J94" s="17"/>
      <c r="K94" s="18"/>
      <c r="L94" s="19"/>
      <c r="M94" s="66"/>
      <c r="N94" s="62" t="s">
        <v>36</v>
      </c>
      <c r="O94" s="62"/>
      <c r="P94" s="62"/>
      <c r="Q94" s="62"/>
      <c r="R94" s="63"/>
      <c r="S94" s="14" t="s">
        <v>2</v>
      </c>
      <c r="T94" s="15"/>
      <c r="U94" s="15"/>
      <c r="V94" s="15"/>
      <c r="W94" s="16"/>
      <c r="X94" s="1"/>
    </row>
    <row r="95" spans="1:24" ht="23.25">
      <c r="A95" s="1"/>
      <c r="B95" s="20" t="s">
        <v>25</v>
      </c>
      <c r="C95" s="21"/>
      <c r="D95" s="21"/>
      <c r="E95" s="21"/>
      <c r="F95" s="21"/>
      <c r="G95" s="21"/>
      <c r="H95" s="61"/>
      <c r="I95" s="1"/>
      <c r="J95" s="2" t="s">
        <v>4</v>
      </c>
      <c r="K95" s="18"/>
      <c r="L95" s="23" t="s">
        <v>33</v>
      </c>
      <c r="M95" s="23" t="s">
        <v>21</v>
      </c>
      <c r="N95" s="64"/>
      <c r="O95" s="17"/>
      <c r="P95" s="65"/>
      <c r="Q95" s="23" t="s">
        <v>3</v>
      </c>
      <c r="R95" s="16"/>
      <c r="S95" s="20" t="s">
        <v>37</v>
      </c>
      <c r="T95" s="21"/>
      <c r="U95" s="21"/>
      <c r="V95" s="21"/>
      <c r="W95" s="22"/>
      <c r="X95" s="1"/>
    </row>
    <row r="96" spans="1:24" ht="23.25">
      <c r="A96" s="1"/>
      <c r="B96" s="24"/>
      <c r="C96" s="24"/>
      <c r="D96" s="24"/>
      <c r="E96" s="24"/>
      <c r="F96" s="25"/>
      <c r="G96" s="1"/>
      <c r="H96" s="24"/>
      <c r="I96" s="24"/>
      <c r="J96" s="26"/>
      <c r="K96" s="18"/>
      <c r="L96" s="26" t="s">
        <v>34</v>
      </c>
      <c r="M96" s="30" t="s">
        <v>22</v>
      </c>
      <c r="N96" s="28" t="s">
        <v>6</v>
      </c>
      <c r="O96" s="67" t="s">
        <v>7</v>
      </c>
      <c r="P96" s="28" t="s">
        <v>8</v>
      </c>
      <c r="Q96" s="20" t="s">
        <v>31</v>
      </c>
      <c r="R96" s="22"/>
      <c r="S96" s="24"/>
      <c r="T96" s="25"/>
      <c r="U96" s="1"/>
      <c r="V96" s="14" t="s">
        <v>3</v>
      </c>
      <c r="W96" s="16"/>
      <c r="X96" s="1"/>
    </row>
    <row r="97" spans="1:24" ht="23.25">
      <c r="A97" s="1"/>
      <c r="B97" s="14" t="s">
        <v>14</v>
      </c>
      <c r="C97" s="14" t="s">
        <v>15</v>
      </c>
      <c r="D97" s="14" t="s">
        <v>16</v>
      </c>
      <c r="E97" s="14" t="s">
        <v>17</v>
      </c>
      <c r="F97" s="27" t="s">
        <v>18</v>
      </c>
      <c r="G97" s="2" t="s">
        <v>5</v>
      </c>
      <c r="H97" s="14" t="s">
        <v>19</v>
      </c>
      <c r="I97" s="24"/>
      <c r="J97" s="1"/>
      <c r="K97" s="18"/>
      <c r="L97" s="26" t="s">
        <v>20</v>
      </c>
      <c r="M97" s="28" t="s">
        <v>23</v>
      </c>
      <c r="N97" s="28"/>
      <c r="O97" s="28"/>
      <c r="P97" s="28"/>
      <c r="Q97" s="26" t="s">
        <v>26</v>
      </c>
      <c r="R97" s="29" t="s">
        <v>26</v>
      </c>
      <c r="S97" s="30" t="s">
        <v>6</v>
      </c>
      <c r="T97" s="28" t="s">
        <v>9</v>
      </c>
      <c r="U97" s="26" t="s">
        <v>10</v>
      </c>
      <c r="V97" s="14" t="s">
        <v>11</v>
      </c>
      <c r="W97" s="16"/>
      <c r="X97" s="1"/>
    </row>
    <row r="98" spans="1:24" ht="23.25">
      <c r="A98" s="1"/>
      <c r="B98" s="31"/>
      <c r="C98" s="31"/>
      <c r="D98" s="31"/>
      <c r="E98" s="31"/>
      <c r="F98" s="32"/>
      <c r="G98" s="33"/>
      <c r="H98" s="31"/>
      <c r="I98" s="31"/>
      <c r="J98" s="33"/>
      <c r="K98" s="34"/>
      <c r="L98" s="35"/>
      <c r="M98" s="36"/>
      <c r="N98" s="36"/>
      <c r="O98" s="36"/>
      <c r="P98" s="36"/>
      <c r="Q98" s="35" t="s">
        <v>27</v>
      </c>
      <c r="R98" s="37" t="s">
        <v>28</v>
      </c>
      <c r="S98" s="31"/>
      <c r="T98" s="32"/>
      <c r="U98" s="33"/>
      <c r="V98" s="38" t="s">
        <v>29</v>
      </c>
      <c r="W98" s="39" t="s">
        <v>30</v>
      </c>
      <c r="X98" s="1"/>
    </row>
    <row r="99" spans="1:24" ht="23.25">
      <c r="A99" s="1"/>
      <c r="B99" s="40"/>
      <c r="C99" s="40"/>
      <c r="D99" s="40"/>
      <c r="E99" s="40"/>
      <c r="F99" s="41"/>
      <c r="G99" s="42"/>
      <c r="H99" s="43"/>
      <c r="I99" s="44"/>
      <c r="J99" s="45"/>
      <c r="K99" s="46"/>
      <c r="L99" s="47"/>
      <c r="M99" s="86"/>
      <c r="N99" s="70"/>
      <c r="O99" s="70"/>
      <c r="P99" s="70"/>
      <c r="Q99" s="78"/>
      <c r="R99" s="79"/>
      <c r="S99" s="80"/>
      <c r="T99" s="80"/>
      <c r="U99" s="80"/>
      <c r="V99" s="80"/>
      <c r="W99" s="81"/>
      <c r="X99" s="1"/>
    </row>
    <row r="100" spans="1:24" ht="23.25">
      <c r="A100" s="1"/>
      <c r="B100" s="103" t="s">
        <v>39</v>
      </c>
      <c r="C100" s="103" t="s">
        <v>43</v>
      </c>
      <c r="D100" s="103" t="s">
        <v>45</v>
      </c>
      <c r="E100" s="103" t="s">
        <v>47</v>
      </c>
      <c r="F100" s="104" t="s">
        <v>68</v>
      </c>
      <c r="G100" s="105" t="s">
        <v>52</v>
      </c>
      <c r="H100" s="43"/>
      <c r="I100" s="44"/>
      <c r="J100" s="48" t="s">
        <v>53</v>
      </c>
      <c r="K100" s="49"/>
      <c r="L100" s="42"/>
      <c r="M100" s="86"/>
      <c r="N100" s="71"/>
      <c r="O100" s="72"/>
      <c r="P100" s="70"/>
      <c r="Q100" s="78"/>
      <c r="R100" s="79"/>
      <c r="S100" s="80"/>
      <c r="T100" s="81"/>
      <c r="U100" s="88"/>
      <c r="V100" s="80"/>
      <c r="W100" s="81"/>
      <c r="X100" s="1"/>
    </row>
    <row r="101" spans="1:24" ht="23.25">
      <c r="A101" s="1"/>
      <c r="B101" s="40"/>
      <c r="C101" s="40"/>
      <c r="D101" s="40"/>
      <c r="E101" s="40"/>
      <c r="F101" s="41"/>
      <c r="G101" s="42"/>
      <c r="H101" s="43"/>
      <c r="I101" s="44"/>
      <c r="J101" s="48" t="s">
        <v>54</v>
      </c>
      <c r="K101" s="49"/>
      <c r="L101" s="42"/>
      <c r="M101" s="86"/>
      <c r="N101" s="71"/>
      <c r="O101" s="72"/>
      <c r="P101" s="70"/>
      <c r="Q101" s="78"/>
      <c r="R101" s="79"/>
      <c r="S101" s="80">
        <f aca="true" t="shared" si="9" ref="S101:U102">SUM(S105)</f>
        <v>4178.1</v>
      </c>
      <c r="T101" s="81">
        <f t="shared" si="9"/>
        <v>4543.1</v>
      </c>
      <c r="U101" s="88">
        <f t="shared" si="9"/>
        <v>3758.1</v>
      </c>
      <c r="V101" s="80">
        <f>(U101/S101)*100</f>
        <v>89.94758382997054</v>
      </c>
      <c r="W101" s="81">
        <f>(U101/T101)*100</f>
        <v>82.72104950364287</v>
      </c>
      <c r="X101" s="1"/>
    </row>
    <row r="102" spans="1:24" ht="23.25">
      <c r="A102" s="1"/>
      <c r="B102" s="43"/>
      <c r="C102" s="43"/>
      <c r="D102" s="43"/>
      <c r="E102" s="43"/>
      <c r="F102" s="41"/>
      <c r="G102" s="42"/>
      <c r="H102" s="43"/>
      <c r="I102" s="44"/>
      <c r="J102" s="48" t="s">
        <v>41</v>
      </c>
      <c r="K102" s="49"/>
      <c r="L102" s="42"/>
      <c r="M102" s="86"/>
      <c r="N102" s="71"/>
      <c r="O102" s="72"/>
      <c r="P102" s="70"/>
      <c r="Q102" s="78"/>
      <c r="R102" s="79"/>
      <c r="S102" s="80">
        <f t="shared" si="9"/>
        <v>4178.1</v>
      </c>
      <c r="T102" s="81">
        <f t="shared" si="9"/>
        <v>4543.1</v>
      </c>
      <c r="U102" s="88">
        <f t="shared" si="9"/>
        <v>3758.1</v>
      </c>
      <c r="V102" s="80">
        <f>(U102/S102)*100</f>
        <v>89.94758382997054</v>
      </c>
      <c r="W102" s="81">
        <f>(U102/T102)*100</f>
        <v>82.72104950364287</v>
      </c>
      <c r="X102" s="1"/>
    </row>
    <row r="103" spans="1:24" ht="23.25">
      <c r="A103" s="1"/>
      <c r="B103" s="43"/>
      <c r="C103" s="43"/>
      <c r="D103" s="43"/>
      <c r="E103" s="43"/>
      <c r="F103" s="41"/>
      <c r="G103" s="42"/>
      <c r="H103" s="43"/>
      <c r="I103" s="44"/>
      <c r="J103" s="48" t="s">
        <v>42</v>
      </c>
      <c r="K103" s="49"/>
      <c r="L103" s="42"/>
      <c r="M103" s="86"/>
      <c r="N103" s="71"/>
      <c r="O103" s="72"/>
      <c r="P103" s="70"/>
      <c r="Q103" s="78"/>
      <c r="R103" s="79"/>
      <c r="S103" s="80"/>
      <c r="T103" s="81"/>
      <c r="U103" s="88"/>
      <c r="V103" s="80"/>
      <c r="W103" s="81"/>
      <c r="X103" s="1"/>
    </row>
    <row r="104" spans="1:24" ht="23.25">
      <c r="A104" s="1"/>
      <c r="B104" s="43"/>
      <c r="C104" s="43"/>
      <c r="D104" s="43"/>
      <c r="E104" s="43"/>
      <c r="F104" s="50"/>
      <c r="G104" s="42"/>
      <c r="H104" s="43"/>
      <c r="I104" s="44"/>
      <c r="J104" s="48"/>
      <c r="K104" s="49"/>
      <c r="L104" s="42"/>
      <c r="M104" s="86"/>
      <c r="N104" s="71"/>
      <c r="O104" s="72"/>
      <c r="P104" s="70"/>
      <c r="Q104" s="78"/>
      <c r="R104" s="79"/>
      <c r="S104" s="80"/>
      <c r="T104" s="81"/>
      <c r="U104" s="88"/>
      <c r="V104" s="80"/>
      <c r="W104" s="81"/>
      <c r="X104" s="1"/>
    </row>
    <row r="105" spans="1:24" ht="23.25">
      <c r="A105" s="1"/>
      <c r="B105" s="43"/>
      <c r="C105" s="43"/>
      <c r="D105" s="43"/>
      <c r="E105" s="43"/>
      <c r="F105" s="41"/>
      <c r="G105" s="42"/>
      <c r="H105" s="103" t="s">
        <v>66</v>
      </c>
      <c r="I105" s="44"/>
      <c r="J105" s="48" t="s">
        <v>67</v>
      </c>
      <c r="K105" s="49"/>
      <c r="L105" s="42"/>
      <c r="M105" s="86"/>
      <c r="N105" s="71"/>
      <c r="O105" s="72"/>
      <c r="P105" s="70"/>
      <c r="Q105" s="78"/>
      <c r="R105" s="79"/>
      <c r="S105" s="80">
        <f>SUM(S106+S107)</f>
        <v>4178.1</v>
      </c>
      <c r="T105" s="81">
        <f>SUM(T106+T107)</f>
        <v>4543.1</v>
      </c>
      <c r="U105" s="88">
        <f>SUM(U106+U107)</f>
        <v>3758.1</v>
      </c>
      <c r="V105" s="80">
        <f>(U105/S105)*100</f>
        <v>89.94758382997054</v>
      </c>
      <c r="W105" s="81">
        <f>(U105/T105)*100</f>
        <v>82.72104950364287</v>
      </c>
      <c r="X105" s="1"/>
    </row>
    <row r="106" spans="1:24" ht="23.25">
      <c r="A106" s="1"/>
      <c r="B106" s="43"/>
      <c r="C106" s="43"/>
      <c r="D106" s="43"/>
      <c r="E106" s="43"/>
      <c r="F106" s="41"/>
      <c r="G106" s="42"/>
      <c r="H106" s="40"/>
      <c r="I106" s="44"/>
      <c r="J106" s="48" t="s">
        <v>41</v>
      </c>
      <c r="K106" s="49"/>
      <c r="L106" s="42"/>
      <c r="M106" s="86"/>
      <c r="N106" s="71"/>
      <c r="O106" s="72"/>
      <c r="P106" s="70"/>
      <c r="Q106" s="78"/>
      <c r="R106" s="79"/>
      <c r="S106" s="80">
        <v>4178.1</v>
      </c>
      <c r="T106" s="81">
        <v>4543.1</v>
      </c>
      <c r="U106" s="88">
        <v>3758.1</v>
      </c>
      <c r="V106" s="80">
        <f>(U106/S106)*100</f>
        <v>89.94758382997054</v>
      </c>
      <c r="W106" s="81">
        <f>(U106/T106)*100</f>
        <v>82.72104950364287</v>
      </c>
      <c r="X106" s="1"/>
    </row>
    <row r="107" spans="1:24" ht="23.25">
      <c r="A107" s="1"/>
      <c r="B107" s="43"/>
      <c r="C107" s="43"/>
      <c r="D107" s="43"/>
      <c r="E107" s="43"/>
      <c r="F107" s="41"/>
      <c r="G107" s="42"/>
      <c r="H107" s="43"/>
      <c r="I107" s="44"/>
      <c r="J107" s="48" t="s">
        <v>42</v>
      </c>
      <c r="K107" s="49"/>
      <c r="L107" s="42"/>
      <c r="M107" s="86"/>
      <c r="N107" s="71"/>
      <c r="O107" s="72"/>
      <c r="P107" s="70"/>
      <c r="Q107" s="78"/>
      <c r="R107" s="79"/>
      <c r="S107" s="80"/>
      <c r="T107" s="81"/>
      <c r="U107" s="88"/>
      <c r="V107" s="80"/>
      <c r="W107" s="81"/>
      <c r="X107" s="1"/>
    </row>
    <row r="108" spans="1:24" ht="23.25">
      <c r="A108" s="1"/>
      <c r="B108" s="43"/>
      <c r="C108" s="43"/>
      <c r="D108" s="43"/>
      <c r="E108" s="43"/>
      <c r="F108" s="41"/>
      <c r="G108" s="42"/>
      <c r="H108" s="43"/>
      <c r="I108" s="44"/>
      <c r="J108" s="48"/>
      <c r="K108" s="49"/>
      <c r="L108" s="42"/>
      <c r="M108" s="86"/>
      <c r="N108" s="71"/>
      <c r="O108" s="72"/>
      <c r="P108" s="70"/>
      <c r="Q108" s="78"/>
      <c r="R108" s="79"/>
      <c r="S108" s="80"/>
      <c r="T108" s="81"/>
      <c r="U108" s="88"/>
      <c r="V108" s="80"/>
      <c r="W108" s="81"/>
      <c r="X108" s="1"/>
    </row>
    <row r="109" spans="1:24" ht="23.25">
      <c r="A109" s="1"/>
      <c r="B109" s="43"/>
      <c r="C109" s="43"/>
      <c r="D109" s="43"/>
      <c r="E109" s="43"/>
      <c r="F109" s="104" t="s">
        <v>70</v>
      </c>
      <c r="G109" s="42"/>
      <c r="H109" s="43"/>
      <c r="I109" s="44"/>
      <c r="J109" s="48" t="s">
        <v>71</v>
      </c>
      <c r="K109" s="49"/>
      <c r="L109" s="42"/>
      <c r="M109" s="86"/>
      <c r="N109" s="71"/>
      <c r="O109" s="72"/>
      <c r="P109" s="70"/>
      <c r="Q109" s="78"/>
      <c r="R109" s="79"/>
      <c r="S109" s="80"/>
      <c r="T109" s="81"/>
      <c r="U109" s="88"/>
      <c r="V109" s="80"/>
      <c r="W109" s="81"/>
      <c r="X109" s="1"/>
    </row>
    <row r="110" spans="1:24" ht="23.25">
      <c r="A110" s="1"/>
      <c r="B110" s="43"/>
      <c r="C110" s="43"/>
      <c r="D110" s="43"/>
      <c r="E110" s="43"/>
      <c r="F110" s="41"/>
      <c r="G110" s="42"/>
      <c r="H110" s="43"/>
      <c r="I110" s="44"/>
      <c r="J110" s="48" t="s">
        <v>72</v>
      </c>
      <c r="K110" s="49"/>
      <c r="L110" s="42"/>
      <c r="M110" s="86"/>
      <c r="N110" s="71"/>
      <c r="O110" s="72"/>
      <c r="P110" s="70"/>
      <c r="Q110" s="78"/>
      <c r="R110" s="79"/>
      <c r="S110" s="80">
        <f>SUM(S115)</f>
        <v>68460</v>
      </c>
      <c r="T110" s="81">
        <f>SUM(T115)</f>
        <v>10413.9</v>
      </c>
      <c r="U110" s="88"/>
      <c r="V110" s="80">
        <f>(U110/S110)*100</f>
        <v>0</v>
      </c>
      <c r="W110" s="81"/>
      <c r="X110" s="1"/>
    </row>
    <row r="111" spans="1:24" ht="23.25">
      <c r="A111" s="1"/>
      <c r="B111" s="43"/>
      <c r="C111" s="43"/>
      <c r="D111" s="43"/>
      <c r="E111" s="43"/>
      <c r="F111" s="41"/>
      <c r="G111" s="42"/>
      <c r="H111" s="43"/>
      <c r="I111" s="44"/>
      <c r="J111" s="48" t="s">
        <v>41</v>
      </c>
      <c r="K111" s="49"/>
      <c r="L111" s="42"/>
      <c r="M111" s="86"/>
      <c r="N111" s="71"/>
      <c r="O111" s="72"/>
      <c r="P111" s="70"/>
      <c r="Q111" s="78"/>
      <c r="R111" s="79"/>
      <c r="S111" s="80">
        <f>SUM(S116)</f>
        <v>68460</v>
      </c>
      <c r="T111" s="81">
        <f>SUM(T116)</f>
        <v>10413.9</v>
      </c>
      <c r="U111" s="88"/>
      <c r="V111" s="80"/>
      <c r="W111" s="81"/>
      <c r="X111" s="1"/>
    </row>
    <row r="112" spans="1:24" ht="23.25">
      <c r="A112" s="1"/>
      <c r="B112" s="43"/>
      <c r="C112" s="43"/>
      <c r="D112" s="43"/>
      <c r="E112" s="43"/>
      <c r="F112" s="50"/>
      <c r="G112" s="42"/>
      <c r="H112" s="43"/>
      <c r="I112" s="44"/>
      <c r="J112" s="48" t="s">
        <v>42</v>
      </c>
      <c r="K112" s="49"/>
      <c r="L112" s="42"/>
      <c r="M112" s="86"/>
      <c r="N112" s="71"/>
      <c r="O112" s="72"/>
      <c r="P112" s="70"/>
      <c r="Q112" s="78"/>
      <c r="R112" s="79"/>
      <c r="S112" s="80"/>
      <c r="T112" s="81"/>
      <c r="U112" s="88"/>
      <c r="V112" s="80"/>
      <c r="W112" s="81"/>
      <c r="X112" s="1"/>
    </row>
    <row r="113" spans="1:24" ht="23.25">
      <c r="A113" s="1"/>
      <c r="B113" s="43"/>
      <c r="C113" s="43"/>
      <c r="D113" s="43"/>
      <c r="E113" s="43"/>
      <c r="F113" s="41"/>
      <c r="G113" s="42"/>
      <c r="H113" s="43"/>
      <c r="I113" s="44"/>
      <c r="J113" s="48"/>
      <c r="K113" s="49"/>
      <c r="L113" s="42"/>
      <c r="M113" s="86"/>
      <c r="N113" s="71"/>
      <c r="O113" s="72"/>
      <c r="P113" s="70"/>
      <c r="Q113" s="78"/>
      <c r="R113" s="79"/>
      <c r="S113" s="80"/>
      <c r="T113" s="81"/>
      <c r="U113" s="88"/>
      <c r="V113" s="80"/>
      <c r="W113" s="81"/>
      <c r="X113" s="1"/>
    </row>
    <row r="114" spans="1:24" ht="23.25">
      <c r="A114" s="1"/>
      <c r="B114" s="43"/>
      <c r="C114" s="43"/>
      <c r="D114" s="43"/>
      <c r="E114" s="43"/>
      <c r="F114" s="41"/>
      <c r="G114" s="105" t="s">
        <v>52</v>
      </c>
      <c r="H114" s="40"/>
      <c r="I114" s="44"/>
      <c r="J114" s="48" t="s">
        <v>53</v>
      </c>
      <c r="K114" s="49"/>
      <c r="L114" s="42"/>
      <c r="M114" s="86"/>
      <c r="N114" s="71"/>
      <c r="O114" s="72"/>
      <c r="P114" s="70"/>
      <c r="Q114" s="78"/>
      <c r="R114" s="79"/>
      <c r="S114" s="80"/>
      <c r="T114" s="81"/>
      <c r="U114" s="88"/>
      <c r="V114" s="80"/>
      <c r="W114" s="81"/>
      <c r="X114" s="1"/>
    </row>
    <row r="115" spans="1:24" ht="23.25">
      <c r="A115" s="1"/>
      <c r="B115" s="43"/>
      <c r="C115" s="43"/>
      <c r="D115" s="43"/>
      <c r="E115" s="43"/>
      <c r="F115" s="41"/>
      <c r="G115" s="42"/>
      <c r="H115" s="40"/>
      <c r="I115" s="44"/>
      <c r="J115" s="48" t="s">
        <v>54</v>
      </c>
      <c r="K115" s="49"/>
      <c r="L115" s="42"/>
      <c r="M115" s="86"/>
      <c r="N115" s="71"/>
      <c r="O115" s="72"/>
      <c r="P115" s="70"/>
      <c r="Q115" s="78"/>
      <c r="R115" s="79"/>
      <c r="S115" s="80">
        <f>SUM(S119)</f>
        <v>68460</v>
      </c>
      <c r="T115" s="81">
        <f>SUM(T119)</f>
        <v>10413.9</v>
      </c>
      <c r="U115" s="88"/>
      <c r="V115" s="80"/>
      <c r="W115" s="81"/>
      <c r="X115" s="1"/>
    </row>
    <row r="116" spans="1:24" ht="23.25">
      <c r="A116" s="1"/>
      <c r="B116" s="43"/>
      <c r="C116" s="43"/>
      <c r="D116" s="43"/>
      <c r="E116" s="43"/>
      <c r="F116" s="41"/>
      <c r="G116" s="42"/>
      <c r="H116" s="43"/>
      <c r="I116" s="44"/>
      <c r="J116" s="48" t="s">
        <v>41</v>
      </c>
      <c r="K116" s="49"/>
      <c r="L116" s="42"/>
      <c r="M116" s="86"/>
      <c r="N116" s="71"/>
      <c r="O116" s="72"/>
      <c r="P116" s="70"/>
      <c r="Q116" s="78"/>
      <c r="R116" s="79"/>
      <c r="S116" s="80">
        <f>SUM(S120)</f>
        <v>68460</v>
      </c>
      <c r="T116" s="81">
        <f>SUM(T120)</f>
        <v>10413.9</v>
      </c>
      <c r="U116" s="88"/>
      <c r="V116" s="80"/>
      <c r="W116" s="81"/>
      <c r="X116" s="1"/>
    </row>
    <row r="117" spans="1:24" ht="23.25">
      <c r="A117" s="1"/>
      <c r="B117" s="43"/>
      <c r="C117" s="43"/>
      <c r="D117" s="43"/>
      <c r="E117" s="43"/>
      <c r="F117" s="41"/>
      <c r="G117" s="42"/>
      <c r="H117" s="43"/>
      <c r="I117" s="44"/>
      <c r="J117" s="48" t="s">
        <v>42</v>
      </c>
      <c r="K117" s="49"/>
      <c r="L117" s="42"/>
      <c r="M117" s="86"/>
      <c r="N117" s="71"/>
      <c r="O117" s="72"/>
      <c r="P117" s="70"/>
      <c r="Q117" s="78"/>
      <c r="R117" s="79"/>
      <c r="S117" s="80"/>
      <c r="T117" s="81"/>
      <c r="U117" s="88"/>
      <c r="V117" s="80"/>
      <c r="W117" s="81"/>
      <c r="X117" s="1"/>
    </row>
    <row r="118" spans="1:24" ht="23.25">
      <c r="A118" s="1"/>
      <c r="B118" s="43"/>
      <c r="C118" s="43"/>
      <c r="D118" s="43"/>
      <c r="E118" s="43"/>
      <c r="F118" s="41"/>
      <c r="G118" s="42"/>
      <c r="H118" s="43"/>
      <c r="I118" s="44"/>
      <c r="J118" s="48"/>
      <c r="K118" s="49"/>
      <c r="L118" s="42"/>
      <c r="M118" s="86"/>
      <c r="N118" s="71"/>
      <c r="O118" s="72"/>
      <c r="P118" s="70"/>
      <c r="Q118" s="78"/>
      <c r="R118" s="79"/>
      <c r="S118" s="80"/>
      <c r="T118" s="81"/>
      <c r="U118" s="88"/>
      <c r="V118" s="80"/>
      <c r="W118" s="81"/>
      <c r="X118" s="1"/>
    </row>
    <row r="119" spans="1:24" ht="23.25">
      <c r="A119" s="1"/>
      <c r="B119" s="43"/>
      <c r="C119" s="43"/>
      <c r="D119" s="43"/>
      <c r="E119" s="43"/>
      <c r="F119" s="41"/>
      <c r="G119" s="42"/>
      <c r="H119" s="103" t="s">
        <v>66</v>
      </c>
      <c r="I119" s="44"/>
      <c r="J119" s="48" t="s">
        <v>67</v>
      </c>
      <c r="K119" s="49"/>
      <c r="L119" s="42"/>
      <c r="M119" s="86"/>
      <c r="N119" s="71"/>
      <c r="O119" s="72"/>
      <c r="P119" s="70"/>
      <c r="Q119" s="78"/>
      <c r="R119" s="79"/>
      <c r="S119" s="80">
        <f>SUM(S120+S121)</f>
        <v>68460</v>
      </c>
      <c r="T119" s="81">
        <f>SUM(T120+T121)</f>
        <v>10413.9</v>
      </c>
      <c r="U119" s="88"/>
      <c r="V119" s="80"/>
      <c r="W119" s="81"/>
      <c r="X119" s="1"/>
    </row>
    <row r="120" spans="1:24" ht="23.25">
      <c r="A120" s="1"/>
      <c r="B120" s="43"/>
      <c r="C120" s="43"/>
      <c r="D120" s="43"/>
      <c r="E120" s="43"/>
      <c r="F120" s="41"/>
      <c r="G120" s="42"/>
      <c r="H120" s="43"/>
      <c r="I120" s="44"/>
      <c r="J120" s="48" t="s">
        <v>41</v>
      </c>
      <c r="K120" s="49"/>
      <c r="L120" s="42"/>
      <c r="M120" s="86"/>
      <c r="N120" s="71"/>
      <c r="O120" s="72"/>
      <c r="P120" s="70"/>
      <c r="Q120" s="78"/>
      <c r="R120" s="79"/>
      <c r="S120" s="80">
        <v>68460</v>
      </c>
      <c r="T120" s="81">
        <v>10413.9</v>
      </c>
      <c r="U120" s="88"/>
      <c r="V120" s="80"/>
      <c r="W120" s="81"/>
      <c r="X120" s="1"/>
    </row>
    <row r="121" spans="1:24" ht="23.25">
      <c r="A121" s="1"/>
      <c r="B121" s="43"/>
      <c r="C121" s="43"/>
      <c r="D121" s="43"/>
      <c r="E121" s="43"/>
      <c r="F121" s="41"/>
      <c r="G121" s="42"/>
      <c r="H121" s="43"/>
      <c r="I121" s="44"/>
      <c r="J121" s="48" t="s">
        <v>42</v>
      </c>
      <c r="K121" s="49"/>
      <c r="L121" s="42"/>
      <c r="M121" s="86"/>
      <c r="N121" s="71"/>
      <c r="O121" s="72"/>
      <c r="P121" s="70"/>
      <c r="Q121" s="78"/>
      <c r="R121" s="79"/>
      <c r="S121" s="80"/>
      <c r="T121" s="81"/>
      <c r="U121" s="88"/>
      <c r="V121" s="80"/>
      <c r="W121" s="81"/>
      <c r="X121" s="1"/>
    </row>
    <row r="122" spans="1:24" ht="23.25">
      <c r="A122" s="1"/>
      <c r="B122" s="43"/>
      <c r="C122" s="43"/>
      <c r="D122" s="43"/>
      <c r="E122" s="43"/>
      <c r="F122" s="41"/>
      <c r="G122" s="42"/>
      <c r="H122" s="43"/>
      <c r="I122" s="44"/>
      <c r="J122" s="48"/>
      <c r="K122" s="49"/>
      <c r="L122" s="42"/>
      <c r="M122" s="86"/>
      <c r="N122" s="71"/>
      <c r="O122" s="72"/>
      <c r="P122" s="70"/>
      <c r="Q122" s="78"/>
      <c r="R122" s="79"/>
      <c r="S122" s="80"/>
      <c r="T122" s="81"/>
      <c r="U122" s="88"/>
      <c r="V122" s="80"/>
      <c r="W122" s="81"/>
      <c r="X122" s="1"/>
    </row>
    <row r="123" spans="1:24" ht="23.25">
      <c r="A123" s="1"/>
      <c r="B123" s="43"/>
      <c r="C123" s="43"/>
      <c r="D123" s="43"/>
      <c r="E123" s="43"/>
      <c r="F123" s="104" t="s">
        <v>73</v>
      </c>
      <c r="G123" s="42"/>
      <c r="H123" s="43"/>
      <c r="I123" s="44"/>
      <c r="J123" s="48" t="s">
        <v>74</v>
      </c>
      <c r="K123" s="49"/>
      <c r="L123" s="42"/>
      <c r="M123" s="86"/>
      <c r="N123" s="71"/>
      <c r="O123" s="72"/>
      <c r="P123" s="70"/>
      <c r="Q123" s="78"/>
      <c r="R123" s="79"/>
      <c r="S123" s="80"/>
      <c r="T123" s="81"/>
      <c r="U123" s="88"/>
      <c r="V123" s="80"/>
      <c r="W123" s="81"/>
      <c r="X123" s="1"/>
    </row>
    <row r="124" spans="1:24" ht="23.25">
      <c r="A124" s="1"/>
      <c r="B124" s="43"/>
      <c r="C124" s="43"/>
      <c r="D124" s="43"/>
      <c r="E124" s="43"/>
      <c r="F124" s="41"/>
      <c r="G124" s="42"/>
      <c r="H124" s="40"/>
      <c r="I124" s="44"/>
      <c r="J124" s="48" t="s">
        <v>75</v>
      </c>
      <c r="K124" s="49"/>
      <c r="L124" s="42"/>
      <c r="M124" s="86"/>
      <c r="N124" s="71"/>
      <c r="O124" s="72"/>
      <c r="P124" s="70"/>
      <c r="Q124" s="78"/>
      <c r="R124" s="79"/>
      <c r="S124" s="80">
        <f aca="true" t="shared" si="10" ref="S124:U125">SUM(S129)</f>
        <v>299863.8</v>
      </c>
      <c r="T124" s="81">
        <f t="shared" si="10"/>
        <v>342724.3</v>
      </c>
      <c r="U124" s="88">
        <f t="shared" si="10"/>
        <v>329884.7</v>
      </c>
      <c r="V124" s="80">
        <f>(U124/S124)*100</f>
        <v>110.01151189306613</v>
      </c>
      <c r="W124" s="81">
        <f>(U124/T124)*100</f>
        <v>96.25366511799719</v>
      </c>
      <c r="X124" s="1"/>
    </row>
    <row r="125" spans="1:24" ht="23.25">
      <c r="A125" s="1"/>
      <c r="B125" s="43"/>
      <c r="C125" s="43"/>
      <c r="D125" s="43"/>
      <c r="E125" s="43"/>
      <c r="F125" s="41"/>
      <c r="G125" s="42"/>
      <c r="H125" s="43"/>
      <c r="I125" s="44"/>
      <c r="J125" s="48" t="s">
        <v>41</v>
      </c>
      <c r="K125" s="49"/>
      <c r="L125" s="42"/>
      <c r="M125" s="86"/>
      <c r="N125" s="71"/>
      <c r="O125" s="72"/>
      <c r="P125" s="70"/>
      <c r="Q125" s="78"/>
      <c r="R125" s="79"/>
      <c r="S125" s="80">
        <f t="shared" si="10"/>
        <v>299863.8</v>
      </c>
      <c r="T125" s="81">
        <f t="shared" si="10"/>
        <v>342724.3</v>
      </c>
      <c r="U125" s="88">
        <f t="shared" si="10"/>
        <v>329884.7</v>
      </c>
      <c r="V125" s="80">
        <f>(U125/S125)*100</f>
        <v>110.01151189306613</v>
      </c>
      <c r="W125" s="81">
        <f>(U125/T125)*100</f>
        <v>96.25366511799719</v>
      </c>
      <c r="X125" s="1"/>
    </row>
    <row r="126" spans="1:24" ht="23.25">
      <c r="A126" s="1"/>
      <c r="B126" s="43"/>
      <c r="C126" s="43"/>
      <c r="D126" s="43"/>
      <c r="E126" s="43"/>
      <c r="F126" s="41"/>
      <c r="G126" s="42"/>
      <c r="H126" s="40"/>
      <c r="I126" s="44"/>
      <c r="J126" s="48" t="s">
        <v>42</v>
      </c>
      <c r="K126" s="49"/>
      <c r="L126" s="42"/>
      <c r="M126" s="86"/>
      <c r="N126" s="71"/>
      <c r="O126" s="72"/>
      <c r="P126" s="70"/>
      <c r="Q126" s="78"/>
      <c r="R126" s="79"/>
      <c r="S126" s="80"/>
      <c r="T126" s="81"/>
      <c r="U126" s="88"/>
      <c r="V126" s="80"/>
      <c r="W126" s="81"/>
      <c r="X126" s="1"/>
    </row>
    <row r="127" spans="1:24" ht="23.25">
      <c r="A127" s="1"/>
      <c r="B127" s="43"/>
      <c r="C127" s="43"/>
      <c r="D127" s="43"/>
      <c r="E127" s="43"/>
      <c r="F127" s="41"/>
      <c r="G127" s="42"/>
      <c r="H127" s="43"/>
      <c r="I127" s="44"/>
      <c r="J127" s="48"/>
      <c r="K127" s="49"/>
      <c r="L127" s="42"/>
      <c r="M127" s="86"/>
      <c r="N127" s="71"/>
      <c r="O127" s="72"/>
      <c r="P127" s="70"/>
      <c r="Q127" s="78"/>
      <c r="R127" s="79"/>
      <c r="S127" s="80"/>
      <c r="T127" s="81"/>
      <c r="U127" s="88"/>
      <c r="V127" s="80"/>
      <c r="W127" s="81"/>
      <c r="X127" s="1"/>
    </row>
    <row r="128" spans="1:24" ht="23.25">
      <c r="A128" s="1"/>
      <c r="B128" s="43"/>
      <c r="C128" s="43"/>
      <c r="D128" s="43"/>
      <c r="E128" s="43"/>
      <c r="F128" s="41"/>
      <c r="G128" s="105" t="s">
        <v>52</v>
      </c>
      <c r="H128" s="40"/>
      <c r="I128" s="44"/>
      <c r="J128" s="48" t="s">
        <v>53</v>
      </c>
      <c r="K128" s="49"/>
      <c r="L128" s="42"/>
      <c r="M128" s="86"/>
      <c r="N128" s="71"/>
      <c r="O128" s="72"/>
      <c r="P128" s="70"/>
      <c r="Q128" s="78"/>
      <c r="R128" s="79"/>
      <c r="S128" s="80"/>
      <c r="T128" s="81"/>
      <c r="U128" s="88"/>
      <c r="V128" s="80"/>
      <c r="W128" s="81"/>
      <c r="X128" s="1"/>
    </row>
    <row r="129" spans="1:24" ht="23.25">
      <c r="A129" s="1"/>
      <c r="B129" s="43"/>
      <c r="C129" s="43"/>
      <c r="D129" s="43"/>
      <c r="E129" s="43"/>
      <c r="F129" s="41"/>
      <c r="G129" s="42"/>
      <c r="H129" s="43"/>
      <c r="I129" s="44"/>
      <c r="J129" s="48" t="s">
        <v>54</v>
      </c>
      <c r="K129" s="49"/>
      <c r="L129" s="42"/>
      <c r="M129" s="86"/>
      <c r="N129" s="71"/>
      <c r="O129" s="72"/>
      <c r="P129" s="70"/>
      <c r="Q129" s="78"/>
      <c r="R129" s="79"/>
      <c r="S129" s="80">
        <f>SUM(S134)</f>
        <v>299863.8</v>
      </c>
      <c r="T129" s="81">
        <f>SUM(T134)</f>
        <v>342724.3</v>
      </c>
      <c r="U129" s="88">
        <f>SUM(U134)</f>
        <v>329884.7</v>
      </c>
      <c r="V129" s="80">
        <f>(U129/S129)*100</f>
        <v>110.01151189306613</v>
      </c>
      <c r="W129" s="81">
        <f>(U129/T129)*100</f>
        <v>96.25366511799719</v>
      </c>
      <c r="X129" s="1"/>
    </row>
    <row r="130" spans="1:24" ht="23.25">
      <c r="A130" s="1"/>
      <c r="B130" s="43"/>
      <c r="C130" s="43"/>
      <c r="D130" s="43"/>
      <c r="E130" s="43"/>
      <c r="F130" s="41"/>
      <c r="G130" s="42"/>
      <c r="H130" s="43"/>
      <c r="I130" s="44"/>
      <c r="J130" s="48" t="s">
        <v>41</v>
      </c>
      <c r="K130" s="49"/>
      <c r="L130" s="42"/>
      <c r="M130" s="86"/>
      <c r="N130" s="71"/>
      <c r="O130" s="72"/>
      <c r="P130" s="70"/>
      <c r="Q130" s="78"/>
      <c r="R130" s="79"/>
      <c r="S130" s="80">
        <f>SUM(S145)</f>
        <v>299863.8</v>
      </c>
      <c r="T130" s="81">
        <f>SUM(T145)</f>
        <v>342724.3</v>
      </c>
      <c r="U130" s="88">
        <f>SUM(U145)</f>
        <v>329884.7</v>
      </c>
      <c r="V130" s="80">
        <f>(U130/S130)*100</f>
        <v>110.01151189306613</v>
      </c>
      <c r="W130" s="81">
        <f>(U130/T130)*100</f>
        <v>96.25366511799719</v>
      </c>
      <c r="X130" s="1"/>
    </row>
    <row r="131" spans="1:24" ht="23.25">
      <c r="A131" s="1"/>
      <c r="B131" s="43"/>
      <c r="C131" s="43"/>
      <c r="D131" s="43"/>
      <c r="E131" s="43"/>
      <c r="F131" s="50"/>
      <c r="G131" s="42"/>
      <c r="H131" s="43"/>
      <c r="I131" s="44"/>
      <c r="J131" s="48" t="s">
        <v>42</v>
      </c>
      <c r="K131" s="49"/>
      <c r="L131" s="42"/>
      <c r="M131" s="86"/>
      <c r="N131" s="71"/>
      <c r="O131" s="72"/>
      <c r="P131" s="70"/>
      <c r="Q131" s="78"/>
      <c r="R131" s="79"/>
      <c r="S131" s="80"/>
      <c r="T131" s="81"/>
      <c r="U131" s="88"/>
      <c r="V131" s="80"/>
      <c r="W131" s="81"/>
      <c r="X131" s="1"/>
    </row>
    <row r="132" spans="1:24" ht="23.25">
      <c r="A132" s="1"/>
      <c r="B132" s="43"/>
      <c r="C132" s="43"/>
      <c r="D132" s="43"/>
      <c r="E132" s="43"/>
      <c r="F132" s="41"/>
      <c r="G132" s="42"/>
      <c r="H132" s="43"/>
      <c r="I132" s="44"/>
      <c r="J132" s="48"/>
      <c r="K132" s="49"/>
      <c r="L132" s="42"/>
      <c r="M132" s="86"/>
      <c r="N132" s="71"/>
      <c r="O132" s="72"/>
      <c r="P132" s="70"/>
      <c r="Q132" s="78"/>
      <c r="R132" s="79"/>
      <c r="S132" s="80"/>
      <c r="T132" s="81"/>
      <c r="U132" s="88"/>
      <c r="V132" s="80"/>
      <c r="W132" s="81"/>
      <c r="X132" s="1"/>
    </row>
    <row r="133" spans="1:24" ht="23.25">
      <c r="A133" s="1"/>
      <c r="B133" s="43"/>
      <c r="C133" s="43"/>
      <c r="D133" s="43"/>
      <c r="E133" s="43"/>
      <c r="F133" s="50"/>
      <c r="G133" s="42"/>
      <c r="H133" s="103" t="s">
        <v>76</v>
      </c>
      <c r="I133" s="44"/>
      <c r="J133" s="48" t="s">
        <v>77</v>
      </c>
      <c r="K133" s="49"/>
      <c r="L133" s="42"/>
      <c r="M133" s="86"/>
      <c r="N133" s="71"/>
      <c r="O133" s="72"/>
      <c r="P133" s="70"/>
      <c r="Q133" s="78"/>
      <c r="R133" s="79"/>
      <c r="S133" s="80"/>
      <c r="T133" s="81"/>
      <c r="U133" s="88"/>
      <c r="V133" s="80"/>
      <c r="W133" s="81"/>
      <c r="X133" s="1"/>
    </row>
    <row r="134" spans="1:24" ht="23.25">
      <c r="A134" s="1"/>
      <c r="B134" s="43"/>
      <c r="C134" s="43"/>
      <c r="D134" s="43"/>
      <c r="E134" s="43"/>
      <c r="F134" s="50"/>
      <c r="G134" s="42"/>
      <c r="H134" s="43"/>
      <c r="I134" s="44"/>
      <c r="J134" s="48" t="s">
        <v>78</v>
      </c>
      <c r="K134" s="49"/>
      <c r="L134" s="42"/>
      <c r="M134" s="86"/>
      <c r="N134" s="71"/>
      <c r="O134" s="72"/>
      <c r="P134" s="70"/>
      <c r="Q134" s="78"/>
      <c r="R134" s="79"/>
      <c r="S134" s="80">
        <f>SUM(S145+S146)</f>
        <v>299863.8</v>
      </c>
      <c r="T134" s="81">
        <f>SUM(T145+T146)</f>
        <v>342724.3</v>
      </c>
      <c r="U134" s="88">
        <f>SUM(U145+U146)</f>
        <v>329884.7</v>
      </c>
      <c r="V134" s="80">
        <f>(U134/S134)*100</f>
        <v>110.01151189306613</v>
      </c>
      <c r="W134" s="81">
        <f>(U134/T134)*100</f>
        <v>96.25366511799719</v>
      </c>
      <c r="X134" s="1"/>
    </row>
    <row r="135" spans="1:24" ht="23.25">
      <c r="A135" s="1"/>
      <c r="B135" s="54"/>
      <c r="C135" s="54"/>
      <c r="D135" s="54"/>
      <c r="E135" s="54"/>
      <c r="F135" s="52"/>
      <c r="G135" s="53"/>
      <c r="H135" s="54"/>
      <c r="I135" s="55"/>
      <c r="J135" s="56"/>
      <c r="K135" s="57"/>
      <c r="L135" s="53"/>
      <c r="M135" s="87"/>
      <c r="N135" s="73"/>
      <c r="O135" s="74"/>
      <c r="P135" s="75"/>
      <c r="Q135" s="82"/>
      <c r="R135" s="83"/>
      <c r="S135" s="84"/>
      <c r="T135" s="85"/>
      <c r="U135" s="82"/>
      <c r="V135" s="84"/>
      <c r="W135" s="85"/>
      <c r="X135" s="1"/>
    </row>
    <row r="136" spans="1:24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58"/>
      <c r="T136" s="58"/>
      <c r="U136" s="58"/>
      <c r="V136" s="58"/>
      <c r="W136" s="58"/>
      <c r="X136" s="1"/>
    </row>
    <row r="137" spans="1:24" ht="23.25">
      <c r="A137" s="1"/>
      <c r="B137" s="106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58"/>
      <c r="T137" s="58"/>
      <c r="U137" s="59"/>
      <c r="V137" s="58"/>
      <c r="W137" s="59" t="s">
        <v>93</v>
      </c>
      <c r="X137" s="1"/>
    </row>
    <row r="138" spans="1:24" ht="23.25">
      <c r="A138" s="1"/>
      <c r="B138" s="7"/>
      <c r="C138" s="8"/>
      <c r="D138" s="8"/>
      <c r="E138" s="8"/>
      <c r="F138" s="8"/>
      <c r="G138" s="8"/>
      <c r="H138" s="60"/>
      <c r="I138" s="10"/>
      <c r="J138" s="10"/>
      <c r="K138" s="11"/>
      <c r="L138" s="7" t="s">
        <v>35</v>
      </c>
      <c r="M138" s="12"/>
      <c r="N138" s="12"/>
      <c r="O138" s="12"/>
      <c r="P138" s="12"/>
      <c r="Q138" s="12"/>
      <c r="R138" s="12"/>
      <c r="S138" s="13"/>
      <c r="T138" s="8"/>
      <c r="U138" s="8"/>
      <c r="V138" s="8"/>
      <c r="W138" s="9"/>
      <c r="X138" s="1"/>
    </row>
    <row r="139" spans="1:24" ht="23.25">
      <c r="A139" s="1"/>
      <c r="B139" s="14" t="s">
        <v>24</v>
      </c>
      <c r="C139" s="15"/>
      <c r="D139" s="15"/>
      <c r="E139" s="15"/>
      <c r="F139" s="15"/>
      <c r="G139" s="15"/>
      <c r="H139" s="61"/>
      <c r="I139" s="17"/>
      <c r="J139" s="17"/>
      <c r="K139" s="18"/>
      <c r="L139" s="19"/>
      <c r="M139" s="66"/>
      <c r="N139" s="62" t="s">
        <v>36</v>
      </c>
      <c r="O139" s="62"/>
      <c r="P139" s="62"/>
      <c r="Q139" s="62"/>
      <c r="R139" s="63"/>
      <c r="S139" s="14" t="s">
        <v>2</v>
      </c>
      <c r="T139" s="15"/>
      <c r="U139" s="15"/>
      <c r="V139" s="15"/>
      <c r="W139" s="16"/>
      <c r="X139" s="1"/>
    </row>
    <row r="140" spans="1:24" ht="23.25">
      <c r="A140" s="1"/>
      <c r="B140" s="20" t="s">
        <v>25</v>
      </c>
      <c r="C140" s="21"/>
      <c r="D140" s="21"/>
      <c r="E140" s="21"/>
      <c r="F140" s="21"/>
      <c r="G140" s="21"/>
      <c r="H140" s="61"/>
      <c r="I140" s="1"/>
      <c r="J140" s="2" t="s">
        <v>4</v>
      </c>
      <c r="K140" s="18"/>
      <c r="L140" s="23" t="s">
        <v>33</v>
      </c>
      <c r="M140" s="23" t="s">
        <v>21</v>
      </c>
      <c r="N140" s="64"/>
      <c r="O140" s="17"/>
      <c r="P140" s="65"/>
      <c r="Q140" s="23" t="s">
        <v>3</v>
      </c>
      <c r="R140" s="16"/>
      <c r="S140" s="20" t="s">
        <v>37</v>
      </c>
      <c r="T140" s="21"/>
      <c r="U140" s="21"/>
      <c r="V140" s="21"/>
      <c r="W140" s="22"/>
      <c r="X140" s="1"/>
    </row>
    <row r="141" spans="1:24" ht="23.25">
      <c r="A141" s="1"/>
      <c r="B141" s="24"/>
      <c r="C141" s="24"/>
      <c r="D141" s="24"/>
      <c r="E141" s="24"/>
      <c r="F141" s="25"/>
      <c r="G141" s="1"/>
      <c r="H141" s="24"/>
      <c r="I141" s="24"/>
      <c r="J141" s="26"/>
      <c r="K141" s="18"/>
      <c r="L141" s="26" t="s">
        <v>34</v>
      </c>
      <c r="M141" s="30" t="s">
        <v>22</v>
      </c>
      <c r="N141" s="28" t="s">
        <v>6</v>
      </c>
      <c r="O141" s="67" t="s">
        <v>7</v>
      </c>
      <c r="P141" s="28" t="s">
        <v>8</v>
      </c>
      <c r="Q141" s="20" t="s">
        <v>31</v>
      </c>
      <c r="R141" s="22"/>
      <c r="S141" s="24"/>
      <c r="T141" s="25"/>
      <c r="U141" s="1"/>
      <c r="V141" s="14" t="s">
        <v>3</v>
      </c>
      <c r="W141" s="16"/>
      <c r="X141" s="1"/>
    </row>
    <row r="142" spans="1:24" ht="23.25">
      <c r="A142" s="1"/>
      <c r="B142" s="14" t="s">
        <v>14</v>
      </c>
      <c r="C142" s="14" t="s">
        <v>15</v>
      </c>
      <c r="D142" s="14" t="s">
        <v>16</v>
      </c>
      <c r="E142" s="14" t="s">
        <v>17</v>
      </c>
      <c r="F142" s="27" t="s">
        <v>18</v>
      </c>
      <c r="G142" s="2" t="s">
        <v>5</v>
      </c>
      <c r="H142" s="14" t="s">
        <v>19</v>
      </c>
      <c r="I142" s="24"/>
      <c r="J142" s="1"/>
      <c r="K142" s="18"/>
      <c r="L142" s="26" t="s">
        <v>20</v>
      </c>
      <c r="M142" s="28" t="s">
        <v>23</v>
      </c>
      <c r="N142" s="28"/>
      <c r="O142" s="28"/>
      <c r="P142" s="28"/>
      <c r="Q142" s="26" t="s">
        <v>26</v>
      </c>
      <c r="R142" s="29" t="s">
        <v>26</v>
      </c>
      <c r="S142" s="30" t="s">
        <v>6</v>
      </c>
      <c r="T142" s="28" t="s">
        <v>9</v>
      </c>
      <c r="U142" s="26" t="s">
        <v>10</v>
      </c>
      <c r="V142" s="14" t="s">
        <v>11</v>
      </c>
      <c r="W142" s="16"/>
      <c r="X142" s="1"/>
    </row>
    <row r="143" spans="1:24" ht="23.25">
      <c r="A143" s="1"/>
      <c r="B143" s="31"/>
      <c r="C143" s="31"/>
      <c r="D143" s="31"/>
      <c r="E143" s="31"/>
      <c r="F143" s="32"/>
      <c r="G143" s="33"/>
      <c r="H143" s="31"/>
      <c r="I143" s="31"/>
      <c r="J143" s="33"/>
      <c r="K143" s="34"/>
      <c r="L143" s="35"/>
      <c r="M143" s="36"/>
      <c r="N143" s="36"/>
      <c r="O143" s="36"/>
      <c r="P143" s="36"/>
      <c r="Q143" s="35" t="s">
        <v>27</v>
      </c>
      <c r="R143" s="37" t="s">
        <v>28</v>
      </c>
      <c r="S143" s="31"/>
      <c r="T143" s="32"/>
      <c r="U143" s="33"/>
      <c r="V143" s="38" t="s">
        <v>29</v>
      </c>
      <c r="W143" s="39" t="s">
        <v>30</v>
      </c>
      <c r="X143" s="1"/>
    </row>
    <row r="144" spans="1:24" ht="23.25">
      <c r="A144" s="1"/>
      <c r="B144" s="40"/>
      <c r="C144" s="40"/>
      <c r="D144" s="40"/>
      <c r="E144" s="40"/>
      <c r="F144" s="41"/>
      <c r="G144" s="42"/>
      <c r="H144" s="43"/>
      <c r="I144" s="44"/>
      <c r="J144" s="45"/>
      <c r="K144" s="46"/>
      <c r="L144" s="47"/>
      <c r="M144" s="86"/>
      <c r="N144" s="70"/>
      <c r="O144" s="70"/>
      <c r="P144" s="70"/>
      <c r="Q144" s="78"/>
      <c r="R144" s="79"/>
      <c r="S144" s="80"/>
      <c r="T144" s="80"/>
      <c r="U144" s="80"/>
      <c r="V144" s="80"/>
      <c r="W144" s="81"/>
      <c r="X144" s="1"/>
    </row>
    <row r="145" spans="1:24" ht="23.25">
      <c r="A145" s="1"/>
      <c r="B145" s="103" t="s">
        <v>39</v>
      </c>
      <c r="C145" s="103" t="s">
        <v>43</v>
      </c>
      <c r="D145" s="103" t="s">
        <v>45</v>
      </c>
      <c r="E145" s="103" t="s">
        <v>47</v>
      </c>
      <c r="F145" s="104" t="s">
        <v>73</v>
      </c>
      <c r="G145" s="105" t="s">
        <v>52</v>
      </c>
      <c r="H145" s="103" t="s">
        <v>76</v>
      </c>
      <c r="I145" s="44"/>
      <c r="J145" s="48" t="s">
        <v>41</v>
      </c>
      <c r="K145" s="49"/>
      <c r="L145" s="42"/>
      <c r="M145" s="86"/>
      <c r="N145" s="71"/>
      <c r="O145" s="72"/>
      <c r="P145" s="70"/>
      <c r="Q145" s="78"/>
      <c r="R145" s="79"/>
      <c r="S145" s="80">
        <v>299863.8</v>
      </c>
      <c r="T145" s="81">
        <v>342724.3</v>
      </c>
      <c r="U145" s="88">
        <v>329884.7</v>
      </c>
      <c r="V145" s="80">
        <f>(U145/S145)*100</f>
        <v>110.01151189306613</v>
      </c>
      <c r="W145" s="81">
        <f>(U145/T145)*100</f>
        <v>96.25366511799719</v>
      </c>
      <c r="X145" s="1"/>
    </row>
    <row r="146" spans="1:24" ht="23.25">
      <c r="A146" s="1"/>
      <c r="B146" s="40"/>
      <c r="C146" s="40"/>
      <c r="D146" s="40"/>
      <c r="E146" s="40"/>
      <c r="F146" s="41"/>
      <c r="G146" s="42"/>
      <c r="H146" s="43"/>
      <c r="I146" s="44"/>
      <c r="J146" s="48" t="s">
        <v>42</v>
      </c>
      <c r="K146" s="49"/>
      <c r="L146" s="42"/>
      <c r="M146" s="86"/>
      <c r="N146" s="71"/>
      <c r="O146" s="72"/>
      <c r="P146" s="70"/>
      <c r="Q146" s="78"/>
      <c r="R146" s="79"/>
      <c r="S146" s="80"/>
      <c r="T146" s="81"/>
      <c r="U146" s="88"/>
      <c r="V146" s="80"/>
      <c r="W146" s="81"/>
      <c r="X146" s="1"/>
    </row>
    <row r="147" spans="1:24" ht="23.25">
      <c r="A147" s="1"/>
      <c r="B147" s="43"/>
      <c r="C147" s="43"/>
      <c r="D147" s="43"/>
      <c r="E147" s="43"/>
      <c r="F147" s="41"/>
      <c r="G147" s="42"/>
      <c r="H147" s="43"/>
      <c r="I147" s="44"/>
      <c r="J147" s="48"/>
      <c r="K147" s="49"/>
      <c r="L147" s="42"/>
      <c r="M147" s="86"/>
      <c r="N147" s="71"/>
      <c r="O147" s="72"/>
      <c r="P147" s="70"/>
      <c r="Q147" s="78"/>
      <c r="R147" s="79"/>
      <c r="S147" s="80"/>
      <c r="T147" s="81"/>
      <c r="U147" s="88"/>
      <c r="V147" s="80"/>
      <c r="W147" s="81"/>
      <c r="X147" s="1"/>
    </row>
    <row r="148" spans="1:24" ht="23.25">
      <c r="A148" s="1"/>
      <c r="B148" s="43"/>
      <c r="C148" s="43"/>
      <c r="D148" s="43"/>
      <c r="E148" s="43"/>
      <c r="F148" s="104" t="s">
        <v>79</v>
      </c>
      <c r="G148" s="42"/>
      <c r="H148" s="43"/>
      <c r="I148" s="44"/>
      <c r="J148" s="48" t="s">
        <v>80</v>
      </c>
      <c r="K148" s="49"/>
      <c r="L148" s="42"/>
      <c r="M148" s="86"/>
      <c r="N148" s="71"/>
      <c r="O148" s="72"/>
      <c r="P148" s="70"/>
      <c r="Q148" s="78"/>
      <c r="R148" s="79"/>
      <c r="S148" s="80">
        <f aca="true" t="shared" si="11" ref="S148:U149">SUM(S153)</f>
        <v>445357.8</v>
      </c>
      <c r="T148" s="81">
        <f t="shared" si="11"/>
        <v>469180.7</v>
      </c>
      <c r="U148" s="88">
        <f t="shared" si="11"/>
        <v>458542.9</v>
      </c>
      <c r="V148" s="80">
        <f>(U148/S148)*100</f>
        <v>102.96056339419677</v>
      </c>
      <c r="W148" s="81">
        <f>(U148/T148)*100</f>
        <v>97.73268593529103</v>
      </c>
      <c r="X148" s="1"/>
    </row>
    <row r="149" spans="1:24" ht="23.25">
      <c r="A149" s="1"/>
      <c r="B149" s="43"/>
      <c r="C149" s="43"/>
      <c r="D149" s="43"/>
      <c r="E149" s="43"/>
      <c r="F149" s="50"/>
      <c r="G149" s="42"/>
      <c r="H149" s="43"/>
      <c r="I149" s="44"/>
      <c r="J149" s="48" t="s">
        <v>41</v>
      </c>
      <c r="K149" s="49"/>
      <c r="L149" s="42"/>
      <c r="M149" s="86"/>
      <c r="N149" s="71"/>
      <c r="O149" s="72"/>
      <c r="P149" s="70"/>
      <c r="Q149" s="78"/>
      <c r="R149" s="79"/>
      <c r="S149" s="80">
        <f t="shared" si="11"/>
        <v>445357.8</v>
      </c>
      <c r="T149" s="81">
        <f t="shared" si="11"/>
        <v>469180.7</v>
      </c>
      <c r="U149" s="88">
        <f t="shared" si="11"/>
        <v>458542.9</v>
      </c>
      <c r="V149" s="80">
        <f>(U149/S149)*100</f>
        <v>102.96056339419677</v>
      </c>
      <c r="W149" s="81">
        <f>(U149/T149)*100</f>
        <v>97.73268593529103</v>
      </c>
      <c r="X149" s="1"/>
    </row>
    <row r="150" spans="1:24" ht="23.25">
      <c r="A150" s="1"/>
      <c r="B150" s="43"/>
      <c r="C150" s="43"/>
      <c r="D150" s="43"/>
      <c r="E150" s="43"/>
      <c r="F150" s="41"/>
      <c r="G150" s="42"/>
      <c r="H150" s="43"/>
      <c r="I150" s="44"/>
      <c r="J150" s="48" t="s">
        <v>42</v>
      </c>
      <c r="K150" s="49"/>
      <c r="L150" s="42"/>
      <c r="M150" s="86"/>
      <c r="N150" s="71"/>
      <c r="O150" s="72"/>
      <c r="P150" s="70"/>
      <c r="Q150" s="78"/>
      <c r="R150" s="79"/>
      <c r="S150" s="80"/>
      <c r="T150" s="81"/>
      <c r="U150" s="88"/>
      <c r="V150" s="80"/>
      <c r="W150" s="81"/>
      <c r="X150" s="1"/>
    </row>
    <row r="151" spans="1:24" ht="23.25">
      <c r="A151" s="1"/>
      <c r="B151" s="43"/>
      <c r="C151" s="43"/>
      <c r="D151" s="43"/>
      <c r="E151" s="43"/>
      <c r="F151" s="41"/>
      <c r="G151" s="42"/>
      <c r="H151" s="40"/>
      <c r="I151" s="44"/>
      <c r="J151" s="48"/>
      <c r="K151" s="49"/>
      <c r="L151" s="42"/>
      <c r="M151" s="86"/>
      <c r="N151" s="71"/>
      <c r="O151" s="72"/>
      <c r="P151" s="70"/>
      <c r="Q151" s="78"/>
      <c r="R151" s="79"/>
      <c r="S151" s="80"/>
      <c r="T151" s="81"/>
      <c r="U151" s="88"/>
      <c r="V151" s="80"/>
      <c r="W151" s="81"/>
      <c r="X151" s="1"/>
    </row>
    <row r="152" spans="1:24" ht="23.25">
      <c r="A152" s="1"/>
      <c r="B152" s="43"/>
      <c r="C152" s="43"/>
      <c r="D152" s="43"/>
      <c r="E152" s="43"/>
      <c r="F152" s="41"/>
      <c r="G152" s="105" t="s">
        <v>52</v>
      </c>
      <c r="H152" s="43"/>
      <c r="I152" s="44"/>
      <c r="J152" s="48" t="s">
        <v>53</v>
      </c>
      <c r="K152" s="49"/>
      <c r="L152" s="42"/>
      <c r="M152" s="86"/>
      <c r="N152" s="71"/>
      <c r="O152" s="72"/>
      <c r="P152" s="70"/>
      <c r="Q152" s="78"/>
      <c r="R152" s="79"/>
      <c r="S152" s="80"/>
      <c r="T152" s="81"/>
      <c r="U152" s="88"/>
      <c r="V152" s="80"/>
      <c r="W152" s="81"/>
      <c r="X152" s="1"/>
    </row>
    <row r="153" spans="1:24" ht="23.25">
      <c r="A153" s="1"/>
      <c r="B153" s="43"/>
      <c r="C153" s="43"/>
      <c r="D153" s="43"/>
      <c r="E153" s="43"/>
      <c r="F153" s="41"/>
      <c r="G153" s="42"/>
      <c r="H153" s="43"/>
      <c r="I153" s="44"/>
      <c r="J153" s="48" t="s">
        <v>54</v>
      </c>
      <c r="K153" s="49"/>
      <c r="L153" s="42"/>
      <c r="M153" s="86"/>
      <c r="N153" s="71"/>
      <c r="O153" s="72"/>
      <c r="P153" s="70"/>
      <c r="Q153" s="78"/>
      <c r="R153" s="79"/>
      <c r="S153" s="80">
        <f aca="true" t="shared" si="12" ref="S153:U154">SUM(S157)</f>
        <v>445357.8</v>
      </c>
      <c r="T153" s="81">
        <f t="shared" si="12"/>
        <v>469180.7</v>
      </c>
      <c r="U153" s="88">
        <f t="shared" si="12"/>
        <v>458542.9</v>
      </c>
      <c r="V153" s="80">
        <f>(U153/S153)*100</f>
        <v>102.96056339419677</v>
      </c>
      <c r="W153" s="81">
        <f>(U153/T153)*100</f>
        <v>97.73268593529103</v>
      </c>
      <c r="X153" s="1"/>
    </row>
    <row r="154" spans="1:24" ht="23.25">
      <c r="A154" s="1"/>
      <c r="B154" s="43"/>
      <c r="C154" s="43"/>
      <c r="D154" s="43"/>
      <c r="E154" s="43"/>
      <c r="F154" s="41"/>
      <c r="G154" s="42"/>
      <c r="H154" s="43"/>
      <c r="I154" s="44"/>
      <c r="J154" s="48" t="s">
        <v>41</v>
      </c>
      <c r="K154" s="49"/>
      <c r="L154" s="42"/>
      <c r="M154" s="86"/>
      <c r="N154" s="71"/>
      <c r="O154" s="72"/>
      <c r="P154" s="70"/>
      <c r="Q154" s="78"/>
      <c r="R154" s="79"/>
      <c r="S154" s="80">
        <f t="shared" si="12"/>
        <v>445357.8</v>
      </c>
      <c r="T154" s="81">
        <f t="shared" si="12"/>
        <v>469180.7</v>
      </c>
      <c r="U154" s="88">
        <f t="shared" si="12"/>
        <v>458542.9</v>
      </c>
      <c r="V154" s="80">
        <f>(U154/S154)*100</f>
        <v>102.96056339419677</v>
      </c>
      <c r="W154" s="81">
        <f>(U154/T154)*100</f>
        <v>97.73268593529103</v>
      </c>
      <c r="X154" s="1"/>
    </row>
    <row r="155" spans="1:24" ht="23.25">
      <c r="A155" s="1"/>
      <c r="B155" s="43"/>
      <c r="C155" s="43"/>
      <c r="D155" s="43"/>
      <c r="E155" s="43"/>
      <c r="F155" s="41"/>
      <c r="G155" s="42"/>
      <c r="H155" s="43"/>
      <c r="I155" s="44"/>
      <c r="J155" s="48" t="s">
        <v>42</v>
      </c>
      <c r="K155" s="49"/>
      <c r="L155" s="42"/>
      <c r="M155" s="86"/>
      <c r="N155" s="71"/>
      <c r="O155" s="72"/>
      <c r="P155" s="70"/>
      <c r="Q155" s="78"/>
      <c r="R155" s="79"/>
      <c r="S155" s="80"/>
      <c r="T155" s="81"/>
      <c r="U155" s="88"/>
      <c r="V155" s="80"/>
      <c r="W155" s="81"/>
      <c r="X155" s="1"/>
    </row>
    <row r="156" spans="1:24" ht="23.25">
      <c r="A156" s="1"/>
      <c r="B156" s="43"/>
      <c r="C156" s="43"/>
      <c r="D156" s="43"/>
      <c r="E156" s="43"/>
      <c r="F156" s="41"/>
      <c r="G156" s="42"/>
      <c r="H156" s="43"/>
      <c r="I156" s="44"/>
      <c r="J156" s="48"/>
      <c r="K156" s="49"/>
      <c r="L156" s="42"/>
      <c r="M156" s="86"/>
      <c r="N156" s="71"/>
      <c r="O156" s="72"/>
      <c r="P156" s="70"/>
      <c r="Q156" s="78"/>
      <c r="R156" s="79"/>
      <c r="S156" s="80"/>
      <c r="T156" s="81"/>
      <c r="U156" s="88"/>
      <c r="V156" s="80"/>
      <c r="W156" s="81"/>
      <c r="X156" s="1"/>
    </row>
    <row r="157" spans="1:24" ht="23.25">
      <c r="A157" s="1"/>
      <c r="B157" s="43"/>
      <c r="C157" s="43"/>
      <c r="D157" s="43"/>
      <c r="E157" s="43"/>
      <c r="F157" s="50"/>
      <c r="G157" s="42"/>
      <c r="H157" s="103" t="s">
        <v>81</v>
      </c>
      <c r="I157" s="44"/>
      <c r="J157" s="48" t="s">
        <v>82</v>
      </c>
      <c r="K157" s="49"/>
      <c r="L157" s="42"/>
      <c r="M157" s="86"/>
      <c r="N157" s="71"/>
      <c r="O157" s="72"/>
      <c r="P157" s="70"/>
      <c r="Q157" s="78"/>
      <c r="R157" s="79"/>
      <c r="S157" s="80">
        <f>SUM(S158+S159)</f>
        <v>445357.8</v>
      </c>
      <c r="T157" s="81">
        <f>SUM(T158+T159)</f>
        <v>469180.7</v>
      </c>
      <c r="U157" s="88">
        <f>SUM(U158+U159)</f>
        <v>458542.9</v>
      </c>
      <c r="V157" s="80">
        <f>(U157/S157)*100</f>
        <v>102.96056339419677</v>
      </c>
      <c r="W157" s="81">
        <f>(U157/T157)*100</f>
        <v>97.73268593529103</v>
      </c>
      <c r="X157" s="1"/>
    </row>
    <row r="158" spans="1:24" ht="23.25">
      <c r="A158" s="1"/>
      <c r="B158" s="43"/>
      <c r="C158" s="43"/>
      <c r="D158" s="43"/>
      <c r="E158" s="43"/>
      <c r="F158" s="41"/>
      <c r="G158" s="42"/>
      <c r="H158" s="43"/>
      <c r="I158" s="44"/>
      <c r="J158" s="48" t="s">
        <v>41</v>
      </c>
      <c r="K158" s="49"/>
      <c r="L158" s="42"/>
      <c r="M158" s="86"/>
      <c r="N158" s="71"/>
      <c r="O158" s="72"/>
      <c r="P158" s="70"/>
      <c r="Q158" s="78"/>
      <c r="R158" s="79"/>
      <c r="S158" s="80">
        <v>445357.8</v>
      </c>
      <c r="T158" s="81">
        <v>469180.7</v>
      </c>
      <c r="U158" s="88">
        <v>458542.9</v>
      </c>
      <c r="V158" s="80">
        <f>(U158/S158)*100</f>
        <v>102.96056339419677</v>
      </c>
      <c r="W158" s="81">
        <f>(U158/T158)*100</f>
        <v>97.73268593529103</v>
      </c>
      <c r="X158" s="1"/>
    </row>
    <row r="159" spans="1:24" ht="23.25">
      <c r="A159" s="1"/>
      <c r="B159" s="43"/>
      <c r="C159" s="43"/>
      <c r="D159" s="43"/>
      <c r="E159" s="43"/>
      <c r="F159" s="41"/>
      <c r="G159" s="42"/>
      <c r="H159" s="40"/>
      <c r="I159" s="44"/>
      <c r="J159" s="48" t="s">
        <v>42</v>
      </c>
      <c r="K159" s="49"/>
      <c r="L159" s="42"/>
      <c r="M159" s="86"/>
      <c r="N159" s="71"/>
      <c r="O159" s="72"/>
      <c r="P159" s="70"/>
      <c r="Q159" s="78"/>
      <c r="R159" s="79"/>
      <c r="S159" s="80"/>
      <c r="T159" s="81"/>
      <c r="U159" s="88"/>
      <c r="V159" s="80"/>
      <c r="W159" s="81"/>
      <c r="X159" s="1"/>
    </row>
    <row r="160" spans="1:24" ht="23.25">
      <c r="A160" s="1"/>
      <c r="B160" s="43"/>
      <c r="C160" s="43"/>
      <c r="D160" s="43"/>
      <c r="E160" s="43"/>
      <c r="F160" s="41"/>
      <c r="G160" s="42"/>
      <c r="H160" s="40"/>
      <c r="I160" s="44"/>
      <c r="J160" s="48"/>
      <c r="K160" s="49"/>
      <c r="L160" s="42"/>
      <c r="M160" s="86"/>
      <c r="N160" s="71"/>
      <c r="O160" s="72"/>
      <c r="P160" s="70"/>
      <c r="Q160" s="78"/>
      <c r="R160" s="79"/>
      <c r="S160" s="80"/>
      <c r="T160" s="81"/>
      <c r="U160" s="88"/>
      <c r="V160" s="80"/>
      <c r="W160" s="81"/>
      <c r="X160" s="1"/>
    </row>
    <row r="161" spans="1:24" ht="23.25">
      <c r="A161" s="1"/>
      <c r="B161" s="103" t="s">
        <v>83</v>
      </c>
      <c r="C161" s="43"/>
      <c r="D161" s="43"/>
      <c r="E161" s="43"/>
      <c r="F161" s="41"/>
      <c r="G161" s="42"/>
      <c r="H161" s="43"/>
      <c r="I161" s="44"/>
      <c r="J161" s="48" t="s">
        <v>84</v>
      </c>
      <c r="K161" s="49"/>
      <c r="L161" s="42"/>
      <c r="M161" s="86"/>
      <c r="N161" s="71"/>
      <c r="O161" s="72"/>
      <c r="P161" s="70"/>
      <c r="Q161" s="78"/>
      <c r="R161" s="79"/>
      <c r="S161" s="80">
        <f aca="true" t="shared" si="13" ref="S161:U162">SUM(S165)</f>
        <v>42619.799999999996</v>
      </c>
      <c r="T161" s="81">
        <f t="shared" si="13"/>
        <v>47708.5</v>
      </c>
      <c r="U161" s="88">
        <f t="shared" si="13"/>
        <v>35737.4</v>
      </c>
      <c r="V161" s="80">
        <f>(U161/S161)*100</f>
        <v>83.85163703255296</v>
      </c>
      <c r="W161" s="81">
        <f>(U161/T161)*100</f>
        <v>74.90782564951739</v>
      </c>
      <c r="X161" s="1"/>
    </row>
    <row r="162" spans="1:24" ht="23.25">
      <c r="A162" s="1"/>
      <c r="B162" s="43"/>
      <c r="C162" s="43"/>
      <c r="D162" s="43"/>
      <c r="E162" s="43"/>
      <c r="F162" s="41"/>
      <c r="G162" s="42"/>
      <c r="H162" s="43"/>
      <c r="I162" s="44"/>
      <c r="J162" s="48" t="s">
        <v>41</v>
      </c>
      <c r="K162" s="49"/>
      <c r="L162" s="42"/>
      <c r="M162" s="86"/>
      <c r="N162" s="71"/>
      <c r="O162" s="72"/>
      <c r="P162" s="70"/>
      <c r="Q162" s="78"/>
      <c r="R162" s="79"/>
      <c r="S162" s="80">
        <f t="shared" si="13"/>
        <v>42619.799999999996</v>
      </c>
      <c r="T162" s="81">
        <f t="shared" si="13"/>
        <v>47708.5</v>
      </c>
      <c r="U162" s="88">
        <f t="shared" si="13"/>
        <v>35737.4</v>
      </c>
      <c r="V162" s="80">
        <f>(U162/S162)*100</f>
        <v>83.85163703255296</v>
      </c>
      <c r="W162" s="81">
        <f>(U162/T162)*100</f>
        <v>74.90782564951739</v>
      </c>
      <c r="X162" s="1"/>
    </row>
    <row r="163" spans="1:24" ht="23.25">
      <c r="A163" s="1"/>
      <c r="B163" s="43"/>
      <c r="C163" s="43"/>
      <c r="D163" s="43"/>
      <c r="E163" s="43"/>
      <c r="F163" s="41"/>
      <c r="G163" s="42"/>
      <c r="H163" s="43"/>
      <c r="I163" s="44"/>
      <c r="J163" s="48" t="s">
        <v>42</v>
      </c>
      <c r="K163" s="49"/>
      <c r="L163" s="42"/>
      <c r="M163" s="86"/>
      <c r="N163" s="71"/>
      <c r="O163" s="72"/>
      <c r="P163" s="70"/>
      <c r="Q163" s="78"/>
      <c r="R163" s="79"/>
      <c r="S163" s="80"/>
      <c r="T163" s="81"/>
      <c r="U163" s="88"/>
      <c r="V163" s="80"/>
      <c r="W163" s="81"/>
      <c r="X163" s="1"/>
    </row>
    <row r="164" spans="1:24" ht="23.25">
      <c r="A164" s="1"/>
      <c r="B164" s="43"/>
      <c r="C164" s="43"/>
      <c r="D164" s="43"/>
      <c r="E164" s="43"/>
      <c r="F164" s="41"/>
      <c r="G164" s="42"/>
      <c r="H164" s="43"/>
      <c r="I164" s="44"/>
      <c r="J164" s="48"/>
      <c r="K164" s="49"/>
      <c r="L164" s="42"/>
      <c r="M164" s="86"/>
      <c r="N164" s="71"/>
      <c r="O164" s="72"/>
      <c r="P164" s="70"/>
      <c r="Q164" s="78"/>
      <c r="R164" s="79"/>
      <c r="S164" s="80"/>
      <c r="T164" s="81"/>
      <c r="U164" s="88"/>
      <c r="V164" s="80"/>
      <c r="W164" s="81"/>
      <c r="X164" s="1"/>
    </row>
    <row r="165" spans="1:24" ht="23.25">
      <c r="A165" s="1"/>
      <c r="B165" s="43"/>
      <c r="C165" s="103" t="s">
        <v>85</v>
      </c>
      <c r="D165" s="43"/>
      <c r="E165" s="43"/>
      <c r="F165" s="41"/>
      <c r="G165" s="42"/>
      <c r="H165" s="43"/>
      <c r="I165" s="44"/>
      <c r="J165" s="48" t="s">
        <v>86</v>
      </c>
      <c r="K165" s="49"/>
      <c r="L165" s="42"/>
      <c r="M165" s="86"/>
      <c r="N165" s="71"/>
      <c r="O165" s="72"/>
      <c r="P165" s="70"/>
      <c r="Q165" s="78"/>
      <c r="R165" s="79"/>
      <c r="S165" s="80">
        <f aca="true" t="shared" si="14" ref="S165:U166">SUM(S169)</f>
        <v>42619.799999999996</v>
      </c>
      <c r="T165" s="81">
        <f t="shared" si="14"/>
        <v>47708.5</v>
      </c>
      <c r="U165" s="88">
        <f t="shared" si="14"/>
        <v>35737.4</v>
      </c>
      <c r="V165" s="80">
        <f>(U165/S165)*100</f>
        <v>83.85163703255296</v>
      </c>
      <c r="W165" s="81">
        <f>(U165/T165)*100</f>
        <v>74.90782564951739</v>
      </c>
      <c r="X165" s="1"/>
    </row>
    <row r="166" spans="1:24" ht="23.25">
      <c r="A166" s="1"/>
      <c r="B166" s="43"/>
      <c r="C166" s="43"/>
      <c r="D166" s="43"/>
      <c r="E166" s="43"/>
      <c r="F166" s="41"/>
      <c r="G166" s="42"/>
      <c r="H166" s="43"/>
      <c r="I166" s="44"/>
      <c r="J166" s="48" t="s">
        <v>41</v>
      </c>
      <c r="K166" s="49"/>
      <c r="L166" s="42"/>
      <c r="M166" s="86"/>
      <c r="N166" s="71"/>
      <c r="O166" s="72"/>
      <c r="P166" s="70"/>
      <c r="Q166" s="78"/>
      <c r="R166" s="79"/>
      <c r="S166" s="80">
        <f t="shared" si="14"/>
        <v>42619.799999999996</v>
      </c>
      <c r="T166" s="81">
        <f t="shared" si="14"/>
        <v>47708.5</v>
      </c>
      <c r="U166" s="88">
        <f t="shared" si="14"/>
        <v>35737.4</v>
      </c>
      <c r="V166" s="80">
        <f>(U166/S166)*100</f>
        <v>83.85163703255296</v>
      </c>
      <c r="W166" s="81">
        <f>(U166/T166)*100</f>
        <v>74.90782564951739</v>
      </c>
      <c r="X166" s="1"/>
    </row>
    <row r="167" spans="1:24" ht="23.25">
      <c r="A167" s="1"/>
      <c r="B167" s="43"/>
      <c r="C167" s="43"/>
      <c r="D167" s="43"/>
      <c r="E167" s="43"/>
      <c r="F167" s="41"/>
      <c r="G167" s="42"/>
      <c r="H167" s="43"/>
      <c r="I167" s="44"/>
      <c r="J167" s="48" t="s">
        <v>42</v>
      </c>
      <c r="K167" s="49"/>
      <c r="L167" s="42"/>
      <c r="M167" s="86"/>
      <c r="N167" s="71"/>
      <c r="O167" s="72"/>
      <c r="P167" s="70"/>
      <c r="Q167" s="78"/>
      <c r="R167" s="79"/>
      <c r="S167" s="80"/>
      <c r="T167" s="81"/>
      <c r="U167" s="88"/>
      <c r="V167" s="80"/>
      <c r="W167" s="81"/>
      <c r="X167" s="1"/>
    </row>
    <row r="168" spans="1:24" ht="23.25">
      <c r="A168" s="1"/>
      <c r="B168" s="43"/>
      <c r="C168" s="43"/>
      <c r="D168" s="43"/>
      <c r="E168" s="43"/>
      <c r="F168" s="41"/>
      <c r="G168" s="42"/>
      <c r="H168" s="43"/>
      <c r="I168" s="44"/>
      <c r="J168" s="48"/>
      <c r="K168" s="49"/>
      <c r="L168" s="42"/>
      <c r="M168" s="86"/>
      <c r="N168" s="71"/>
      <c r="O168" s="72"/>
      <c r="P168" s="70"/>
      <c r="Q168" s="78"/>
      <c r="R168" s="79"/>
      <c r="S168" s="80"/>
      <c r="T168" s="81"/>
      <c r="U168" s="88"/>
      <c r="V168" s="80"/>
      <c r="W168" s="81"/>
      <c r="X168" s="1"/>
    </row>
    <row r="169" spans="1:24" ht="23.25">
      <c r="A169" s="1"/>
      <c r="B169" s="43"/>
      <c r="C169" s="43"/>
      <c r="D169" s="103" t="s">
        <v>45</v>
      </c>
      <c r="E169" s="43"/>
      <c r="F169" s="41"/>
      <c r="G169" s="42"/>
      <c r="H169" s="40"/>
      <c r="I169" s="44"/>
      <c r="J169" s="48" t="s">
        <v>46</v>
      </c>
      <c r="K169" s="49"/>
      <c r="L169" s="42"/>
      <c r="M169" s="86"/>
      <c r="N169" s="71"/>
      <c r="O169" s="72"/>
      <c r="P169" s="70"/>
      <c r="Q169" s="78"/>
      <c r="R169" s="79"/>
      <c r="S169" s="80">
        <f aca="true" t="shared" si="15" ref="S169:U170">SUM(S173)</f>
        <v>42619.799999999996</v>
      </c>
      <c r="T169" s="81">
        <f t="shared" si="15"/>
        <v>47708.5</v>
      </c>
      <c r="U169" s="88">
        <f t="shared" si="15"/>
        <v>35737.4</v>
      </c>
      <c r="V169" s="80">
        <f>(U169/S169)*100</f>
        <v>83.85163703255296</v>
      </c>
      <c r="W169" s="81">
        <f>(U169/T169)*100</f>
        <v>74.90782564951739</v>
      </c>
      <c r="X169" s="1"/>
    </row>
    <row r="170" spans="1:24" ht="23.25">
      <c r="A170" s="1"/>
      <c r="B170" s="43"/>
      <c r="C170" s="43"/>
      <c r="D170" s="43"/>
      <c r="E170" s="43"/>
      <c r="F170" s="41"/>
      <c r="G170" s="42"/>
      <c r="H170" s="43"/>
      <c r="I170" s="44"/>
      <c r="J170" s="48" t="s">
        <v>41</v>
      </c>
      <c r="K170" s="49"/>
      <c r="L170" s="42"/>
      <c r="M170" s="86"/>
      <c r="N170" s="71"/>
      <c r="O170" s="72"/>
      <c r="P170" s="70"/>
      <c r="Q170" s="78"/>
      <c r="R170" s="79"/>
      <c r="S170" s="80">
        <f t="shared" si="15"/>
        <v>42619.799999999996</v>
      </c>
      <c r="T170" s="81">
        <f t="shared" si="15"/>
        <v>47708.5</v>
      </c>
      <c r="U170" s="88">
        <f t="shared" si="15"/>
        <v>35737.4</v>
      </c>
      <c r="V170" s="80">
        <f>(U170/S170)*100</f>
        <v>83.85163703255296</v>
      </c>
      <c r="W170" s="81">
        <f>(U170/T170)*100</f>
        <v>74.90782564951739</v>
      </c>
      <c r="X170" s="1"/>
    </row>
    <row r="171" spans="1:24" ht="23.25">
      <c r="A171" s="1"/>
      <c r="B171" s="43"/>
      <c r="C171" s="43"/>
      <c r="D171" s="43"/>
      <c r="E171" s="43"/>
      <c r="F171" s="41"/>
      <c r="G171" s="42"/>
      <c r="H171" s="40"/>
      <c r="I171" s="44"/>
      <c r="J171" s="48" t="s">
        <v>42</v>
      </c>
      <c r="K171" s="49"/>
      <c r="L171" s="42"/>
      <c r="M171" s="86"/>
      <c r="N171" s="71"/>
      <c r="O171" s="72"/>
      <c r="P171" s="70"/>
      <c r="Q171" s="78"/>
      <c r="R171" s="79"/>
      <c r="S171" s="80"/>
      <c r="T171" s="81"/>
      <c r="U171" s="88"/>
      <c r="V171" s="80"/>
      <c r="W171" s="81"/>
      <c r="X171" s="1"/>
    </row>
    <row r="172" spans="1:24" ht="23.25">
      <c r="A172" s="1"/>
      <c r="B172" s="43"/>
      <c r="C172" s="43"/>
      <c r="D172" s="43"/>
      <c r="E172" s="43"/>
      <c r="F172" s="41"/>
      <c r="G172" s="42"/>
      <c r="H172" s="43"/>
      <c r="I172" s="44"/>
      <c r="J172" s="48"/>
      <c r="K172" s="49"/>
      <c r="L172" s="42"/>
      <c r="M172" s="86"/>
      <c r="N172" s="71"/>
      <c r="O172" s="72"/>
      <c r="P172" s="70"/>
      <c r="Q172" s="78"/>
      <c r="R172" s="79"/>
      <c r="S172" s="80"/>
      <c r="T172" s="81"/>
      <c r="U172" s="88"/>
      <c r="V172" s="80"/>
      <c r="W172" s="81"/>
      <c r="X172" s="1"/>
    </row>
    <row r="173" spans="1:24" ht="23.25">
      <c r="A173" s="1"/>
      <c r="B173" s="43"/>
      <c r="C173" s="43"/>
      <c r="D173" s="43"/>
      <c r="E173" s="103" t="s">
        <v>47</v>
      </c>
      <c r="F173" s="41"/>
      <c r="G173" s="42"/>
      <c r="H173" s="40"/>
      <c r="I173" s="44"/>
      <c r="J173" s="48" t="s">
        <v>48</v>
      </c>
      <c r="K173" s="49"/>
      <c r="L173" s="42"/>
      <c r="M173" s="86"/>
      <c r="N173" s="71"/>
      <c r="O173" s="72"/>
      <c r="P173" s="70"/>
      <c r="Q173" s="78"/>
      <c r="R173" s="79"/>
      <c r="S173" s="80">
        <f aca="true" t="shared" si="16" ref="S173:U174">SUM(S177)</f>
        <v>42619.799999999996</v>
      </c>
      <c r="T173" s="81">
        <f t="shared" si="16"/>
        <v>47708.5</v>
      </c>
      <c r="U173" s="88">
        <f t="shared" si="16"/>
        <v>35737.4</v>
      </c>
      <c r="V173" s="80">
        <f>(U173/S173)*100</f>
        <v>83.85163703255296</v>
      </c>
      <c r="W173" s="81">
        <f>(U173/T173)*100</f>
        <v>74.90782564951739</v>
      </c>
      <c r="X173" s="1"/>
    </row>
    <row r="174" spans="1:24" ht="23.25">
      <c r="A174" s="1"/>
      <c r="B174" s="43"/>
      <c r="C174" s="43"/>
      <c r="D174" s="43"/>
      <c r="E174" s="43"/>
      <c r="F174" s="41"/>
      <c r="G174" s="42"/>
      <c r="H174" s="43"/>
      <c r="I174" s="44"/>
      <c r="J174" s="48" t="s">
        <v>41</v>
      </c>
      <c r="K174" s="49"/>
      <c r="L174" s="42"/>
      <c r="M174" s="86"/>
      <c r="N174" s="71"/>
      <c r="O174" s="72"/>
      <c r="P174" s="70"/>
      <c r="Q174" s="78"/>
      <c r="R174" s="79"/>
      <c r="S174" s="80">
        <f t="shared" si="16"/>
        <v>42619.799999999996</v>
      </c>
      <c r="T174" s="81">
        <f t="shared" si="16"/>
        <v>47708.5</v>
      </c>
      <c r="U174" s="88">
        <f t="shared" si="16"/>
        <v>35737.4</v>
      </c>
      <c r="V174" s="80">
        <f>(U174/S174)*100</f>
        <v>83.85163703255296</v>
      </c>
      <c r="W174" s="81">
        <f>(U174/T174)*100</f>
        <v>74.90782564951739</v>
      </c>
      <c r="X174" s="1"/>
    </row>
    <row r="175" spans="1:24" ht="23.25">
      <c r="A175" s="1"/>
      <c r="B175" s="43"/>
      <c r="C175" s="43"/>
      <c r="D175" s="43"/>
      <c r="E175" s="43"/>
      <c r="F175" s="41"/>
      <c r="G175" s="42"/>
      <c r="H175" s="43"/>
      <c r="I175" s="44"/>
      <c r="J175" s="48" t="s">
        <v>42</v>
      </c>
      <c r="K175" s="49"/>
      <c r="L175" s="42"/>
      <c r="M175" s="86"/>
      <c r="N175" s="71"/>
      <c r="O175" s="72"/>
      <c r="P175" s="70"/>
      <c r="Q175" s="78"/>
      <c r="R175" s="79"/>
      <c r="S175" s="80"/>
      <c r="T175" s="81"/>
      <c r="U175" s="88"/>
      <c r="V175" s="80"/>
      <c r="W175" s="81"/>
      <c r="X175" s="1"/>
    </row>
    <row r="176" spans="1:24" ht="23.25">
      <c r="A176" s="1"/>
      <c r="B176" s="43"/>
      <c r="C176" s="43"/>
      <c r="D176" s="43"/>
      <c r="E176" s="43"/>
      <c r="F176" s="50"/>
      <c r="G176" s="42"/>
      <c r="H176" s="43"/>
      <c r="I176" s="44"/>
      <c r="J176" s="48"/>
      <c r="K176" s="49"/>
      <c r="L176" s="42"/>
      <c r="M176" s="86"/>
      <c r="N176" s="71"/>
      <c r="O176" s="72"/>
      <c r="P176" s="70"/>
      <c r="Q176" s="78"/>
      <c r="R176" s="79"/>
      <c r="S176" s="80"/>
      <c r="T176" s="81"/>
      <c r="U176" s="88"/>
      <c r="V176" s="80"/>
      <c r="W176" s="81"/>
      <c r="X176" s="1"/>
    </row>
    <row r="177" spans="1:24" ht="23.25">
      <c r="A177" s="1"/>
      <c r="B177" s="43"/>
      <c r="C177" s="43"/>
      <c r="D177" s="43"/>
      <c r="E177" s="43"/>
      <c r="F177" s="104" t="s">
        <v>87</v>
      </c>
      <c r="G177" s="42"/>
      <c r="H177" s="43"/>
      <c r="I177" s="44"/>
      <c r="J177" s="48" t="s">
        <v>88</v>
      </c>
      <c r="K177" s="49"/>
      <c r="L177" s="42"/>
      <c r="M177" s="86"/>
      <c r="N177" s="71"/>
      <c r="O177" s="72"/>
      <c r="P177" s="70"/>
      <c r="Q177" s="78"/>
      <c r="R177" s="79"/>
      <c r="S177" s="80">
        <f aca="true" t="shared" si="17" ref="S177:U178">SUM(S191)</f>
        <v>42619.799999999996</v>
      </c>
      <c r="T177" s="81">
        <f t="shared" si="17"/>
        <v>47708.5</v>
      </c>
      <c r="U177" s="88">
        <f t="shared" si="17"/>
        <v>35737.4</v>
      </c>
      <c r="V177" s="80">
        <f>(U177/S177)*100</f>
        <v>83.85163703255296</v>
      </c>
      <c r="W177" s="81">
        <f>(U177/T177)*100</f>
        <v>74.90782564951739</v>
      </c>
      <c r="X177" s="1"/>
    </row>
    <row r="178" spans="1:24" ht="23.25">
      <c r="A178" s="1"/>
      <c r="B178" s="43"/>
      <c r="C178" s="43"/>
      <c r="D178" s="43"/>
      <c r="E178" s="43"/>
      <c r="F178" s="50"/>
      <c r="G178" s="42"/>
      <c r="H178" s="43"/>
      <c r="I178" s="44"/>
      <c r="J178" s="48" t="s">
        <v>41</v>
      </c>
      <c r="K178" s="49"/>
      <c r="L178" s="42"/>
      <c r="M178" s="86"/>
      <c r="N178" s="71"/>
      <c r="O178" s="72"/>
      <c r="P178" s="70"/>
      <c r="Q178" s="78"/>
      <c r="R178" s="79"/>
      <c r="S178" s="80">
        <f t="shared" si="17"/>
        <v>42619.799999999996</v>
      </c>
      <c r="T178" s="81">
        <f t="shared" si="17"/>
        <v>47708.5</v>
      </c>
      <c r="U178" s="88">
        <f t="shared" si="17"/>
        <v>35737.4</v>
      </c>
      <c r="V178" s="80">
        <f>(U178/S178)*100</f>
        <v>83.85163703255296</v>
      </c>
      <c r="W178" s="81">
        <f>(U178/T178)*100</f>
        <v>74.90782564951739</v>
      </c>
      <c r="X178" s="1"/>
    </row>
    <row r="179" spans="1:24" ht="23.25">
      <c r="A179" s="1"/>
      <c r="B179" s="43"/>
      <c r="C179" s="43"/>
      <c r="D179" s="43"/>
      <c r="E179" s="43"/>
      <c r="F179" s="50"/>
      <c r="G179" s="42"/>
      <c r="H179" s="43"/>
      <c r="I179" s="44"/>
      <c r="J179" s="48" t="s">
        <v>42</v>
      </c>
      <c r="K179" s="49"/>
      <c r="L179" s="42"/>
      <c r="M179" s="86"/>
      <c r="N179" s="71"/>
      <c r="O179" s="72"/>
      <c r="P179" s="70"/>
      <c r="Q179" s="78"/>
      <c r="R179" s="79"/>
      <c r="S179" s="80"/>
      <c r="T179" s="81"/>
      <c r="U179" s="88"/>
      <c r="V179" s="80"/>
      <c r="W179" s="81"/>
      <c r="X179" s="1"/>
    </row>
    <row r="180" spans="1:24" ht="23.25">
      <c r="A180" s="1"/>
      <c r="B180" s="54"/>
      <c r="C180" s="54"/>
      <c r="D180" s="54"/>
      <c r="E180" s="54"/>
      <c r="F180" s="52"/>
      <c r="G180" s="53"/>
      <c r="H180" s="54"/>
      <c r="I180" s="55"/>
      <c r="J180" s="56"/>
      <c r="K180" s="57"/>
      <c r="L180" s="53"/>
      <c r="M180" s="87"/>
      <c r="N180" s="73"/>
      <c r="O180" s="74"/>
      <c r="P180" s="75"/>
      <c r="Q180" s="82"/>
      <c r="R180" s="83"/>
      <c r="S180" s="84"/>
      <c r="T180" s="85"/>
      <c r="U180" s="82"/>
      <c r="V180" s="84"/>
      <c r="W180" s="85"/>
      <c r="X180" s="1"/>
    </row>
    <row r="181" spans="1:24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58"/>
      <c r="T181" s="58"/>
      <c r="U181" s="58"/>
      <c r="V181" s="58"/>
      <c r="W181" s="58"/>
      <c r="X181" s="1"/>
    </row>
    <row r="182" spans="1:24" ht="23.25">
      <c r="A182" s="1"/>
      <c r="B182" s="106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58"/>
      <c r="T182" s="58"/>
      <c r="U182" s="59"/>
      <c r="V182" s="58"/>
      <c r="W182" s="59" t="s">
        <v>94</v>
      </c>
      <c r="X182" s="1"/>
    </row>
    <row r="183" spans="1:24" ht="23.25">
      <c r="A183" s="1"/>
      <c r="B183" s="7"/>
      <c r="C183" s="8"/>
      <c r="D183" s="8"/>
      <c r="E183" s="8"/>
      <c r="F183" s="8"/>
      <c r="G183" s="8"/>
      <c r="H183" s="60"/>
      <c r="I183" s="10"/>
      <c r="J183" s="10"/>
      <c r="K183" s="11"/>
      <c r="L183" s="7" t="s">
        <v>35</v>
      </c>
      <c r="M183" s="12"/>
      <c r="N183" s="12"/>
      <c r="O183" s="12"/>
      <c r="P183" s="12"/>
      <c r="Q183" s="12"/>
      <c r="R183" s="12"/>
      <c r="S183" s="13"/>
      <c r="T183" s="8"/>
      <c r="U183" s="8"/>
      <c r="V183" s="8"/>
      <c r="W183" s="9"/>
      <c r="X183" s="1"/>
    </row>
    <row r="184" spans="1:24" ht="23.25">
      <c r="A184" s="1"/>
      <c r="B184" s="14" t="s">
        <v>24</v>
      </c>
      <c r="C184" s="15"/>
      <c r="D184" s="15"/>
      <c r="E184" s="15"/>
      <c r="F184" s="15"/>
      <c r="G184" s="15"/>
      <c r="H184" s="61"/>
      <c r="I184" s="17"/>
      <c r="J184" s="17"/>
      <c r="K184" s="18"/>
      <c r="L184" s="19"/>
      <c r="M184" s="66"/>
      <c r="N184" s="62" t="s">
        <v>36</v>
      </c>
      <c r="O184" s="62"/>
      <c r="P184" s="62"/>
      <c r="Q184" s="62"/>
      <c r="R184" s="63"/>
      <c r="S184" s="14" t="s">
        <v>2</v>
      </c>
      <c r="T184" s="15"/>
      <c r="U184" s="15"/>
      <c r="V184" s="15"/>
      <c r="W184" s="16"/>
      <c r="X184" s="1"/>
    </row>
    <row r="185" spans="1:24" ht="23.25">
      <c r="A185" s="1"/>
      <c r="B185" s="20" t="s">
        <v>25</v>
      </c>
      <c r="C185" s="21"/>
      <c r="D185" s="21"/>
      <c r="E185" s="21"/>
      <c r="F185" s="21"/>
      <c r="G185" s="21"/>
      <c r="H185" s="61"/>
      <c r="I185" s="1"/>
      <c r="J185" s="2" t="s">
        <v>4</v>
      </c>
      <c r="K185" s="18"/>
      <c r="L185" s="23" t="s">
        <v>33</v>
      </c>
      <c r="M185" s="23" t="s">
        <v>21</v>
      </c>
      <c r="N185" s="64"/>
      <c r="O185" s="17"/>
      <c r="P185" s="65"/>
      <c r="Q185" s="23" t="s">
        <v>3</v>
      </c>
      <c r="R185" s="16"/>
      <c r="S185" s="20" t="s">
        <v>37</v>
      </c>
      <c r="T185" s="21"/>
      <c r="U185" s="21"/>
      <c r="V185" s="21"/>
      <c r="W185" s="22"/>
      <c r="X185" s="1"/>
    </row>
    <row r="186" spans="1:24" ht="23.25">
      <c r="A186" s="1"/>
      <c r="B186" s="24"/>
      <c r="C186" s="24"/>
      <c r="D186" s="24"/>
      <c r="E186" s="24"/>
      <c r="F186" s="25"/>
      <c r="G186" s="1"/>
      <c r="H186" s="24"/>
      <c r="I186" s="24"/>
      <c r="J186" s="26"/>
      <c r="K186" s="18"/>
      <c r="L186" s="26" t="s">
        <v>34</v>
      </c>
      <c r="M186" s="30" t="s">
        <v>22</v>
      </c>
      <c r="N186" s="28" t="s">
        <v>6</v>
      </c>
      <c r="O186" s="67" t="s">
        <v>7</v>
      </c>
      <c r="P186" s="28" t="s">
        <v>8</v>
      </c>
      <c r="Q186" s="20" t="s">
        <v>31</v>
      </c>
      <c r="R186" s="22"/>
      <c r="S186" s="24"/>
      <c r="T186" s="25"/>
      <c r="U186" s="1"/>
      <c r="V186" s="14" t="s">
        <v>3</v>
      </c>
      <c r="W186" s="16"/>
      <c r="X186" s="1"/>
    </row>
    <row r="187" spans="1:24" ht="23.25">
      <c r="A187" s="1"/>
      <c r="B187" s="14" t="s">
        <v>14</v>
      </c>
      <c r="C187" s="14" t="s">
        <v>15</v>
      </c>
      <c r="D187" s="14" t="s">
        <v>16</v>
      </c>
      <c r="E187" s="14" t="s">
        <v>17</v>
      </c>
      <c r="F187" s="27" t="s">
        <v>18</v>
      </c>
      <c r="G187" s="2" t="s">
        <v>5</v>
      </c>
      <c r="H187" s="14" t="s">
        <v>19</v>
      </c>
      <c r="I187" s="24"/>
      <c r="J187" s="1"/>
      <c r="K187" s="18"/>
      <c r="L187" s="26" t="s">
        <v>20</v>
      </c>
      <c r="M187" s="28" t="s">
        <v>23</v>
      </c>
      <c r="N187" s="28"/>
      <c r="O187" s="28"/>
      <c r="P187" s="28"/>
      <c r="Q187" s="26" t="s">
        <v>26</v>
      </c>
      <c r="R187" s="29" t="s">
        <v>26</v>
      </c>
      <c r="S187" s="30" t="s">
        <v>6</v>
      </c>
      <c r="T187" s="28" t="s">
        <v>9</v>
      </c>
      <c r="U187" s="26" t="s">
        <v>10</v>
      </c>
      <c r="V187" s="14" t="s">
        <v>11</v>
      </c>
      <c r="W187" s="16"/>
      <c r="X187" s="1"/>
    </row>
    <row r="188" spans="1:24" ht="23.25">
      <c r="A188" s="1"/>
      <c r="B188" s="31"/>
      <c r="C188" s="31"/>
      <c r="D188" s="31"/>
      <c r="E188" s="31"/>
      <c r="F188" s="32"/>
      <c r="G188" s="33"/>
      <c r="H188" s="31"/>
      <c r="I188" s="31"/>
      <c r="J188" s="33"/>
      <c r="K188" s="34"/>
      <c r="L188" s="35"/>
      <c r="M188" s="36"/>
      <c r="N188" s="36"/>
      <c r="O188" s="36"/>
      <c r="P188" s="36"/>
      <c r="Q188" s="35" t="s">
        <v>27</v>
      </c>
      <c r="R188" s="37" t="s">
        <v>28</v>
      </c>
      <c r="S188" s="31"/>
      <c r="T188" s="32"/>
      <c r="U188" s="33"/>
      <c r="V188" s="38" t="s">
        <v>29</v>
      </c>
      <c r="W188" s="39" t="s">
        <v>30</v>
      </c>
      <c r="X188" s="1"/>
    </row>
    <row r="189" spans="1:24" ht="23.25">
      <c r="A189" s="1"/>
      <c r="B189" s="40"/>
      <c r="C189" s="40"/>
      <c r="D189" s="40"/>
      <c r="E189" s="40"/>
      <c r="F189" s="41"/>
      <c r="G189" s="42"/>
      <c r="H189" s="43"/>
      <c r="I189" s="44"/>
      <c r="J189" s="45"/>
      <c r="K189" s="46"/>
      <c r="L189" s="47"/>
      <c r="M189" s="86"/>
      <c r="N189" s="70"/>
      <c r="O189" s="70"/>
      <c r="P189" s="70"/>
      <c r="Q189" s="78"/>
      <c r="R189" s="79"/>
      <c r="S189" s="80"/>
      <c r="T189" s="80"/>
      <c r="U189" s="80"/>
      <c r="V189" s="80"/>
      <c r="W189" s="81"/>
      <c r="X189" s="1"/>
    </row>
    <row r="190" spans="1:24" ht="23.25">
      <c r="A190" s="1"/>
      <c r="B190" s="103" t="s">
        <v>83</v>
      </c>
      <c r="C190" s="103" t="s">
        <v>85</v>
      </c>
      <c r="D190" s="103" t="s">
        <v>45</v>
      </c>
      <c r="E190" s="103" t="s">
        <v>47</v>
      </c>
      <c r="F190" s="104" t="s">
        <v>87</v>
      </c>
      <c r="G190" s="105" t="s">
        <v>52</v>
      </c>
      <c r="H190" s="43"/>
      <c r="I190" s="44"/>
      <c r="J190" s="48" t="s">
        <v>53</v>
      </c>
      <c r="K190" s="49"/>
      <c r="L190" s="42"/>
      <c r="M190" s="86"/>
      <c r="N190" s="71"/>
      <c r="O190" s="72"/>
      <c r="P190" s="70"/>
      <c r="Q190" s="78"/>
      <c r="R190" s="79"/>
      <c r="S190" s="80"/>
      <c r="T190" s="81"/>
      <c r="U190" s="88"/>
      <c r="V190" s="80"/>
      <c r="W190" s="81"/>
      <c r="X190" s="1"/>
    </row>
    <row r="191" spans="1:24" ht="23.25">
      <c r="A191" s="1"/>
      <c r="B191" s="40"/>
      <c r="C191" s="40"/>
      <c r="D191" s="40"/>
      <c r="E191" s="40"/>
      <c r="F191" s="41"/>
      <c r="G191" s="42"/>
      <c r="H191" s="43"/>
      <c r="I191" s="44"/>
      <c r="J191" s="48" t="s">
        <v>54</v>
      </c>
      <c r="K191" s="49"/>
      <c r="L191" s="42"/>
      <c r="M191" s="86"/>
      <c r="N191" s="71"/>
      <c r="O191" s="72"/>
      <c r="P191" s="70"/>
      <c r="Q191" s="78"/>
      <c r="R191" s="79"/>
      <c r="S191" s="80">
        <f aca="true" t="shared" si="18" ref="S191:U192">SUM(S195+S198+S201+S204+S207+S211)</f>
        <v>42619.799999999996</v>
      </c>
      <c r="T191" s="81">
        <f t="shared" si="18"/>
        <v>47708.5</v>
      </c>
      <c r="U191" s="88">
        <f t="shared" si="18"/>
        <v>35737.4</v>
      </c>
      <c r="V191" s="80">
        <f>(U191/S191)*100</f>
        <v>83.85163703255296</v>
      </c>
      <c r="W191" s="81">
        <f>(U191/T191)*100</f>
        <v>74.90782564951739</v>
      </c>
      <c r="X191" s="1"/>
    </row>
    <row r="192" spans="1:24" ht="23.25">
      <c r="A192" s="1"/>
      <c r="B192" s="43"/>
      <c r="C192" s="43"/>
      <c r="D192" s="43"/>
      <c r="E192" s="43"/>
      <c r="F192" s="41"/>
      <c r="G192" s="42"/>
      <c r="H192" s="43"/>
      <c r="I192" s="44"/>
      <c r="J192" s="48" t="s">
        <v>41</v>
      </c>
      <c r="K192" s="49"/>
      <c r="L192" s="42"/>
      <c r="M192" s="86"/>
      <c r="N192" s="71"/>
      <c r="O192" s="72"/>
      <c r="P192" s="70"/>
      <c r="Q192" s="78"/>
      <c r="R192" s="79"/>
      <c r="S192" s="80">
        <f t="shared" si="18"/>
        <v>42619.799999999996</v>
      </c>
      <c r="T192" s="81">
        <f t="shared" si="18"/>
        <v>47708.5</v>
      </c>
      <c r="U192" s="88">
        <f t="shared" si="18"/>
        <v>35737.4</v>
      </c>
      <c r="V192" s="80">
        <f>(U192/S192)*100</f>
        <v>83.85163703255296</v>
      </c>
      <c r="W192" s="81">
        <f>(U192/T192)*100</f>
        <v>74.90782564951739</v>
      </c>
      <c r="X192" s="1"/>
    </row>
    <row r="193" spans="1:24" ht="23.25">
      <c r="A193" s="1"/>
      <c r="B193" s="43"/>
      <c r="C193" s="43"/>
      <c r="D193" s="43"/>
      <c r="E193" s="43"/>
      <c r="F193" s="41"/>
      <c r="G193" s="42"/>
      <c r="H193" s="43"/>
      <c r="I193" s="44"/>
      <c r="J193" s="48" t="s">
        <v>42</v>
      </c>
      <c r="K193" s="49"/>
      <c r="L193" s="42"/>
      <c r="M193" s="86"/>
      <c r="N193" s="71"/>
      <c r="O193" s="72"/>
      <c r="P193" s="70"/>
      <c r="Q193" s="78"/>
      <c r="R193" s="79"/>
      <c r="S193" s="80"/>
      <c r="T193" s="81"/>
      <c r="U193" s="88"/>
      <c r="V193" s="80"/>
      <c r="W193" s="81"/>
      <c r="X193" s="1"/>
    </row>
    <row r="194" spans="1:24" ht="23.25">
      <c r="A194" s="1"/>
      <c r="B194" s="43"/>
      <c r="C194" s="43"/>
      <c r="D194" s="43"/>
      <c r="E194" s="43"/>
      <c r="F194" s="50"/>
      <c r="G194" s="42"/>
      <c r="H194" s="43"/>
      <c r="I194" s="44"/>
      <c r="J194" s="48"/>
      <c r="K194" s="49"/>
      <c r="L194" s="42"/>
      <c r="M194" s="86"/>
      <c r="N194" s="71"/>
      <c r="O194" s="72"/>
      <c r="P194" s="70"/>
      <c r="Q194" s="78"/>
      <c r="R194" s="79"/>
      <c r="S194" s="80"/>
      <c r="T194" s="81"/>
      <c r="U194" s="88"/>
      <c r="V194" s="80"/>
      <c r="W194" s="81"/>
      <c r="X194" s="1"/>
    </row>
    <row r="195" spans="1:24" ht="23.25">
      <c r="A195" s="1"/>
      <c r="B195" s="43"/>
      <c r="C195" s="43"/>
      <c r="D195" s="43"/>
      <c r="E195" s="43"/>
      <c r="F195" s="41"/>
      <c r="G195" s="42"/>
      <c r="H195" s="103" t="s">
        <v>55</v>
      </c>
      <c r="I195" s="44"/>
      <c r="J195" s="48" t="s">
        <v>56</v>
      </c>
      <c r="K195" s="49"/>
      <c r="L195" s="42"/>
      <c r="M195" s="86"/>
      <c r="N195" s="71"/>
      <c r="O195" s="72"/>
      <c r="P195" s="70"/>
      <c r="Q195" s="78"/>
      <c r="R195" s="79"/>
      <c r="S195" s="80">
        <f>SUM(S196+S197)</f>
        <v>3759</v>
      </c>
      <c r="T195" s="81">
        <f>SUM(T196+T197)</f>
        <v>4040</v>
      </c>
      <c r="U195" s="88">
        <f>SUM(U196+U197)</f>
        <v>3454.7</v>
      </c>
      <c r="V195" s="80">
        <f>(U195/S195)*100</f>
        <v>91.9047619047619</v>
      </c>
      <c r="W195" s="81">
        <f>(U195/T195)*100</f>
        <v>85.51237623762376</v>
      </c>
      <c r="X195" s="1"/>
    </row>
    <row r="196" spans="1:24" ht="23.25">
      <c r="A196" s="1"/>
      <c r="B196" s="43"/>
      <c r="C196" s="43"/>
      <c r="D196" s="43"/>
      <c r="E196" s="43"/>
      <c r="F196" s="41"/>
      <c r="G196" s="42"/>
      <c r="H196" s="40"/>
      <c r="I196" s="44"/>
      <c r="J196" s="48" t="s">
        <v>41</v>
      </c>
      <c r="K196" s="49"/>
      <c r="L196" s="42"/>
      <c r="M196" s="86"/>
      <c r="N196" s="71"/>
      <c r="O196" s="72"/>
      <c r="P196" s="70"/>
      <c r="Q196" s="78"/>
      <c r="R196" s="79"/>
      <c r="S196" s="80">
        <v>3759</v>
      </c>
      <c r="T196" s="81">
        <v>4040</v>
      </c>
      <c r="U196" s="88">
        <v>3454.7</v>
      </c>
      <c r="V196" s="80">
        <f>(U196/S196)*100</f>
        <v>91.9047619047619</v>
      </c>
      <c r="W196" s="81">
        <f>(U196/T196)*100</f>
        <v>85.51237623762376</v>
      </c>
      <c r="X196" s="1"/>
    </row>
    <row r="197" spans="1:24" ht="23.25">
      <c r="A197" s="1"/>
      <c r="B197" s="43"/>
      <c r="C197" s="43"/>
      <c r="D197" s="43"/>
      <c r="E197" s="43"/>
      <c r="F197" s="41"/>
      <c r="G197" s="42"/>
      <c r="H197" s="43"/>
      <c r="I197" s="44"/>
      <c r="J197" s="48" t="s">
        <v>42</v>
      </c>
      <c r="K197" s="49"/>
      <c r="L197" s="42"/>
      <c r="M197" s="86"/>
      <c r="N197" s="71"/>
      <c r="O197" s="72"/>
      <c r="P197" s="70"/>
      <c r="Q197" s="78"/>
      <c r="R197" s="79"/>
      <c r="S197" s="80"/>
      <c r="T197" s="81"/>
      <c r="U197" s="88"/>
      <c r="V197" s="80"/>
      <c r="W197" s="81"/>
      <c r="X197" s="1"/>
    </row>
    <row r="198" spans="1:24" ht="23.25">
      <c r="A198" s="1"/>
      <c r="B198" s="43"/>
      <c r="C198" s="43"/>
      <c r="D198" s="43"/>
      <c r="E198" s="43"/>
      <c r="F198" s="41"/>
      <c r="G198" s="42"/>
      <c r="H198" s="103" t="s">
        <v>61</v>
      </c>
      <c r="I198" s="44"/>
      <c r="J198" s="48" t="s">
        <v>62</v>
      </c>
      <c r="K198" s="49"/>
      <c r="L198" s="42"/>
      <c r="M198" s="86"/>
      <c r="N198" s="71"/>
      <c r="O198" s="72"/>
      <c r="P198" s="70"/>
      <c r="Q198" s="78"/>
      <c r="R198" s="79"/>
      <c r="S198" s="80">
        <f>SUM(S199+S200)</f>
        <v>5173.3</v>
      </c>
      <c r="T198" s="81">
        <f>SUM(T199+T200)</f>
        <v>5575.3</v>
      </c>
      <c r="U198" s="88">
        <f>SUM(U199+U200)</f>
        <v>4242.6</v>
      </c>
      <c r="V198" s="80">
        <f>(U198/S198)*100</f>
        <v>82.00954903059943</v>
      </c>
      <c r="W198" s="81">
        <f>(U198/T198)*100</f>
        <v>76.09635355944971</v>
      </c>
      <c r="X198" s="1"/>
    </row>
    <row r="199" spans="1:24" ht="23.25">
      <c r="A199" s="1"/>
      <c r="B199" s="43"/>
      <c r="C199" s="43"/>
      <c r="D199" s="43"/>
      <c r="E199" s="43"/>
      <c r="F199" s="41"/>
      <c r="G199" s="42"/>
      <c r="H199" s="43"/>
      <c r="I199" s="44"/>
      <c r="J199" s="48" t="s">
        <v>41</v>
      </c>
      <c r="K199" s="49"/>
      <c r="L199" s="42"/>
      <c r="M199" s="86"/>
      <c r="N199" s="71"/>
      <c r="O199" s="72"/>
      <c r="P199" s="70"/>
      <c r="Q199" s="78"/>
      <c r="R199" s="79"/>
      <c r="S199" s="80">
        <v>5173.3</v>
      </c>
      <c r="T199" s="81">
        <v>5575.3</v>
      </c>
      <c r="U199" s="88">
        <v>4242.6</v>
      </c>
      <c r="V199" s="80">
        <f>(U199/S199)*100</f>
        <v>82.00954903059943</v>
      </c>
      <c r="W199" s="81">
        <f>(U199/T199)*100</f>
        <v>76.09635355944971</v>
      </c>
      <c r="X199" s="1"/>
    </row>
    <row r="200" spans="1:24" ht="23.25">
      <c r="A200" s="1"/>
      <c r="B200" s="43"/>
      <c r="C200" s="43"/>
      <c r="D200" s="43"/>
      <c r="E200" s="43"/>
      <c r="F200" s="41"/>
      <c r="G200" s="42"/>
      <c r="H200" s="43"/>
      <c r="I200" s="44"/>
      <c r="J200" s="48" t="s">
        <v>42</v>
      </c>
      <c r="K200" s="49"/>
      <c r="L200" s="42"/>
      <c r="M200" s="86"/>
      <c r="N200" s="71"/>
      <c r="O200" s="72"/>
      <c r="P200" s="70"/>
      <c r="Q200" s="78"/>
      <c r="R200" s="79"/>
      <c r="S200" s="80"/>
      <c r="T200" s="81"/>
      <c r="U200" s="88"/>
      <c r="V200" s="80"/>
      <c r="W200" s="81"/>
      <c r="X200" s="1"/>
    </row>
    <row r="201" spans="1:24" ht="23.25">
      <c r="A201" s="1"/>
      <c r="B201" s="43"/>
      <c r="C201" s="43"/>
      <c r="D201" s="43"/>
      <c r="E201" s="43"/>
      <c r="F201" s="41"/>
      <c r="G201" s="42"/>
      <c r="H201" s="103" t="s">
        <v>57</v>
      </c>
      <c r="I201" s="44"/>
      <c r="J201" s="48" t="s">
        <v>58</v>
      </c>
      <c r="K201" s="49"/>
      <c r="L201" s="42"/>
      <c r="M201" s="86"/>
      <c r="N201" s="71"/>
      <c r="O201" s="72"/>
      <c r="P201" s="70"/>
      <c r="Q201" s="78"/>
      <c r="R201" s="79"/>
      <c r="S201" s="80">
        <f>SUM(S202+S203)</f>
        <v>20785.6</v>
      </c>
      <c r="T201" s="81">
        <f>SUM(T202+T203)</f>
        <v>20118.2</v>
      </c>
      <c r="U201" s="88">
        <f>SUM(U202+U203)</f>
        <v>14620.4</v>
      </c>
      <c r="V201" s="80">
        <f>(U201/S201)*100</f>
        <v>70.33908090216305</v>
      </c>
      <c r="W201" s="81">
        <f>(U201/T201)*100</f>
        <v>72.67250549253909</v>
      </c>
      <c r="X201" s="1"/>
    </row>
    <row r="202" spans="1:24" ht="23.25">
      <c r="A202" s="1"/>
      <c r="B202" s="43"/>
      <c r="C202" s="43"/>
      <c r="D202" s="43"/>
      <c r="E202" s="43"/>
      <c r="F202" s="50"/>
      <c r="G202" s="42"/>
      <c r="H202" s="43"/>
      <c r="I202" s="44"/>
      <c r="J202" s="48" t="s">
        <v>41</v>
      </c>
      <c r="K202" s="49"/>
      <c r="L202" s="42"/>
      <c r="M202" s="86"/>
      <c r="N202" s="71"/>
      <c r="O202" s="72"/>
      <c r="P202" s="70"/>
      <c r="Q202" s="78"/>
      <c r="R202" s="79"/>
      <c r="S202" s="80">
        <v>20785.6</v>
      </c>
      <c r="T202" s="81">
        <v>20118.2</v>
      </c>
      <c r="U202" s="88">
        <v>14620.4</v>
      </c>
      <c r="V202" s="80">
        <f>(U202/S202)*100</f>
        <v>70.33908090216305</v>
      </c>
      <c r="W202" s="81">
        <f>(U202/T202)*100</f>
        <v>72.67250549253909</v>
      </c>
      <c r="X202" s="1"/>
    </row>
    <row r="203" spans="1:24" ht="23.25">
      <c r="A203" s="1"/>
      <c r="B203" s="43"/>
      <c r="C203" s="43"/>
      <c r="D203" s="43"/>
      <c r="E203" s="43"/>
      <c r="F203" s="41"/>
      <c r="G203" s="42"/>
      <c r="H203" s="43"/>
      <c r="I203" s="44"/>
      <c r="J203" s="48" t="s">
        <v>42</v>
      </c>
      <c r="K203" s="49"/>
      <c r="L203" s="42"/>
      <c r="M203" s="86"/>
      <c r="N203" s="71"/>
      <c r="O203" s="72"/>
      <c r="P203" s="70"/>
      <c r="Q203" s="78"/>
      <c r="R203" s="79"/>
      <c r="S203" s="80"/>
      <c r="T203" s="81"/>
      <c r="U203" s="88"/>
      <c r="V203" s="80"/>
      <c r="W203" s="81"/>
      <c r="X203" s="1"/>
    </row>
    <row r="204" spans="1:24" ht="23.25">
      <c r="A204" s="1"/>
      <c r="B204" s="43"/>
      <c r="C204" s="43"/>
      <c r="D204" s="43"/>
      <c r="E204" s="43"/>
      <c r="F204" s="41"/>
      <c r="G204" s="42"/>
      <c r="H204" s="103" t="s">
        <v>66</v>
      </c>
      <c r="I204" s="44"/>
      <c r="J204" s="48" t="s">
        <v>67</v>
      </c>
      <c r="K204" s="49"/>
      <c r="L204" s="42"/>
      <c r="M204" s="86"/>
      <c r="N204" s="71"/>
      <c r="O204" s="72"/>
      <c r="P204" s="70"/>
      <c r="Q204" s="78"/>
      <c r="R204" s="79"/>
      <c r="S204" s="80">
        <f>SUM(S205+S206)</f>
        <v>10424.8</v>
      </c>
      <c r="T204" s="81">
        <f>SUM(T205+T206)</f>
        <v>15282.5</v>
      </c>
      <c r="U204" s="88">
        <f>SUM(U205+U206)</f>
        <v>11045.3</v>
      </c>
      <c r="V204" s="80">
        <f>(U204/S204)*100</f>
        <v>105.95215255928171</v>
      </c>
      <c r="W204" s="81">
        <f>(U204/T204)*100</f>
        <v>72.27416980206117</v>
      </c>
      <c r="X204" s="1"/>
    </row>
    <row r="205" spans="1:24" ht="23.25">
      <c r="A205" s="1"/>
      <c r="B205" s="43"/>
      <c r="C205" s="43"/>
      <c r="D205" s="43"/>
      <c r="E205" s="43"/>
      <c r="F205" s="41"/>
      <c r="G205" s="42"/>
      <c r="H205" s="40"/>
      <c r="I205" s="44"/>
      <c r="J205" s="48" t="s">
        <v>41</v>
      </c>
      <c r="K205" s="49"/>
      <c r="L205" s="42"/>
      <c r="M205" s="86"/>
      <c r="N205" s="71"/>
      <c r="O205" s="72"/>
      <c r="P205" s="70"/>
      <c r="Q205" s="78"/>
      <c r="R205" s="79"/>
      <c r="S205" s="80">
        <v>10424.8</v>
      </c>
      <c r="T205" s="81">
        <v>15282.5</v>
      </c>
      <c r="U205" s="88">
        <v>11045.3</v>
      </c>
      <c r="V205" s="80">
        <f>(U205/S205)*100</f>
        <v>105.95215255928171</v>
      </c>
      <c r="W205" s="81">
        <f>(U205/T205)*100</f>
        <v>72.27416980206117</v>
      </c>
      <c r="X205" s="1"/>
    </row>
    <row r="206" spans="1:24" ht="23.25">
      <c r="A206" s="1"/>
      <c r="B206" s="43"/>
      <c r="C206" s="43"/>
      <c r="D206" s="43"/>
      <c r="E206" s="43"/>
      <c r="F206" s="41"/>
      <c r="G206" s="42"/>
      <c r="H206" s="43"/>
      <c r="I206" s="44"/>
      <c r="J206" s="48" t="s">
        <v>42</v>
      </c>
      <c r="K206" s="49"/>
      <c r="L206" s="42"/>
      <c r="M206" s="86"/>
      <c r="N206" s="71"/>
      <c r="O206" s="72"/>
      <c r="P206" s="70"/>
      <c r="Q206" s="78"/>
      <c r="R206" s="79"/>
      <c r="S206" s="80"/>
      <c r="T206" s="81"/>
      <c r="U206" s="88"/>
      <c r="V206" s="80"/>
      <c r="W206" s="81"/>
      <c r="X206" s="1"/>
    </row>
    <row r="207" spans="1:24" ht="23.25">
      <c r="A207" s="1"/>
      <c r="B207" s="43"/>
      <c r="C207" s="43"/>
      <c r="D207" s="43"/>
      <c r="E207" s="43"/>
      <c r="F207" s="41"/>
      <c r="G207" s="42"/>
      <c r="H207" s="103" t="s">
        <v>81</v>
      </c>
      <c r="I207" s="44"/>
      <c r="J207" s="48" t="s">
        <v>82</v>
      </c>
      <c r="K207" s="49"/>
      <c r="L207" s="42"/>
      <c r="M207" s="86"/>
      <c r="N207" s="71"/>
      <c r="O207" s="72"/>
      <c r="P207" s="70"/>
      <c r="Q207" s="78"/>
      <c r="R207" s="79"/>
      <c r="S207" s="80">
        <f>SUM(S208+S209)</f>
        <v>417.7</v>
      </c>
      <c r="T207" s="81">
        <f>SUM(T208+T209)</f>
        <v>491.6</v>
      </c>
      <c r="U207" s="88">
        <f>SUM(U208+U209)</f>
        <v>432</v>
      </c>
      <c r="V207" s="80">
        <f>(U207/S207)*100</f>
        <v>103.42350969595404</v>
      </c>
      <c r="W207" s="81">
        <f>(U207/T207)*100</f>
        <v>87.87632221318145</v>
      </c>
      <c r="X207" s="1"/>
    </row>
    <row r="208" spans="1:24" ht="23.25">
      <c r="A208" s="1"/>
      <c r="B208" s="43"/>
      <c r="C208" s="43"/>
      <c r="D208" s="43"/>
      <c r="E208" s="43"/>
      <c r="F208" s="41"/>
      <c r="G208" s="42"/>
      <c r="H208" s="43"/>
      <c r="I208" s="44"/>
      <c r="J208" s="48" t="s">
        <v>41</v>
      </c>
      <c r="K208" s="49"/>
      <c r="L208" s="42"/>
      <c r="M208" s="86"/>
      <c r="N208" s="71"/>
      <c r="O208" s="72"/>
      <c r="P208" s="70"/>
      <c r="Q208" s="78"/>
      <c r="R208" s="79"/>
      <c r="S208" s="80">
        <v>417.7</v>
      </c>
      <c r="T208" s="81">
        <v>491.6</v>
      </c>
      <c r="U208" s="88">
        <v>432</v>
      </c>
      <c r="V208" s="80">
        <f>(U208/S208)*100</f>
        <v>103.42350969595404</v>
      </c>
      <c r="W208" s="81">
        <f>(U208/T208)*100</f>
        <v>87.87632221318145</v>
      </c>
      <c r="X208" s="1"/>
    </row>
    <row r="209" spans="1:24" ht="23.25">
      <c r="A209" s="1"/>
      <c r="B209" s="43"/>
      <c r="C209" s="43"/>
      <c r="D209" s="43"/>
      <c r="E209" s="43"/>
      <c r="F209" s="41"/>
      <c r="G209" s="42"/>
      <c r="H209" s="43"/>
      <c r="I209" s="44"/>
      <c r="J209" s="48" t="s">
        <v>42</v>
      </c>
      <c r="K209" s="49"/>
      <c r="L209" s="42"/>
      <c r="M209" s="86"/>
      <c r="N209" s="71"/>
      <c r="O209" s="72"/>
      <c r="P209" s="70"/>
      <c r="Q209" s="78"/>
      <c r="R209" s="79"/>
      <c r="S209" s="80"/>
      <c r="T209" s="81"/>
      <c r="U209" s="88"/>
      <c r="V209" s="80"/>
      <c r="W209" s="81"/>
      <c r="X209" s="1"/>
    </row>
    <row r="210" spans="1:24" ht="23.25">
      <c r="A210" s="1"/>
      <c r="B210" s="43"/>
      <c r="C210" s="43"/>
      <c r="D210" s="43"/>
      <c r="E210" s="43"/>
      <c r="F210" s="41"/>
      <c r="G210" s="42"/>
      <c r="H210" s="103" t="s">
        <v>76</v>
      </c>
      <c r="I210" s="44"/>
      <c r="J210" s="48" t="s">
        <v>77</v>
      </c>
      <c r="K210" s="49"/>
      <c r="L210" s="42"/>
      <c r="M210" s="86"/>
      <c r="N210" s="71"/>
      <c r="O210" s="72"/>
      <c r="P210" s="70"/>
      <c r="Q210" s="78"/>
      <c r="R210" s="79"/>
      <c r="S210" s="80"/>
      <c r="T210" s="81"/>
      <c r="U210" s="88"/>
      <c r="V210" s="80"/>
      <c r="W210" s="81"/>
      <c r="X210" s="1"/>
    </row>
    <row r="211" spans="1:24" ht="23.25">
      <c r="A211" s="1"/>
      <c r="B211" s="43"/>
      <c r="C211" s="43"/>
      <c r="D211" s="43"/>
      <c r="E211" s="43"/>
      <c r="F211" s="41"/>
      <c r="G211" s="42"/>
      <c r="H211" s="43"/>
      <c r="I211" s="44"/>
      <c r="J211" s="48" t="s">
        <v>78</v>
      </c>
      <c r="K211" s="49"/>
      <c r="L211" s="42"/>
      <c r="M211" s="86"/>
      <c r="N211" s="71"/>
      <c r="O211" s="72"/>
      <c r="P211" s="70"/>
      <c r="Q211" s="78"/>
      <c r="R211" s="79"/>
      <c r="S211" s="80">
        <f>SUM(S212+S213)</f>
        <v>2059.4</v>
      </c>
      <c r="T211" s="81">
        <f>SUM(T212+T213)</f>
        <v>2200.9</v>
      </c>
      <c r="U211" s="88">
        <f>SUM(U212+U213)</f>
        <v>1942.4</v>
      </c>
      <c r="V211" s="80">
        <f>(U211/S211)*100</f>
        <v>94.31873361173157</v>
      </c>
      <c r="W211" s="81">
        <f>(U211/T211)*100</f>
        <v>88.25480485256033</v>
      </c>
      <c r="X211" s="1"/>
    </row>
    <row r="212" spans="1:24" ht="23.25">
      <c r="A212" s="1"/>
      <c r="B212" s="43"/>
      <c r="C212" s="43"/>
      <c r="D212" s="43"/>
      <c r="E212" s="43"/>
      <c r="F212" s="41"/>
      <c r="G212" s="42"/>
      <c r="H212" s="43"/>
      <c r="I212" s="44"/>
      <c r="J212" s="48" t="s">
        <v>41</v>
      </c>
      <c r="K212" s="49"/>
      <c r="L212" s="42"/>
      <c r="M212" s="86"/>
      <c r="N212" s="71"/>
      <c r="O212" s="72"/>
      <c r="P212" s="70"/>
      <c r="Q212" s="78"/>
      <c r="R212" s="79"/>
      <c r="S212" s="80">
        <v>2059.4</v>
      </c>
      <c r="T212" s="81">
        <v>2200.9</v>
      </c>
      <c r="U212" s="88">
        <v>1942.4</v>
      </c>
      <c r="V212" s="80">
        <f>(U212/S212)*100</f>
        <v>94.31873361173157</v>
      </c>
      <c r="W212" s="81">
        <f>(U212/T212)*100</f>
        <v>88.25480485256033</v>
      </c>
      <c r="X212" s="1"/>
    </row>
    <row r="213" spans="1:24" ht="23.25">
      <c r="A213" s="1"/>
      <c r="B213" s="43"/>
      <c r="C213" s="43"/>
      <c r="D213" s="43"/>
      <c r="E213" s="43"/>
      <c r="F213" s="41"/>
      <c r="G213" s="42"/>
      <c r="H213" s="43"/>
      <c r="I213" s="44"/>
      <c r="J213" s="48" t="s">
        <v>42</v>
      </c>
      <c r="K213" s="49"/>
      <c r="L213" s="42"/>
      <c r="M213" s="86"/>
      <c r="N213" s="71"/>
      <c r="O213" s="72"/>
      <c r="P213" s="70"/>
      <c r="Q213" s="78"/>
      <c r="R213" s="79"/>
      <c r="S213" s="80"/>
      <c r="T213" s="81"/>
      <c r="U213" s="88"/>
      <c r="V213" s="80"/>
      <c r="W213" s="81"/>
      <c r="X213" s="1"/>
    </row>
    <row r="214" spans="1:24" ht="23.25">
      <c r="A214" s="1"/>
      <c r="B214" s="43"/>
      <c r="C214" s="43"/>
      <c r="D214" s="43"/>
      <c r="E214" s="43"/>
      <c r="F214" s="41"/>
      <c r="G214" s="42"/>
      <c r="H214" s="40"/>
      <c r="I214" s="44"/>
      <c r="J214" s="48"/>
      <c r="K214" s="49"/>
      <c r="L214" s="42"/>
      <c r="M214" s="86"/>
      <c r="N214" s="71"/>
      <c r="O214" s="72"/>
      <c r="P214" s="70"/>
      <c r="Q214" s="78"/>
      <c r="R214" s="79"/>
      <c r="S214" s="80"/>
      <c r="T214" s="81"/>
      <c r="U214" s="88"/>
      <c r="V214" s="80"/>
      <c r="W214" s="81"/>
      <c r="X214" s="1"/>
    </row>
    <row r="215" spans="1:24" s="102" customFormat="1" ht="23.25">
      <c r="A215" s="1"/>
      <c r="B215" s="43"/>
      <c r="C215" s="43"/>
      <c r="D215" s="43"/>
      <c r="E215" s="43"/>
      <c r="F215" s="41"/>
      <c r="G215" s="42"/>
      <c r="H215" s="43"/>
      <c r="I215" s="44"/>
      <c r="J215" s="89" t="s">
        <v>89</v>
      </c>
      <c r="K215" s="90"/>
      <c r="L215" s="91"/>
      <c r="M215" s="92"/>
      <c r="N215" s="93"/>
      <c r="O215" s="94"/>
      <c r="P215" s="95"/>
      <c r="Q215" s="96"/>
      <c r="R215" s="97"/>
      <c r="S215" s="98"/>
      <c r="T215" s="99"/>
      <c r="U215" s="100"/>
      <c r="V215" s="98"/>
      <c r="W215" s="99"/>
      <c r="X215" s="101"/>
    </row>
    <row r="216" spans="1:24" s="102" customFormat="1" ht="23.25">
      <c r="A216" s="1"/>
      <c r="B216" s="43"/>
      <c r="C216" s="43"/>
      <c r="D216" s="43"/>
      <c r="E216" s="43"/>
      <c r="F216" s="41"/>
      <c r="G216" s="42"/>
      <c r="H216" s="40"/>
      <c r="I216" s="44"/>
      <c r="J216" s="89" t="s">
        <v>90</v>
      </c>
      <c r="K216" s="90"/>
      <c r="L216" s="91"/>
      <c r="M216" s="92"/>
      <c r="N216" s="93"/>
      <c r="O216" s="94"/>
      <c r="P216" s="95"/>
      <c r="Q216" s="96"/>
      <c r="R216" s="97"/>
      <c r="S216" s="98">
        <f aca="true" t="shared" si="19" ref="S216:U218">SUM(S13+S161)</f>
        <v>1546960</v>
      </c>
      <c r="T216" s="99">
        <f t="shared" si="19"/>
        <v>1548086.5999999999</v>
      </c>
      <c r="U216" s="100">
        <f t="shared" si="19"/>
        <v>1454828.9</v>
      </c>
      <c r="V216" s="98">
        <f>(U216/S216)*100</f>
        <v>94.0443773594663</v>
      </c>
      <c r="W216" s="99">
        <f>(U216/T216)*100</f>
        <v>93.97593778022497</v>
      </c>
      <c r="X216" s="101"/>
    </row>
    <row r="217" spans="1:24" s="102" customFormat="1" ht="23.25">
      <c r="A217" s="1"/>
      <c r="B217" s="43"/>
      <c r="C217" s="43"/>
      <c r="D217" s="43"/>
      <c r="E217" s="43"/>
      <c r="F217" s="41"/>
      <c r="G217" s="42"/>
      <c r="H217" s="43"/>
      <c r="I217" s="44"/>
      <c r="J217" s="89" t="s">
        <v>41</v>
      </c>
      <c r="K217" s="90"/>
      <c r="L217" s="91"/>
      <c r="M217" s="92"/>
      <c r="N217" s="93"/>
      <c r="O217" s="94"/>
      <c r="P217" s="95"/>
      <c r="Q217" s="96"/>
      <c r="R217" s="97"/>
      <c r="S217" s="98">
        <f t="shared" si="19"/>
        <v>1545160</v>
      </c>
      <c r="T217" s="99">
        <f t="shared" si="19"/>
        <v>1546286.5999999999</v>
      </c>
      <c r="U217" s="100">
        <f t="shared" si="19"/>
        <v>1453266.1</v>
      </c>
      <c r="V217" s="98">
        <f>(U217/S217)*100</f>
        <v>94.05279064951203</v>
      </c>
      <c r="W217" s="99">
        <f>(U217/T217)*100</f>
        <v>93.98426527139279</v>
      </c>
      <c r="X217" s="101"/>
    </row>
    <row r="218" spans="1:24" s="102" customFormat="1" ht="23.25">
      <c r="A218" s="1"/>
      <c r="B218" s="43"/>
      <c r="C218" s="43"/>
      <c r="D218" s="43"/>
      <c r="E218" s="43"/>
      <c r="F218" s="41"/>
      <c r="G218" s="42"/>
      <c r="H218" s="40"/>
      <c r="I218" s="44"/>
      <c r="J218" s="89" t="s">
        <v>42</v>
      </c>
      <c r="K218" s="90"/>
      <c r="L218" s="91"/>
      <c r="M218" s="92"/>
      <c r="N218" s="93"/>
      <c r="O218" s="94"/>
      <c r="P218" s="95"/>
      <c r="Q218" s="96"/>
      <c r="R218" s="97"/>
      <c r="S218" s="98">
        <f t="shared" si="19"/>
        <v>1800</v>
      </c>
      <c r="T218" s="99">
        <f t="shared" si="19"/>
        <v>1800</v>
      </c>
      <c r="U218" s="100">
        <f t="shared" si="19"/>
        <v>1562.8</v>
      </c>
      <c r="V218" s="98">
        <f>(U218/S218)*100</f>
        <v>86.82222222222222</v>
      </c>
      <c r="W218" s="99">
        <f>(U218/T218)*100</f>
        <v>86.82222222222222</v>
      </c>
      <c r="X218" s="101"/>
    </row>
    <row r="219" spans="1:24" ht="23.25">
      <c r="A219" s="1"/>
      <c r="B219" s="43"/>
      <c r="C219" s="43"/>
      <c r="D219" s="43"/>
      <c r="E219" s="43"/>
      <c r="F219" s="41"/>
      <c r="G219" s="42"/>
      <c r="H219" s="43"/>
      <c r="I219" s="44"/>
      <c r="J219" s="48"/>
      <c r="K219" s="49"/>
      <c r="L219" s="42"/>
      <c r="M219" s="86"/>
      <c r="N219" s="71"/>
      <c r="O219" s="72" t="s">
        <v>96</v>
      </c>
      <c r="P219" s="70"/>
      <c r="Q219" s="78"/>
      <c r="R219" s="79"/>
      <c r="S219" s="80"/>
      <c r="T219" s="81"/>
      <c r="U219" s="88"/>
      <c r="V219" s="80"/>
      <c r="W219" s="81"/>
      <c r="X219" s="1"/>
    </row>
    <row r="220" spans="1:24" ht="23.25">
      <c r="A220" s="1"/>
      <c r="B220" s="43"/>
      <c r="C220" s="43"/>
      <c r="D220" s="43"/>
      <c r="E220" s="43"/>
      <c r="F220" s="41"/>
      <c r="G220" s="42"/>
      <c r="H220" s="43"/>
      <c r="I220" s="44"/>
      <c r="J220" s="48"/>
      <c r="K220" s="49"/>
      <c r="L220" s="42"/>
      <c r="M220" s="86"/>
      <c r="N220" s="71"/>
      <c r="O220" s="72"/>
      <c r="P220" s="70"/>
      <c r="Q220" s="78"/>
      <c r="R220" s="79"/>
      <c r="S220" s="80"/>
      <c r="T220" s="81"/>
      <c r="U220" s="88"/>
      <c r="V220" s="80"/>
      <c r="W220" s="81"/>
      <c r="X220" s="1"/>
    </row>
    <row r="221" spans="1:24" ht="23.25">
      <c r="A221" s="1"/>
      <c r="B221" s="43"/>
      <c r="C221" s="43"/>
      <c r="D221" s="43"/>
      <c r="E221" s="43"/>
      <c r="F221" s="50"/>
      <c r="G221" s="42"/>
      <c r="H221" s="43"/>
      <c r="I221" s="44"/>
      <c r="J221" s="48"/>
      <c r="K221" s="49"/>
      <c r="L221" s="42"/>
      <c r="M221" s="86"/>
      <c r="N221" s="71"/>
      <c r="O221" s="72"/>
      <c r="P221" s="70"/>
      <c r="Q221" s="78"/>
      <c r="R221" s="79"/>
      <c r="S221" s="80"/>
      <c r="T221" s="81"/>
      <c r="U221" s="88"/>
      <c r="V221" s="80"/>
      <c r="W221" s="81"/>
      <c r="X221" s="1"/>
    </row>
    <row r="222" spans="1:24" ht="23.25">
      <c r="A222" s="1"/>
      <c r="B222" s="43"/>
      <c r="C222" s="43"/>
      <c r="D222" s="43"/>
      <c r="E222" s="43"/>
      <c r="F222" s="41"/>
      <c r="G222" s="42"/>
      <c r="H222" s="43"/>
      <c r="I222" s="44"/>
      <c r="J222" s="48"/>
      <c r="K222" s="49"/>
      <c r="L222" s="42"/>
      <c r="M222" s="86"/>
      <c r="N222" s="71"/>
      <c r="O222" s="72"/>
      <c r="P222" s="70"/>
      <c r="Q222" s="78"/>
      <c r="R222" s="79"/>
      <c r="S222" s="80"/>
      <c r="T222" s="81"/>
      <c r="U222" s="88"/>
      <c r="V222" s="80"/>
      <c r="W222" s="81"/>
      <c r="X222" s="1"/>
    </row>
    <row r="223" spans="1:24" ht="23.25">
      <c r="A223" s="1"/>
      <c r="B223" s="43"/>
      <c r="C223" s="43"/>
      <c r="D223" s="43"/>
      <c r="E223" s="43"/>
      <c r="F223" s="50"/>
      <c r="G223" s="42"/>
      <c r="H223" s="43"/>
      <c r="I223" s="44"/>
      <c r="J223" s="48"/>
      <c r="K223" s="49"/>
      <c r="L223" s="42"/>
      <c r="M223" s="86"/>
      <c r="N223" s="71"/>
      <c r="O223" s="72"/>
      <c r="P223" s="70"/>
      <c r="Q223" s="78"/>
      <c r="R223" s="79"/>
      <c r="S223" s="80"/>
      <c r="T223" s="81"/>
      <c r="U223" s="88"/>
      <c r="V223" s="80"/>
      <c r="W223" s="81"/>
      <c r="X223" s="1"/>
    </row>
    <row r="224" spans="1:24" ht="23.25">
      <c r="A224" s="1"/>
      <c r="B224" s="43"/>
      <c r="C224" s="43"/>
      <c r="D224" s="43"/>
      <c r="E224" s="43"/>
      <c r="F224" s="50"/>
      <c r="G224" s="42"/>
      <c r="H224" s="43"/>
      <c r="I224" s="44"/>
      <c r="J224" s="48"/>
      <c r="K224" s="49"/>
      <c r="L224" s="42"/>
      <c r="M224" s="86"/>
      <c r="N224" s="71"/>
      <c r="O224" s="72"/>
      <c r="P224" s="70"/>
      <c r="Q224" s="78"/>
      <c r="R224" s="79"/>
      <c r="S224" s="80"/>
      <c r="T224" s="81"/>
      <c r="U224" s="88"/>
      <c r="V224" s="80"/>
      <c r="W224" s="81"/>
      <c r="X224" s="1"/>
    </row>
    <row r="225" spans="1:24" ht="23.25">
      <c r="A225" s="1"/>
      <c r="B225" s="54"/>
      <c r="C225" s="54"/>
      <c r="D225" s="54"/>
      <c r="E225" s="54"/>
      <c r="F225" s="52"/>
      <c r="G225" s="53"/>
      <c r="H225" s="54"/>
      <c r="I225" s="55"/>
      <c r="J225" s="56"/>
      <c r="K225" s="57"/>
      <c r="L225" s="53"/>
      <c r="M225" s="87"/>
      <c r="N225" s="73"/>
      <c r="O225" s="74"/>
      <c r="P225" s="75"/>
      <c r="Q225" s="82"/>
      <c r="R225" s="83"/>
      <c r="S225" s="84"/>
      <c r="T225" s="85"/>
      <c r="U225" s="82"/>
      <c r="V225" s="84"/>
      <c r="W225" s="85"/>
      <c r="X225" s="1"/>
    </row>
    <row r="226" spans="1:24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58"/>
      <c r="T226" s="58"/>
      <c r="U226" s="58"/>
      <c r="V226" s="58"/>
      <c r="W226" s="58"/>
      <c r="X226" s="1"/>
    </row>
    <row r="271" spans="1:24" ht="23.25">
      <c r="A271" t="s">
        <v>13</v>
      </c>
      <c r="X271" t="s">
        <v>13</v>
      </c>
    </row>
    <row r="65491" spans="1:24" ht="23.25">
      <c r="A65491" s="1"/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58"/>
      <c r="T65491" s="58"/>
      <c r="U65491" s="58"/>
      <c r="V65491" s="58"/>
      <c r="W65491" s="58"/>
      <c r="X65491" s="1"/>
    </row>
    <row r="65492" spans="1:24" ht="23.25">
      <c r="A65492" s="1"/>
      <c r="B65492" s="1" t="s">
        <v>1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58"/>
      <c r="T65492" s="58"/>
      <c r="U65492" s="59"/>
      <c r="V65492" s="58"/>
      <c r="W65492" s="59" t="s">
        <v>12</v>
      </c>
      <c r="X65492" s="1"/>
    </row>
    <row r="65493" spans="1:24" ht="23.25">
      <c r="A65493" s="1"/>
      <c r="B65493" s="7"/>
      <c r="C65493" s="8"/>
      <c r="D65493" s="8"/>
      <c r="E65493" s="8"/>
      <c r="F65493" s="8"/>
      <c r="G65493" s="8"/>
      <c r="H65493" s="60"/>
      <c r="I65493" s="10"/>
      <c r="J65493" s="10"/>
      <c r="K65493" s="11"/>
      <c r="L65493" s="7" t="s">
        <v>35</v>
      </c>
      <c r="M65493" s="12"/>
      <c r="N65493" s="12"/>
      <c r="O65493" s="12"/>
      <c r="P65493" s="12"/>
      <c r="Q65493" s="12"/>
      <c r="R65493" s="12"/>
      <c r="S65493" s="13"/>
      <c r="T65493" s="8"/>
      <c r="U65493" s="8"/>
      <c r="V65493" s="8"/>
      <c r="W65493" s="9"/>
      <c r="X65493" s="1"/>
    </row>
    <row r="65494" spans="1:24" ht="23.25">
      <c r="A65494" s="1"/>
      <c r="B65494" s="14" t="s">
        <v>24</v>
      </c>
      <c r="C65494" s="15"/>
      <c r="D65494" s="15"/>
      <c r="E65494" s="15"/>
      <c r="F65494" s="15"/>
      <c r="G65494" s="15"/>
      <c r="H65494" s="61"/>
      <c r="I65494" s="17"/>
      <c r="J65494" s="17"/>
      <c r="K65494" s="18"/>
      <c r="L65494" s="19"/>
      <c r="M65494" s="66"/>
      <c r="N65494" s="62" t="s">
        <v>36</v>
      </c>
      <c r="O65494" s="62"/>
      <c r="P65494" s="62"/>
      <c r="Q65494" s="62"/>
      <c r="R65494" s="63"/>
      <c r="S65494" s="14" t="s">
        <v>2</v>
      </c>
      <c r="T65494" s="15"/>
      <c r="U65494" s="15"/>
      <c r="V65494" s="15"/>
      <c r="W65494" s="16"/>
      <c r="X65494" s="1"/>
    </row>
    <row r="65495" spans="1:24" ht="23.25">
      <c r="A65495" s="1"/>
      <c r="B65495" s="20" t="s">
        <v>25</v>
      </c>
      <c r="C65495" s="21"/>
      <c r="D65495" s="21"/>
      <c r="E65495" s="21"/>
      <c r="F65495" s="21"/>
      <c r="G65495" s="21"/>
      <c r="H65495" s="61"/>
      <c r="I65495" s="1"/>
      <c r="J65495" s="2" t="s">
        <v>4</v>
      </c>
      <c r="K65495" s="18"/>
      <c r="L65495" s="23" t="s">
        <v>33</v>
      </c>
      <c r="M65495" s="23" t="s">
        <v>21</v>
      </c>
      <c r="N65495" s="64"/>
      <c r="O65495" s="17"/>
      <c r="P65495" s="65"/>
      <c r="Q65495" s="23" t="s">
        <v>3</v>
      </c>
      <c r="R65495" s="16"/>
      <c r="S65495" s="20" t="s">
        <v>37</v>
      </c>
      <c r="T65495" s="21"/>
      <c r="U65495" s="21"/>
      <c r="V65495" s="21"/>
      <c r="W65495" s="22"/>
      <c r="X65495" s="1"/>
    </row>
    <row r="65496" spans="1:24" ht="23.25">
      <c r="A65496" s="1"/>
      <c r="B65496" s="24"/>
      <c r="C65496" s="24"/>
      <c r="D65496" s="24"/>
      <c r="E65496" s="24"/>
      <c r="F65496" s="25"/>
      <c r="G65496" s="1"/>
      <c r="H65496" s="24"/>
      <c r="I65496" s="24"/>
      <c r="J65496" s="26"/>
      <c r="K65496" s="18"/>
      <c r="L65496" s="26" t="s">
        <v>34</v>
      </c>
      <c r="M65496" s="30" t="s">
        <v>22</v>
      </c>
      <c r="N65496" s="28" t="s">
        <v>6</v>
      </c>
      <c r="O65496" s="67" t="s">
        <v>7</v>
      </c>
      <c r="P65496" s="28" t="s">
        <v>8</v>
      </c>
      <c r="Q65496" s="20" t="s">
        <v>31</v>
      </c>
      <c r="R65496" s="22"/>
      <c r="S65496" s="24"/>
      <c r="T65496" s="25"/>
      <c r="U65496" s="1"/>
      <c r="V65496" s="14" t="s">
        <v>3</v>
      </c>
      <c r="W65496" s="16"/>
      <c r="X65496" s="1"/>
    </row>
    <row r="65497" spans="1:24" ht="23.25">
      <c r="A65497" s="1"/>
      <c r="B65497" s="14" t="s">
        <v>14</v>
      </c>
      <c r="C65497" s="14" t="s">
        <v>15</v>
      </c>
      <c r="D65497" s="14" t="s">
        <v>16</v>
      </c>
      <c r="E65497" s="14" t="s">
        <v>17</v>
      </c>
      <c r="F65497" s="27" t="s">
        <v>18</v>
      </c>
      <c r="G65497" s="2" t="s">
        <v>5</v>
      </c>
      <c r="H65497" s="14" t="s">
        <v>19</v>
      </c>
      <c r="I65497" s="24"/>
      <c r="J65497" s="1"/>
      <c r="K65497" s="18"/>
      <c r="L65497" s="26" t="s">
        <v>20</v>
      </c>
      <c r="M65497" s="28" t="s">
        <v>23</v>
      </c>
      <c r="N65497" s="28"/>
      <c r="O65497" s="28"/>
      <c r="P65497" s="28"/>
      <c r="Q65497" s="26" t="s">
        <v>26</v>
      </c>
      <c r="R65497" s="29" t="s">
        <v>26</v>
      </c>
      <c r="S65497" s="30" t="s">
        <v>6</v>
      </c>
      <c r="T65497" s="28" t="s">
        <v>9</v>
      </c>
      <c r="U65497" s="26" t="s">
        <v>10</v>
      </c>
      <c r="V65497" s="14" t="s">
        <v>11</v>
      </c>
      <c r="W65497" s="16"/>
      <c r="X65497" s="1"/>
    </row>
    <row r="65498" spans="1:24" ht="23.25">
      <c r="A65498" s="1"/>
      <c r="B65498" s="31"/>
      <c r="C65498" s="31"/>
      <c r="D65498" s="31"/>
      <c r="E65498" s="31"/>
      <c r="F65498" s="32"/>
      <c r="G65498" s="33"/>
      <c r="H65498" s="31"/>
      <c r="I65498" s="31"/>
      <c r="J65498" s="33"/>
      <c r="K65498" s="34"/>
      <c r="L65498" s="35"/>
      <c r="M65498" s="36"/>
      <c r="N65498" s="36"/>
      <c r="O65498" s="36"/>
      <c r="P65498" s="36"/>
      <c r="Q65498" s="35" t="s">
        <v>27</v>
      </c>
      <c r="R65498" s="37" t="s">
        <v>28</v>
      </c>
      <c r="S65498" s="31"/>
      <c r="T65498" s="32"/>
      <c r="U65498" s="33"/>
      <c r="V65498" s="38" t="s">
        <v>29</v>
      </c>
      <c r="W65498" s="39" t="s">
        <v>30</v>
      </c>
      <c r="X65498" s="1"/>
    </row>
    <row r="65499" spans="1:24" ht="23.25">
      <c r="A65499" s="1"/>
      <c r="B65499" s="40"/>
      <c r="C65499" s="40"/>
      <c r="D65499" s="40"/>
      <c r="E65499" s="40"/>
      <c r="F65499" s="41"/>
      <c r="G65499" s="42"/>
      <c r="H65499" s="43"/>
      <c r="I65499" s="44"/>
      <c r="J65499" s="45"/>
      <c r="K65499" s="46"/>
      <c r="L65499" s="47"/>
      <c r="M65499" s="86"/>
      <c r="N65499" s="70"/>
      <c r="O65499" s="70"/>
      <c r="P65499" s="70"/>
      <c r="Q65499" s="78"/>
      <c r="R65499" s="79"/>
      <c r="S65499" s="80"/>
      <c r="T65499" s="80"/>
      <c r="U65499" s="80"/>
      <c r="V65499" s="80"/>
      <c r="W65499" s="81"/>
      <c r="X65499" s="1"/>
    </row>
    <row r="65500" spans="1:24" ht="23.25">
      <c r="A65500" s="1"/>
      <c r="B65500" s="43"/>
      <c r="C65500" s="43"/>
      <c r="D65500" s="43"/>
      <c r="E65500" s="43"/>
      <c r="F65500" s="41"/>
      <c r="G65500" s="42"/>
      <c r="H65500" s="43"/>
      <c r="I65500" s="44"/>
      <c r="J65500" s="48"/>
      <c r="K65500" s="49"/>
      <c r="L65500" s="42"/>
      <c r="M65500" s="86"/>
      <c r="N65500" s="71"/>
      <c r="O65500" s="72"/>
      <c r="P65500" s="70"/>
      <c r="Q65500" s="78"/>
      <c r="R65500" s="79"/>
      <c r="S65500" s="80"/>
      <c r="T65500" s="81"/>
      <c r="U65500" s="88"/>
      <c r="V65500" s="80"/>
      <c r="W65500" s="81"/>
      <c r="X65500" s="1"/>
    </row>
    <row r="65501" spans="1:24" ht="23.25">
      <c r="A65501" s="1"/>
      <c r="B65501" s="40"/>
      <c r="C65501" s="40"/>
      <c r="D65501" s="40"/>
      <c r="E65501" s="40"/>
      <c r="F65501" s="41"/>
      <c r="G65501" s="42"/>
      <c r="H65501" s="43"/>
      <c r="I65501" s="44"/>
      <c r="J65501" s="48"/>
      <c r="K65501" s="49"/>
      <c r="L65501" s="42"/>
      <c r="M65501" s="86"/>
      <c r="N65501" s="71"/>
      <c r="O65501" s="72"/>
      <c r="P65501" s="70"/>
      <c r="Q65501" s="78"/>
      <c r="R65501" s="79"/>
      <c r="S65501" s="80"/>
      <c r="T65501" s="81"/>
      <c r="U65501" s="88"/>
      <c r="V65501" s="80"/>
      <c r="W65501" s="81"/>
      <c r="X65501" s="1"/>
    </row>
    <row r="65502" spans="1:24" ht="23.25">
      <c r="A65502" s="1"/>
      <c r="B65502" s="43"/>
      <c r="C65502" s="43"/>
      <c r="D65502" s="43"/>
      <c r="E65502" s="43"/>
      <c r="F65502" s="41"/>
      <c r="G65502" s="42"/>
      <c r="H65502" s="43"/>
      <c r="I65502" s="44"/>
      <c r="J65502" s="48"/>
      <c r="K65502" s="49"/>
      <c r="L65502" s="42"/>
      <c r="M65502" s="86"/>
      <c r="N65502" s="71"/>
      <c r="O65502" s="72"/>
      <c r="P65502" s="70"/>
      <c r="Q65502" s="78"/>
      <c r="R65502" s="79"/>
      <c r="S65502" s="80"/>
      <c r="T65502" s="81"/>
      <c r="U65502" s="88"/>
      <c r="V65502" s="80"/>
      <c r="W65502" s="81"/>
      <c r="X65502" s="1"/>
    </row>
    <row r="65503" spans="1:24" ht="23.25">
      <c r="A65503" s="1"/>
      <c r="B65503" s="43"/>
      <c r="C65503" s="43"/>
      <c r="D65503" s="43"/>
      <c r="E65503" s="43"/>
      <c r="F65503" s="41"/>
      <c r="G65503" s="42"/>
      <c r="H65503" s="43"/>
      <c r="I65503" s="44"/>
      <c r="J65503" s="48"/>
      <c r="K65503" s="49"/>
      <c r="L65503" s="42"/>
      <c r="M65503" s="86"/>
      <c r="N65503" s="71"/>
      <c r="O65503" s="72"/>
      <c r="P65503" s="70"/>
      <c r="Q65503" s="78"/>
      <c r="R65503" s="79"/>
      <c r="S65503" s="80"/>
      <c r="T65503" s="81"/>
      <c r="U65503" s="88"/>
      <c r="V65503" s="80"/>
      <c r="W65503" s="81"/>
      <c r="X65503" s="1"/>
    </row>
    <row r="65504" spans="1:24" ht="23.25">
      <c r="A65504" s="1"/>
      <c r="B65504" s="43"/>
      <c r="C65504" s="43"/>
      <c r="D65504" s="43"/>
      <c r="E65504" s="43"/>
      <c r="F65504" s="50"/>
      <c r="G65504" s="42"/>
      <c r="H65504" s="43"/>
      <c r="I65504" s="44"/>
      <c r="J65504" s="48"/>
      <c r="K65504" s="49"/>
      <c r="L65504" s="42"/>
      <c r="M65504" s="86"/>
      <c r="N65504" s="71"/>
      <c r="O65504" s="72"/>
      <c r="P65504" s="70"/>
      <c r="Q65504" s="78"/>
      <c r="R65504" s="79"/>
      <c r="S65504" s="80"/>
      <c r="T65504" s="81"/>
      <c r="U65504" s="88"/>
      <c r="V65504" s="80"/>
      <c r="W65504" s="81"/>
      <c r="X65504" s="1"/>
    </row>
    <row r="65505" spans="1:24" ht="23.25">
      <c r="A65505" s="1"/>
      <c r="B65505" s="43"/>
      <c r="C65505" s="43"/>
      <c r="D65505" s="43"/>
      <c r="E65505" s="43"/>
      <c r="F65505" s="41"/>
      <c r="G65505" s="42"/>
      <c r="H65505" s="43"/>
      <c r="I65505" s="44"/>
      <c r="J65505" s="48"/>
      <c r="K65505" s="49"/>
      <c r="L65505" s="42"/>
      <c r="M65505" s="86"/>
      <c r="N65505" s="71"/>
      <c r="O65505" s="72"/>
      <c r="P65505" s="70"/>
      <c r="Q65505" s="78"/>
      <c r="R65505" s="79"/>
      <c r="S65505" s="80"/>
      <c r="T65505" s="81"/>
      <c r="U65505" s="88"/>
      <c r="V65505" s="80"/>
      <c r="W65505" s="81"/>
      <c r="X65505" s="1"/>
    </row>
    <row r="65506" spans="1:24" ht="23.25">
      <c r="A65506" s="1"/>
      <c r="B65506" s="43"/>
      <c r="C65506" s="43"/>
      <c r="D65506" s="43"/>
      <c r="E65506" s="43"/>
      <c r="F65506" s="41"/>
      <c r="G65506" s="42"/>
      <c r="H65506" s="40"/>
      <c r="I65506" s="44"/>
      <c r="J65506" s="48"/>
      <c r="K65506" s="49"/>
      <c r="L65506" s="42"/>
      <c r="M65506" s="86"/>
      <c r="N65506" s="71"/>
      <c r="O65506" s="72"/>
      <c r="P65506" s="70"/>
      <c r="Q65506" s="78"/>
      <c r="R65506" s="79"/>
      <c r="S65506" s="80"/>
      <c r="T65506" s="81"/>
      <c r="U65506" s="88"/>
      <c r="V65506" s="80"/>
      <c r="W65506" s="81"/>
      <c r="X65506" s="1"/>
    </row>
    <row r="65507" spans="1:24" ht="23.25">
      <c r="A65507" s="1"/>
      <c r="B65507" s="43"/>
      <c r="C65507" s="43"/>
      <c r="D65507" s="43"/>
      <c r="E65507" s="43"/>
      <c r="F65507" s="41"/>
      <c r="G65507" s="42"/>
      <c r="H65507" s="43"/>
      <c r="I65507" s="44"/>
      <c r="J65507" s="48"/>
      <c r="K65507" s="49"/>
      <c r="L65507" s="42"/>
      <c r="M65507" s="86"/>
      <c r="N65507" s="71"/>
      <c r="O65507" s="72"/>
      <c r="P65507" s="70"/>
      <c r="Q65507" s="78"/>
      <c r="R65507" s="79"/>
      <c r="S65507" s="80"/>
      <c r="T65507" s="81"/>
      <c r="U65507" s="88"/>
      <c r="V65507" s="80"/>
      <c r="W65507" s="81"/>
      <c r="X65507" s="1"/>
    </row>
    <row r="65508" spans="1:24" ht="23.25">
      <c r="A65508" s="1"/>
      <c r="B65508" s="43"/>
      <c r="C65508" s="43"/>
      <c r="D65508" s="43"/>
      <c r="E65508" s="43"/>
      <c r="F65508" s="41"/>
      <c r="G65508" s="42"/>
      <c r="H65508" s="43"/>
      <c r="I65508" s="44"/>
      <c r="J65508" s="48"/>
      <c r="K65508" s="49"/>
      <c r="L65508" s="42"/>
      <c r="M65508" s="86"/>
      <c r="N65508" s="71"/>
      <c r="O65508" s="72"/>
      <c r="P65508" s="70"/>
      <c r="Q65508" s="78"/>
      <c r="R65508" s="79"/>
      <c r="S65508" s="80"/>
      <c r="T65508" s="81"/>
      <c r="U65508" s="88"/>
      <c r="V65508" s="80"/>
      <c r="W65508" s="81"/>
      <c r="X65508" s="1"/>
    </row>
    <row r="65509" spans="1:24" ht="23.25">
      <c r="A65509" s="1"/>
      <c r="B65509" s="43"/>
      <c r="C65509" s="43"/>
      <c r="D65509" s="43"/>
      <c r="E65509" s="43"/>
      <c r="F65509" s="41"/>
      <c r="G65509" s="42"/>
      <c r="H65509" s="43"/>
      <c r="I65509" s="44"/>
      <c r="J65509" s="48"/>
      <c r="K65509" s="49"/>
      <c r="L65509" s="42"/>
      <c r="M65509" s="86"/>
      <c r="N65509" s="71"/>
      <c r="O65509" s="72"/>
      <c r="P65509" s="70"/>
      <c r="Q65509" s="78"/>
      <c r="R65509" s="79"/>
      <c r="S65509" s="80"/>
      <c r="T65509" s="81"/>
      <c r="U65509" s="88"/>
      <c r="V65509" s="80"/>
      <c r="W65509" s="81"/>
      <c r="X65509" s="1"/>
    </row>
    <row r="65510" spans="1:24" ht="23.25">
      <c r="A65510" s="1"/>
      <c r="B65510" s="43"/>
      <c r="C65510" s="43"/>
      <c r="D65510" s="43"/>
      <c r="E65510" s="43"/>
      <c r="F65510" s="41"/>
      <c r="G65510" s="42"/>
      <c r="H65510" s="43"/>
      <c r="I65510" s="44"/>
      <c r="J65510" s="48"/>
      <c r="K65510" s="49"/>
      <c r="L65510" s="42"/>
      <c r="M65510" s="86"/>
      <c r="N65510" s="71"/>
      <c r="O65510" s="72"/>
      <c r="P65510" s="70"/>
      <c r="Q65510" s="78"/>
      <c r="R65510" s="79"/>
      <c r="S65510" s="80"/>
      <c r="T65510" s="81"/>
      <c r="U65510" s="88"/>
      <c r="V65510" s="80"/>
      <c r="W65510" s="81"/>
      <c r="X65510" s="1"/>
    </row>
    <row r="65511" spans="1:24" ht="23.25">
      <c r="A65511" s="1"/>
      <c r="B65511" s="43"/>
      <c r="C65511" s="43"/>
      <c r="D65511" s="43"/>
      <c r="E65511" s="43"/>
      <c r="F65511" s="41"/>
      <c r="G65511" s="42"/>
      <c r="H65511" s="43"/>
      <c r="I65511" s="44"/>
      <c r="J65511" s="48"/>
      <c r="K65511" s="49"/>
      <c r="L65511" s="42"/>
      <c r="M65511" s="86"/>
      <c r="N65511" s="71"/>
      <c r="O65511" s="72"/>
      <c r="P65511" s="70"/>
      <c r="Q65511" s="78"/>
      <c r="R65511" s="79"/>
      <c r="S65511" s="80"/>
      <c r="T65511" s="81"/>
      <c r="U65511" s="88"/>
      <c r="V65511" s="80"/>
      <c r="W65511" s="81"/>
      <c r="X65511" s="1"/>
    </row>
    <row r="65512" spans="1:24" ht="23.25">
      <c r="A65512" s="1"/>
      <c r="B65512" s="43"/>
      <c r="C65512" s="43"/>
      <c r="D65512" s="43"/>
      <c r="E65512" s="43"/>
      <c r="F65512" s="50"/>
      <c r="G65512" s="42"/>
      <c r="H65512" s="43"/>
      <c r="I65512" s="44"/>
      <c r="J65512" s="48"/>
      <c r="K65512" s="49"/>
      <c r="L65512" s="42"/>
      <c r="M65512" s="86"/>
      <c r="N65512" s="71"/>
      <c r="O65512" s="72"/>
      <c r="P65512" s="70"/>
      <c r="Q65512" s="78"/>
      <c r="R65512" s="79"/>
      <c r="S65512" s="80"/>
      <c r="T65512" s="81"/>
      <c r="U65512" s="88"/>
      <c r="V65512" s="80"/>
      <c r="W65512" s="81"/>
      <c r="X65512" s="1"/>
    </row>
    <row r="65513" spans="1:24" ht="23.25">
      <c r="A65513" s="1"/>
      <c r="B65513" s="43"/>
      <c r="C65513" s="43"/>
      <c r="D65513" s="43"/>
      <c r="E65513" s="43"/>
      <c r="F65513" s="41"/>
      <c r="G65513" s="42"/>
      <c r="H65513" s="43"/>
      <c r="I65513" s="44"/>
      <c r="J65513" s="48"/>
      <c r="K65513" s="49"/>
      <c r="L65513" s="42"/>
      <c r="M65513" s="86"/>
      <c r="N65513" s="71"/>
      <c r="O65513" s="72"/>
      <c r="P65513" s="70"/>
      <c r="Q65513" s="78"/>
      <c r="R65513" s="79"/>
      <c r="S65513" s="80"/>
      <c r="T65513" s="81"/>
      <c r="U65513" s="88"/>
      <c r="V65513" s="80"/>
      <c r="W65513" s="81"/>
      <c r="X65513" s="1"/>
    </row>
    <row r="65514" spans="1:24" ht="23.25">
      <c r="A65514" s="1"/>
      <c r="B65514" s="43"/>
      <c r="C65514" s="43"/>
      <c r="D65514" s="43"/>
      <c r="E65514" s="43"/>
      <c r="F65514" s="41"/>
      <c r="G65514" s="42"/>
      <c r="H65514" s="40"/>
      <c r="I65514" s="44"/>
      <c r="J65514" s="48"/>
      <c r="K65514" s="49"/>
      <c r="L65514" s="42"/>
      <c r="M65514" s="86"/>
      <c r="N65514" s="71"/>
      <c r="O65514" s="72"/>
      <c r="P65514" s="70"/>
      <c r="Q65514" s="78"/>
      <c r="R65514" s="79"/>
      <c r="S65514" s="80"/>
      <c r="T65514" s="81"/>
      <c r="U65514" s="88"/>
      <c r="V65514" s="80"/>
      <c r="W65514" s="81"/>
      <c r="X65514" s="1"/>
    </row>
    <row r="65515" spans="1:24" ht="23.25">
      <c r="A65515" s="1"/>
      <c r="B65515" s="43"/>
      <c r="C65515" s="43"/>
      <c r="D65515" s="43"/>
      <c r="E65515" s="43"/>
      <c r="F65515" s="41"/>
      <c r="G65515" s="42"/>
      <c r="H65515" s="40"/>
      <c r="I65515" s="44"/>
      <c r="J65515" s="48"/>
      <c r="K65515" s="49"/>
      <c r="L65515" s="42"/>
      <c r="M65515" s="86"/>
      <c r="N65515" s="71"/>
      <c r="O65515" s="72"/>
      <c r="P65515" s="70"/>
      <c r="Q65515" s="78"/>
      <c r="R65515" s="79"/>
      <c r="S65515" s="80"/>
      <c r="T65515" s="81"/>
      <c r="U65515" s="88"/>
      <c r="V65515" s="80"/>
      <c r="W65515" s="81"/>
      <c r="X65515" s="1"/>
    </row>
    <row r="65516" spans="1:24" ht="23.25">
      <c r="A65516" s="1"/>
      <c r="B65516" s="43"/>
      <c r="C65516" s="43"/>
      <c r="D65516" s="43"/>
      <c r="E65516" s="43"/>
      <c r="F65516" s="41"/>
      <c r="G65516" s="42"/>
      <c r="H65516" s="43"/>
      <c r="I65516" s="44"/>
      <c r="J65516" s="48"/>
      <c r="K65516" s="49"/>
      <c r="L65516" s="42"/>
      <c r="M65516" s="86"/>
      <c r="N65516" s="71"/>
      <c r="O65516" s="72"/>
      <c r="P65516" s="70"/>
      <c r="Q65516" s="78"/>
      <c r="R65516" s="79"/>
      <c r="S65516" s="80"/>
      <c r="T65516" s="81"/>
      <c r="U65516" s="88"/>
      <c r="V65516" s="80"/>
      <c r="W65516" s="81"/>
      <c r="X65516" s="1"/>
    </row>
    <row r="65517" spans="1:24" ht="23.25">
      <c r="A65517" s="1"/>
      <c r="B65517" s="43"/>
      <c r="C65517" s="43"/>
      <c r="D65517" s="43"/>
      <c r="E65517" s="43"/>
      <c r="F65517" s="41"/>
      <c r="G65517" s="42"/>
      <c r="H65517" s="43"/>
      <c r="I65517" s="44"/>
      <c r="J65517" s="48"/>
      <c r="K65517" s="49"/>
      <c r="L65517" s="42"/>
      <c r="M65517" s="86"/>
      <c r="N65517" s="71"/>
      <c r="O65517" s="72"/>
      <c r="P65517" s="70"/>
      <c r="Q65517" s="78"/>
      <c r="R65517" s="79"/>
      <c r="S65517" s="80"/>
      <c r="T65517" s="81"/>
      <c r="U65517" s="88"/>
      <c r="V65517" s="80"/>
      <c r="W65517" s="81"/>
      <c r="X65517" s="1"/>
    </row>
    <row r="65518" spans="1:24" ht="23.25">
      <c r="A65518" s="1"/>
      <c r="B65518" s="43"/>
      <c r="C65518" s="43"/>
      <c r="D65518" s="43"/>
      <c r="E65518" s="43"/>
      <c r="F65518" s="41"/>
      <c r="G65518" s="42"/>
      <c r="H65518" s="43"/>
      <c r="I65518" s="44"/>
      <c r="J65518" s="48"/>
      <c r="K65518" s="49"/>
      <c r="L65518" s="42"/>
      <c r="M65518" s="86"/>
      <c r="N65518" s="71"/>
      <c r="O65518" s="72"/>
      <c r="P65518" s="70"/>
      <c r="Q65518" s="78"/>
      <c r="R65518" s="79"/>
      <c r="S65518" s="80"/>
      <c r="T65518" s="81"/>
      <c r="U65518" s="88"/>
      <c r="V65518" s="80"/>
      <c r="W65518" s="81"/>
      <c r="X65518" s="1"/>
    </row>
    <row r="65519" spans="1:24" ht="23.25">
      <c r="A65519" s="1"/>
      <c r="B65519" s="43"/>
      <c r="C65519" s="43"/>
      <c r="D65519" s="43"/>
      <c r="E65519" s="43"/>
      <c r="F65519" s="41"/>
      <c r="G65519" s="42"/>
      <c r="H65519" s="43"/>
      <c r="I65519" s="44"/>
      <c r="J65519" s="48"/>
      <c r="K65519" s="49"/>
      <c r="L65519" s="42"/>
      <c r="M65519" s="86"/>
      <c r="N65519" s="71"/>
      <c r="O65519" s="72"/>
      <c r="P65519" s="70"/>
      <c r="Q65519" s="78"/>
      <c r="R65519" s="79"/>
      <c r="S65519" s="80"/>
      <c r="T65519" s="81"/>
      <c r="U65519" s="88"/>
      <c r="V65519" s="80"/>
      <c r="W65519" s="81"/>
      <c r="X65519" s="1"/>
    </row>
    <row r="65520" spans="1:24" ht="23.25">
      <c r="A65520" s="1"/>
      <c r="B65520" s="43"/>
      <c r="C65520" s="43"/>
      <c r="D65520" s="43"/>
      <c r="E65520" s="43"/>
      <c r="F65520" s="41"/>
      <c r="G65520" s="42"/>
      <c r="H65520" s="43"/>
      <c r="I65520" s="44"/>
      <c r="J65520" s="48"/>
      <c r="K65520" s="49"/>
      <c r="L65520" s="42"/>
      <c r="M65520" s="86"/>
      <c r="N65520" s="71"/>
      <c r="O65520" s="72"/>
      <c r="P65520" s="70"/>
      <c r="Q65520" s="78"/>
      <c r="R65520" s="79"/>
      <c r="S65520" s="80"/>
      <c r="T65520" s="81"/>
      <c r="U65520" s="88"/>
      <c r="V65520" s="80"/>
      <c r="W65520" s="81"/>
      <c r="X65520" s="1"/>
    </row>
    <row r="65521" spans="1:24" ht="23.25">
      <c r="A65521" s="1"/>
      <c r="B65521" s="43"/>
      <c r="C65521" s="43"/>
      <c r="D65521" s="43"/>
      <c r="E65521" s="43"/>
      <c r="F65521" s="41"/>
      <c r="G65521" s="42"/>
      <c r="H65521" s="43"/>
      <c r="I65521" s="44"/>
      <c r="J65521" s="48"/>
      <c r="K65521" s="49"/>
      <c r="L65521" s="42"/>
      <c r="M65521" s="86"/>
      <c r="N65521" s="71"/>
      <c r="O65521" s="72"/>
      <c r="P65521" s="70"/>
      <c r="Q65521" s="78"/>
      <c r="R65521" s="79"/>
      <c r="S65521" s="80"/>
      <c r="T65521" s="81"/>
      <c r="U65521" s="88"/>
      <c r="V65521" s="80"/>
      <c r="W65521" s="81"/>
      <c r="X65521" s="1"/>
    </row>
    <row r="65522" spans="1:24" ht="23.25">
      <c r="A65522" s="1"/>
      <c r="B65522" s="43"/>
      <c r="C65522" s="43"/>
      <c r="D65522" s="43"/>
      <c r="E65522" s="43"/>
      <c r="F65522" s="41"/>
      <c r="G65522" s="42"/>
      <c r="H65522" s="43"/>
      <c r="I65522" s="44"/>
      <c r="J65522" s="48"/>
      <c r="K65522" s="49"/>
      <c r="L65522" s="42"/>
      <c r="M65522" s="86"/>
      <c r="N65522" s="71"/>
      <c r="O65522" s="72"/>
      <c r="P65522" s="70"/>
      <c r="Q65522" s="78"/>
      <c r="R65522" s="79"/>
      <c r="S65522" s="80"/>
      <c r="T65522" s="81"/>
      <c r="U65522" s="88"/>
      <c r="V65522" s="80"/>
      <c r="W65522" s="81"/>
      <c r="X65522" s="1"/>
    </row>
    <row r="65523" spans="1:24" ht="23.25">
      <c r="A65523" s="1"/>
      <c r="B65523" s="43"/>
      <c r="C65523" s="43"/>
      <c r="D65523" s="43"/>
      <c r="E65523" s="43"/>
      <c r="F65523" s="41"/>
      <c r="G65523" s="42"/>
      <c r="H65523" s="43"/>
      <c r="I65523" s="44"/>
      <c r="J65523" s="48"/>
      <c r="K65523" s="49"/>
      <c r="L65523" s="42"/>
      <c r="M65523" s="86"/>
      <c r="N65523" s="71"/>
      <c r="O65523" s="72"/>
      <c r="P65523" s="70"/>
      <c r="Q65523" s="78"/>
      <c r="R65523" s="79"/>
      <c r="S65523" s="80"/>
      <c r="T65523" s="81"/>
      <c r="U65523" s="88"/>
      <c r="V65523" s="80"/>
      <c r="W65523" s="81"/>
      <c r="X65523" s="1"/>
    </row>
    <row r="65524" spans="1:24" ht="23.25">
      <c r="A65524" s="1"/>
      <c r="B65524" s="43"/>
      <c r="C65524" s="43"/>
      <c r="D65524" s="43"/>
      <c r="E65524" s="43"/>
      <c r="F65524" s="41"/>
      <c r="G65524" s="42"/>
      <c r="H65524" s="40"/>
      <c r="I65524" s="44"/>
      <c r="J65524" s="48"/>
      <c r="K65524" s="49"/>
      <c r="L65524" s="42"/>
      <c r="M65524" s="86"/>
      <c r="N65524" s="71"/>
      <c r="O65524" s="72"/>
      <c r="P65524" s="70"/>
      <c r="Q65524" s="78"/>
      <c r="R65524" s="79"/>
      <c r="S65524" s="80"/>
      <c r="T65524" s="81"/>
      <c r="U65524" s="88"/>
      <c r="V65524" s="80"/>
      <c r="W65524" s="81"/>
      <c r="X65524" s="1"/>
    </row>
    <row r="65525" spans="1:24" ht="23.25">
      <c r="A65525" s="1"/>
      <c r="B65525" s="43"/>
      <c r="C65525" s="43"/>
      <c r="D65525" s="43"/>
      <c r="E65525" s="43"/>
      <c r="F65525" s="41"/>
      <c r="G65525" s="42"/>
      <c r="H65525" s="43"/>
      <c r="I65525" s="44"/>
      <c r="J65525" s="48"/>
      <c r="K65525" s="49"/>
      <c r="L65525" s="42"/>
      <c r="M65525" s="86"/>
      <c r="N65525" s="71"/>
      <c r="O65525" s="72"/>
      <c r="P65525" s="70"/>
      <c r="Q65525" s="78"/>
      <c r="R65525" s="79"/>
      <c r="S65525" s="80"/>
      <c r="T65525" s="81"/>
      <c r="U65525" s="88"/>
      <c r="V65525" s="80"/>
      <c r="W65525" s="81"/>
      <c r="X65525" s="1"/>
    </row>
    <row r="65526" spans="1:24" ht="23.25">
      <c r="A65526" s="1"/>
      <c r="B65526" s="43"/>
      <c r="C65526" s="43"/>
      <c r="D65526" s="43"/>
      <c r="E65526" s="43"/>
      <c r="F65526" s="41"/>
      <c r="G65526" s="42"/>
      <c r="H65526" s="40"/>
      <c r="I65526" s="44"/>
      <c r="J65526" s="48"/>
      <c r="K65526" s="49"/>
      <c r="L65526" s="42"/>
      <c r="M65526" s="86"/>
      <c r="N65526" s="71"/>
      <c r="O65526" s="72"/>
      <c r="P65526" s="70"/>
      <c r="Q65526" s="78"/>
      <c r="R65526" s="79"/>
      <c r="S65526" s="80"/>
      <c r="T65526" s="81"/>
      <c r="U65526" s="88"/>
      <c r="V65526" s="80"/>
      <c r="W65526" s="81"/>
      <c r="X65526" s="1"/>
    </row>
    <row r="65527" spans="1:24" ht="23.25">
      <c r="A65527" s="1"/>
      <c r="B65527" s="43"/>
      <c r="C65527" s="43"/>
      <c r="D65527" s="43"/>
      <c r="E65527" s="43"/>
      <c r="F65527" s="41"/>
      <c r="G65527" s="42"/>
      <c r="H65527" s="43"/>
      <c r="I65527" s="44"/>
      <c r="J65527" s="48"/>
      <c r="K65527" s="49"/>
      <c r="L65527" s="42"/>
      <c r="M65527" s="86"/>
      <c r="N65527" s="71"/>
      <c r="O65527" s="72"/>
      <c r="P65527" s="70"/>
      <c r="Q65527" s="78"/>
      <c r="R65527" s="79"/>
      <c r="S65527" s="80"/>
      <c r="T65527" s="81"/>
      <c r="U65527" s="88"/>
      <c r="V65527" s="80"/>
      <c r="W65527" s="81"/>
      <c r="X65527" s="1"/>
    </row>
    <row r="65528" spans="1:24" ht="23.25">
      <c r="A65528" s="1"/>
      <c r="B65528" s="43"/>
      <c r="C65528" s="43"/>
      <c r="D65528" s="43"/>
      <c r="E65528" s="43"/>
      <c r="F65528" s="41"/>
      <c r="G65528" s="42"/>
      <c r="H65528" s="40"/>
      <c r="I65528" s="44"/>
      <c r="J65528" s="48"/>
      <c r="K65528" s="49"/>
      <c r="L65528" s="42"/>
      <c r="M65528" s="86"/>
      <c r="N65528" s="71"/>
      <c r="O65528" s="72"/>
      <c r="P65528" s="70"/>
      <c r="Q65528" s="78"/>
      <c r="R65528" s="79"/>
      <c r="S65528" s="80"/>
      <c r="T65528" s="81"/>
      <c r="U65528" s="88"/>
      <c r="V65528" s="80"/>
      <c r="W65528" s="81"/>
      <c r="X65528" s="1"/>
    </row>
    <row r="65529" spans="1:24" ht="23.25">
      <c r="A65529" s="1"/>
      <c r="B65529" s="43"/>
      <c r="C65529" s="43"/>
      <c r="D65529" s="43"/>
      <c r="E65529" s="43"/>
      <c r="F65529" s="41"/>
      <c r="G65529" s="42"/>
      <c r="H65529" s="43"/>
      <c r="I65529" s="44"/>
      <c r="J65529" s="48"/>
      <c r="K65529" s="49"/>
      <c r="L65529" s="42"/>
      <c r="M65529" s="86"/>
      <c r="N65529" s="71"/>
      <c r="O65529" s="72"/>
      <c r="P65529" s="70"/>
      <c r="Q65529" s="78"/>
      <c r="R65529" s="79"/>
      <c r="S65529" s="80"/>
      <c r="T65529" s="81"/>
      <c r="U65529" s="88"/>
      <c r="V65529" s="80"/>
      <c r="W65529" s="81"/>
      <c r="X65529" s="1"/>
    </row>
    <row r="65530" spans="1:24" ht="23.25">
      <c r="A65530" s="1"/>
      <c r="B65530" s="43"/>
      <c r="C65530" s="43"/>
      <c r="D65530" s="43"/>
      <c r="E65530" s="43"/>
      <c r="F65530" s="41"/>
      <c r="G65530" s="42"/>
      <c r="H65530" s="43"/>
      <c r="I65530" s="44"/>
      <c r="J65530" s="48"/>
      <c r="K65530" s="49"/>
      <c r="L65530" s="42"/>
      <c r="M65530" s="86"/>
      <c r="N65530" s="71"/>
      <c r="O65530" s="72"/>
      <c r="P65530" s="70"/>
      <c r="Q65530" s="78"/>
      <c r="R65530" s="79"/>
      <c r="S65530" s="80"/>
      <c r="T65530" s="81"/>
      <c r="U65530" s="88"/>
      <c r="V65530" s="80"/>
      <c r="W65530" s="81"/>
      <c r="X65530" s="1"/>
    </row>
    <row r="65531" spans="1:24" ht="23.25">
      <c r="A65531" s="1"/>
      <c r="B65531" s="43"/>
      <c r="C65531" s="43"/>
      <c r="D65531" s="43"/>
      <c r="E65531" s="43"/>
      <c r="F65531" s="50"/>
      <c r="G65531" s="42"/>
      <c r="H65531" s="43"/>
      <c r="I65531" s="44"/>
      <c r="J65531" s="48"/>
      <c r="K65531" s="49"/>
      <c r="L65531" s="42"/>
      <c r="M65531" s="86"/>
      <c r="N65531" s="71"/>
      <c r="O65531" s="72"/>
      <c r="P65531" s="70"/>
      <c r="Q65531" s="78"/>
      <c r="R65531" s="79"/>
      <c r="S65531" s="80"/>
      <c r="T65531" s="81"/>
      <c r="U65531" s="88"/>
      <c r="V65531" s="80"/>
      <c r="W65531" s="81"/>
      <c r="X65531" s="1"/>
    </row>
    <row r="65532" spans="1:24" ht="23.25">
      <c r="A65532" s="1"/>
      <c r="B65532" s="43"/>
      <c r="C65532" s="43"/>
      <c r="D65532" s="43"/>
      <c r="E65532" s="43"/>
      <c r="F65532" s="41"/>
      <c r="G65532" s="42"/>
      <c r="H65532" s="43"/>
      <c r="I65532" s="44"/>
      <c r="J65532" s="48"/>
      <c r="K65532" s="49"/>
      <c r="L65532" s="42"/>
      <c r="M65532" s="86"/>
      <c r="N65532" s="71"/>
      <c r="O65532" s="72"/>
      <c r="P65532" s="70"/>
      <c r="Q65532" s="78"/>
      <c r="R65532" s="79"/>
      <c r="S65532" s="80"/>
      <c r="T65532" s="81"/>
      <c r="U65532" s="88"/>
      <c r="V65532" s="80"/>
      <c r="W65532" s="81"/>
      <c r="X65532" s="1"/>
    </row>
    <row r="65533" spans="1:24" ht="23.25">
      <c r="A65533" s="1"/>
      <c r="B65533" s="43"/>
      <c r="C65533" s="43"/>
      <c r="D65533" s="43"/>
      <c r="E65533" s="43"/>
      <c r="F65533" s="50"/>
      <c r="G65533" s="42"/>
      <c r="H65533" s="43"/>
      <c r="I65533" s="44"/>
      <c r="J65533" s="48"/>
      <c r="K65533" s="49"/>
      <c r="L65533" s="42"/>
      <c r="M65533" s="86"/>
      <c r="N65533" s="71"/>
      <c r="O65533" s="72"/>
      <c r="P65533" s="70"/>
      <c r="Q65533" s="78"/>
      <c r="R65533" s="79"/>
      <c r="S65533" s="80"/>
      <c r="T65533" s="81"/>
      <c r="U65533" s="88"/>
      <c r="V65533" s="80"/>
      <c r="W65533" s="81"/>
      <c r="X65533" s="1"/>
    </row>
    <row r="65534" spans="1:24" ht="23.25">
      <c r="A65534" s="1"/>
      <c r="B65534" s="43"/>
      <c r="C65534" s="43"/>
      <c r="D65534" s="43"/>
      <c r="E65534" s="43"/>
      <c r="F65534" s="50"/>
      <c r="G65534" s="42"/>
      <c r="H65534" s="43"/>
      <c r="I65534" s="44"/>
      <c r="J65534" s="48"/>
      <c r="K65534" s="49"/>
      <c r="L65534" s="42"/>
      <c r="M65534" s="86"/>
      <c r="N65534" s="71"/>
      <c r="O65534" s="72"/>
      <c r="P65534" s="70"/>
      <c r="Q65534" s="78"/>
      <c r="R65534" s="79"/>
      <c r="S65534" s="80"/>
      <c r="T65534" s="81"/>
      <c r="U65534" s="88"/>
      <c r="V65534" s="80"/>
      <c r="W65534" s="81"/>
      <c r="X65534" s="1"/>
    </row>
    <row r="65535" spans="1:24" ht="23.25">
      <c r="A65535" s="1"/>
      <c r="B65535" s="54"/>
      <c r="C65535" s="54"/>
      <c r="D65535" s="54"/>
      <c r="E65535" s="54"/>
      <c r="F65535" s="52"/>
      <c r="G65535" s="53"/>
      <c r="H65535" s="54"/>
      <c r="I65535" s="55"/>
      <c r="J65535" s="56"/>
      <c r="K65535" s="57"/>
      <c r="L65535" s="53"/>
      <c r="M65535" s="87"/>
      <c r="N65535" s="73"/>
      <c r="O65535" s="74"/>
      <c r="P65535" s="75"/>
      <c r="Q65535" s="82"/>
      <c r="R65535" s="83"/>
      <c r="S65535" s="84"/>
      <c r="T65535" s="85"/>
      <c r="U65535" s="82"/>
      <c r="V65535" s="84"/>
      <c r="W65535" s="85"/>
      <c r="X65535" s="1"/>
    </row>
    <row r="65536" spans="1:24" ht="23.25">
      <c r="A65536" s="1" t="s">
        <v>13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"/>
      <c r="Q65536" s="1"/>
      <c r="R65536" s="1"/>
      <c r="S65536" s="58"/>
      <c r="T65536" s="58"/>
      <c r="U65536" s="58"/>
      <c r="V65536" s="58"/>
      <c r="W65536" s="58"/>
      <c r="X65536" s="1" t="s">
        <v>13</v>
      </c>
    </row>
  </sheetData>
  <printOptions horizontalCentered="1" verticalCentered="1"/>
  <pageMargins left="0.7874015748031495" right="1.1811023622047243" top="0.984251968503937" bottom="0.984251968503937" header="0" footer="0"/>
  <pageSetup horizontalDpi="1200" verticalDpi="1200" orientation="landscape" scale="25" r:id="rId3"/>
  <rowBreaks count="2" manualBreakCount="2">
    <brk id="90" max="255" man="1"/>
    <brk id="18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2001-05-22T20:25:15Z</cp:lastPrinted>
  <dcterms:created xsi:type="dcterms:W3CDTF">1998-09-03T23:55:40Z</dcterms:created>
  <dcterms:modified xsi:type="dcterms:W3CDTF">2001-06-04T19:47:30Z</dcterms:modified>
  <cp:category/>
  <cp:version/>
  <cp:contentType/>
  <cp:contentStatus/>
</cp:coreProperties>
</file>