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'Hoja1'!$A$1:$Z$225</definedName>
    <definedName name="FORM">'Hoja1'!$A$65491:$Z$65536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36</t>
        </r>
      </text>
    </comment>
  </commentList>
</comments>
</file>

<file path=xl/sharedStrings.xml><?xml version="1.0" encoding="utf-8"?>
<sst xmlns="http://schemas.openxmlformats.org/spreadsheetml/2006/main" count="443" uniqueCount="87">
  <si>
    <t>EJERCICIO PROGRAMATICO ECONOMICO DEL GASTO DEVENGADO DEL GOBIERNO FEDERAL</t>
  </si>
  <si>
    <t>G A S T O    C O R R I E N T E</t>
  </si>
  <si>
    <t>G A S T O   D E   C A P I T A L</t>
  </si>
  <si>
    <t>Ayudas,</t>
  </si>
  <si>
    <t>Estructura Porcentual</t>
  </si>
  <si>
    <t>D E N O M I N A C I O N</t>
  </si>
  <si>
    <t>Servicios</t>
  </si>
  <si>
    <t>Materiales y</t>
  </si>
  <si>
    <t>Subsidios y</t>
  </si>
  <si>
    <t>Otras</t>
  </si>
  <si>
    <t>Bienes</t>
  </si>
  <si>
    <t>Obra</t>
  </si>
  <si>
    <t>Otros</t>
  </si>
  <si>
    <t>Personales</t>
  </si>
  <si>
    <t>Suministros</t>
  </si>
  <si>
    <t>Generales</t>
  </si>
  <si>
    <t>Transfe-</t>
  </si>
  <si>
    <t>Erogaciones</t>
  </si>
  <si>
    <t>Suma</t>
  </si>
  <si>
    <t>Muebles e</t>
  </si>
  <si>
    <t>Pública</t>
  </si>
  <si>
    <t>Gastos de</t>
  </si>
  <si>
    <t>Total</t>
  </si>
  <si>
    <t>Corriente</t>
  </si>
  <si>
    <t>De Capital</t>
  </si>
  <si>
    <t>rencias</t>
  </si>
  <si>
    <t>Inmuebles</t>
  </si>
  <si>
    <t>Capital</t>
  </si>
  <si>
    <t>C3AP280F</t>
  </si>
  <si>
    <t>HOJA       DE       .</t>
  </si>
  <si>
    <t>*</t>
  </si>
  <si>
    <t>F</t>
  </si>
  <si>
    <t>SF</t>
  </si>
  <si>
    <t>PS</t>
  </si>
  <si>
    <t>PE</t>
  </si>
  <si>
    <t>AI</t>
  </si>
  <si>
    <t>PY</t>
  </si>
  <si>
    <t>UR</t>
  </si>
  <si>
    <t>CATEGORIAS</t>
  </si>
  <si>
    <t>PROGRAMATICAS</t>
  </si>
  <si>
    <t xml:space="preserve"> </t>
  </si>
  <si>
    <t>GASTO PROGRAMABLE DEVENGADO</t>
  </si>
  <si>
    <t>CUENTA DE LA HACIENDA PUBLICA FEDERAL DE 2000</t>
  </si>
  <si>
    <t>(Miles de Pesos con un Decimal)</t>
  </si>
  <si>
    <t xml:space="preserve"> D E P E N D E N C I A  :  PODER JUDICIAL DE LA FEDERACION</t>
  </si>
  <si>
    <t>TOTAL ORIGINAL</t>
  </si>
  <si>
    <t>TOTAL MODIFICADO</t>
  </si>
  <si>
    <t>TOTAL EJERCIDO</t>
  </si>
  <si>
    <t>PORCENTAJE DE EJERCICIO  EJER/ORIG</t>
  </si>
  <si>
    <t>PORCENTAJE DE EJERCICIO EJER/MODIF</t>
  </si>
  <si>
    <t>02</t>
  </si>
  <si>
    <t>IMPARTICION DE JUSTICIA</t>
  </si>
  <si>
    <t>Original</t>
  </si>
  <si>
    <t>Modificado</t>
  </si>
  <si>
    <t>Ejercido</t>
  </si>
  <si>
    <t>Porcentaje de Ejercicio Ejer/Orig</t>
  </si>
  <si>
    <t>Porcentaje de Ejercicio Ejer/Modif</t>
  </si>
  <si>
    <t>03</t>
  </si>
  <si>
    <t>Programa de Impartición de Justicia</t>
  </si>
  <si>
    <t>000</t>
  </si>
  <si>
    <t>Programa Normal de Operación</t>
  </si>
  <si>
    <t>003</t>
  </si>
  <si>
    <t>Impartir Justicia en el ámbito de su competencia</t>
  </si>
  <si>
    <t>Porcentaje de Ejercicio/Orig</t>
  </si>
  <si>
    <t>Porcentaje de Ejercicio/Modif</t>
  </si>
  <si>
    <t>N000</t>
  </si>
  <si>
    <t>Actividad Institucional no asociada a proyectos</t>
  </si>
  <si>
    <t>100</t>
  </si>
  <si>
    <t>Suprema Corte de Justicia de la Nación</t>
  </si>
  <si>
    <t>Porcentaje de Ejercicio Ejer/Mod</t>
  </si>
  <si>
    <t>110</t>
  </si>
  <si>
    <t>Consejo de la Judicatura Federal</t>
  </si>
  <si>
    <t>004</t>
  </si>
  <si>
    <t>Resolver Impugnaciones en Procesos Electorales</t>
  </si>
  <si>
    <t>210</t>
  </si>
  <si>
    <t>Sala Superior</t>
  </si>
  <si>
    <t>211</t>
  </si>
  <si>
    <t>Salas Regionales</t>
  </si>
  <si>
    <t>09</t>
  </si>
  <si>
    <t>SEGURIDAD SOCIAL</t>
  </si>
  <si>
    <t>Seguros</t>
  </si>
  <si>
    <t>707</t>
  </si>
  <si>
    <t>Pagar las aportaciones del Gobierno Federal</t>
  </si>
  <si>
    <t>HOJA   2    DE   5    .</t>
  </si>
  <si>
    <t>HOJA   3    DE   5    .</t>
  </si>
  <si>
    <t>HOJA   4    DE   5    .</t>
  </si>
  <si>
    <t>HOJA   5    DE   5    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</si>
</sst>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#_);\(#,###.#\)"/>
    <numFmt numFmtId="174" formatCode="#,###.0_);\(#,###.0\)"/>
    <numFmt numFmtId="175" formatCode="h:mm"/>
    <numFmt numFmtId="176" formatCode="h:mm\ \a\.m\./\p\.m\."/>
    <numFmt numFmtId="177" formatCode="#,###_);\(#,###\)"/>
    <numFmt numFmtId="178" formatCode="0.0"/>
  </numFmts>
  <fonts count="8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color indexed="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centerContinuous" vertical="center"/>
    </xf>
    <xf numFmtId="172" fontId="0" fillId="0" borderId="0" xfId="0" applyNumberFormat="1" applyFont="1" applyFill="1" applyAlignment="1">
      <alignment horizontal="right" vertical="center"/>
    </xf>
    <xf numFmtId="172" fontId="0" fillId="0" borderId="1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vertical="center"/>
    </xf>
    <xf numFmtId="172" fontId="0" fillId="0" borderId="3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vertical="center"/>
    </xf>
    <xf numFmtId="172" fontId="0" fillId="0" borderId="5" xfId="0" applyNumberFormat="1" applyFont="1" applyFill="1" applyBorder="1" applyAlignment="1">
      <alignment vertical="center"/>
    </xf>
    <xf numFmtId="172" fontId="0" fillId="0" borderId="6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horizontal="centerContinuous" vertical="center"/>
    </xf>
    <xf numFmtId="172" fontId="0" fillId="0" borderId="7" xfId="0" applyNumberFormat="1" applyFont="1" applyFill="1" applyBorder="1" applyAlignment="1">
      <alignment horizontal="centerContinuous" vertical="center"/>
    </xf>
    <xf numFmtId="172" fontId="0" fillId="0" borderId="3" xfId="0" applyNumberFormat="1" applyFont="1" applyFill="1" applyBorder="1" applyAlignment="1">
      <alignment horizontal="centerContinuous" vertical="center"/>
    </xf>
    <xf numFmtId="172" fontId="0" fillId="0" borderId="8" xfId="0" applyNumberFormat="1" applyFont="1" applyFill="1" applyBorder="1" applyAlignment="1">
      <alignment horizontal="centerContinuous" vertical="center"/>
    </xf>
    <xf numFmtId="172" fontId="0" fillId="0" borderId="9" xfId="0" applyNumberFormat="1" applyFont="1" applyFill="1" applyBorder="1" applyAlignment="1">
      <alignment horizontal="centerContinuous" vertical="center"/>
    </xf>
    <xf numFmtId="172" fontId="0" fillId="0" borderId="0" xfId="0" applyNumberFormat="1" applyFont="1" applyFill="1" applyBorder="1" applyAlignment="1">
      <alignment horizontal="centerContinuous" vertical="center"/>
    </xf>
    <xf numFmtId="172" fontId="0" fillId="0" borderId="1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172" fontId="0" fillId="0" borderId="11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horizontal="centerContinuous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horizontal="centerContinuous" vertical="center"/>
    </xf>
    <xf numFmtId="172" fontId="1" fillId="0" borderId="14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horizontal="centerContinuous" vertical="center"/>
    </xf>
    <xf numFmtId="172" fontId="1" fillId="0" borderId="16" xfId="0" applyNumberFormat="1" applyFont="1" applyFill="1" applyBorder="1" applyAlignment="1">
      <alignment horizontal="centerContinuous" vertical="center"/>
    </xf>
    <xf numFmtId="172" fontId="0" fillId="0" borderId="17" xfId="0" applyNumberFormat="1" applyFont="1" applyFill="1" applyBorder="1" applyAlignment="1">
      <alignment vertical="center"/>
    </xf>
    <xf numFmtId="172" fontId="0" fillId="0" borderId="18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 vertical="center"/>
    </xf>
    <xf numFmtId="172" fontId="1" fillId="0" borderId="13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Alignment="1">
      <alignment horizontal="centerContinuous"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 horizontal="center" vertical="center"/>
    </xf>
    <xf numFmtId="172" fontId="0" fillId="0" borderId="15" xfId="0" applyNumberFormat="1" applyFont="1" applyFill="1" applyBorder="1" applyAlignment="1">
      <alignment vertical="center"/>
    </xf>
    <xf numFmtId="172" fontId="0" fillId="0" borderId="19" xfId="0" applyNumberFormat="1" applyFont="1" applyFill="1" applyBorder="1" applyAlignment="1">
      <alignment vertical="center"/>
    </xf>
    <xf numFmtId="172" fontId="0" fillId="0" borderId="16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horizontal="center" vertical="center"/>
    </xf>
    <xf numFmtId="172" fontId="1" fillId="0" borderId="21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horizontal="centerContinuous" vertical="center"/>
    </xf>
    <xf numFmtId="172" fontId="1" fillId="0" borderId="15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horizontal="centerContinuous" vertical="center"/>
    </xf>
    <xf numFmtId="172" fontId="1" fillId="0" borderId="2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horizontal="centerContinuous" vertical="center"/>
    </xf>
    <xf numFmtId="172" fontId="0" fillId="0" borderId="5" xfId="0" applyNumberFormat="1" applyFont="1" applyFill="1" applyBorder="1" applyAlignment="1">
      <alignment horizontal="centerContinuous" vertical="center"/>
    </xf>
    <xf numFmtId="172" fontId="0" fillId="0" borderId="23" xfId="0" applyNumberFormat="1" applyFont="1" applyFill="1" applyBorder="1" applyAlignment="1">
      <alignment vertical="center"/>
    </xf>
    <xf numFmtId="172" fontId="0" fillId="0" borderId="24" xfId="0" applyNumberFormat="1" applyFont="1" applyFill="1" applyBorder="1" applyAlignment="1">
      <alignment vertical="center"/>
    </xf>
    <xf numFmtId="175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172" fontId="1" fillId="0" borderId="11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172" fontId="1" fillId="0" borderId="24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49" fontId="0" fillId="0" borderId="11" xfId="0" applyNumberFormat="1" applyFont="1" applyFill="1" applyBorder="1" applyAlignment="1" quotePrefix="1">
      <alignment horizontal="center" vertical="center"/>
    </xf>
    <xf numFmtId="49" fontId="0" fillId="0" borderId="12" xfId="0" applyNumberFormat="1" applyFont="1" applyFill="1" applyBorder="1" applyAlignment="1" quotePrefix="1">
      <alignment horizontal="center" vertical="center"/>
    </xf>
    <xf numFmtId="49" fontId="0" fillId="0" borderId="0" xfId="0" applyNumberFormat="1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L1" sqref="L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6" width="14.69140625" style="0" customWidth="1"/>
    <col min="17" max="17" width="15.69140625" style="0" customWidth="1"/>
    <col min="18" max="21" width="14.69140625" style="0" customWidth="1"/>
    <col min="22" max="23" width="15.69140625" style="0" customWidth="1"/>
    <col min="24" max="25" width="10.69140625" style="0" customWidth="1"/>
    <col min="26" max="26" width="0.453125" style="0" customWidth="1"/>
    <col min="27" max="16384" width="0" style="0" hidden="1" customWidth="1"/>
  </cols>
  <sheetData>
    <row r="1" spans="1:26" ht="23.25">
      <c r="A1" s="4"/>
      <c r="B1" s="5" t="s">
        <v>42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9"/>
      <c r="Z1" s="4"/>
    </row>
    <row r="2" spans="1:26" ht="23.25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8"/>
      <c r="Z2" s="4"/>
    </row>
    <row r="3" spans="1:26" ht="23.25">
      <c r="A3" s="4"/>
      <c r="B3" s="5" t="s">
        <v>43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 t="s">
        <v>40</v>
      </c>
      <c r="Z3" s="4"/>
    </row>
    <row r="4" spans="1:26" ht="23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4"/>
    </row>
    <row r="5" spans="1:26" ht="23.25">
      <c r="A5" s="4"/>
      <c r="B5" s="7" t="s">
        <v>44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4"/>
    </row>
    <row r="6" spans="1:26" ht="23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3.25">
      <c r="A7" s="4"/>
      <c r="B7" s="64" t="s">
        <v>38</v>
      </c>
      <c r="C7" s="65"/>
      <c r="D7" s="65"/>
      <c r="E7" s="65"/>
      <c r="F7" s="65"/>
      <c r="G7" s="65"/>
      <c r="H7" s="66"/>
      <c r="I7" s="10"/>
      <c r="J7" s="11"/>
      <c r="K7" s="12"/>
      <c r="L7" s="13" t="s">
        <v>1</v>
      </c>
      <c r="M7" s="13"/>
      <c r="N7" s="13"/>
      <c r="O7" s="13"/>
      <c r="P7" s="13"/>
      <c r="Q7" s="13"/>
      <c r="R7" s="14" t="s">
        <v>2</v>
      </c>
      <c r="S7" s="13"/>
      <c r="T7" s="13"/>
      <c r="U7" s="13"/>
      <c r="V7" s="15"/>
      <c r="W7" s="13" t="s">
        <v>41</v>
      </c>
      <c r="X7" s="13"/>
      <c r="Y7" s="16"/>
      <c r="Z7" s="4"/>
    </row>
    <row r="8" spans="1:26" ht="23.25">
      <c r="A8" s="4"/>
      <c r="B8" s="17" t="s">
        <v>39</v>
      </c>
      <c r="C8" s="18"/>
      <c r="D8" s="18"/>
      <c r="E8" s="18"/>
      <c r="F8" s="18"/>
      <c r="G8" s="18"/>
      <c r="H8" s="67"/>
      <c r="I8" s="19"/>
      <c r="J8" s="20"/>
      <c r="K8" s="21"/>
      <c r="L8" s="22"/>
      <c r="M8" s="23"/>
      <c r="N8" s="24"/>
      <c r="O8" s="25" t="s">
        <v>3</v>
      </c>
      <c r="P8" s="26"/>
      <c r="Q8" s="27"/>
      <c r="R8" s="28" t="s">
        <v>3</v>
      </c>
      <c r="S8" s="24"/>
      <c r="T8" s="22"/>
      <c r="U8" s="29"/>
      <c r="V8" s="27"/>
      <c r="W8" s="27"/>
      <c r="X8" s="30" t="s">
        <v>4</v>
      </c>
      <c r="Y8" s="31"/>
      <c r="Z8" s="4"/>
    </row>
    <row r="9" spans="1:26" ht="23.25">
      <c r="A9" s="4"/>
      <c r="B9" s="19"/>
      <c r="C9" s="32"/>
      <c r="D9" s="32"/>
      <c r="E9" s="32"/>
      <c r="F9" s="33"/>
      <c r="G9" s="32"/>
      <c r="H9" s="19"/>
      <c r="I9" s="19"/>
      <c r="J9" s="5" t="s">
        <v>5</v>
      </c>
      <c r="K9" s="21"/>
      <c r="L9" s="34" t="s">
        <v>6</v>
      </c>
      <c r="M9" s="35" t="s">
        <v>7</v>
      </c>
      <c r="N9" s="36" t="s">
        <v>6</v>
      </c>
      <c r="O9" s="34" t="s">
        <v>8</v>
      </c>
      <c r="P9" s="26" t="s">
        <v>9</v>
      </c>
      <c r="Q9" s="23"/>
      <c r="R9" s="37" t="s">
        <v>8</v>
      </c>
      <c r="S9" s="35" t="s">
        <v>10</v>
      </c>
      <c r="T9" s="34" t="s">
        <v>11</v>
      </c>
      <c r="U9" s="29" t="s">
        <v>12</v>
      </c>
      <c r="V9" s="27"/>
      <c r="W9" s="27"/>
      <c r="X9" s="27"/>
      <c r="Y9" s="35"/>
      <c r="Z9" s="4"/>
    </row>
    <row r="10" spans="1:26" ht="23.25">
      <c r="A10" s="4"/>
      <c r="B10" s="38" t="s">
        <v>31</v>
      </c>
      <c r="C10" s="38" t="s">
        <v>32</v>
      </c>
      <c r="D10" s="38" t="s">
        <v>33</v>
      </c>
      <c r="E10" s="38" t="s">
        <v>34</v>
      </c>
      <c r="F10" s="38" t="s">
        <v>35</v>
      </c>
      <c r="G10" s="38" t="s">
        <v>36</v>
      </c>
      <c r="H10" s="38" t="s">
        <v>37</v>
      </c>
      <c r="I10" s="19"/>
      <c r="J10" s="39"/>
      <c r="K10" s="21"/>
      <c r="L10" s="34" t="s">
        <v>13</v>
      </c>
      <c r="M10" s="35" t="s">
        <v>14</v>
      </c>
      <c r="N10" s="36" t="s">
        <v>15</v>
      </c>
      <c r="O10" s="34" t="s">
        <v>16</v>
      </c>
      <c r="P10" s="26" t="s">
        <v>17</v>
      </c>
      <c r="Q10" s="35" t="s">
        <v>18</v>
      </c>
      <c r="R10" s="37" t="s">
        <v>16</v>
      </c>
      <c r="S10" s="35" t="s">
        <v>19</v>
      </c>
      <c r="T10" s="34" t="s">
        <v>20</v>
      </c>
      <c r="U10" s="29" t="s">
        <v>21</v>
      </c>
      <c r="V10" s="26" t="s">
        <v>18</v>
      </c>
      <c r="W10" s="26" t="s">
        <v>22</v>
      </c>
      <c r="X10" s="26" t="s">
        <v>23</v>
      </c>
      <c r="Y10" s="35" t="s">
        <v>24</v>
      </c>
      <c r="Z10" s="4"/>
    </row>
    <row r="11" spans="1:26" ht="23.25">
      <c r="A11" s="4"/>
      <c r="B11" s="40"/>
      <c r="C11" s="40"/>
      <c r="D11" s="40"/>
      <c r="E11" s="40"/>
      <c r="F11" s="40"/>
      <c r="G11" s="40"/>
      <c r="H11" s="40"/>
      <c r="I11" s="40"/>
      <c r="J11" s="41"/>
      <c r="K11" s="42"/>
      <c r="L11" s="43"/>
      <c r="M11" s="44"/>
      <c r="N11" s="45"/>
      <c r="O11" s="46" t="s">
        <v>25</v>
      </c>
      <c r="P11" s="47"/>
      <c r="Q11" s="48"/>
      <c r="R11" s="49" t="s">
        <v>25</v>
      </c>
      <c r="S11" s="44" t="s">
        <v>26</v>
      </c>
      <c r="T11" s="43"/>
      <c r="U11" s="50" t="s">
        <v>27</v>
      </c>
      <c r="V11" s="48"/>
      <c r="W11" s="48"/>
      <c r="X11" s="48"/>
      <c r="Y11" s="49"/>
      <c r="Z11" s="4"/>
    </row>
    <row r="12" spans="1:26" ht="23.25">
      <c r="A12" s="4"/>
      <c r="B12" s="51"/>
      <c r="C12" s="51"/>
      <c r="D12" s="51"/>
      <c r="E12" s="51"/>
      <c r="F12" s="51"/>
      <c r="G12" s="51"/>
      <c r="H12" s="51"/>
      <c r="I12" s="61"/>
      <c r="J12" s="52"/>
      <c r="K12" s="53"/>
      <c r="L12" s="22"/>
      <c r="M12" s="23"/>
      <c r="N12" s="24"/>
      <c r="O12" s="3"/>
      <c r="P12" s="27"/>
      <c r="Q12" s="27"/>
      <c r="R12" s="23"/>
      <c r="S12" s="24"/>
      <c r="T12" s="22"/>
      <c r="U12" s="72"/>
      <c r="V12" s="27"/>
      <c r="W12" s="27"/>
      <c r="X12" s="27"/>
      <c r="Y12" s="23"/>
      <c r="Z12" s="4"/>
    </row>
    <row r="13" spans="1:26" ht="23.25">
      <c r="A13" s="4"/>
      <c r="B13" s="51"/>
      <c r="C13" s="51"/>
      <c r="D13" s="51"/>
      <c r="E13" s="51"/>
      <c r="F13" s="51"/>
      <c r="G13" s="51"/>
      <c r="H13" s="51"/>
      <c r="I13" s="61"/>
      <c r="J13" s="75" t="s">
        <v>45</v>
      </c>
      <c r="K13" s="76"/>
      <c r="L13" s="77">
        <f>SUM(L20+L114)</f>
        <v>6423223.600000001</v>
      </c>
      <c r="M13" s="77">
        <f>SUM(M20+M114)</f>
        <v>414068.7</v>
      </c>
      <c r="N13" s="77">
        <f>SUM(N20+N114)</f>
        <v>996921.8</v>
      </c>
      <c r="O13" s="77">
        <f>SUM(O20+O114)</f>
        <v>89506.3</v>
      </c>
      <c r="P13" s="77">
        <f>SUM(P20+P114)</f>
        <v>0</v>
      </c>
      <c r="Q13" s="77">
        <f>SUM(L13:P13)</f>
        <v>7923720.4</v>
      </c>
      <c r="R13" s="77">
        <f aca="true" t="shared" si="0" ref="R13:U15">SUM(R20+R114)</f>
        <v>0</v>
      </c>
      <c r="S13" s="77">
        <f t="shared" si="0"/>
        <v>104245.1</v>
      </c>
      <c r="T13" s="77">
        <f t="shared" si="0"/>
        <v>47800.5</v>
      </c>
      <c r="U13" s="77">
        <f t="shared" si="0"/>
        <v>0</v>
      </c>
      <c r="V13" s="77">
        <f>SUM(R13:U13)</f>
        <v>152045.6</v>
      </c>
      <c r="W13" s="77">
        <f>Q13+V13</f>
        <v>8075766</v>
      </c>
      <c r="X13" s="77">
        <f>Q13/W13*100</f>
        <v>98.11726095084975</v>
      </c>
      <c r="Y13" s="77">
        <f>V13/W13*100</f>
        <v>1.8827390491502602</v>
      </c>
      <c r="Z13" s="22"/>
    </row>
    <row r="14" spans="1:26" ht="23.25">
      <c r="A14" s="4"/>
      <c r="B14" s="51"/>
      <c r="C14" s="51"/>
      <c r="D14" s="51"/>
      <c r="E14" s="51"/>
      <c r="F14" s="51"/>
      <c r="G14" s="51"/>
      <c r="H14" s="51"/>
      <c r="I14" s="61"/>
      <c r="J14" s="75" t="s">
        <v>46</v>
      </c>
      <c r="K14" s="76"/>
      <c r="L14" s="77">
        <f aca="true" t="shared" si="1" ref="L14:P15">SUM(L21+L115)</f>
        <v>8435832.9</v>
      </c>
      <c r="M14" s="77">
        <f t="shared" si="1"/>
        <v>205401.59999999998</v>
      </c>
      <c r="N14" s="77">
        <f t="shared" si="1"/>
        <v>801448.4</v>
      </c>
      <c r="O14" s="77">
        <f t="shared" si="1"/>
        <v>72099.9</v>
      </c>
      <c r="P14" s="77">
        <f t="shared" si="1"/>
        <v>0</v>
      </c>
      <c r="Q14" s="77">
        <f>SUM(L14:P14)</f>
        <v>9514782.8</v>
      </c>
      <c r="R14" s="77">
        <f t="shared" si="0"/>
        <v>49000</v>
      </c>
      <c r="S14" s="77">
        <f t="shared" si="0"/>
        <v>288195.5</v>
      </c>
      <c r="T14" s="77">
        <f t="shared" si="0"/>
        <v>55428</v>
      </c>
      <c r="U14" s="77">
        <f t="shared" si="0"/>
        <v>0</v>
      </c>
      <c r="V14" s="78">
        <f>SUM(R14:U14)</f>
        <v>392623.5</v>
      </c>
      <c r="W14" s="78">
        <f>Q14+V14</f>
        <v>9907406.3</v>
      </c>
      <c r="X14" s="78">
        <f>Q14/W14*100</f>
        <v>96.03707077199408</v>
      </c>
      <c r="Y14" s="78">
        <f>V14/W14*100</f>
        <v>3.9629292280059207</v>
      </c>
      <c r="Z14" s="22"/>
    </row>
    <row r="15" spans="1:26" ht="23.25">
      <c r="A15" s="4"/>
      <c r="B15" s="51"/>
      <c r="C15" s="51"/>
      <c r="D15" s="51"/>
      <c r="E15" s="51"/>
      <c r="F15" s="51"/>
      <c r="G15" s="51"/>
      <c r="H15" s="51"/>
      <c r="I15" s="61"/>
      <c r="J15" s="75" t="s">
        <v>47</v>
      </c>
      <c r="K15" s="76"/>
      <c r="L15" s="77">
        <f t="shared" si="1"/>
        <v>8161026.600000001</v>
      </c>
      <c r="M15" s="77">
        <f t="shared" si="1"/>
        <v>181113.09999999998</v>
      </c>
      <c r="N15" s="77">
        <f t="shared" si="1"/>
        <v>753615.8</v>
      </c>
      <c r="O15" s="77">
        <f t="shared" si="1"/>
        <v>66142.1</v>
      </c>
      <c r="P15" s="77">
        <f t="shared" si="1"/>
        <v>0</v>
      </c>
      <c r="Q15" s="77">
        <f>SUM(L15:P15)</f>
        <v>9161897.6</v>
      </c>
      <c r="R15" s="77">
        <f t="shared" si="0"/>
        <v>49000</v>
      </c>
      <c r="S15" s="77">
        <f t="shared" si="0"/>
        <v>270250</v>
      </c>
      <c r="T15" s="77">
        <f t="shared" si="0"/>
        <v>14033.300000000001</v>
      </c>
      <c r="U15" s="77">
        <f t="shared" si="0"/>
        <v>0</v>
      </c>
      <c r="V15" s="78">
        <f>SUM(R15:U15)</f>
        <v>333283.3</v>
      </c>
      <c r="W15" s="78">
        <f>Q15+V15</f>
        <v>9495180.9</v>
      </c>
      <c r="X15" s="78">
        <f>Q15/W15*100</f>
        <v>96.48997419311937</v>
      </c>
      <c r="Y15" s="78">
        <f>V15/W15*100</f>
        <v>3.5100258068806247</v>
      </c>
      <c r="Z15" s="22"/>
    </row>
    <row r="16" spans="1:26" ht="23.25">
      <c r="A16" s="4"/>
      <c r="B16" s="51"/>
      <c r="C16" s="51"/>
      <c r="D16" s="51"/>
      <c r="E16" s="51"/>
      <c r="F16" s="51"/>
      <c r="G16" s="51"/>
      <c r="H16" s="51"/>
      <c r="I16" s="61"/>
      <c r="J16" s="75" t="s">
        <v>48</v>
      </c>
      <c r="K16" s="76"/>
      <c r="L16" s="77">
        <f aca="true" t="shared" si="2" ref="L16:Q16">L15/L13*100</f>
        <v>127.0549977428779</v>
      </c>
      <c r="M16" s="77">
        <f t="shared" si="2"/>
        <v>43.739867321533836</v>
      </c>
      <c r="N16" s="77">
        <f t="shared" si="2"/>
        <v>75.59427429513529</v>
      </c>
      <c r="O16" s="77">
        <f t="shared" si="2"/>
        <v>73.8965860503674</v>
      </c>
      <c r="P16" s="77"/>
      <c r="Q16" s="77">
        <f t="shared" si="2"/>
        <v>115.62621013230097</v>
      </c>
      <c r="R16" s="77"/>
      <c r="S16" s="77">
        <f>S15/S13*100</f>
        <v>259.24479903611774</v>
      </c>
      <c r="T16" s="77">
        <f>T15/T13*100</f>
        <v>29.358061108147403</v>
      </c>
      <c r="U16" s="77"/>
      <c r="V16" s="78">
        <f>V15/V13*100</f>
        <v>219.19956907664542</v>
      </c>
      <c r="W16" s="78">
        <f>W15/W13*100</f>
        <v>117.57622620566272</v>
      </c>
      <c r="X16" s="78"/>
      <c r="Y16" s="78"/>
      <c r="Z16" s="22"/>
    </row>
    <row r="17" spans="1:26" ht="23.25">
      <c r="A17" s="4"/>
      <c r="B17" s="51"/>
      <c r="C17" s="51"/>
      <c r="D17" s="51"/>
      <c r="E17" s="51"/>
      <c r="F17" s="51"/>
      <c r="G17" s="51"/>
      <c r="H17" s="51"/>
      <c r="I17" s="61"/>
      <c r="J17" s="75" t="s">
        <v>49</v>
      </c>
      <c r="K17" s="76"/>
      <c r="L17" s="77">
        <f>L15/L14*100</f>
        <v>96.74239279917458</v>
      </c>
      <c r="M17" s="77">
        <f>M15/M14*100</f>
        <v>88.17511645478906</v>
      </c>
      <c r="N17" s="77">
        <f>N15/N14*100</f>
        <v>94.0317305518359</v>
      </c>
      <c r="O17" s="77">
        <f>O15/O14*100</f>
        <v>91.73674304680036</v>
      </c>
      <c r="P17" s="77"/>
      <c r="Q17" s="77">
        <f>Q15/Q14*100</f>
        <v>96.29119016778816</v>
      </c>
      <c r="R17" s="77">
        <f>R15/R14*100</f>
        <v>100</v>
      </c>
      <c r="S17" s="77">
        <f>S15/S14*100</f>
        <v>93.77315051761738</v>
      </c>
      <c r="T17" s="77">
        <f>T15/T14*100</f>
        <v>25.31807028938443</v>
      </c>
      <c r="U17" s="77"/>
      <c r="V17" s="78">
        <f>V15/V14*100</f>
        <v>84.8862332489013</v>
      </c>
      <c r="W17" s="78">
        <f>W15/W14*100</f>
        <v>95.8392197966081</v>
      </c>
      <c r="X17" s="78"/>
      <c r="Y17" s="78"/>
      <c r="Z17" s="22"/>
    </row>
    <row r="18" spans="1:26" ht="23.25">
      <c r="A18" s="4"/>
      <c r="B18" s="51"/>
      <c r="C18" s="51"/>
      <c r="D18" s="51"/>
      <c r="E18" s="51"/>
      <c r="F18" s="51"/>
      <c r="G18" s="51"/>
      <c r="H18" s="51"/>
      <c r="I18" s="61"/>
      <c r="J18" s="54"/>
      <c r="K18" s="55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23"/>
      <c r="W18" s="23"/>
      <c r="X18" s="23"/>
      <c r="Y18" s="23"/>
      <c r="Z18" s="22"/>
    </row>
    <row r="19" spans="1:26" ht="23.25">
      <c r="A19" s="4"/>
      <c r="B19" s="79" t="s">
        <v>50</v>
      </c>
      <c r="C19" s="51"/>
      <c r="D19" s="51"/>
      <c r="E19" s="51"/>
      <c r="F19" s="51"/>
      <c r="G19" s="51"/>
      <c r="H19" s="51"/>
      <c r="I19" s="61"/>
      <c r="J19" s="54" t="s">
        <v>51</v>
      </c>
      <c r="K19" s="55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23"/>
      <c r="W19" s="23"/>
      <c r="X19" s="23"/>
      <c r="Y19" s="23"/>
      <c r="Z19" s="22"/>
    </row>
    <row r="20" spans="1:26" ht="23.25">
      <c r="A20" s="4"/>
      <c r="B20" s="51"/>
      <c r="C20" s="51"/>
      <c r="D20" s="51"/>
      <c r="E20" s="51"/>
      <c r="F20" s="51"/>
      <c r="G20" s="51"/>
      <c r="H20" s="51"/>
      <c r="I20" s="61"/>
      <c r="J20" s="54" t="s">
        <v>52</v>
      </c>
      <c r="K20" s="55"/>
      <c r="L20" s="70">
        <f>L27</f>
        <v>5806679.800000001</v>
      </c>
      <c r="M20" s="70">
        <f>M27</f>
        <v>414068.7</v>
      </c>
      <c r="N20" s="70">
        <f>N27</f>
        <v>996921.8</v>
      </c>
      <c r="O20" s="70">
        <f>O27</f>
        <v>89506.3</v>
      </c>
      <c r="P20" s="70"/>
      <c r="Q20" s="70">
        <f>SUM(L20:P20)</f>
        <v>7307176.600000001</v>
      </c>
      <c r="R20" s="70">
        <f aca="true" t="shared" si="3" ref="R20:T22">R27</f>
        <v>0</v>
      </c>
      <c r="S20" s="70">
        <f t="shared" si="3"/>
        <v>104245.1</v>
      </c>
      <c r="T20" s="70">
        <f t="shared" si="3"/>
        <v>47800.5</v>
      </c>
      <c r="U20" s="70"/>
      <c r="V20" s="23">
        <f>SUM(R20:U20)</f>
        <v>152045.6</v>
      </c>
      <c r="W20" s="23">
        <f>Q20+V20</f>
        <v>7459222.2</v>
      </c>
      <c r="X20" s="23">
        <f>Q20/W20*100</f>
        <v>97.96164270317621</v>
      </c>
      <c r="Y20" s="23">
        <f>V20/W20*100</f>
        <v>2.0383572968237895</v>
      </c>
      <c r="Z20" s="22"/>
    </row>
    <row r="21" spans="1:26" ht="23.25">
      <c r="A21" s="4"/>
      <c r="B21" s="51"/>
      <c r="C21" s="51"/>
      <c r="D21" s="51"/>
      <c r="E21" s="51"/>
      <c r="F21" s="51"/>
      <c r="G21" s="51"/>
      <c r="H21" s="51"/>
      <c r="I21" s="61"/>
      <c r="J21" s="54" t="s">
        <v>53</v>
      </c>
      <c r="K21" s="55"/>
      <c r="L21" s="70">
        <f aca="true" t="shared" si="4" ref="L21:O22">L28</f>
        <v>8031359.300000001</v>
      </c>
      <c r="M21" s="70">
        <f t="shared" si="4"/>
        <v>205401.59999999998</v>
      </c>
      <c r="N21" s="70">
        <f t="shared" si="4"/>
        <v>801448.4</v>
      </c>
      <c r="O21" s="70">
        <f t="shared" si="4"/>
        <v>72099.9</v>
      </c>
      <c r="P21" s="70"/>
      <c r="Q21" s="70">
        <f>SUM(L21:P21)</f>
        <v>9110309.200000001</v>
      </c>
      <c r="R21" s="70">
        <f t="shared" si="3"/>
        <v>49000</v>
      </c>
      <c r="S21" s="70">
        <f t="shared" si="3"/>
        <v>288195.5</v>
      </c>
      <c r="T21" s="70">
        <f t="shared" si="3"/>
        <v>55428</v>
      </c>
      <c r="U21" s="70"/>
      <c r="V21" s="23">
        <f>SUM(R21:U21)</f>
        <v>392623.5</v>
      </c>
      <c r="W21" s="23">
        <f>Q21+V21</f>
        <v>9502932.700000001</v>
      </c>
      <c r="X21" s="23">
        <f>Q21/W21*100</f>
        <v>95.8683965003772</v>
      </c>
      <c r="Y21" s="23">
        <f>V21/W21*100</f>
        <v>4.1316034996228055</v>
      </c>
      <c r="Z21" s="22"/>
    </row>
    <row r="22" spans="1:26" ht="23.25">
      <c r="A22" s="4"/>
      <c r="B22" s="51"/>
      <c r="C22" s="51"/>
      <c r="D22" s="51"/>
      <c r="E22" s="51"/>
      <c r="F22" s="51"/>
      <c r="G22" s="51"/>
      <c r="H22" s="51"/>
      <c r="I22" s="61"/>
      <c r="J22" s="52" t="s">
        <v>54</v>
      </c>
      <c r="K22" s="53"/>
      <c r="L22" s="70">
        <f t="shared" si="4"/>
        <v>7767947.4</v>
      </c>
      <c r="M22" s="70">
        <f t="shared" si="4"/>
        <v>181113.09999999998</v>
      </c>
      <c r="N22" s="70">
        <f t="shared" si="4"/>
        <v>753615.8</v>
      </c>
      <c r="O22" s="70">
        <f t="shared" si="4"/>
        <v>66142.1</v>
      </c>
      <c r="P22" s="70"/>
      <c r="Q22" s="23">
        <f>SUM(L22:P22)</f>
        <v>8768818.4</v>
      </c>
      <c r="R22" s="70">
        <f t="shared" si="3"/>
        <v>49000</v>
      </c>
      <c r="S22" s="70">
        <f t="shared" si="3"/>
        <v>270250</v>
      </c>
      <c r="T22" s="70">
        <f t="shared" si="3"/>
        <v>14033.300000000001</v>
      </c>
      <c r="U22" s="70"/>
      <c r="V22" s="23">
        <f>SUM(R22:U22)</f>
        <v>333283.3</v>
      </c>
      <c r="W22" s="23">
        <f>Q22+V22</f>
        <v>9102101.700000001</v>
      </c>
      <c r="X22" s="23">
        <f>Q22/W22*100</f>
        <v>96.3383918243849</v>
      </c>
      <c r="Y22" s="23">
        <f>V22/W22*100</f>
        <v>3.661608175615089</v>
      </c>
      <c r="Z22" s="4"/>
    </row>
    <row r="23" spans="1:26" ht="23.25">
      <c r="A23" s="4"/>
      <c r="B23" s="51"/>
      <c r="C23" s="51"/>
      <c r="D23" s="51"/>
      <c r="E23" s="51"/>
      <c r="F23" s="51"/>
      <c r="G23" s="51"/>
      <c r="H23" s="51"/>
      <c r="I23" s="61"/>
      <c r="J23" s="52" t="s">
        <v>55</v>
      </c>
      <c r="K23" s="53"/>
      <c r="L23" s="70">
        <f>L22/L20*100</f>
        <v>133.77605908285145</v>
      </c>
      <c r="M23" s="23">
        <f>M22/M20*100</f>
        <v>43.739867321533836</v>
      </c>
      <c r="N23" s="70">
        <f>N22/N20*100</f>
        <v>75.59427429513529</v>
      </c>
      <c r="O23" s="70">
        <f>O22/O20*100</f>
        <v>73.8965860503674</v>
      </c>
      <c r="P23" s="23"/>
      <c r="Q23" s="23">
        <f>Q22/Q20*100</f>
        <v>120.0028257152017</v>
      </c>
      <c r="R23" s="23"/>
      <c r="S23" s="70">
        <f>S22/S20*100</f>
        <v>259.24479903611774</v>
      </c>
      <c r="T23" s="70">
        <f>T22/T20*100</f>
        <v>29.358061108147403</v>
      </c>
      <c r="U23" s="70"/>
      <c r="V23" s="23">
        <f>V22/V20*100</f>
        <v>219.19956907664542</v>
      </c>
      <c r="W23" s="23">
        <f>W22/W20*100</f>
        <v>122.02480977172125</v>
      </c>
      <c r="X23" s="23"/>
      <c r="Y23" s="23"/>
      <c r="Z23" s="4"/>
    </row>
    <row r="24" spans="1:26" ht="23.25">
      <c r="A24" s="4"/>
      <c r="B24" s="51"/>
      <c r="C24" s="51"/>
      <c r="D24" s="51"/>
      <c r="E24" s="51"/>
      <c r="F24" s="51"/>
      <c r="G24" s="51"/>
      <c r="H24" s="51"/>
      <c r="I24" s="61"/>
      <c r="J24" s="52" t="s">
        <v>56</v>
      </c>
      <c r="K24" s="53"/>
      <c r="L24" s="70">
        <f>L22/L21*100</f>
        <v>96.72020774864349</v>
      </c>
      <c r="M24" s="23">
        <f>M22/M21*100</f>
        <v>88.17511645478906</v>
      </c>
      <c r="N24" s="70">
        <f>N22/N21*100</f>
        <v>94.0317305518359</v>
      </c>
      <c r="O24" s="70">
        <f>O22/O21*100</f>
        <v>91.73674304680036</v>
      </c>
      <c r="P24" s="23"/>
      <c r="Q24" s="23">
        <f>Q22/Q21*100</f>
        <v>96.25160032987682</v>
      </c>
      <c r="R24" s="70">
        <f>R22/R21*100</f>
        <v>100</v>
      </c>
      <c r="S24" s="70">
        <f>S22/S21*100</f>
        <v>93.77315051761738</v>
      </c>
      <c r="T24" s="70">
        <f>T22/T21*100</f>
        <v>25.31807028938443</v>
      </c>
      <c r="U24" s="70"/>
      <c r="V24" s="23">
        <f>V22/V21*100</f>
        <v>84.8862332489013</v>
      </c>
      <c r="W24" s="23">
        <f>W22/W21*100</f>
        <v>95.78202842581427</v>
      </c>
      <c r="X24" s="23"/>
      <c r="Y24" s="23"/>
      <c r="Z24" s="4"/>
    </row>
    <row r="25" spans="1:26" ht="23.25">
      <c r="A25" s="4"/>
      <c r="B25" s="51"/>
      <c r="C25" s="51"/>
      <c r="D25" s="51"/>
      <c r="E25" s="51"/>
      <c r="F25" s="51"/>
      <c r="G25" s="51"/>
      <c r="H25" s="51"/>
      <c r="I25" s="61"/>
      <c r="J25" s="52"/>
      <c r="K25" s="53"/>
      <c r="L25" s="70"/>
      <c r="M25" s="23"/>
      <c r="N25" s="70"/>
      <c r="O25" s="70"/>
      <c r="P25" s="23"/>
      <c r="Q25" s="23"/>
      <c r="R25" s="23"/>
      <c r="S25" s="70"/>
      <c r="T25" s="70"/>
      <c r="U25" s="70"/>
      <c r="V25" s="23"/>
      <c r="W25" s="23"/>
      <c r="X25" s="23"/>
      <c r="Y25" s="23"/>
      <c r="Z25" s="4"/>
    </row>
    <row r="26" spans="1:26" ht="23.25">
      <c r="A26" s="4"/>
      <c r="B26" s="51"/>
      <c r="C26" s="51"/>
      <c r="D26" s="79" t="s">
        <v>57</v>
      </c>
      <c r="E26" s="51"/>
      <c r="F26" s="51"/>
      <c r="G26" s="51"/>
      <c r="H26" s="51"/>
      <c r="I26" s="61"/>
      <c r="J26" s="52" t="s">
        <v>58</v>
      </c>
      <c r="K26" s="53"/>
      <c r="L26" s="70"/>
      <c r="M26" s="23"/>
      <c r="N26" s="70"/>
      <c r="O26" s="70"/>
      <c r="P26" s="23"/>
      <c r="Q26" s="23"/>
      <c r="R26" s="23"/>
      <c r="S26" s="70"/>
      <c r="T26" s="70"/>
      <c r="U26" s="70"/>
      <c r="V26" s="23"/>
      <c r="W26" s="23"/>
      <c r="X26" s="23"/>
      <c r="Y26" s="23"/>
      <c r="Z26" s="4"/>
    </row>
    <row r="27" spans="1:26" ht="23.25">
      <c r="A27" s="4"/>
      <c r="B27" s="51"/>
      <c r="C27" s="51"/>
      <c r="D27" s="51"/>
      <c r="E27" s="51"/>
      <c r="F27" s="51"/>
      <c r="G27" s="51"/>
      <c r="H27" s="51"/>
      <c r="I27" s="61"/>
      <c r="J27" s="52" t="s">
        <v>52</v>
      </c>
      <c r="K27" s="53"/>
      <c r="L27" s="70">
        <f>L34</f>
        <v>5806679.800000001</v>
      </c>
      <c r="M27" s="23">
        <f>M34</f>
        <v>414068.7</v>
      </c>
      <c r="N27" s="70">
        <f>N34</f>
        <v>996921.8</v>
      </c>
      <c r="O27" s="70">
        <f>O34</f>
        <v>89506.3</v>
      </c>
      <c r="P27" s="23"/>
      <c r="Q27" s="23">
        <f>SUM(L27:P27)</f>
        <v>7307176.600000001</v>
      </c>
      <c r="R27" s="23">
        <f aca="true" t="shared" si="5" ref="R27:T29">R34</f>
        <v>0</v>
      </c>
      <c r="S27" s="70">
        <f t="shared" si="5"/>
        <v>104245.1</v>
      </c>
      <c r="T27" s="70">
        <f t="shared" si="5"/>
        <v>47800.5</v>
      </c>
      <c r="U27" s="70"/>
      <c r="V27" s="23">
        <f>SUM(R27:U27)</f>
        <v>152045.6</v>
      </c>
      <c r="W27" s="23">
        <f>Q27+V27</f>
        <v>7459222.2</v>
      </c>
      <c r="X27" s="23">
        <f>Q27/W27*100</f>
        <v>97.96164270317621</v>
      </c>
      <c r="Y27" s="23">
        <f>V27/W27*100</f>
        <v>2.0383572968237895</v>
      </c>
      <c r="Z27" s="4"/>
    </row>
    <row r="28" spans="1:26" ht="23.25">
      <c r="A28" s="4"/>
      <c r="B28" s="56"/>
      <c r="C28" s="57"/>
      <c r="D28" s="57"/>
      <c r="E28" s="57"/>
      <c r="F28" s="57"/>
      <c r="G28" s="57"/>
      <c r="H28" s="57"/>
      <c r="I28" s="52"/>
      <c r="J28" s="52" t="s">
        <v>53</v>
      </c>
      <c r="K28" s="53"/>
      <c r="L28" s="21">
        <f aca="true" t="shared" si="6" ref="L28:O29">L35</f>
        <v>8031359.300000001</v>
      </c>
      <c r="M28" s="21">
        <f t="shared" si="6"/>
        <v>205401.59999999998</v>
      </c>
      <c r="N28" s="21">
        <f t="shared" si="6"/>
        <v>801448.4</v>
      </c>
      <c r="O28" s="21">
        <f t="shared" si="6"/>
        <v>72099.9</v>
      </c>
      <c r="P28" s="21"/>
      <c r="Q28" s="21">
        <f>SUM(L28:P28)</f>
        <v>9110309.200000001</v>
      </c>
      <c r="R28" s="21">
        <f t="shared" si="5"/>
        <v>49000</v>
      </c>
      <c r="S28" s="21">
        <f t="shared" si="5"/>
        <v>288195.5</v>
      </c>
      <c r="T28" s="21">
        <f t="shared" si="5"/>
        <v>55428</v>
      </c>
      <c r="U28" s="21"/>
      <c r="V28" s="21">
        <f>SUM(R28:U28)</f>
        <v>392623.5</v>
      </c>
      <c r="W28" s="21">
        <f>Q28+V28</f>
        <v>9502932.700000001</v>
      </c>
      <c r="X28" s="21">
        <f>Q28/W28*100</f>
        <v>95.8683965003772</v>
      </c>
      <c r="Y28" s="21">
        <f>V28/W28*100</f>
        <v>4.1316034996228055</v>
      </c>
      <c r="Z28" s="4"/>
    </row>
    <row r="29" spans="1:26" ht="23.25">
      <c r="A29" s="4"/>
      <c r="B29" s="51"/>
      <c r="C29" s="51"/>
      <c r="D29" s="51"/>
      <c r="E29" s="51"/>
      <c r="F29" s="51"/>
      <c r="G29" s="51"/>
      <c r="H29" s="51"/>
      <c r="I29" s="61"/>
      <c r="J29" s="52" t="s">
        <v>54</v>
      </c>
      <c r="K29" s="53"/>
      <c r="L29" s="70">
        <f t="shared" si="6"/>
        <v>7767947.4</v>
      </c>
      <c r="M29" s="23">
        <f t="shared" si="6"/>
        <v>181113.09999999998</v>
      </c>
      <c r="N29" s="70">
        <f t="shared" si="6"/>
        <v>753615.8</v>
      </c>
      <c r="O29" s="70">
        <f t="shared" si="6"/>
        <v>66142.1</v>
      </c>
      <c r="P29" s="23"/>
      <c r="Q29" s="23">
        <f>SUM(L29:P29)</f>
        <v>8768818.4</v>
      </c>
      <c r="R29" s="23">
        <f t="shared" si="5"/>
        <v>49000</v>
      </c>
      <c r="S29" s="70">
        <f t="shared" si="5"/>
        <v>270250</v>
      </c>
      <c r="T29" s="70">
        <f t="shared" si="5"/>
        <v>14033.300000000001</v>
      </c>
      <c r="U29" s="70"/>
      <c r="V29" s="23">
        <f>SUM(R29:U29)</f>
        <v>333283.3</v>
      </c>
      <c r="W29" s="23">
        <f>Q29+V29</f>
        <v>9102101.700000001</v>
      </c>
      <c r="X29" s="23">
        <f>Q29/W29*100</f>
        <v>96.3383918243849</v>
      </c>
      <c r="Y29" s="23">
        <f>V29/W29*100</f>
        <v>3.661608175615089</v>
      </c>
      <c r="Z29" s="4"/>
    </row>
    <row r="30" spans="1:26" ht="23.25">
      <c r="A30" s="4"/>
      <c r="B30" s="51"/>
      <c r="C30" s="51"/>
      <c r="D30" s="51"/>
      <c r="E30" s="51"/>
      <c r="F30" s="51"/>
      <c r="G30" s="51"/>
      <c r="H30" s="51"/>
      <c r="I30" s="61"/>
      <c r="J30" s="52" t="s">
        <v>55</v>
      </c>
      <c r="K30" s="53"/>
      <c r="L30" s="70">
        <f>L29/L27*100</f>
        <v>133.77605908285145</v>
      </c>
      <c r="M30" s="23">
        <f>M29/M27*100</f>
        <v>43.739867321533836</v>
      </c>
      <c r="N30" s="70">
        <f>N29/N27*100</f>
        <v>75.59427429513529</v>
      </c>
      <c r="O30" s="70">
        <f>O29/O27*100</f>
        <v>73.8965860503674</v>
      </c>
      <c r="P30" s="23"/>
      <c r="Q30" s="23">
        <f>Q29/Q27*100</f>
        <v>120.0028257152017</v>
      </c>
      <c r="R30" s="23"/>
      <c r="S30" s="70">
        <f>S29/S27*100</f>
        <v>259.24479903611774</v>
      </c>
      <c r="T30" s="70">
        <f>T29/T27*100</f>
        <v>29.358061108147403</v>
      </c>
      <c r="U30" s="70"/>
      <c r="V30" s="23">
        <f>V29/V27*100</f>
        <v>219.19956907664542</v>
      </c>
      <c r="W30" s="23">
        <f>W29/W27*100</f>
        <v>122.02480977172125</v>
      </c>
      <c r="X30" s="23"/>
      <c r="Y30" s="23"/>
      <c r="Z30" s="4"/>
    </row>
    <row r="31" spans="1:26" ht="23.25">
      <c r="A31" s="4"/>
      <c r="B31" s="51"/>
      <c r="C31" s="51"/>
      <c r="D31" s="51"/>
      <c r="E31" s="51"/>
      <c r="F31" s="51"/>
      <c r="G31" s="51"/>
      <c r="H31" s="51"/>
      <c r="I31" s="61"/>
      <c r="J31" s="52" t="s">
        <v>56</v>
      </c>
      <c r="K31" s="53"/>
      <c r="L31" s="70">
        <f>L29/L28*100</f>
        <v>96.72020774864349</v>
      </c>
      <c r="M31" s="23">
        <f>M29/M28*100</f>
        <v>88.17511645478906</v>
      </c>
      <c r="N31" s="70">
        <f>N29/N28*100</f>
        <v>94.0317305518359</v>
      </c>
      <c r="O31" s="70">
        <f>O29/O28*100</f>
        <v>91.73674304680036</v>
      </c>
      <c r="P31" s="23"/>
      <c r="Q31" s="23">
        <f>Q29/Q28*100</f>
        <v>96.25160032987682</v>
      </c>
      <c r="R31" s="70">
        <f>R29/R28*100</f>
        <v>100</v>
      </c>
      <c r="S31" s="70">
        <f>S29/S28*100</f>
        <v>93.77315051761738</v>
      </c>
      <c r="T31" s="70">
        <f>T29/T28*100</f>
        <v>25.31807028938443</v>
      </c>
      <c r="U31" s="70"/>
      <c r="V31" s="23">
        <f>V29/V28*100</f>
        <v>84.8862332489013</v>
      </c>
      <c r="W31" s="23">
        <f>W29/W28*100</f>
        <v>95.78202842581427</v>
      </c>
      <c r="X31" s="23"/>
      <c r="Y31" s="23"/>
      <c r="Z31" s="4"/>
    </row>
    <row r="32" spans="1:26" ht="23.25">
      <c r="A32" s="4"/>
      <c r="B32" s="51"/>
      <c r="C32" s="51"/>
      <c r="D32" s="51"/>
      <c r="E32" s="51"/>
      <c r="F32" s="51"/>
      <c r="G32" s="51"/>
      <c r="H32" s="51"/>
      <c r="I32" s="61"/>
      <c r="J32" s="52"/>
      <c r="K32" s="53"/>
      <c r="L32" s="70"/>
      <c r="M32" s="23"/>
      <c r="N32" s="70"/>
      <c r="O32" s="70"/>
      <c r="P32" s="23"/>
      <c r="Q32" s="23"/>
      <c r="R32" s="23"/>
      <c r="S32" s="70"/>
      <c r="T32" s="70"/>
      <c r="U32" s="70"/>
      <c r="V32" s="23"/>
      <c r="W32" s="23"/>
      <c r="X32" s="23"/>
      <c r="Y32" s="23"/>
      <c r="Z32" s="4"/>
    </row>
    <row r="33" spans="1:26" ht="23.25">
      <c r="A33" s="4"/>
      <c r="B33" s="51"/>
      <c r="C33" s="51"/>
      <c r="D33" s="51"/>
      <c r="E33" s="79" t="s">
        <v>59</v>
      </c>
      <c r="F33" s="51"/>
      <c r="G33" s="51"/>
      <c r="H33" s="51"/>
      <c r="I33" s="61"/>
      <c r="J33" s="52" t="s">
        <v>60</v>
      </c>
      <c r="K33" s="53"/>
      <c r="L33" s="70"/>
      <c r="M33" s="23"/>
      <c r="N33" s="70"/>
      <c r="O33" s="70"/>
      <c r="P33" s="23"/>
      <c r="Q33" s="23"/>
      <c r="R33" s="23"/>
      <c r="S33" s="70"/>
      <c r="T33" s="70"/>
      <c r="U33" s="70"/>
      <c r="V33" s="23"/>
      <c r="W33" s="23"/>
      <c r="X33" s="23"/>
      <c r="Y33" s="23"/>
      <c r="Z33" s="4"/>
    </row>
    <row r="34" spans="1:26" ht="23.25">
      <c r="A34" s="4"/>
      <c r="B34" s="51"/>
      <c r="C34" s="51"/>
      <c r="D34" s="51"/>
      <c r="E34" s="51"/>
      <c r="F34" s="51"/>
      <c r="G34" s="51"/>
      <c r="H34" s="51"/>
      <c r="I34" s="61"/>
      <c r="J34" s="52" t="s">
        <v>52</v>
      </c>
      <c r="K34" s="53"/>
      <c r="L34" s="70">
        <f aca="true" t="shared" si="7" ref="L34:O36">L76+L41</f>
        <v>5806679.800000001</v>
      </c>
      <c r="M34" s="23">
        <f t="shared" si="7"/>
        <v>414068.7</v>
      </c>
      <c r="N34" s="70">
        <f t="shared" si="7"/>
        <v>996921.8</v>
      </c>
      <c r="O34" s="70">
        <f t="shared" si="7"/>
        <v>89506.3</v>
      </c>
      <c r="P34" s="23"/>
      <c r="Q34" s="23">
        <f>SUM(L34:P34)</f>
        <v>7307176.600000001</v>
      </c>
      <c r="R34" s="23">
        <f aca="true" t="shared" si="8" ref="R34:T36">R76+R41</f>
        <v>0</v>
      </c>
      <c r="S34" s="70">
        <f t="shared" si="8"/>
        <v>104245.1</v>
      </c>
      <c r="T34" s="70">
        <f t="shared" si="8"/>
        <v>47800.5</v>
      </c>
      <c r="U34" s="70"/>
      <c r="V34" s="23">
        <f>SUM(R34:U34)</f>
        <v>152045.6</v>
      </c>
      <c r="W34" s="23">
        <f>Q34+V34</f>
        <v>7459222.2</v>
      </c>
      <c r="X34" s="23">
        <f>Q34/W34*100</f>
        <v>97.96164270317621</v>
      </c>
      <c r="Y34" s="23">
        <f>V34/W34*100</f>
        <v>2.0383572968237895</v>
      </c>
      <c r="Z34" s="4"/>
    </row>
    <row r="35" spans="1:26" ht="23.25">
      <c r="A35" s="4"/>
      <c r="B35" s="51"/>
      <c r="C35" s="51"/>
      <c r="D35" s="51"/>
      <c r="E35" s="51"/>
      <c r="F35" s="51"/>
      <c r="G35" s="51"/>
      <c r="H35" s="51"/>
      <c r="I35" s="61"/>
      <c r="J35" s="52" t="s">
        <v>53</v>
      </c>
      <c r="K35" s="53"/>
      <c r="L35" s="70">
        <f t="shared" si="7"/>
        <v>8031359.300000001</v>
      </c>
      <c r="M35" s="23">
        <f t="shared" si="7"/>
        <v>205401.59999999998</v>
      </c>
      <c r="N35" s="70">
        <f t="shared" si="7"/>
        <v>801448.4</v>
      </c>
      <c r="O35" s="70">
        <f t="shared" si="7"/>
        <v>72099.9</v>
      </c>
      <c r="P35" s="23"/>
      <c r="Q35" s="23">
        <f>SUM(L35:P35)</f>
        <v>9110309.200000001</v>
      </c>
      <c r="R35" s="23">
        <f t="shared" si="8"/>
        <v>49000</v>
      </c>
      <c r="S35" s="70">
        <f t="shared" si="8"/>
        <v>288195.5</v>
      </c>
      <c r="T35" s="70">
        <f t="shared" si="8"/>
        <v>55428</v>
      </c>
      <c r="U35" s="70"/>
      <c r="V35" s="23">
        <f>SUM(R35:U35)</f>
        <v>392623.5</v>
      </c>
      <c r="W35" s="23">
        <f>Q35+V35</f>
        <v>9502932.700000001</v>
      </c>
      <c r="X35" s="23">
        <f>Q35/W35*100</f>
        <v>95.8683965003772</v>
      </c>
      <c r="Y35" s="23">
        <f>V35/W35*100</f>
        <v>4.1316034996228055</v>
      </c>
      <c r="Z35" s="4"/>
    </row>
    <row r="36" spans="1:26" ht="23.25">
      <c r="A36" s="4"/>
      <c r="B36" s="51"/>
      <c r="C36" s="51"/>
      <c r="D36" s="51"/>
      <c r="E36" s="51"/>
      <c r="F36" s="51"/>
      <c r="G36" s="51"/>
      <c r="H36" s="51"/>
      <c r="I36" s="61"/>
      <c r="J36" s="52" t="s">
        <v>54</v>
      </c>
      <c r="K36" s="53"/>
      <c r="L36" s="70">
        <f t="shared" si="7"/>
        <v>7767947.4</v>
      </c>
      <c r="M36" s="23">
        <f t="shared" si="7"/>
        <v>181113.09999999998</v>
      </c>
      <c r="N36" s="70">
        <f t="shared" si="7"/>
        <v>753615.8</v>
      </c>
      <c r="O36" s="70">
        <f t="shared" si="7"/>
        <v>66142.1</v>
      </c>
      <c r="P36" s="23"/>
      <c r="Q36" s="23">
        <f>SUM(L36:P36)</f>
        <v>8768818.4</v>
      </c>
      <c r="R36" s="23">
        <f t="shared" si="8"/>
        <v>49000</v>
      </c>
      <c r="S36" s="70">
        <f t="shared" si="8"/>
        <v>270250</v>
      </c>
      <c r="T36" s="70">
        <f t="shared" si="8"/>
        <v>14033.300000000001</v>
      </c>
      <c r="U36" s="70"/>
      <c r="V36" s="23">
        <f>SUM(R36:U36)</f>
        <v>333283.3</v>
      </c>
      <c r="W36" s="23">
        <f>Q36+V36</f>
        <v>9102101.700000001</v>
      </c>
      <c r="X36" s="23">
        <f>Q36/W36*100</f>
        <v>96.3383918243849</v>
      </c>
      <c r="Y36" s="23">
        <f>V36/W36*100</f>
        <v>3.661608175615089</v>
      </c>
      <c r="Z36" s="4"/>
    </row>
    <row r="37" spans="1:26" ht="23.25">
      <c r="A37" s="4"/>
      <c r="B37" s="56"/>
      <c r="C37" s="57"/>
      <c r="D37" s="57"/>
      <c r="E37" s="57"/>
      <c r="F37" s="57"/>
      <c r="G37" s="57"/>
      <c r="H37" s="57"/>
      <c r="I37" s="52"/>
      <c r="J37" s="52" t="s">
        <v>55</v>
      </c>
      <c r="K37" s="53"/>
      <c r="L37" s="21">
        <f>L36/L34*100</f>
        <v>133.77605908285145</v>
      </c>
      <c r="M37" s="21">
        <f>M36/M34*100</f>
        <v>43.739867321533836</v>
      </c>
      <c r="N37" s="21">
        <f>N36/N34*100</f>
        <v>75.59427429513529</v>
      </c>
      <c r="O37" s="21">
        <f>O36/O34*100</f>
        <v>73.8965860503674</v>
      </c>
      <c r="P37" s="21"/>
      <c r="Q37" s="21">
        <f>Q36/Q34*100</f>
        <v>120.0028257152017</v>
      </c>
      <c r="R37" s="21"/>
      <c r="S37" s="21">
        <f>S36/S34*100</f>
        <v>259.24479903611774</v>
      </c>
      <c r="T37" s="21">
        <f>T36/T34*100</f>
        <v>29.358061108147403</v>
      </c>
      <c r="U37" s="21"/>
      <c r="V37" s="21">
        <f>V36/V34*100</f>
        <v>219.19956907664542</v>
      </c>
      <c r="W37" s="21">
        <f>W36/W34*100</f>
        <v>122.02480977172125</v>
      </c>
      <c r="X37" s="21"/>
      <c r="Y37" s="21"/>
      <c r="Z37" s="4"/>
    </row>
    <row r="38" spans="1:26" ht="23.25">
      <c r="A38" s="4"/>
      <c r="B38" s="51"/>
      <c r="C38" s="51"/>
      <c r="D38" s="51"/>
      <c r="E38" s="51"/>
      <c r="F38" s="51"/>
      <c r="G38" s="51"/>
      <c r="H38" s="51"/>
      <c r="I38" s="61"/>
      <c r="J38" s="52" t="s">
        <v>56</v>
      </c>
      <c r="K38" s="53"/>
      <c r="L38" s="70">
        <f>L36/L35*100</f>
        <v>96.72020774864349</v>
      </c>
      <c r="M38" s="23">
        <f>M36/M35*100</f>
        <v>88.17511645478906</v>
      </c>
      <c r="N38" s="70">
        <f>N36/N35*100</f>
        <v>94.0317305518359</v>
      </c>
      <c r="O38" s="70">
        <f>O36/O35*100</f>
        <v>91.73674304680036</v>
      </c>
      <c r="P38" s="23"/>
      <c r="Q38" s="23">
        <f>Q36/Q35*100</f>
        <v>96.25160032987682</v>
      </c>
      <c r="R38" s="70">
        <f>R36/R35*100</f>
        <v>100</v>
      </c>
      <c r="S38" s="70">
        <f>S36/S35*100</f>
        <v>93.77315051761738</v>
      </c>
      <c r="T38" s="70">
        <f>T36/T35*100</f>
        <v>25.31807028938443</v>
      </c>
      <c r="U38" s="70"/>
      <c r="V38" s="23">
        <f>V36/V35*100</f>
        <v>84.8862332489013</v>
      </c>
      <c r="W38" s="23">
        <f>W36/W35*100</f>
        <v>95.78202842581427</v>
      </c>
      <c r="X38" s="23"/>
      <c r="Y38" s="23"/>
      <c r="Z38" s="4"/>
    </row>
    <row r="39" spans="1:26" ht="23.25">
      <c r="A39" s="4"/>
      <c r="B39" s="51"/>
      <c r="C39" s="51"/>
      <c r="D39" s="51"/>
      <c r="E39" s="51"/>
      <c r="F39" s="51"/>
      <c r="G39" s="51"/>
      <c r="H39" s="51"/>
      <c r="I39" s="61"/>
      <c r="J39" s="52"/>
      <c r="K39" s="53"/>
      <c r="L39" s="70"/>
      <c r="M39" s="23"/>
      <c r="N39" s="70"/>
      <c r="O39" s="70"/>
      <c r="P39" s="23"/>
      <c r="Q39" s="23"/>
      <c r="R39" s="23"/>
      <c r="S39" s="70"/>
      <c r="T39" s="70"/>
      <c r="U39" s="70"/>
      <c r="V39" s="23"/>
      <c r="W39" s="23"/>
      <c r="X39" s="23"/>
      <c r="Y39" s="23"/>
      <c r="Z39" s="4"/>
    </row>
    <row r="40" spans="1:26" ht="23.25">
      <c r="A40" s="4"/>
      <c r="B40" s="51"/>
      <c r="C40" s="51"/>
      <c r="D40" s="51"/>
      <c r="E40" s="51"/>
      <c r="F40" s="79" t="s">
        <v>61</v>
      </c>
      <c r="G40" s="51"/>
      <c r="H40" s="51"/>
      <c r="I40" s="61"/>
      <c r="J40" s="52" t="s">
        <v>62</v>
      </c>
      <c r="K40" s="53"/>
      <c r="L40" s="70"/>
      <c r="M40" s="23"/>
      <c r="N40" s="70"/>
      <c r="O40" s="70"/>
      <c r="P40" s="23"/>
      <c r="Q40" s="23"/>
      <c r="R40" s="23"/>
      <c r="S40" s="70"/>
      <c r="T40" s="70"/>
      <c r="U40" s="70"/>
      <c r="V40" s="23"/>
      <c r="W40" s="23"/>
      <c r="X40" s="23"/>
      <c r="Y40" s="23"/>
      <c r="Z40" s="4"/>
    </row>
    <row r="41" spans="1:26" ht="23.25">
      <c r="A41" s="4"/>
      <c r="B41" s="51"/>
      <c r="C41" s="51"/>
      <c r="D41" s="51"/>
      <c r="E41" s="51"/>
      <c r="F41" s="51"/>
      <c r="G41" s="51"/>
      <c r="H41" s="51"/>
      <c r="I41" s="61"/>
      <c r="J41" s="52" t="s">
        <v>52</v>
      </c>
      <c r="K41" s="53"/>
      <c r="L41" s="70">
        <f aca="true" t="shared" si="9" ref="L41:O43">L55</f>
        <v>4726957.9</v>
      </c>
      <c r="M41" s="23">
        <f t="shared" si="9"/>
        <v>368960.9</v>
      </c>
      <c r="N41" s="70">
        <f t="shared" si="9"/>
        <v>893073.2000000001</v>
      </c>
      <c r="O41" s="70">
        <f t="shared" si="9"/>
        <v>78374.3</v>
      </c>
      <c r="P41" s="23"/>
      <c r="Q41" s="23">
        <f>SUM(L41:P41)</f>
        <v>6067366.300000001</v>
      </c>
      <c r="R41" s="23">
        <f aca="true" t="shared" si="10" ref="R41:T43">R55</f>
        <v>0</v>
      </c>
      <c r="S41" s="70">
        <f t="shared" si="10"/>
        <v>39741</v>
      </c>
      <c r="T41" s="70">
        <f t="shared" si="10"/>
        <v>24084</v>
      </c>
      <c r="U41" s="70"/>
      <c r="V41" s="23">
        <f>SUM(S41:U41)</f>
        <v>63825</v>
      </c>
      <c r="W41" s="23">
        <f>Q41+V41</f>
        <v>6131191.300000001</v>
      </c>
      <c r="X41" s="23">
        <f>Q41/W41*100</f>
        <v>98.95901144040312</v>
      </c>
      <c r="Y41" s="23">
        <f>V41/W41*100</f>
        <v>1.0409885595968926</v>
      </c>
      <c r="Z41" s="4"/>
    </row>
    <row r="42" spans="1:26" ht="23.25">
      <c r="A42" s="4"/>
      <c r="B42" s="51"/>
      <c r="C42" s="51"/>
      <c r="D42" s="51"/>
      <c r="E42" s="51"/>
      <c r="F42" s="51"/>
      <c r="G42" s="51"/>
      <c r="H42" s="51"/>
      <c r="I42" s="61"/>
      <c r="J42" s="52" t="s">
        <v>53</v>
      </c>
      <c r="K42" s="53"/>
      <c r="L42" s="70">
        <f t="shared" si="9"/>
        <v>7073426.300000001</v>
      </c>
      <c r="M42" s="23">
        <f t="shared" si="9"/>
        <v>160293.8</v>
      </c>
      <c r="N42" s="70">
        <f t="shared" si="9"/>
        <v>602408.5</v>
      </c>
      <c r="O42" s="70">
        <f t="shared" si="9"/>
        <v>61667.9</v>
      </c>
      <c r="P42" s="23"/>
      <c r="Q42" s="23">
        <f>SUM(L42:P42)</f>
        <v>7897796.500000001</v>
      </c>
      <c r="R42" s="23">
        <f t="shared" si="10"/>
        <v>0</v>
      </c>
      <c r="S42" s="70">
        <f t="shared" si="10"/>
        <v>177508.2</v>
      </c>
      <c r="T42" s="70">
        <f t="shared" si="10"/>
        <v>10610.7</v>
      </c>
      <c r="U42" s="70"/>
      <c r="V42" s="23">
        <f>SUM(S42:U42)</f>
        <v>188118.90000000002</v>
      </c>
      <c r="W42" s="23">
        <f>Q42+V42</f>
        <v>8085915.400000001</v>
      </c>
      <c r="X42" s="23">
        <f>Q42/W42*100</f>
        <v>97.67349903265126</v>
      </c>
      <c r="Y42" s="23">
        <f>V42/W42*100</f>
        <v>2.3265009673487307</v>
      </c>
      <c r="Z42" s="4"/>
    </row>
    <row r="43" spans="1:26" ht="23.25">
      <c r="A43" s="4"/>
      <c r="B43" s="51"/>
      <c r="C43" s="51"/>
      <c r="D43" s="51"/>
      <c r="E43" s="51"/>
      <c r="F43" s="51"/>
      <c r="G43" s="51"/>
      <c r="H43" s="51"/>
      <c r="I43" s="61"/>
      <c r="J43" s="52" t="s">
        <v>54</v>
      </c>
      <c r="K43" s="53"/>
      <c r="L43" s="70">
        <f t="shared" si="9"/>
        <v>7073426.300000001</v>
      </c>
      <c r="M43" s="23">
        <f t="shared" si="9"/>
        <v>160293.8</v>
      </c>
      <c r="N43" s="70">
        <f t="shared" si="9"/>
        <v>602408.5</v>
      </c>
      <c r="O43" s="70">
        <f t="shared" si="9"/>
        <v>61667.9</v>
      </c>
      <c r="P43" s="23"/>
      <c r="Q43" s="23">
        <f>SUM(L43:P43)</f>
        <v>7897796.500000001</v>
      </c>
      <c r="R43" s="23">
        <f t="shared" si="10"/>
        <v>0</v>
      </c>
      <c r="S43" s="70">
        <f t="shared" si="10"/>
        <v>177508.2</v>
      </c>
      <c r="T43" s="70">
        <f t="shared" si="10"/>
        <v>10610.7</v>
      </c>
      <c r="U43" s="70"/>
      <c r="V43" s="23">
        <f>SUM(S43:U43)</f>
        <v>188118.90000000002</v>
      </c>
      <c r="W43" s="23">
        <f>Q43+V43</f>
        <v>8085915.400000001</v>
      </c>
      <c r="X43" s="23">
        <f>Q43/W43*100</f>
        <v>97.67349903265126</v>
      </c>
      <c r="Y43" s="23">
        <f>V43/W43*100</f>
        <v>2.3265009673487307</v>
      </c>
      <c r="Z43" s="4"/>
    </row>
    <row r="44" spans="1:26" ht="23.25">
      <c r="A44" s="4"/>
      <c r="B44" s="51"/>
      <c r="C44" s="51"/>
      <c r="D44" s="51"/>
      <c r="E44" s="51"/>
      <c r="F44" s="51"/>
      <c r="G44" s="51"/>
      <c r="H44" s="51"/>
      <c r="I44" s="61"/>
      <c r="J44" s="52" t="s">
        <v>63</v>
      </c>
      <c r="K44" s="53"/>
      <c r="L44" s="70">
        <f>L43/L41*100</f>
        <v>149.64013747615564</v>
      </c>
      <c r="M44" s="23">
        <f>M43/M41*100</f>
        <v>43.44465768594992</v>
      </c>
      <c r="N44" s="70">
        <f>N43/N41*100</f>
        <v>67.45342934935232</v>
      </c>
      <c r="O44" s="70">
        <f>O43/O41*100</f>
        <v>78.68382875508935</v>
      </c>
      <c r="P44" s="23"/>
      <c r="Q44" s="23">
        <f>Q43/Q41*100</f>
        <v>130.16844722231454</v>
      </c>
      <c r="R44" s="23"/>
      <c r="S44" s="70">
        <f>S43/S41*100</f>
        <v>446.66264059787125</v>
      </c>
      <c r="T44" s="70">
        <f>T43/T41*100</f>
        <v>44.05705032386647</v>
      </c>
      <c r="U44" s="70"/>
      <c r="V44" s="23">
        <f>V43/V41*100</f>
        <v>294.7417156286722</v>
      </c>
      <c r="W44" s="23">
        <f>W43/W41*100</f>
        <v>131.88163611857945</v>
      </c>
      <c r="X44" s="23"/>
      <c r="Y44" s="23"/>
      <c r="Z44" s="4"/>
    </row>
    <row r="45" spans="1:26" ht="23.25">
      <c r="A45" s="4"/>
      <c r="B45" s="58"/>
      <c r="C45" s="58"/>
      <c r="D45" s="58"/>
      <c r="E45" s="58"/>
      <c r="F45" s="58"/>
      <c r="G45" s="58"/>
      <c r="H45" s="58"/>
      <c r="I45" s="63"/>
      <c r="J45" s="59" t="s">
        <v>64</v>
      </c>
      <c r="K45" s="60"/>
      <c r="L45" s="73">
        <f>SUM(L43/L42*100)</f>
        <v>100</v>
      </c>
      <c r="M45" s="71">
        <f aca="true" t="shared" si="11" ref="M45:W45">SUM(M43/M42*100)</f>
        <v>100</v>
      </c>
      <c r="N45" s="73">
        <f t="shared" si="11"/>
        <v>100</v>
      </c>
      <c r="O45" s="73">
        <f t="shared" si="11"/>
        <v>100</v>
      </c>
      <c r="P45" s="71"/>
      <c r="Q45" s="71">
        <f t="shared" si="11"/>
        <v>100</v>
      </c>
      <c r="R45" s="71"/>
      <c r="S45" s="73">
        <f t="shared" si="11"/>
        <v>100</v>
      </c>
      <c r="T45" s="73">
        <f t="shared" si="11"/>
        <v>100</v>
      </c>
      <c r="U45" s="73"/>
      <c r="V45" s="71">
        <f t="shared" si="11"/>
        <v>100</v>
      </c>
      <c r="W45" s="71">
        <f t="shared" si="11"/>
        <v>100</v>
      </c>
      <c r="X45" s="71"/>
      <c r="Y45" s="71"/>
      <c r="Z45" s="4"/>
    </row>
    <row r="46" spans="1:26" ht="23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3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6"/>
      <c r="W47" s="6"/>
      <c r="X47" s="6"/>
      <c r="Y47" s="6" t="s">
        <v>83</v>
      </c>
      <c r="Z47" s="4"/>
    </row>
    <row r="48" spans="1:26" ht="23.25">
      <c r="A48" s="4"/>
      <c r="B48" s="64" t="s">
        <v>38</v>
      </c>
      <c r="C48" s="65"/>
      <c r="D48" s="65"/>
      <c r="E48" s="65"/>
      <c r="F48" s="65"/>
      <c r="G48" s="65"/>
      <c r="H48" s="66"/>
      <c r="I48" s="10"/>
      <c r="J48" s="11"/>
      <c r="K48" s="12"/>
      <c r="L48" s="13" t="s">
        <v>1</v>
      </c>
      <c r="M48" s="13"/>
      <c r="N48" s="13"/>
      <c r="O48" s="13"/>
      <c r="P48" s="13"/>
      <c r="Q48" s="13"/>
      <c r="R48" s="14" t="s">
        <v>2</v>
      </c>
      <c r="S48" s="13"/>
      <c r="T48" s="13"/>
      <c r="U48" s="13"/>
      <c r="V48" s="15"/>
      <c r="W48" s="13" t="s">
        <v>41</v>
      </c>
      <c r="X48" s="13"/>
      <c r="Y48" s="16"/>
      <c r="Z48" s="4"/>
    </row>
    <row r="49" spans="1:26" ht="23.25">
      <c r="A49" s="4"/>
      <c r="B49" s="17" t="s">
        <v>39</v>
      </c>
      <c r="C49" s="18"/>
      <c r="D49" s="18"/>
      <c r="E49" s="18"/>
      <c r="F49" s="18"/>
      <c r="G49" s="18"/>
      <c r="H49" s="67"/>
      <c r="I49" s="19"/>
      <c r="J49" s="20"/>
      <c r="K49" s="21"/>
      <c r="L49" s="22"/>
      <c r="M49" s="23"/>
      <c r="N49" s="24"/>
      <c r="O49" s="25" t="s">
        <v>3</v>
      </c>
      <c r="P49" s="26"/>
      <c r="Q49" s="27"/>
      <c r="R49" s="28" t="s">
        <v>3</v>
      </c>
      <c r="S49" s="24"/>
      <c r="T49" s="22"/>
      <c r="U49" s="29"/>
      <c r="V49" s="27"/>
      <c r="W49" s="27"/>
      <c r="X49" s="30" t="s">
        <v>4</v>
      </c>
      <c r="Y49" s="31"/>
      <c r="Z49" s="4"/>
    </row>
    <row r="50" spans="1:26" ht="23.25">
      <c r="A50" s="4"/>
      <c r="B50" s="19"/>
      <c r="C50" s="32"/>
      <c r="D50" s="32"/>
      <c r="E50" s="32"/>
      <c r="F50" s="33"/>
      <c r="G50" s="32"/>
      <c r="H50" s="19"/>
      <c r="I50" s="19"/>
      <c r="J50" s="5" t="s">
        <v>5</v>
      </c>
      <c r="K50" s="21"/>
      <c r="L50" s="34" t="s">
        <v>6</v>
      </c>
      <c r="M50" s="35" t="s">
        <v>7</v>
      </c>
      <c r="N50" s="36" t="s">
        <v>6</v>
      </c>
      <c r="O50" s="34" t="s">
        <v>8</v>
      </c>
      <c r="P50" s="26" t="s">
        <v>9</v>
      </c>
      <c r="Q50" s="23"/>
      <c r="R50" s="37" t="s">
        <v>8</v>
      </c>
      <c r="S50" s="35" t="s">
        <v>10</v>
      </c>
      <c r="T50" s="34" t="s">
        <v>11</v>
      </c>
      <c r="U50" s="29" t="s">
        <v>12</v>
      </c>
      <c r="V50" s="27"/>
      <c r="W50" s="27"/>
      <c r="X50" s="27"/>
      <c r="Y50" s="35"/>
      <c r="Z50" s="4"/>
    </row>
    <row r="51" spans="1:26" ht="23.25">
      <c r="A51" s="4"/>
      <c r="B51" s="38" t="s">
        <v>31</v>
      </c>
      <c r="C51" s="38" t="s">
        <v>32</v>
      </c>
      <c r="D51" s="38" t="s">
        <v>33</v>
      </c>
      <c r="E51" s="38" t="s">
        <v>34</v>
      </c>
      <c r="F51" s="38" t="s">
        <v>35</v>
      </c>
      <c r="G51" s="38" t="s">
        <v>36</v>
      </c>
      <c r="H51" s="38" t="s">
        <v>37</v>
      </c>
      <c r="I51" s="19"/>
      <c r="J51" s="39"/>
      <c r="K51" s="21"/>
      <c r="L51" s="34" t="s">
        <v>13</v>
      </c>
      <c r="M51" s="35" t="s">
        <v>14</v>
      </c>
      <c r="N51" s="36" t="s">
        <v>15</v>
      </c>
      <c r="O51" s="34" t="s">
        <v>16</v>
      </c>
      <c r="P51" s="26" t="s">
        <v>17</v>
      </c>
      <c r="Q51" s="35" t="s">
        <v>18</v>
      </c>
      <c r="R51" s="37" t="s">
        <v>16</v>
      </c>
      <c r="S51" s="35" t="s">
        <v>19</v>
      </c>
      <c r="T51" s="34" t="s">
        <v>20</v>
      </c>
      <c r="U51" s="29" t="s">
        <v>21</v>
      </c>
      <c r="V51" s="26" t="s">
        <v>18</v>
      </c>
      <c r="W51" s="26" t="s">
        <v>22</v>
      </c>
      <c r="X51" s="26" t="s">
        <v>23</v>
      </c>
      <c r="Y51" s="35" t="s">
        <v>24</v>
      </c>
      <c r="Z51" s="4"/>
    </row>
    <row r="52" spans="1:26" ht="23.25">
      <c r="A52" s="4"/>
      <c r="B52" s="40"/>
      <c r="C52" s="40"/>
      <c r="D52" s="40"/>
      <c r="E52" s="40"/>
      <c r="F52" s="40"/>
      <c r="G52" s="40"/>
      <c r="H52" s="40"/>
      <c r="I52" s="40"/>
      <c r="J52" s="41"/>
      <c r="K52" s="42"/>
      <c r="L52" s="43"/>
      <c r="M52" s="44"/>
      <c r="N52" s="45"/>
      <c r="O52" s="46" t="s">
        <v>25</v>
      </c>
      <c r="P52" s="47"/>
      <c r="Q52" s="48"/>
      <c r="R52" s="49" t="s">
        <v>25</v>
      </c>
      <c r="S52" s="44" t="s">
        <v>26</v>
      </c>
      <c r="T52" s="43"/>
      <c r="U52" s="50" t="s">
        <v>27</v>
      </c>
      <c r="V52" s="48"/>
      <c r="W52" s="48"/>
      <c r="X52" s="48"/>
      <c r="Y52" s="49"/>
      <c r="Z52" s="4"/>
    </row>
    <row r="53" spans="1:26" ht="23.25">
      <c r="A53" s="4"/>
      <c r="B53" s="51"/>
      <c r="C53" s="51"/>
      <c r="D53" s="51"/>
      <c r="E53" s="51"/>
      <c r="F53" s="51"/>
      <c r="G53" s="51"/>
      <c r="H53" s="51"/>
      <c r="I53" s="61"/>
      <c r="J53" s="52"/>
      <c r="K53" s="53"/>
      <c r="L53" s="22"/>
      <c r="M53" s="23"/>
      <c r="N53" s="24"/>
      <c r="O53" s="3"/>
      <c r="P53" s="27"/>
      <c r="Q53" s="27"/>
      <c r="R53" s="23"/>
      <c r="S53" s="24"/>
      <c r="T53" s="22"/>
      <c r="U53" s="72"/>
      <c r="V53" s="27"/>
      <c r="W53" s="27"/>
      <c r="X53" s="27"/>
      <c r="Y53" s="23"/>
      <c r="Z53" s="4"/>
    </row>
    <row r="54" spans="1:26" ht="23.25">
      <c r="A54" s="4"/>
      <c r="B54" s="79" t="s">
        <v>50</v>
      </c>
      <c r="C54" s="51"/>
      <c r="D54" s="79" t="s">
        <v>57</v>
      </c>
      <c r="E54" s="79" t="s">
        <v>59</v>
      </c>
      <c r="F54" s="79" t="s">
        <v>61</v>
      </c>
      <c r="G54" s="51" t="s">
        <v>65</v>
      </c>
      <c r="H54" s="51"/>
      <c r="I54" s="61"/>
      <c r="J54" s="54" t="s">
        <v>66</v>
      </c>
      <c r="K54" s="55"/>
      <c r="L54" s="70"/>
      <c r="M54" s="70"/>
      <c r="N54" s="70"/>
      <c r="O54" s="70"/>
      <c r="P54" s="70"/>
      <c r="Q54" s="70"/>
      <c r="R54" s="70"/>
      <c r="S54" s="70"/>
      <c r="T54" s="70"/>
      <c r="U54" s="74"/>
      <c r="V54" s="23"/>
      <c r="W54" s="23"/>
      <c r="X54" s="23"/>
      <c r="Y54" s="23"/>
      <c r="Z54" s="4"/>
    </row>
    <row r="55" spans="1:26" ht="23.25">
      <c r="A55" s="4"/>
      <c r="B55" s="51"/>
      <c r="C55" s="51"/>
      <c r="D55" s="51"/>
      <c r="E55" s="51"/>
      <c r="F55" s="51"/>
      <c r="G55" s="51"/>
      <c r="H55" s="51"/>
      <c r="I55" s="61"/>
      <c r="J55" s="54" t="s">
        <v>52</v>
      </c>
      <c r="K55" s="55"/>
      <c r="L55" s="70">
        <f aca="true" t="shared" si="12" ref="L55:O57">L62+L69</f>
        <v>4726957.9</v>
      </c>
      <c r="M55" s="70">
        <f t="shared" si="12"/>
        <v>368960.9</v>
      </c>
      <c r="N55" s="70">
        <f t="shared" si="12"/>
        <v>893073.2000000001</v>
      </c>
      <c r="O55" s="70">
        <f t="shared" si="12"/>
        <v>78374.3</v>
      </c>
      <c r="P55" s="70"/>
      <c r="Q55" s="70">
        <f>SUM(L55:P55)</f>
        <v>6067366.300000001</v>
      </c>
      <c r="R55" s="70">
        <f aca="true" t="shared" si="13" ref="R55:T57">R62+R69</f>
        <v>0</v>
      </c>
      <c r="S55" s="70">
        <f t="shared" si="13"/>
        <v>39741</v>
      </c>
      <c r="T55" s="70">
        <f t="shared" si="13"/>
        <v>24084</v>
      </c>
      <c r="U55" s="70"/>
      <c r="V55" s="23">
        <f>SUM(S55:U55)</f>
        <v>63825</v>
      </c>
      <c r="W55" s="23">
        <f>Q55+V55</f>
        <v>6131191.300000001</v>
      </c>
      <c r="X55" s="23">
        <f>Q55/W55*100</f>
        <v>98.95901144040312</v>
      </c>
      <c r="Y55" s="23">
        <f>V55/W55*100</f>
        <v>1.0409885595968926</v>
      </c>
      <c r="Z55" s="4"/>
    </row>
    <row r="56" spans="1:26" ht="23.25">
      <c r="A56" s="4"/>
      <c r="B56" s="51"/>
      <c r="C56" s="51"/>
      <c r="D56" s="51"/>
      <c r="E56" s="51"/>
      <c r="F56" s="51"/>
      <c r="G56" s="51"/>
      <c r="H56" s="51"/>
      <c r="I56" s="61"/>
      <c r="J56" s="52" t="s">
        <v>53</v>
      </c>
      <c r="K56" s="53"/>
      <c r="L56" s="70">
        <f t="shared" si="12"/>
        <v>7073426.300000001</v>
      </c>
      <c r="M56" s="70">
        <f t="shared" si="12"/>
        <v>160293.8</v>
      </c>
      <c r="N56" s="70">
        <f t="shared" si="12"/>
        <v>602408.5</v>
      </c>
      <c r="O56" s="70">
        <f t="shared" si="12"/>
        <v>61667.9</v>
      </c>
      <c r="P56" s="70"/>
      <c r="Q56" s="23">
        <f>SUM(L56:P56)</f>
        <v>7897796.500000001</v>
      </c>
      <c r="R56" s="70">
        <f t="shared" si="13"/>
        <v>0</v>
      </c>
      <c r="S56" s="70">
        <f t="shared" si="13"/>
        <v>177508.2</v>
      </c>
      <c r="T56" s="70">
        <f t="shared" si="13"/>
        <v>10610.7</v>
      </c>
      <c r="U56" s="70"/>
      <c r="V56" s="23">
        <f>SUM(S56:U56)</f>
        <v>188118.90000000002</v>
      </c>
      <c r="W56" s="23">
        <f>Q56+V56</f>
        <v>8085915.400000001</v>
      </c>
      <c r="X56" s="23">
        <f>Q56/W56*100</f>
        <v>97.67349903265126</v>
      </c>
      <c r="Y56" s="23">
        <f>V56/W56*100</f>
        <v>2.3265009673487307</v>
      </c>
      <c r="Z56" s="4"/>
    </row>
    <row r="57" spans="1:26" ht="23.25">
      <c r="A57" s="4"/>
      <c r="B57" s="51"/>
      <c r="C57" s="51"/>
      <c r="D57" s="51"/>
      <c r="E57" s="51"/>
      <c r="F57" s="51"/>
      <c r="G57" s="51"/>
      <c r="H57" s="51"/>
      <c r="I57" s="61"/>
      <c r="J57" s="52" t="s">
        <v>54</v>
      </c>
      <c r="K57" s="53"/>
      <c r="L57" s="70">
        <f t="shared" si="12"/>
        <v>7073426.300000001</v>
      </c>
      <c r="M57" s="23">
        <f t="shared" si="12"/>
        <v>160293.8</v>
      </c>
      <c r="N57" s="70">
        <f t="shared" si="12"/>
        <v>602408.5</v>
      </c>
      <c r="O57" s="70">
        <f t="shared" si="12"/>
        <v>61667.9</v>
      </c>
      <c r="P57" s="23"/>
      <c r="Q57" s="23">
        <f>SUM(L57:P57)</f>
        <v>7897796.500000001</v>
      </c>
      <c r="R57" s="23">
        <f t="shared" si="13"/>
        <v>0</v>
      </c>
      <c r="S57" s="70">
        <f t="shared" si="13"/>
        <v>177508.2</v>
      </c>
      <c r="T57" s="70">
        <f t="shared" si="13"/>
        <v>10610.7</v>
      </c>
      <c r="U57" s="70"/>
      <c r="V57" s="23">
        <f>SUM(S57:U57)</f>
        <v>188118.90000000002</v>
      </c>
      <c r="W57" s="23">
        <f>Q57+V57</f>
        <v>8085915.400000001</v>
      </c>
      <c r="X57" s="23">
        <f>Q57/W57*100</f>
        <v>97.67349903265126</v>
      </c>
      <c r="Y57" s="23">
        <f>V57/W57*100</f>
        <v>2.3265009673487307</v>
      </c>
      <c r="Z57" s="4"/>
    </row>
    <row r="58" spans="1:26" ht="23.25">
      <c r="A58" s="4"/>
      <c r="B58" s="51"/>
      <c r="C58" s="51"/>
      <c r="D58" s="51"/>
      <c r="E58" s="51"/>
      <c r="F58" s="51"/>
      <c r="G58" s="51"/>
      <c r="H58" s="51"/>
      <c r="I58" s="61"/>
      <c r="J58" s="52" t="s">
        <v>55</v>
      </c>
      <c r="K58" s="53"/>
      <c r="L58" s="70">
        <f>L57/L55*100</f>
        <v>149.64013747615564</v>
      </c>
      <c r="M58" s="23">
        <f>M57/M55*100</f>
        <v>43.44465768594992</v>
      </c>
      <c r="N58" s="70">
        <f>N57/N55*100</f>
        <v>67.45342934935232</v>
      </c>
      <c r="O58" s="70">
        <f>O57/O55*100</f>
        <v>78.68382875508935</v>
      </c>
      <c r="P58" s="23"/>
      <c r="Q58" s="23">
        <f>Q57/Q55*100</f>
        <v>130.16844722231454</v>
      </c>
      <c r="R58" s="23"/>
      <c r="S58" s="70">
        <f>S57/S55*100</f>
        <v>446.66264059787125</v>
      </c>
      <c r="T58" s="70">
        <f>T57/T55*100</f>
        <v>44.05705032386647</v>
      </c>
      <c r="U58" s="70"/>
      <c r="V58" s="23">
        <f>V57/V55*100</f>
        <v>294.7417156286722</v>
      </c>
      <c r="W58" s="23">
        <f>W57/W55*100</f>
        <v>131.88163611857945</v>
      </c>
      <c r="X58" s="23"/>
      <c r="Y58" s="23"/>
      <c r="Z58" s="4"/>
    </row>
    <row r="59" spans="1:26" ht="23.25">
      <c r="A59" s="4"/>
      <c r="B59" s="51"/>
      <c r="C59" s="51"/>
      <c r="D59" s="51"/>
      <c r="E59" s="51"/>
      <c r="F59" s="51"/>
      <c r="G59" s="51"/>
      <c r="H59" s="51"/>
      <c r="I59" s="61"/>
      <c r="J59" s="52" t="s">
        <v>56</v>
      </c>
      <c r="K59" s="53"/>
      <c r="L59" s="70">
        <f>L57/L56*100</f>
        <v>100</v>
      </c>
      <c r="M59" s="23">
        <f>M57/M56*100</f>
        <v>100</v>
      </c>
      <c r="N59" s="70">
        <f>N57/N56*100</f>
        <v>100</v>
      </c>
      <c r="O59" s="70">
        <f>O57/O56*100</f>
        <v>100</v>
      </c>
      <c r="P59" s="23"/>
      <c r="Q59" s="23">
        <f>Q57/Q56*100</f>
        <v>100</v>
      </c>
      <c r="R59" s="23"/>
      <c r="S59" s="70">
        <f>S57/S56*100</f>
        <v>100</v>
      </c>
      <c r="T59" s="70">
        <f>T57/T56*100</f>
        <v>100</v>
      </c>
      <c r="U59" s="70"/>
      <c r="V59" s="23">
        <f>V57/V56*100</f>
        <v>100</v>
      </c>
      <c r="W59" s="23">
        <f>W57/W56*100</f>
        <v>100</v>
      </c>
      <c r="X59" s="23"/>
      <c r="Y59" s="23"/>
      <c r="Z59" s="4"/>
    </row>
    <row r="60" spans="1:26" ht="23.25">
      <c r="A60" s="4"/>
      <c r="B60" s="51"/>
      <c r="C60" s="51"/>
      <c r="D60" s="51"/>
      <c r="E60" s="51"/>
      <c r="F60" s="51"/>
      <c r="G60" s="51"/>
      <c r="H60" s="51"/>
      <c r="I60" s="61"/>
      <c r="J60" s="52"/>
      <c r="K60" s="53"/>
      <c r="L60" s="70"/>
      <c r="M60" s="23"/>
      <c r="N60" s="70"/>
      <c r="O60" s="70"/>
      <c r="P60" s="23"/>
      <c r="Q60" s="23"/>
      <c r="R60" s="23"/>
      <c r="S60" s="70"/>
      <c r="T60" s="70"/>
      <c r="U60" s="70"/>
      <c r="V60" s="23"/>
      <c r="W60" s="23"/>
      <c r="X60" s="23"/>
      <c r="Y60" s="23"/>
      <c r="Z60" s="4"/>
    </row>
    <row r="61" spans="1:26" ht="23.25">
      <c r="A61" s="4"/>
      <c r="B61" s="51"/>
      <c r="C61" s="51"/>
      <c r="D61" s="51"/>
      <c r="E61" s="51"/>
      <c r="F61" s="51"/>
      <c r="G61" s="51"/>
      <c r="H61" s="79" t="s">
        <v>67</v>
      </c>
      <c r="I61" s="61"/>
      <c r="J61" s="52" t="s">
        <v>68</v>
      </c>
      <c r="K61" s="53"/>
      <c r="L61" s="70"/>
      <c r="M61" s="23"/>
      <c r="N61" s="70"/>
      <c r="O61" s="70"/>
      <c r="P61" s="23"/>
      <c r="Q61" s="23"/>
      <c r="R61" s="23"/>
      <c r="S61" s="70"/>
      <c r="T61" s="70"/>
      <c r="U61" s="70"/>
      <c r="V61" s="23"/>
      <c r="W61" s="23"/>
      <c r="X61" s="23"/>
      <c r="Y61" s="23"/>
      <c r="Z61" s="4"/>
    </row>
    <row r="62" spans="1:26" ht="23.25">
      <c r="A62" s="4"/>
      <c r="B62" s="51"/>
      <c r="C62" s="51"/>
      <c r="D62" s="51"/>
      <c r="E62" s="51"/>
      <c r="F62" s="51"/>
      <c r="G62" s="51"/>
      <c r="H62" s="51"/>
      <c r="I62" s="61"/>
      <c r="J62" s="52" t="s">
        <v>52</v>
      </c>
      <c r="K62" s="53"/>
      <c r="L62" s="70">
        <v>595214.5</v>
      </c>
      <c r="M62" s="23">
        <v>137045.9</v>
      </c>
      <c r="N62" s="70">
        <v>260542.9</v>
      </c>
      <c r="O62" s="70">
        <v>73217.1</v>
      </c>
      <c r="P62" s="23"/>
      <c r="Q62" s="23">
        <f>SUM(L62:P62)</f>
        <v>1066020.4000000001</v>
      </c>
      <c r="R62" s="23"/>
      <c r="S62" s="70">
        <v>39741</v>
      </c>
      <c r="T62" s="70">
        <v>24084</v>
      </c>
      <c r="U62" s="70"/>
      <c r="V62" s="23">
        <f>SUM(S62:U62)</f>
        <v>63825</v>
      </c>
      <c r="W62" s="23">
        <f>Q62+V62</f>
        <v>1129845.4000000001</v>
      </c>
      <c r="X62" s="23">
        <f>Q62/W62*100</f>
        <v>94.3509970479147</v>
      </c>
      <c r="Y62" s="23">
        <f>V62/W62*100</f>
        <v>5.6490029520853025</v>
      </c>
      <c r="Z62" s="4"/>
    </row>
    <row r="63" spans="1:26" ht="23.25">
      <c r="A63" s="4"/>
      <c r="B63" s="51"/>
      <c r="C63" s="51"/>
      <c r="D63" s="51"/>
      <c r="E63" s="51"/>
      <c r="F63" s="51"/>
      <c r="G63" s="51"/>
      <c r="H63" s="51"/>
      <c r="I63" s="61"/>
      <c r="J63" s="52" t="s">
        <v>53</v>
      </c>
      <c r="K63" s="53"/>
      <c r="L63" s="70">
        <v>752194.9</v>
      </c>
      <c r="M63" s="23">
        <v>27491.5</v>
      </c>
      <c r="N63" s="70">
        <v>264633.4</v>
      </c>
      <c r="O63" s="70">
        <v>56364.9</v>
      </c>
      <c r="P63" s="23"/>
      <c r="Q63" s="23">
        <f>SUM(L63:P63)</f>
        <v>1100684.7</v>
      </c>
      <c r="R63" s="23"/>
      <c r="S63" s="70">
        <v>177508.2</v>
      </c>
      <c r="T63" s="70">
        <v>10610.7</v>
      </c>
      <c r="U63" s="70"/>
      <c r="V63" s="23">
        <f>SUM(S63:U63)</f>
        <v>188118.90000000002</v>
      </c>
      <c r="W63" s="23">
        <f>Q63+V63</f>
        <v>1288803.6</v>
      </c>
      <c r="X63" s="23">
        <f>Q63/W63*100</f>
        <v>85.40360222457478</v>
      </c>
      <c r="Y63" s="23">
        <f>V63/W63*100</f>
        <v>14.59639777542521</v>
      </c>
      <c r="Z63" s="4"/>
    </row>
    <row r="64" spans="1:26" ht="23.25">
      <c r="A64" s="4"/>
      <c r="B64" s="51"/>
      <c r="C64" s="51"/>
      <c r="D64" s="51"/>
      <c r="E64" s="51"/>
      <c r="F64" s="51"/>
      <c r="G64" s="51"/>
      <c r="H64" s="51"/>
      <c r="I64" s="61"/>
      <c r="J64" s="52" t="s">
        <v>54</v>
      </c>
      <c r="K64" s="53"/>
      <c r="L64" s="70">
        <v>752194.9</v>
      </c>
      <c r="M64" s="23">
        <v>27491.5</v>
      </c>
      <c r="N64" s="70">
        <v>264633.4</v>
      </c>
      <c r="O64" s="70">
        <v>56364.9</v>
      </c>
      <c r="P64" s="23"/>
      <c r="Q64" s="23">
        <f>SUM(L64:P64)</f>
        <v>1100684.7</v>
      </c>
      <c r="R64" s="23"/>
      <c r="S64" s="70">
        <v>177508.2</v>
      </c>
      <c r="T64" s="70">
        <v>10610.7</v>
      </c>
      <c r="U64" s="70"/>
      <c r="V64" s="23">
        <f>SUM(S64:U64)</f>
        <v>188118.90000000002</v>
      </c>
      <c r="W64" s="23">
        <f>Q64+V64</f>
        <v>1288803.6</v>
      </c>
      <c r="X64" s="23">
        <f>Q64/W64*100</f>
        <v>85.40360222457478</v>
      </c>
      <c r="Y64" s="23">
        <f>V64/W64*100</f>
        <v>14.59639777542521</v>
      </c>
      <c r="Z64" s="4"/>
    </row>
    <row r="65" spans="1:26" ht="23.25">
      <c r="A65" s="4"/>
      <c r="B65" s="51"/>
      <c r="C65" s="51"/>
      <c r="D65" s="51"/>
      <c r="E65" s="51"/>
      <c r="F65" s="51"/>
      <c r="G65" s="51"/>
      <c r="H65" s="51"/>
      <c r="I65" s="61"/>
      <c r="J65" s="52" t="s">
        <v>69</v>
      </c>
      <c r="K65" s="53"/>
      <c r="L65" s="70">
        <f>L64/L62*100</f>
        <v>126.37375265555526</v>
      </c>
      <c r="M65" s="23">
        <f>M64/M62*100</f>
        <v>20.06006746644737</v>
      </c>
      <c r="N65" s="70">
        <f>N64/N62*100</f>
        <v>101.56999096885772</v>
      </c>
      <c r="O65" s="70">
        <f>O64/O62*100</f>
        <v>76.983245717189</v>
      </c>
      <c r="P65" s="23"/>
      <c r="Q65" s="23">
        <f>Q64/Q62*100</f>
        <v>103.25174827798791</v>
      </c>
      <c r="R65" s="23"/>
      <c r="S65" s="70">
        <f>S64/S62*100</f>
        <v>446.66264059787125</v>
      </c>
      <c r="T65" s="70">
        <f>T64/T62*100</f>
        <v>44.05705032386647</v>
      </c>
      <c r="U65" s="70"/>
      <c r="V65" s="23">
        <f>V64/V62*100</f>
        <v>294.7417156286722</v>
      </c>
      <c r="W65" s="23">
        <f>W64/W62*100</f>
        <v>114.06902218657527</v>
      </c>
      <c r="X65" s="23"/>
      <c r="Y65" s="23"/>
      <c r="Z65" s="4"/>
    </row>
    <row r="66" spans="1:26" ht="23.25">
      <c r="A66" s="4"/>
      <c r="B66" s="51"/>
      <c r="C66" s="51"/>
      <c r="D66" s="51"/>
      <c r="E66" s="51"/>
      <c r="F66" s="51"/>
      <c r="G66" s="51"/>
      <c r="H66" s="51"/>
      <c r="I66" s="61"/>
      <c r="J66" s="52" t="s">
        <v>56</v>
      </c>
      <c r="K66" s="53"/>
      <c r="L66" s="70">
        <f>L64/L63*100</f>
        <v>100</v>
      </c>
      <c r="M66" s="23">
        <f>M64/M63*100</f>
        <v>100</v>
      </c>
      <c r="N66" s="70">
        <f>N64/N63*100</f>
        <v>100</v>
      </c>
      <c r="O66" s="70">
        <f>O64/O63*100</f>
        <v>100</v>
      </c>
      <c r="P66" s="23"/>
      <c r="Q66" s="23">
        <f>Q64/Q63*100</f>
        <v>100</v>
      </c>
      <c r="R66" s="23"/>
      <c r="S66" s="70">
        <f>S64/S63*100</f>
        <v>100</v>
      </c>
      <c r="T66" s="70">
        <f>T64/T63*100</f>
        <v>100</v>
      </c>
      <c r="U66" s="70"/>
      <c r="V66" s="23">
        <f>V64/V63*100</f>
        <v>100</v>
      </c>
      <c r="W66" s="23">
        <f>W64/W63*100</f>
        <v>100</v>
      </c>
      <c r="X66" s="23"/>
      <c r="Y66" s="23"/>
      <c r="Z66" s="4"/>
    </row>
    <row r="67" spans="1:26" ht="23.25">
      <c r="A67" s="4"/>
      <c r="B67" s="51"/>
      <c r="C67" s="51"/>
      <c r="D67" s="51"/>
      <c r="E67" s="51"/>
      <c r="F67" s="51"/>
      <c r="G67" s="51"/>
      <c r="H67" s="51"/>
      <c r="I67" s="61"/>
      <c r="J67" s="52"/>
      <c r="K67" s="53"/>
      <c r="L67" s="70"/>
      <c r="M67" s="23"/>
      <c r="N67" s="70"/>
      <c r="O67" s="70"/>
      <c r="P67" s="23"/>
      <c r="Q67" s="23"/>
      <c r="R67" s="23"/>
      <c r="S67" s="70"/>
      <c r="T67" s="70"/>
      <c r="U67" s="70"/>
      <c r="V67" s="23"/>
      <c r="W67" s="23"/>
      <c r="X67" s="23"/>
      <c r="Y67" s="23"/>
      <c r="Z67" s="4"/>
    </row>
    <row r="68" spans="1:26" ht="23.25">
      <c r="A68" s="4"/>
      <c r="B68" s="56"/>
      <c r="C68" s="57"/>
      <c r="D68" s="57"/>
      <c r="E68" s="57"/>
      <c r="F68" s="57"/>
      <c r="G68" s="57"/>
      <c r="H68" s="80" t="s">
        <v>70</v>
      </c>
      <c r="I68" s="52"/>
      <c r="J68" s="52" t="s">
        <v>71</v>
      </c>
      <c r="K68" s="53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4"/>
    </row>
    <row r="69" spans="1:26" ht="23.25">
      <c r="A69" s="4"/>
      <c r="B69" s="51"/>
      <c r="C69" s="51"/>
      <c r="D69" s="51"/>
      <c r="E69" s="51"/>
      <c r="F69" s="51"/>
      <c r="G69" s="51"/>
      <c r="H69" s="51"/>
      <c r="I69" s="61"/>
      <c r="J69" s="52" t="s">
        <v>52</v>
      </c>
      <c r="K69" s="53"/>
      <c r="L69" s="70">
        <v>4131743.4</v>
      </c>
      <c r="M69" s="23">
        <v>231915</v>
      </c>
      <c r="N69" s="70">
        <v>632530.3</v>
      </c>
      <c r="O69" s="70">
        <v>5157.2</v>
      </c>
      <c r="P69" s="23"/>
      <c r="Q69" s="23">
        <f>SUM(L69:P69)</f>
        <v>5001345.9</v>
      </c>
      <c r="R69" s="23"/>
      <c r="S69" s="70"/>
      <c r="T69" s="70"/>
      <c r="U69" s="70"/>
      <c r="V69" s="23"/>
      <c r="W69" s="23">
        <f>Q69+V69</f>
        <v>5001345.9</v>
      </c>
      <c r="X69" s="23">
        <f>Q69/W69*100</f>
        <v>100</v>
      </c>
      <c r="Y69" s="23">
        <f>V69/W69*100</f>
        <v>0</v>
      </c>
      <c r="Z69" s="4"/>
    </row>
    <row r="70" spans="1:26" ht="23.25">
      <c r="A70" s="4"/>
      <c r="B70" s="51"/>
      <c r="C70" s="51"/>
      <c r="D70" s="51"/>
      <c r="E70" s="51"/>
      <c r="F70" s="51"/>
      <c r="G70" s="51"/>
      <c r="H70" s="51"/>
      <c r="I70" s="61"/>
      <c r="J70" s="52" t="s">
        <v>53</v>
      </c>
      <c r="K70" s="53"/>
      <c r="L70" s="70">
        <v>6321231.4</v>
      </c>
      <c r="M70" s="23">
        <v>132802.3</v>
      </c>
      <c r="N70" s="70">
        <v>337775.1</v>
      </c>
      <c r="O70" s="70">
        <v>5303</v>
      </c>
      <c r="P70" s="23"/>
      <c r="Q70" s="23">
        <f>SUM(L70:P70)</f>
        <v>6797111.8</v>
      </c>
      <c r="R70" s="23"/>
      <c r="S70" s="70"/>
      <c r="T70" s="70"/>
      <c r="U70" s="70"/>
      <c r="V70" s="23"/>
      <c r="W70" s="23">
        <f>Q70+V70</f>
        <v>6797111.8</v>
      </c>
      <c r="X70" s="23">
        <f>Q70/W70*100</f>
        <v>100</v>
      </c>
      <c r="Y70" s="23">
        <f>V70/W70*100</f>
        <v>0</v>
      </c>
      <c r="Z70" s="4"/>
    </row>
    <row r="71" spans="1:26" ht="23.25">
      <c r="A71" s="4"/>
      <c r="B71" s="51"/>
      <c r="C71" s="51"/>
      <c r="D71" s="51"/>
      <c r="E71" s="51"/>
      <c r="F71" s="51"/>
      <c r="G71" s="51"/>
      <c r="H71" s="51"/>
      <c r="I71" s="61"/>
      <c r="J71" s="52" t="s">
        <v>54</v>
      </c>
      <c r="K71" s="53"/>
      <c r="L71" s="70">
        <v>6321231.4</v>
      </c>
      <c r="M71" s="23">
        <v>132802.3</v>
      </c>
      <c r="N71" s="70">
        <v>337775.1</v>
      </c>
      <c r="O71" s="70">
        <v>5303</v>
      </c>
      <c r="P71" s="23"/>
      <c r="Q71" s="23">
        <f>SUM(L71:P71)</f>
        <v>6797111.8</v>
      </c>
      <c r="R71" s="23"/>
      <c r="S71" s="70"/>
      <c r="T71" s="70"/>
      <c r="U71" s="70"/>
      <c r="V71" s="23"/>
      <c r="W71" s="23">
        <f>Q71+V71</f>
        <v>6797111.8</v>
      </c>
      <c r="X71" s="23">
        <f>Q71/W71*100</f>
        <v>100</v>
      </c>
      <c r="Y71" s="23">
        <f>V71/W71*100</f>
        <v>0</v>
      </c>
      <c r="Z71" s="4"/>
    </row>
    <row r="72" spans="1:26" ht="23.25">
      <c r="A72" s="4"/>
      <c r="B72" s="51"/>
      <c r="C72" s="51"/>
      <c r="D72" s="51"/>
      <c r="E72" s="51"/>
      <c r="F72" s="51"/>
      <c r="G72" s="51"/>
      <c r="H72" s="51"/>
      <c r="I72" s="61"/>
      <c r="J72" s="52" t="s">
        <v>69</v>
      </c>
      <c r="K72" s="53"/>
      <c r="L72" s="70">
        <f>L71/L69*100</f>
        <v>152.99186779120893</v>
      </c>
      <c r="M72" s="23">
        <f>M71/M69*100</f>
        <v>57.26335079662807</v>
      </c>
      <c r="N72" s="70">
        <f>N71/N69*100</f>
        <v>53.400619701538396</v>
      </c>
      <c r="O72" s="70">
        <f>O71/O69*100</f>
        <v>102.82711548902506</v>
      </c>
      <c r="P72" s="23"/>
      <c r="Q72" s="23">
        <f>Q71/Q69*100</f>
        <v>135.90565291634798</v>
      </c>
      <c r="R72" s="23"/>
      <c r="S72" s="70"/>
      <c r="T72" s="70"/>
      <c r="U72" s="70"/>
      <c r="V72" s="23"/>
      <c r="W72" s="23">
        <f>W71/W69*100</f>
        <v>135.90565291634798</v>
      </c>
      <c r="X72" s="23"/>
      <c r="Y72" s="23"/>
      <c r="Z72" s="4"/>
    </row>
    <row r="73" spans="1:26" ht="23.25">
      <c r="A73" s="4"/>
      <c r="B73" s="51"/>
      <c r="C73" s="51"/>
      <c r="D73" s="51"/>
      <c r="E73" s="51"/>
      <c r="F73" s="51"/>
      <c r="G73" s="51"/>
      <c r="H73" s="51"/>
      <c r="I73" s="61"/>
      <c r="J73" s="52" t="s">
        <v>56</v>
      </c>
      <c r="K73" s="53"/>
      <c r="L73" s="70">
        <f>L71/L70*100</f>
        <v>100</v>
      </c>
      <c r="M73" s="23">
        <f>M71/M70*100</f>
        <v>100</v>
      </c>
      <c r="N73" s="70">
        <f>N71/N70*100</f>
        <v>100</v>
      </c>
      <c r="O73" s="70">
        <f>O71/O70*100</f>
        <v>100</v>
      </c>
      <c r="P73" s="23"/>
      <c r="Q73" s="23">
        <f>Q71/Q70*100</f>
        <v>100</v>
      </c>
      <c r="R73" s="23"/>
      <c r="S73" s="70"/>
      <c r="T73" s="70"/>
      <c r="U73" s="70"/>
      <c r="V73" s="23"/>
      <c r="W73" s="23">
        <f>W71/W70*100</f>
        <v>100</v>
      </c>
      <c r="X73" s="23"/>
      <c r="Y73" s="23"/>
      <c r="Z73" s="4"/>
    </row>
    <row r="74" spans="1:26" ht="23.25">
      <c r="A74" s="4"/>
      <c r="B74" s="51"/>
      <c r="C74" s="51"/>
      <c r="D74" s="51"/>
      <c r="E74" s="51"/>
      <c r="F74" s="51"/>
      <c r="G74" s="51"/>
      <c r="H74" s="51"/>
      <c r="I74" s="61"/>
      <c r="J74" s="52"/>
      <c r="K74" s="53"/>
      <c r="L74" s="70"/>
      <c r="M74" s="23"/>
      <c r="N74" s="70"/>
      <c r="O74" s="70"/>
      <c r="P74" s="23"/>
      <c r="Q74" s="23"/>
      <c r="R74" s="23"/>
      <c r="S74" s="70"/>
      <c r="T74" s="70"/>
      <c r="U74" s="70"/>
      <c r="V74" s="23"/>
      <c r="W74" s="23"/>
      <c r="X74" s="23"/>
      <c r="Y74" s="23"/>
      <c r="Z74" s="4"/>
    </row>
    <row r="75" spans="1:26" ht="23.25">
      <c r="A75" s="4"/>
      <c r="B75" s="51"/>
      <c r="C75" s="51"/>
      <c r="D75" s="51"/>
      <c r="E75" s="51"/>
      <c r="F75" s="79" t="s">
        <v>72</v>
      </c>
      <c r="G75" s="51"/>
      <c r="H75" s="51"/>
      <c r="I75" s="61"/>
      <c r="J75" s="82" t="s">
        <v>73</v>
      </c>
      <c r="K75" s="53"/>
      <c r="L75" s="70"/>
      <c r="M75" s="23"/>
      <c r="N75" s="70"/>
      <c r="O75" s="70"/>
      <c r="P75" s="23"/>
      <c r="Q75" s="23"/>
      <c r="R75" s="23"/>
      <c r="S75" s="70"/>
      <c r="T75" s="70"/>
      <c r="U75" s="70"/>
      <c r="V75" s="23"/>
      <c r="W75" s="23"/>
      <c r="X75" s="23"/>
      <c r="Y75" s="23"/>
      <c r="Z75" s="4"/>
    </row>
    <row r="76" spans="1:26" ht="23.25">
      <c r="A76" s="4"/>
      <c r="B76" s="51"/>
      <c r="C76" s="51"/>
      <c r="D76" s="51"/>
      <c r="E76" s="51"/>
      <c r="F76" s="51"/>
      <c r="G76" s="51"/>
      <c r="H76" s="51"/>
      <c r="I76" s="61"/>
      <c r="J76" s="52" t="s">
        <v>52</v>
      </c>
      <c r="K76" s="53"/>
      <c r="L76" s="70">
        <f>L83</f>
        <v>1079721.9</v>
      </c>
      <c r="M76" s="23">
        <f>M83</f>
        <v>45107.8</v>
      </c>
      <c r="N76" s="70">
        <f>N83</f>
        <v>103848.6</v>
      </c>
      <c r="O76" s="70">
        <f>O83</f>
        <v>11132</v>
      </c>
      <c r="P76" s="23"/>
      <c r="Q76" s="23">
        <f>SUM(L76:P76)</f>
        <v>1239810.3</v>
      </c>
      <c r="R76" s="23">
        <f aca="true" t="shared" si="14" ref="R76:T78">R83</f>
        <v>0</v>
      </c>
      <c r="S76" s="70">
        <f t="shared" si="14"/>
        <v>64504.100000000006</v>
      </c>
      <c r="T76" s="70">
        <f t="shared" si="14"/>
        <v>23716.5</v>
      </c>
      <c r="U76" s="70"/>
      <c r="V76" s="23">
        <f>SUM(R76:U76)</f>
        <v>88220.6</v>
      </c>
      <c r="W76" s="23">
        <f>Q76+V76</f>
        <v>1328030.9000000001</v>
      </c>
      <c r="X76" s="23">
        <f>Q76/W76*100</f>
        <v>93.35703709906147</v>
      </c>
      <c r="Y76" s="23">
        <f>V76/W76*100</f>
        <v>6.6429629009385245</v>
      </c>
      <c r="Z76" s="4"/>
    </row>
    <row r="77" spans="1:26" ht="23.25">
      <c r="A77" s="4"/>
      <c r="B77" s="56"/>
      <c r="C77" s="57"/>
      <c r="D77" s="57"/>
      <c r="E77" s="57"/>
      <c r="F77" s="57"/>
      <c r="G77" s="57"/>
      <c r="H77" s="57"/>
      <c r="I77" s="52"/>
      <c r="J77" s="52" t="s">
        <v>53</v>
      </c>
      <c r="K77" s="53"/>
      <c r="L77" s="21">
        <f aca="true" t="shared" si="15" ref="L77:O78">L84</f>
        <v>957933</v>
      </c>
      <c r="M77" s="21">
        <f t="shared" si="15"/>
        <v>45107.8</v>
      </c>
      <c r="N77" s="21">
        <f t="shared" si="15"/>
        <v>199039.9</v>
      </c>
      <c r="O77" s="21">
        <f t="shared" si="15"/>
        <v>10432</v>
      </c>
      <c r="P77" s="21"/>
      <c r="Q77" s="21">
        <f>SUM(L77:P77)</f>
        <v>1212512.7</v>
      </c>
      <c r="R77" s="21">
        <f t="shared" si="14"/>
        <v>49000</v>
      </c>
      <c r="S77" s="21">
        <f t="shared" si="14"/>
        <v>110687.29999999999</v>
      </c>
      <c r="T77" s="21">
        <f t="shared" si="14"/>
        <v>44817.3</v>
      </c>
      <c r="U77" s="21"/>
      <c r="V77" s="21">
        <f>SUM(R77:U77)</f>
        <v>204504.59999999998</v>
      </c>
      <c r="W77" s="21">
        <f>Q77+V77</f>
        <v>1417017.2999999998</v>
      </c>
      <c r="X77" s="21">
        <f>Q77/W77*100</f>
        <v>85.56795319294973</v>
      </c>
      <c r="Y77" s="21">
        <f>V77/W77*100</f>
        <v>14.432046807050275</v>
      </c>
      <c r="Z77" s="4"/>
    </row>
    <row r="78" spans="1:26" ht="23.25">
      <c r="A78" s="4"/>
      <c r="B78" s="51"/>
      <c r="C78" s="51"/>
      <c r="D78" s="51"/>
      <c r="E78" s="51"/>
      <c r="F78" s="51"/>
      <c r="G78" s="51"/>
      <c r="H78" s="51"/>
      <c r="I78" s="61"/>
      <c r="J78" s="52" t="s">
        <v>54</v>
      </c>
      <c r="K78" s="53"/>
      <c r="L78" s="70">
        <f t="shared" si="15"/>
        <v>694521.1000000001</v>
      </c>
      <c r="M78" s="23">
        <f t="shared" si="15"/>
        <v>20819.3</v>
      </c>
      <c r="N78" s="70">
        <f t="shared" si="15"/>
        <v>151207.3</v>
      </c>
      <c r="O78" s="70">
        <f t="shared" si="15"/>
        <v>4474.2</v>
      </c>
      <c r="P78" s="23"/>
      <c r="Q78" s="23">
        <f>SUM(L78:P78)</f>
        <v>871021.9000000001</v>
      </c>
      <c r="R78" s="23">
        <f t="shared" si="14"/>
        <v>49000</v>
      </c>
      <c r="S78" s="70">
        <f t="shared" si="14"/>
        <v>92741.79999999999</v>
      </c>
      <c r="T78" s="70">
        <f t="shared" si="14"/>
        <v>3422.6</v>
      </c>
      <c r="U78" s="70"/>
      <c r="V78" s="23">
        <f>SUM(R78:U78)</f>
        <v>145164.4</v>
      </c>
      <c r="W78" s="23">
        <f>Q78+V78</f>
        <v>1016186.3000000002</v>
      </c>
      <c r="X78" s="23">
        <f>Q78/W78*100</f>
        <v>85.71478477912957</v>
      </c>
      <c r="Y78" s="23">
        <f>V78/W78*100</f>
        <v>14.285215220870423</v>
      </c>
      <c r="Z78" s="4"/>
    </row>
    <row r="79" spans="1:26" ht="23.25">
      <c r="A79" s="4"/>
      <c r="B79" s="51"/>
      <c r="C79" s="51"/>
      <c r="D79" s="51"/>
      <c r="E79" s="51"/>
      <c r="F79" s="51"/>
      <c r="G79" s="51"/>
      <c r="H79" s="51"/>
      <c r="I79" s="61"/>
      <c r="J79" s="52" t="s">
        <v>63</v>
      </c>
      <c r="K79" s="53"/>
      <c r="L79" s="70">
        <f>L78/L76*100</f>
        <v>64.32407270798159</v>
      </c>
      <c r="M79" s="23">
        <f>M78/M76*100</f>
        <v>46.154545333623005</v>
      </c>
      <c r="N79" s="70">
        <f>N78/N76*100</f>
        <v>145.6035998559441</v>
      </c>
      <c r="O79" s="70">
        <f>O78/O76*100</f>
        <v>40.192238591448074</v>
      </c>
      <c r="P79" s="23"/>
      <c r="Q79" s="23">
        <f>Q78/Q76*100</f>
        <v>70.25444941052676</v>
      </c>
      <c r="R79" s="23"/>
      <c r="S79" s="70">
        <f>S78/S76*100</f>
        <v>143.77659714653794</v>
      </c>
      <c r="T79" s="70">
        <f>T78/T76*100</f>
        <v>14.431303101216454</v>
      </c>
      <c r="U79" s="70"/>
      <c r="V79" s="23">
        <f>V78/V76*100</f>
        <v>164.54705590304303</v>
      </c>
      <c r="W79" s="23">
        <f>W78/W76*100</f>
        <v>76.51827227815257</v>
      </c>
      <c r="X79" s="23"/>
      <c r="Y79" s="23"/>
      <c r="Z79" s="4"/>
    </row>
    <row r="80" spans="1:26" ht="23.25">
      <c r="A80" s="4"/>
      <c r="B80" s="51"/>
      <c r="C80" s="51"/>
      <c r="D80" s="51"/>
      <c r="E80" s="51"/>
      <c r="F80" s="51"/>
      <c r="G80" s="51"/>
      <c r="H80" s="51"/>
      <c r="I80" s="61"/>
      <c r="J80" s="52" t="s">
        <v>56</v>
      </c>
      <c r="K80" s="53"/>
      <c r="L80" s="70">
        <f>L78/L77*100</f>
        <v>72.50205390147329</v>
      </c>
      <c r="M80" s="23">
        <f>M78/M77*100</f>
        <v>46.154545333623005</v>
      </c>
      <c r="N80" s="70">
        <f>N78/N77*100</f>
        <v>75.96833599695337</v>
      </c>
      <c r="O80" s="70">
        <f>O78/O77*100</f>
        <v>42.889187116564415</v>
      </c>
      <c r="P80" s="23"/>
      <c r="Q80" s="23">
        <f>Q78/Q77*100</f>
        <v>71.8361053042991</v>
      </c>
      <c r="R80" s="70">
        <f>R78/R77*100</f>
        <v>100</v>
      </c>
      <c r="S80" s="70">
        <f>S78/S77*100</f>
        <v>83.78720955339953</v>
      </c>
      <c r="T80" s="70">
        <f>T78/T77*100</f>
        <v>7.636783117233746</v>
      </c>
      <c r="U80" s="70"/>
      <c r="V80" s="23">
        <f>V78/V77*100</f>
        <v>70.98343998130116</v>
      </c>
      <c r="W80" s="23">
        <f>W78/W77*100</f>
        <v>71.71304824577656</v>
      </c>
      <c r="X80" s="23"/>
      <c r="Y80" s="23"/>
      <c r="Z80" s="4"/>
    </row>
    <row r="81" spans="1:26" ht="23.25">
      <c r="A81" s="4"/>
      <c r="B81" s="51"/>
      <c r="C81" s="51"/>
      <c r="D81" s="51"/>
      <c r="E81" s="51"/>
      <c r="F81" s="51"/>
      <c r="G81" s="51"/>
      <c r="H81" s="51"/>
      <c r="I81" s="61"/>
      <c r="J81" s="52"/>
      <c r="K81" s="53"/>
      <c r="L81" s="70"/>
      <c r="M81" s="23"/>
      <c r="N81" s="70"/>
      <c r="O81" s="70"/>
      <c r="P81" s="23"/>
      <c r="Q81" s="23"/>
      <c r="R81" s="23"/>
      <c r="S81" s="70"/>
      <c r="T81" s="70"/>
      <c r="U81" s="70"/>
      <c r="V81" s="23"/>
      <c r="W81" s="23"/>
      <c r="X81" s="23"/>
      <c r="Y81" s="23"/>
      <c r="Z81" s="4"/>
    </row>
    <row r="82" spans="1:26" ht="23.25">
      <c r="A82" s="4"/>
      <c r="B82" s="56"/>
      <c r="C82" s="56"/>
      <c r="D82" s="56"/>
      <c r="E82" s="56"/>
      <c r="F82" s="56"/>
      <c r="G82" s="81" t="s">
        <v>65</v>
      </c>
      <c r="H82" s="56"/>
      <c r="I82" s="61"/>
      <c r="J82" s="52" t="s">
        <v>66</v>
      </c>
      <c r="K82" s="53"/>
      <c r="L82" s="70"/>
      <c r="M82" s="23"/>
      <c r="N82" s="70"/>
      <c r="O82" s="70"/>
      <c r="P82" s="23"/>
      <c r="Q82" s="23"/>
      <c r="R82" s="23"/>
      <c r="S82" s="70"/>
      <c r="T82" s="70"/>
      <c r="U82" s="70"/>
      <c r="V82" s="23"/>
      <c r="W82" s="23"/>
      <c r="X82" s="23"/>
      <c r="Y82" s="23"/>
      <c r="Z82" s="4"/>
    </row>
    <row r="83" spans="1:26" ht="23.25">
      <c r="A83" s="4"/>
      <c r="B83" s="56"/>
      <c r="C83" s="57"/>
      <c r="D83" s="57"/>
      <c r="E83" s="57"/>
      <c r="F83" s="57"/>
      <c r="G83" s="57"/>
      <c r="H83" s="57"/>
      <c r="I83" s="52"/>
      <c r="J83" s="52" t="s">
        <v>52</v>
      </c>
      <c r="K83" s="53"/>
      <c r="L83" s="21">
        <f>SUM(L100+L107)</f>
        <v>1079721.9</v>
      </c>
      <c r="M83" s="21">
        <f aca="true" t="shared" si="16" ref="M83:W83">SUM(M100+M107)</f>
        <v>45107.8</v>
      </c>
      <c r="N83" s="21">
        <f t="shared" si="16"/>
        <v>103848.6</v>
      </c>
      <c r="O83" s="21">
        <f t="shared" si="16"/>
        <v>11132</v>
      </c>
      <c r="P83" s="21">
        <f t="shared" si="16"/>
        <v>0</v>
      </c>
      <c r="Q83" s="21">
        <f t="shared" si="16"/>
        <v>1239810.2999999998</v>
      </c>
      <c r="R83" s="21">
        <f t="shared" si="16"/>
        <v>0</v>
      </c>
      <c r="S83" s="21">
        <f t="shared" si="16"/>
        <v>64504.100000000006</v>
      </c>
      <c r="T83" s="21">
        <f t="shared" si="16"/>
        <v>23716.5</v>
      </c>
      <c r="U83" s="21">
        <f t="shared" si="16"/>
        <v>0</v>
      </c>
      <c r="V83" s="21">
        <f t="shared" si="16"/>
        <v>88220.6</v>
      </c>
      <c r="W83" s="21">
        <f t="shared" si="16"/>
        <v>1328030.9</v>
      </c>
      <c r="X83" s="21">
        <f>Q83/W83*100</f>
        <v>93.35703709906147</v>
      </c>
      <c r="Y83" s="21">
        <f>V83/W83*100</f>
        <v>6.642962900938526</v>
      </c>
      <c r="Z83" s="4"/>
    </row>
    <row r="84" spans="1:26" ht="23.25">
      <c r="A84" s="4"/>
      <c r="B84" s="56"/>
      <c r="C84" s="56"/>
      <c r="D84" s="56"/>
      <c r="E84" s="56"/>
      <c r="F84" s="56"/>
      <c r="G84" s="56"/>
      <c r="H84" s="56"/>
      <c r="I84" s="61"/>
      <c r="J84" s="52" t="s">
        <v>53</v>
      </c>
      <c r="K84" s="53"/>
      <c r="L84" s="21">
        <f aca="true" t="shared" si="17" ref="L84:W85">SUM(L101+L108)</f>
        <v>957933</v>
      </c>
      <c r="M84" s="21">
        <f t="shared" si="17"/>
        <v>45107.8</v>
      </c>
      <c r="N84" s="21">
        <f t="shared" si="17"/>
        <v>199039.9</v>
      </c>
      <c r="O84" s="21">
        <f t="shared" si="17"/>
        <v>10432</v>
      </c>
      <c r="P84" s="21">
        <f t="shared" si="17"/>
        <v>0</v>
      </c>
      <c r="Q84" s="21">
        <f t="shared" si="17"/>
        <v>1212512.7000000002</v>
      </c>
      <c r="R84" s="21">
        <f t="shared" si="17"/>
        <v>49000</v>
      </c>
      <c r="S84" s="21">
        <f t="shared" si="17"/>
        <v>110687.29999999999</v>
      </c>
      <c r="T84" s="21">
        <f t="shared" si="17"/>
        <v>44817.3</v>
      </c>
      <c r="U84" s="21">
        <f t="shared" si="17"/>
        <v>0</v>
      </c>
      <c r="V84" s="21">
        <f t="shared" si="17"/>
        <v>204504.59999999998</v>
      </c>
      <c r="W84" s="21">
        <f t="shared" si="17"/>
        <v>1417017.3</v>
      </c>
      <c r="X84" s="23">
        <f>Q84/W84*100</f>
        <v>85.56795319294974</v>
      </c>
      <c r="Y84" s="23">
        <f>V84/W84*100</f>
        <v>14.432046807050272</v>
      </c>
      <c r="Z84" s="4"/>
    </row>
    <row r="85" spans="1:26" ht="23.25">
      <c r="A85" s="4"/>
      <c r="B85" s="56"/>
      <c r="C85" s="56"/>
      <c r="D85" s="56"/>
      <c r="E85" s="56"/>
      <c r="F85" s="56"/>
      <c r="G85" s="56"/>
      <c r="H85" s="56"/>
      <c r="I85" s="61"/>
      <c r="J85" s="52" t="s">
        <v>54</v>
      </c>
      <c r="K85" s="53"/>
      <c r="L85" s="21">
        <f t="shared" si="17"/>
        <v>694521.1000000001</v>
      </c>
      <c r="M85" s="21">
        <f t="shared" si="17"/>
        <v>20819.3</v>
      </c>
      <c r="N85" s="21">
        <f t="shared" si="17"/>
        <v>151207.3</v>
      </c>
      <c r="O85" s="21">
        <f t="shared" si="17"/>
        <v>4474.2</v>
      </c>
      <c r="P85" s="21">
        <f t="shared" si="17"/>
        <v>0</v>
      </c>
      <c r="Q85" s="21">
        <f t="shared" si="17"/>
        <v>871021.9</v>
      </c>
      <c r="R85" s="21">
        <f t="shared" si="17"/>
        <v>49000</v>
      </c>
      <c r="S85" s="21">
        <f t="shared" si="17"/>
        <v>92741.79999999999</v>
      </c>
      <c r="T85" s="21">
        <f t="shared" si="17"/>
        <v>3422.6</v>
      </c>
      <c r="U85" s="21">
        <f t="shared" si="17"/>
        <v>0</v>
      </c>
      <c r="V85" s="21">
        <f t="shared" si="17"/>
        <v>145164.40000000002</v>
      </c>
      <c r="W85" s="21">
        <f t="shared" si="17"/>
        <v>1016186.3</v>
      </c>
      <c r="X85" s="23">
        <f>Q85/W85*100</f>
        <v>85.71478477912957</v>
      </c>
      <c r="Y85" s="23">
        <f>V85/W85*100</f>
        <v>14.285215220870425</v>
      </c>
      <c r="Z85" s="4"/>
    </row>
    <row r="86" spans="1:26" ht="23.25">
      <c r="A86" s="4"/>
      <c r="B86" s="56"/>
      <c r="C86" s="56"/>
      <c r="D86" s="56"/>
      <c r="E86" s="56"/>
      <c r="F86" s="56"/>
      <c r="G86" s="56"/>
      <c r="H86" s="56"/>
      <c r="I86" s="61"/>
      <c r="J86" s="52" t="s">
        <v>55</v>
      </c>
      <c r="K86" s="53"/>
      <c r="L86" s="70">
        <f>L85/L83*100</f>
        <v>64.32407270798159</v>
      </c>
      <c r="M86" s="23">
        <f>M85/M83*100</f>
        <v>46.154545333623005</v>
      </c>
      <c r="N86" s="70">
        <f>N85/N83*100</f>
        <v>145.6035998559441</v>
      </c>
      <c r="O86" s="70">
        <f>O85/O83*100</f>
        <v>40.192238591448074</v>
      </c>
      <c r="P86" s="23"/>
      <c r="Q86" s="23">
        <f>Q85/Q83*100</f>
        <v>70.25444941052676</v>
      </c>
      <c r="R86" s="23"/>
      <c r="S86" s="70">
        <f>S85/S83*100</f>
        <v>143.77659714653794</v>
      </c>
      <c r="T86" s="70">
        <f>T85/T83*100</f>
        <v>14.431303101216454</v>
      </c>
      <c r="U86" s="70"/>
      <c r="V86" s="23">
        <f>V85/V83*100</f>
        <v>164.54705590304306</v>
      </c>
      <c r="W86" s="23">
        <f>W85/W83*100</f>
        <v>76.51827227815258</v>
      </c>
      <c r="X86" s="23"/>
      <c r="Y86" s="23"/>
      <c r="Z86" s="4"/>
    </row>
    <row r="87" spans="1:26" ht="23.25">
      <c r="A87" s="4"/>
      <c r="B87" s="56"/>
      <c r="C87" s="56"/>
      <c r="D87" s="56"/>
      <c r="E87" s="56"/>
      <c r="F87" s="56"/>
      <c r="G87" s="56"/>
      <c r="H87" s="56"/>
      <c r="I87" s="61"/>
      <c r="J87" s="52" t="s">
        <v>56</v>
      </c>
      <c r="K87" s="53"/>
      <c r="L87" s="70">
        <f>L85/L84*100</f>
        <v>72.50205390147329</v>
      </c>
      <c r="M87" s="23">
        <f>M85/M84*100</f>
        <v>46.154545333623005</v>
      </c>
      <c r="N87" s="70">
        <f>N85/N84*100</f>
        <v>75.96833599695337</v>
      </c>
      <c r="O87" s="70">
        <f>O85/O84*100</f>
        <v>42.889187116564415</v>
      </c>
      <c r="P87" s="23"/>
      <c r="Q87" s="23">
        <f>Q85/Q84*100</f>
        <v>71.83610530429907</v>
      </c>
      <c r="R87" s="70">
        <f>R85/R84*100</f>
        <v>100</v>
      </c>
      <c r="S87" s="70">
        <f>S85/S84*100</f>
        <v>83.78720955339953</v>
      </c>
      <c r="T87" s="70">
        <f>T85/T84*100</f>
        <v>7.636783117233746</v>
      </c>
      <c r="U87" s="70"/>
      <c r="V87" s="23">
        <f>V85/V84*100</f>
        <v>70.98343998130117</v>
      </c>
      <c r="W87" s="23">
        <f>W85/W84*100</f>
        <v>71.71304824577653</v>
      </c>
      <c r="X87" s="23"/>
      <c r="Y87" s="23"/>
      <c r="Z87" s="4"/>
    </row>
    <row r="88" spans="1:26" ht="23.25">
      <c r="A88" s="4"/>
      <c r="B88" s="56"/>
      <c r="C88" s="56"/>
      <c r="D88" s="56"/>
      <c r="E88" s="56"/>
      <c r="F88" s="56"/>
      <c r="G88" s="56"/>
      <c r="H88" s="56"/>
      <c r="I88" s="61"/>
      <c r="J88" s="52"/>
      <c r="K88" s="53"/>
      <c r="L88" s="70"/>
      <c r="M88" s="23"/>
      <c r="N88" s="70"/>
      <c r="O88" s="70"/>
      <c r="P88" s="23"/>
      <c r="Q88" s="23"/>
      <c r="R88" s="23"/>
      <c r="S88" s="70"/>
      <c r="T88" s="70"/>
      <c r="U88" s="70"/>
      <c r="V88" s="23"/>
      <c r="W88" s="23"/>
      <c r="X88" s="23"/>
      <c r="Y88" s="23"/>
      <c r="Z88" s="4"/>
    </row>
    <row r="89" spans="1:26" ht="23.25">
      <c r="A89" s="4"/>
      <c r="B89" s="56"/>
      <c r="C89" s="56"/>
      <c r="D89" s="56"/>
      <c r="E89" s="56"/>
      <c r="F89" s="56"/>
      <c r="G89" s="56"/>
      <c r="H89" s="56"/>
      <c r="I89" s="61"/>
      <c r="J89" s="52"/>
      <c r="K89" s="53"/>
      <c r="L89" s="70"/>
      <c r="M89" s="23"/>
      <c r="N89" s="70"/>
      <c r="O89" s="70"/>
      <c r="P89" s="23"/>
      <c r="Q89" s="23"/>
      <c r="R89" s="23"/>
      <c r="S89" s="70"/>
      <c r="T89" s="70"/>
      <c r="U89" s="70"/>
      <c r="V89" s="23"/>
      <c r="W89" s="23"/>
      <c r="X89" s="23"/>
      <c r="Y89" s="23"/>
      <c r="Z89" s="4"/>
    </row>
    <row r="90" spans="1:26" ht="23.25">
      <c r="A90" s="4"/>
      <c r="B90" s="62"/>
      <c r="C90" s="62"/>
      <c r="D90" s="62"/>
      <c r="E90" s="62"/>
      <c r="F90" s="62"/>
      <c r="G90" s="62"/>
      <c r="H90" s="62"/>
      <c r="I90" s="63"/>
      <c r="J90" s="59"/>
      <c r="K90" s="60"/>
      <c r="L90" s="73"/>
      <c r="M90" s="71"/>
      <c r="N90" s="73"/>
      <c r="O90" s="73"/>
      <c r="P90" s="71"/>
      <c r="Q90" s="71"/>
      <c r="R90" s="71"/>
      <c r="S90" s="73"/>
      <c r="T90" s="73"/>
      <c r="U90" s="73"/>
      <c r="V90" s="71"/>
      <c r="W90" s="71"/>
      <c r="X90" s="71"/>
      <c r="Y90" s="71"/>
      <c r="Z90" s="4"/>
    </row>
    <row r="91" spans="1:26" ht="23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3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6"/>
      <c r="W92" s="6"/>
      <c r="X92" s="6"/>
      <c r="Y92" s="6" t="s">
        <v>84</v>
      </c>
      <c r="Z92" s="4"/>
    </row>
    <row r="93" spans="1:26" ht="23.25">
      <c r="A93" s="4"/>
      <c r="B93" s="64" t="s">
        <v>38</v>
      </c>
      <c r="C93" s="65"/>
      <c r="D93" s="65"/>
      <c r="E93" s="65"/>
      <c r="F93" s="65"/>
      <c r="G93" s="65"/>
      <c r="H93" s="66"/>
      <c r="I93" s="10"/>
      <c r="J93" s="11"/>
      <c r="K93" s="12"/>
      <c r="L93" s="13" t="s">
        <v>1</v>
      </c>
      <c r="M93" s="13"/>
      <c r="N93" s="13"/>
      <c r="O93" s="13"/>
      <c r="P93" s="13"/>
      <c r="Q93" s="13"/>
      <c r="R93" s="14" t="s">
        <v>2</v>
      </c>
      <c r="S93" s="13"/>
      <c r="T93" s="13"/>
      <c r="U93" s="13"/>
      <c r="V93" s="15"/>
      <c r="W93" s="13" t="s">
        <v>41</v>
      </c>
      <c r="X93" s="13"/>
      <c r="Y93" s="16"/>
      <c r="Z93" s="4"/>
    </row>
    <row r="94" spans="1:26" ht="23.25">
      <c r="A94" s="4"/>
      <c r="B94" s="17" t="s">
        <v>39</v>
      </c>
      <c r="C94" s="18"/>
      <c r="D94" s="18"/>
      <c r="E94" s="18"/>
      <c r="F94" s="18"/>
      <c r="G94" s="18"/>
      <c r="H94" s="67"/>
      <c r="I94" s="19"/>
      <c r="J94" s="20"/>
      <c r="K94" s="21"/>
      <c r="L94" s="22"/>
      <c r="M94" s="23"/>
      <c r="N94" s="24"/>
      <c r="O94" s="25" t="s">
        <v>3</v>
      </c>
      <c r="P94" s="26"/>
      <c r="Q94" s="27"/>
      <c r="R94" s="28" t="s">
        <v>3</v>
      </c>
      <c r="S94" s="24"/>
      <c r="T94" s="22"/>
      <c r="U94" s="29"/>
      <c r="V94" s="27"/>
      <c r="W94" s="27"/>
      <c r="X94" s="30" t="s">
        <v>4</v>
      </c>
      <c r="Y94" s="31"/>
      <c r="Z94" s="4"/>
    </row>
    <row r="95" spans="1:26" ht="23.25">
      <c r="A95" s="4"/>
      <c r="B95" s="19"/>
      <c r="C95" s="32"/>
      <c r="D95" s="32"/>
      <c r="E95" s="32"/>
      <c r="F95" s="33"/>
      <c r="G95" s="32"/>
      <c r="H95" s="19"/>
      <c r="I95" s="19"/>
      <c r="J95" s="5" t="s">
        <v>5</v>
      </c>
      <c r="K95" s="21"/>
      <c r="L95" s="34" t="s">
        <v>6</v>
      </c>
      <c r="M95" s="35" t="s">
        <v>7</v>
      </c>
      <c r="N95" s="36" t="s">
        <v>6</v>
      </c>
      <c r="O95" s="34" t="s">
        <v>8</v>
      </c>
      <c r="P95" s="26" t="s">
        <v>9</v>
      </c>
      <c r="Q95" s="23"/>
      <c r="R95" s="37" t="s">
        <v>8</v>
      </c>
      <c r="S95" s="35" t="s">
        <v>10</v>
      </c>
      <c r="T95" s="34" t="s">
        <v>11</v>
      </c>
      <c r="U95" s="29" t="s">
        <v>12</v>
      </c>
      <c r="V95" s="27"/>
      <c r="W95" s="27"/>
      <c r="X95" s="27"/>
      <c r="Y95" s="35"/>
      <c r="Z95" s="4"/>
    </row>
    <row r="96" spans="1:26" ht="23.25">
      <c r="A96" s="4"/>
      <c r="B96" s="38" t="s">
        <v>31</v>
      </c>
      <c r="C96" s="38" t="s">
        <v>32</v>
      </c>
      <c r="D96" s="38" t="s">
        <v>33</v>
      </c>
      <c r="E96" s="38" t="s">
        <v>34</v>
      </c>
      <c r="F96" s="38" t="s">
        <v>35</v>
      </c>
      <c r="G96" s="38" t="s">
        <v>36</v>
      </c>
      <c r="H96" s="38" t="s">
        <v>37</v>
      </c>
      <c r="I96" s="19"/>
      <c r="J96" s="39"/>
      <c r="K96" s="21"/>
      <c r="L96" s="34" t="s">
        <v>13</v>
      </c>
      <c r="M96" s="35" t="s">
        <v>14</v>
      </c>
      <c r="N96" s="36" t="s">
        <v>15</v>
      </c>
      <c r="O96" s="34" t="s">
        <v>16</v>
      </c>
      <c r="P96" s="26" t="s">
        <v>17</v>
      </c>
      <c r="Q96" s="35" t="s">
        <v>18</v>
      </c>
      <c r="R96" s="37" t="s">
        <v>16</v>
      </c>
      <c r="S96" s="35" t="s">
        <v>19</v>
      </c>
      <c r="T96" s="34" t="s">
        <v>20</v>
      </c>
      <c r="U96" s="29" t="s">
        <v>21</v>
      </c>
      <c r="V96" s="26" t="s">
        <v>18</v>
      </c>
      <c r="W96" s="26" t="s">
        <v>22</v>
      </c>
      <c r="X96" s="26" t="s">
        <v>23</v>
      </c>
      <c r="Y96" s="35" t="s">
        <v>24</v>
      </c>
      <c r="Z96" s="4"/>
    </row>
    <row r="97" spans="1:26" ht="23.25">
      <c r="A97" s="4"/>
      <c r="B97" s="40"/>
      <c r="C97" s="40"/>
      <c r="D97" s="40"/>
      <c r="E97" s="40"/>
      <c r="F97" s="40"/>
      <c r="G97" s="40"/>
      <c r="H97" s="40"/>
      <c r="I97" s="40"/>
      <c r="J97" s="41"/>
      <c r="K97" s="42"/>
      <c r="L97" s="43"/>
      <c r="M97" s="44"/>
      <c r="N97" s="45"/>
      <c r="O97" s="46" t="s">
        <v>25</v>
      </c>
      <c r="P97" s="47"/>
      <c r="Q97" s="48"/>
      <c r="R97" s="49" t="s">
        <v>25</v>
      </c>
      <c r="S97" s="44" t="s">
        <v>26</v>
      </c>
      <c r="T97" s="43"/>
      <c r="U97" s="50" t="s">
        <v>27</v>
      </c>
      <c r="V97" s="48"/>
      <c r="W97" s="48"/>
      <c r="X97" s="48"/>
      <c r="Y97" s="49"/>
      <c r="Z97" s="4"/>
    </row>
    <row r="98" spans="1:26" ht="23.25">
      <c r="A98" s="4"/>
      <c r="B98" s="51"/>
      <c r="C98" s="51"/>
      <c r="D98" s="51"/>
      <c r="E98" s="51"/>
      <c r="F98" s="51"/>
      <c r="G98" s="51"/>
      <c r="H98" s="51"/>
      <c r="I98" s="61"/>
      <c r="J98" s="52"/>
      <c r="K98" s="53"/>
      <c r="L98" s="22"/>
      <c r="M98" s="23"/>
      <c r="N98" s="24"/>
      <c r="O98" s="3"/>
      <c r="P98" s="27"/>
      <c r="Q98" s="27"/>
      <c r="R98" s="23"/>
      <c r="S98" s="24"/>
      <c r="T98" s="22"/>
      <c r="U98" s="72"/>
      <c r="V98" s="27"/>
      <c r="W98" s="27"/>
      <c r="X98" s="27"/>
      <c r="Y98" s="23"/>
      <c r="Z98" s="4"/>
    </row>
    <row r="99" spans="1:26" ht="23.25">
      <c r="A99" s="4"/>
      <c r="B99" s="79" t="s">
        <v>50</v>
      </c>
      <c r="C99" s="51"/>
      <c r="D99" s="79" t="s">
        <v>57</v>
      </c>
      <c r="E99" s="79" t="s">
        <v>59</v>
      </c>
      <c r="F99" s="79" t="s">
        <v>72</v>
      </c>
      <c r="G99" s="81" t="s">
        <v>65</v>
      </c>
      <c r="H99" s="79" t="s">
        <v>74</v>
      </c>
      <c r="I99" s="61"/>
      <c r="J99" s="52" t="s">
        <v>75</v>
      </c>
      <c r="K99" s="53"/>
      <c r="L99" s="22"/>
      <c r="M99" s="23"/>
      <c r="N99" s="24"/>
      <c r="O99" s="3"/>
      <c r="P99" s="27"/>
      <c r="Q99" s="27"/>
      <c r="R99" s="23"/>
      <c r="S99" s="24"/>
      <c r="T99" s="22"/>
      <c r="U99" s="72"/>
      <c r="V99" s="27"/>
      <c r="W99" s="27"/>
      <c r="X99" s="27"/>
      <c r="Y99" s="23"/>
      <c r="Z99" s="4"/>
    </row>
    <row r="100" spans="1:26" ht="23.25">
      <c r="A100" s="4"/>
      <c r="B100" s="51"/>
      <c r="C100" s="51"/>
      <c r="D100" s="51"/>
      <c r="E100" s="51"/>
      <c r="F100" s="51"/>
      <c r="G100" s="51"/>
      <c r="H100" s="51"/>
      <c r="I100" s="61"/>
      <c r="J100" s="54" t="s">
        <v>52</v>
      </c>
      <c r="K100" s="55"/>
      <c r="L100" s="70">
        <v>549874.3</v>
      </c>
      <c r="M100" s="70">
        <v>35011.6</v>
      </c>
      <c r="N100" s="70">
        <v>72812.6</v>
      </c>
      <c r="O100" s="70">
        <v>6655</v>
      </c>
      <c r="P100" s="70"/>
      <c r="Q100" s="70">
        <f>SUM(L100:P100)</f>
        <v>664353.5</v>
      </c>
      <c r="R100" s="70"/>
      <c r="S100" s="70">
        <v>21195.2</v>
      </c>
      <c r="T100" s="70">
        <v>11616.5</v>
      </c>
      <c r="U100" s="74"/>
      <c r="V100" s="23">
        <f>SUM(R100:U100)</f>
        <v>32811.7</v>
      </c>
      <c r="W100" s="23">
        <f>Q100+V100</f>
        <v>697165.2</v>
      </c>
      <c r="X100" s="23">
        <f>Q100/W100*100</f>
        <v>95.29355452624428</v>
      </c>
      <c r="Y100" s="23">
        <f>V100/W100*100</f>
        <v>4.706445473755718</v>
      </c>
      <c r="Z100" s="4"/>
    </row>
    <row r="101" spans="1:26" ht="23.25">
      <c r="A101" s="4"/>
      <c r="B101" s="51"/>
      <c r="C101" s="51"/>
      <c r="D101" s="51"/>
      <c r="E101" s="51"/>
      <c r="F101" s="51"/>
      <c r="G101" s="51"/>
      <c r="H101" s="51"/>
      <c r="I101" s="61"/>
      <c r="J101" s="54" t="s">
        <v>53</v>
      </c>
      <c r="K101" s="55"/>
      <c r="L101" s="70">
        <v>515468.7</v>
      </c>
      <c r="M101" s="70">
        <v>34896.6</v>
      </c>
      <c r="N101" s="70">
        <v>166734.9</v>
      </c>
      <c r="O101" s="70">
        <v>6925</v>
      </c>
      <c r="P101" s="70"/>
      <c r="Q101" s="70">
        <f>SUM(L101:P101)</f>
        <v>724025.2000000001</v>
      </c>
      <c r="R101" s="70">
        <v>49000</v>
      </c>
      <c r="S101" s="70">
        <v>33236.4</v>
      </c>
      <c r="T101" s="70">
        <v>9457.3</v>
      </c>
      <c r="U101" s="70"/>
      <c r="V101" s="23">
        <f>SUM(R101:U101)</f>
        <v>91693.7</v>
      </c>
      <c r="W101" s="23">
        <f>Q101+V101</f>
        <v>815718.9</v>
      </c>
      <c r="X101" s="23">
        <f>Q101/W101*100</f>
        <v>88.75915465486948</v>
      </c>
      <c r="Y101" s="23">
        <f>V101/W101*100</f>
        <v>11.240845345130532</v>
      </c>
      <c r="Z101" s="4"/>
    </row>
    <row r="102" spans="1:26" ht="23.25">
      <c r="A102" s="4"/>
      <c r="B102" s="51"/>
      <c r="C102" s="51"/>
      <c r="D102" s="51"/>
      <c r="E102" s="51"/>
      <c r="F102" s="51"/>
      <c r="G102" s="51"/>
      <c r="H102" s="51"/>
      <c r="I102" s="61"/>
      <c r="J102" s="52" t="s">
        <v>54</v>
      </c>
      <c r="K102" s="53"/>
      <c r="L102" s="70">
        <v>426067.7</v>
      </c>
      <c r="M102" s="70">
        <v>15691.8</v>
      </c>
      <c r="N102" s="70">
        <v>129169.9</v>
      </c>
      <c r="O102" s="70">
        <v>3819.1</v>
      </c>
      <c r="P102" s="70"/>
      <c r="Q102" s="23">
        <f>SUM(L102:P102)</f>
        <v>574748.5</v>
      </c>
      <c r="R102" s="70">
        <v>49000</v>
      </c>
      <c r="S102" s="70">
        <v>29634.1</v>
      </c>
      <c r="T102" s="70">
        <v>3422.6</v>
      </c>
      <c r="U102" s="70"/>
      <c r="V102" s="23">
        <f>SUM(R102:U102)</f>
        <v>82056.70000000001</v>
      </c>
      <c r="W102" s="23">
        <f>Q102+V102</f>
        <v>656805.2</v>
      </c>
      <c r="X102" s="23">
        <f>Q102/W102*100</f>
        <v>87.50669148173614</v>
      </c>
      <c r="Y102" s="23">
        <f>V102/W102*100</f>
        <v>12.493308518263865</v>
      </c>
      <c r="Z102" s="4"/>
    </row>
    <row r="103" spans="1:26" ht="23.25">
      <c r="A103" s="4"/>
      <c r="B103" s="51"/>
      <c r="C103" s="51"/>
      <c r="D103" s="51"/>
      <c r="E103" s="51"/>
      <c r="F103" s="51"/>
      <c r="G103" s="51"/>
      <c r="H103" s="51"/>
      <c r="I103" s="61"/>
      <c r="J103" s="52" t="s">
        <v>55</v>
      </c>
      <c r="K103" s="53"/>
      <c r="L103" s="70">
        <f>L102/L100*100</f>
        <v>77.48456329019196</v>
      </c>
      <c r="M103" s="23">
        <f>M102/M100*100</f>
        <v>44.81886003495984</v>
      </c>
      <c r="N103" s="70">
        <f>N102/N100*100</f>
        <v>177.40047738990228</v>
      </c>
      <c r="O103" s="70">
        <f>O102/O100*100</f>
        <v>57.386927122464314</v>
      </c>
      <c r="P103" s="23"/>
      <c r="Q103" s="23">
        <f>Q102/Q100*100</f>
        <v>86.51245157886576</v>
      </c>
      <c r="R103" s="23"/>
      <c r="S103" s="70">
        <f>S102/S100*100</f>
        <v>139.8151468256964</v>
      </c>
      <c r="T103" s="70">
        <f>T102/T100*100</f>
        <v>29.463263461455686</v>
      </c>
      <c r="U103" s="70"/>
      <c r="V103" s="23">
        <f>V102/V100*100</f>
        <v>250.08365918254776</v>
      </c>
      <c r="W103" s="23">
        <f>W102/W100*100</f>
        <v>94.21084127549683</v>
      </c>
      <c r="X103" s="23"/>
      <c r="Y103" s="23"/>
      <c r="Z103" s="4"/>
    </row>
    <row r="104" spans="1:26" ht="23.25">
      <c r="A104" s="4"/>
      <c r="B104" s="51"/>
      <c r="C104" s="51"/>
      <c r="D104" s="51"/>
      <c r="E104" s="51"/>
      <c r="F104" s="51"/>
      <c r="G104" s="51"/>
      <c r="H104" s="51"/>
      <c r="I104" s="61"/>
      <c r="J104" s="52" t="s">
        <v>56</v>
      </c>
      <c r="K104" s="53"/>
      <c r="L104" s="70">
        <f>L102/L101*100</f>
        <v>82.65636691422777</v>
      </c>
      <c r="M104" s="23">
        <f>M102/M101*100</f>
        <v>44.96655834665842</v>
      </c>
      <c r="N104" s="70">
        <f>N102/N101*100</f>
        <v>77.47022369042114</v>
      </c>
      <c r="O104" s="70">
        <f>O102/O101*100</f>
        <v>55.14945848375451</v>
      </c>
      <c r="P104" s="23"/>
      <c r="Q104" s="23">
        <f>Q102/Q101*100</f>
        <v>79.38238890027584</v>
      </c>
      <c r="R104" s="70">
        <f>R102/R101*100</f>
        <v>100</v>
      </c>
      <c r="S104" s="70">
        <f>S102/S101*100</f>
        <v>89.16158188010735</v>
      </c>
      <c r="T104" s="70">
        <f>T102/T101*100</f>
        <v>36.190033096126804</v>
      </c>
      <c r="U104" s="70"/>
      <c r="V104" s="23">
        <f>V102/V101*100</f>
        <v>89.49000858292338</v>
      </c>
      <c r="W104" s="23">
        <f>W102/W101*100</f>
        <v>80.51857079687622</v>
      </c>
      <c r="X104" s="23"/>
      <c r="Y104" s="23"/>
      <c r="Z104" s="4"/>
    </row>
    <row r="105" spans="1:26" ht="23.25">
      <c r="A105" s="4"/>
      <c r="B105" s="51"/>
      <c r="C105" s="51"/>
      <c r="D105" s="51"/>
      <c r="E105" s="51"/>
      <c r="F105" s="51"/>
      <c r="G105" s="51"/>
      <c r="H105" s="51"/>
      <c r="I105" s="61"/>
      <c r="J105" s="52"/>
      <c r="K105" s="53"/>
      <c r="L105" s="70"/>
      <c r="M105" s="23"/>
      <c r="N105" s="70"/>
      <c r="O105" s="70"/>
      <c r="P105" s="23"/>
      <c r="Q105" s="23"/>
      <c r="R105" s="23"/>
      <c r="S105" s="70"/>
      <c r="T105" s="70"/>
      <c r="U105" s="70"/>
      <c r="V105" s="23"/>
      <c r="W105" s="23"/>
      <c r="X105" s="23"/>
      <c r="Y105" s="23"/>
      <c r="Z105" s="4"/>
    </row>
    <row r="106" spans="1:26" ht="23.25">
      <c r="A106" s="4"/>
      <c r="B106" s="51"/>
      <c r="C106" s="51"/>
      <c r="D106" s="51"/>
      <c r="E106" s="51"/>
      <c r="F106" s="51"/>
      <c r="G106" s="51"/>
      <c r="H106" s="79" t="s">
        <v>76</v>
      </c>
      <c r="I106" s="61"/>
      <c r="J106" s="52" t="s">
        <v>77</v>
      </c>
      <c r="K106" s="53"/>
      <c r="L106" s="70"/>
      <c r="M106" s="23"/>
      <c r="N106" s="70"/>
      <c r="O106" s="70"/>
      <c r="P106" s="23"/>
      <c r="Q106" s="23"/>
      <c r="R106" s="23"/>
      <c r="S106" s="70"/>
      <c r="T106" s="70"/>
      <c r="U106" s="70"/>
      <c r="V106" s="23"/>
      <c r="W106" s="23"/>
      <c r="X106" s="23"/>
      <c r="Y106" s="23"/>
      <c r="Z106" s="4"/>
    </row>
    <row r="107" spans="1:26" ht="23.25">
      <c r="A107" s="4"/>
      <c r="B107" s="51"/>
      <c r="C107" s="51"/>
      <c r="D107" s="51"/>
      <c r="E107" s="51"/>
      <c r="F107" s="51"/>
      <c r="G107" s="51"/>
      <c r="H107" s="51"/>
      <c r="I107" s="61"/>
      <c r="J107" s="52" t="s">
        <v>52</v>
      </c>
      <c r="K107" s="53"/>
      <c r="L107" s="70">
        <v>529847.6</v>
      </c>
      <c r="M107" s="23">
        <v>10096.2</v>
      </c>
      <c r="N107" s="70">
        <v>31036</v>
      </c>
      <c r="O107" s="70">
        <v>4477</v>
      </c>
      <c r="P107" s="23"/>
      <c r="Q107" s="23">
        <f>SUM(L107:P107)</f>
        <v>575456.7999999999</v>
      </c>
      <c r="R107" s="23"/>
      <c r="S107" s="70">
        <v>43308.9</v>
      </c>
      <c r="T107" s="70">
        <v>12100</v>
      </c>
      <c r="U107" s="70"/>
      <c r="V107" s="23">
        <f>SUM(R107:U107)</f>
        <v>55408.9</v>
      </c>
      <c r="W107" s="23">
        <f>Q107+V107</f>
        <v>630865.7</v>
      </c>
      <c r="X107" s="23">
        <f>Q107/W107*100</f>
        <v>91.21700545773847</v>
      </c>
      <c r="Y107" s="23">
        <f>V107/W107*100</f>
        <v>8.78299454226153</v>
      </c>
      <c r="Z107" s="4"/>
    </row>
    <row r="108" spans="1:26" ht="23.25">
      <c r="A108" s="4"/>
      <c r="B108" s="51"/>
      <c r="C108" s="51"/>
      <c r="D108" s="51"/>
      <c r="E108" s="51"/>
      <c r="F108" s="51"/>
      <c r="G108" s="51"/>
      <c r="H108" s="51"/>
      <c r="I108" s="61"/>
      <c r="J108" s="52" t="s">
        <v>53</v>
      </c>
      <c r="K108" s="53"/>
      <c r="L108" s="70">
        <v>442464.3</v>
      </c>
      <c r="M108" s="23">
        <v>10211.2</v>
      </c>
      <c r="N108" s="70">
        <v>32305</v>
      </c>
      <c r="O108" s="70">
        <v>3507</v>
      </c>
      <c r="P108" s="23"/>
      <c r="Q108" s="23">
        <f>SUM(L108:P108)</f>
        <v>488487.5</v>
      </c>
      <c r="R108" s="23"/>
      <c r="S108" s="70">
        <v>77450.9</v>
      </c>
      <c r="T108" s="70">
        <v>35360</v>
      </c>
      <c r="U108" s="70"/>
      <c r="V108" s="23">
        <f>SUM(R108:U108)</f>
        <v>112810.9</v>
      </c>
      <c r="W108" s="23">
        <f>Q108+V108</f>
        <v>601298.4</v>
      </c>
      <c r="X108" s="23">
        <f>Q108/W108*100</f>
        <v>81.2387826077701</v>
      </c>
      <c r="Y108" s="23">
        <f>V108/W108*100</f>
        <v>18.761217392229877</v>
      </c>
      <c r="Z108" s="4"/>
    </row>
    <row r="109" spans="1:26" ht="23.25">
      <c r="A109" s="4"/>
      <c r="B109" s="51"/>
      <c r="C109" s="51"/>
      <c r="D109" s="51"/>
      <c r="E109" s="51"/>
      <c r="F109" s="51"/>
      <c r="G109" s="51"/>
      <c r="H109" s="51"/>
      <c r="I109" s="61"/>
      <c r="J109" s="52" t="s">
        <v>54</v>
      </c>
      <c r="K109" s="53"/>
      <c r="L109" s="70">
        <v>268453.4</v>
      </c>
      <c r="M109" s="23">
        <v>5127.5</v>
      </c>
      <c r="N109" s="70">
        <v>22037.4</v>
      </c>
      <c r="O109" s="70">
        <v>655.1</v>
      </c>
      <c r="P109" s="23"/>
      <c r="Q109" s="23">
        <f>SUM(L109:P109)</f>
        <v>296273.4</v>
      </c>
      <c r="R109" s="23"/>
      <c r="S109" s="70">
        <v>63107.7</v>
      </c>
      <c r="T109" s="70"/>
      <c r="U109" s="70"/>
      <c r="V109" s="23">
        <f>SUM(R109:U109)</f>
        <v>63107.7</v>
      </c>
      <c r="W109" s="23">
        <f>Q109+V109</f>
        <v>359381.10000000003</v>
      </c>
      <c r="X109" s="23">
        <f>Q109/W109*100</f>
        <v>82.43989458544146</v>
      </c>
      <c r="Y109" s="23">
        <f>V109/W109*100</f>
        <v>17.560105414558528</v>
      </c>
      <c r="Z109" s="4"/>
    </row>
    <row r="110" spans="1:26" ht="23.25">
      <c r="A110" s="4"/>
      <c r="B110" s="51"/>
      <c r="C110" s="51"/>
      <c r="D110" s="51"/>
      <c r="E110" s="51"/>
      <c r="F110" s="51"/>
      <c r="G110" s="51"/>
      <c r="H110" s="51"/>
      <c r="I110" s="61"/>
      <c r="J110" s="52" t="s">
        <v>55</v>
      </c>
      <c r="K110" s="53"/>
      <c r="L110" s="70">
        <f>L109/L107*100</f>
        <v>50.66615381479506</v>
      </c>
      <c r="M110" s="23">
        <f>M109/M107*100</f>
        <v>50.786434500108946</v>
      </c>
      <c r="N110" s="70">
        <f>N109/N107*100</f>
        <v>71.00592859904627</v>
      </c>
      <c r="O110" s="70">
        <f>O109/O107*100</f>
        <v>14.63256645074827</v>
      </c>
      <c r="P110" s="23"/>
      <c r="Q110" s="23">
        <f>Q109/Q107*100</f>
        <v>51.48490729451803</v>
      </c>
      <c r="R110" s="23"/>
      <c r="S110" s="70">
        <f>S109/S107*100</f>
        <v>145.71531486599753</v>
      </c>
      <c r="T110" s="70">
        <f>T109/T107*100</f>
        <v>0</v>
      </c>
      <c r="U110" s="70"/>
      <c r="V110" s="23">
        <f>V109/V107*100</f>
        <v>113.89451875059781</v>
      </c>
      <c r="W110" s="23">
        <f>W109/W107*100</f>
        <v>56.96634006255215</v>
      </c>
      <c r="X110" s="23"/>
      <c r="Y110" s="23"/>
      <c r="Z110" s="4"/>
    </row>
    <row r="111" spans="1:26" ht="23.25">
      <c r="A111" s="4"/>
      <c r="B111" s="51"/>
      <c r="C111" s="51"/>
      <c r="D111" s="51"/>
      <c r="E111" s="51"/>
      <c r="F111" s="51"/>
      <c r="G111" s="51"/>
      <c r="H111" s="51"/>
      <c r="I111" s="61"/>
      <c r="J111" s="52" t="s">
        <v>56</v>
      </c>
      <c r="K111" s="53"/>
      <c r="L111" s="70">
        <f>L109/L108*100</f>
        <v>60.67232994842748</v>
      </c>
      <c r="M111" s="23">
        <f>M109/M108*100</f>
        <v>50.214470385459094</v>
      </c>
      <c r="N111" s="70">
        <f>N109/N108*100</f>
        <v>68.21668472372698</v>
      </c>
      <c r="O111" s="70">
        <f>O109/O108*100</f>
        <v>18.679783290561737</v>
      </c>
      <c r="P111" s="23"/>
      <c r="Q111" s="23">
        <f>Q109/Q108*100</f>
        <v>60.65117326441312</v>
      </c>
      <c r="R111" s="23"/>
      <c r="S111" s="70">
        <f>S109/S108*100</f>
        <v>81.48091242322556</v>
      </c>
      <c r="T111" s="70">
        <f>T109/T108*100</f>
        <v>0</v>
      </c>
      <c r="U111" s="70"/>
      <c r="V111" s="23">
        <f>V109/V108*100</f>
        <v>55.941136893686696</v>
      </c>
      <c r="W111" s="23">
        <f>W109/W108*100</f>
        <v>59.76751310164804</v>
      </c>
      <c r="X111" s="23"/>
      <c r="Y111" s="23"/>
      <c r="Z111" s="4"/>
    </row>
    <row r="112" spans="1:26" ht="23.25">
      <c r="A112" s="4"/>
      <c r="B112" s="51"/>
      <c r="C112" s="51"/>
      <c r="D112" s="51"/>
      <c r="E112" s="51"/>
      <c r="F112" s="51"/>
      <c r="G112" s="51"/>
      <c r="H112" s="51"/>
      <c r="I112" s="61"/>
      <c r="J112" s="52"/>
      <c r="K112" s="53"/>
      <c r="L112" s="70"/>
      <c r="M112" s="23"/>
      <c r="N112" s="70"/>
      <c r="O112" s="70"/>
      <c r="P112" s="23"/>
      <c r="Q112" s="23"/>
      <c r="R112" s="23"/>
      <c r="S112" s="70"/>
      <c r="T112" s="70"/>
      <c r="U112" s="70"/>
      <c r="V112" s="23"/>
      <c r="W112" s="23"/>
      <c r="X112" s="23"/>
      <c r="Y112" s="23"/>
      <c r="Z112" s="4"/>
    </row>
    <row r="113" spans="1:26" ht="23.25">
      <c r="A113" s="4"/>
      <c r="B113" s="79" t="s">
        <v>78</v>
      </c>
      <c r="C113" s="51"/>
      <c r="D113" s="51"/>
      <c r="E113" s="51"/>
      <c r="F113" s="51"/>
      <c r="G113" s="51"/>
      <c r="H113" s="51"/>
      <c r="I113" s="61"/>
      <c r="J113" s="52" t="s">
        <v>79</v>
      </c>
      <c r="K113" s="53"/>
      <c r="L113" s="70"/>
      <c r="M113" s="23"/>
      <c r="N113" s="70"/>
      <c r="O113" s="70"/>
      <c r="P113" s="23"/>
      <c r="Q113" s="23"/>
      <c r="R113" s="23"/>
      <c r="S113" s="70"/>
      <c r="T113" s="70"/>
      <c r="U113" s="70"/>
      <c r="V113" s="23"/>
      <c r="W113" s="23"/>
      <c r="X113" s="23"/>
      <c r="Y113" s="23"/>
      <c r="Z113" s="4"/>
    </row>
    <row r="114" spans="1:26" ht="23.25">
      <c r="A114" s="4"/>
      <c r="B114" s="56"/>
      <c r="C114" s="57"/>
      <c r="D114" s="57"/>
      <c r="E114" s="57"/>
      <c r="F114" s="57"/>
      <c r="G114" s="57"/>
      <c r="H114" s="57"/>
      <c r="I114" s="52"/>
      <c r="J114" s="52" t="s">
        <v>52</v>
      </c>
      <c r="K114" s="53"/>
      <c r="L114" s="21">
        <f>L121</f>
        <v>616543.8</v>
      </c>
      <c r="M114" s="21"/>
      <c r="N114" s="21"/>
      <c r="O114" s="21"/>
      <c r="P114" s="21"/>
      <c r="Q114" s="21">
        <f>SUM(L114:P114)</f>
        <v>616543.8</v>
      </c>
      <c r="R114" s="21"/>
      <c r="S114" s="21"/>
      <c r="T114" s="21"/>
      <c r="U114" s="21"/>
      <c r="V114" s="21"/>
      <c r="W114" s="21">
        <f>SUM(Q114)</f>
        <v>616543.8</v>
      </c>
      <c r="X114" s="21">
        <f>Q114/W114*100</f>
        <v>100</v>
      </c>
      <c r="Y114" s="21">
        <f>V114/W114*100</f>
        <v>0</v>
      </c>
      <c r="Z114" s="4"/>
    </row>
    <row r="115" spans="1:26" ht="23.25">
      <c r="A115" s="4"/>
      <c r="B115" s="51"/>
      <c r="C115" s="51"/>
      <c r="D115" s="51"/>
      <c r="E115" s="51"/>
      <c r="F115" s="51"/>
      <c r="G115" s="51"/>
      <c r="H115" s="51"/>
      <c r="I115" s="61"/>
      <c r="J115" s="52" t="s">
        <v>53</v>
      </c>
      <c r="K115" s="53"/>
      <c r="L115" s="70">
        <f>L122</f>
        <v>404473.60000000003</v>
      </c>
      <c r="M115" s="23"/>
      <c r="N115" s="70"/>
      <c r="O115" s="70"/>
      <c r="P115" s="23"/>
      <c r="Q115" s="23">
        <f>SUM(L115:P115)</f>
        <v>404473.60000000003</v>
      </c>
      <c r="R115" s="23"/>
      <c r="S115" s="70"/>
      <c r="T115" s="70"/>
      <c r="U115" s="70"/>
      <c r="V115" s="23"/>
      <c r="W115" s="23">
        <f>SUM(Q115)</f>
        <v>404473.60000000003</v>
      </c>
      <c r="X115" s="23">
        <f>Q115/W115*100</f>
        <v>100</v>
      </c>
      <c r="Y115" s="23">
        <f>V115/W115*100</f>
        <v>0</v>
      </c>
      <c r="Z115" s="4"/>
    </row>
    <row r="116" spans="1:26" ht="23.25">
      <c r="A116" s="4"/>
      <c r="B116" s="51"/>
      <c r="C116" s="51"/>
      <c r="D116" s="51"/>
      <c r="E116" s="51"/>
      <c r="F116" s="51"/>
      <c r="G116" s="51"/>
      <c r="H116" s="51"/>
      <c r="I116" s="61"/>
      <c r="J116" s="52" t="s">
        <v>54</v>
      </c>
      <c r="K116" s="53"/>
      <c r="L116" s="70">
        <f>L123</f>
        <v>393079.20000000007</v>
      </c>
      <c r="M116" s="23"/>
      <c r="N116" s="70"/>
      <c r="O116" s="70"/>
      <c r="P116" s="23"/>
      <c r="Q116" s="23">
        <f>SUM(L116:P116)</f>
        <v>393079.20000000007</v>
      </c>
      <c r="R116" s="23"/>
      <c r="S116" s="70"/>
      <c r="T116" s="70"/>
      <c r="U116" s="70"/>
      <c r="V116" s="23"/>
      <c r="W116" s="23">
        <f>SUM(Q116)</f>
        <v>393079.20000000007</v>
      </c>
      <c r="X116" s="23">
        <f>Q116/W116*100</f>
        <v>100</v>
      </c>
      <c r="Y116" s="23">
        <f>V116/W116*100</f>
        <v>0</v>
      </c>
      <c r="Z116" s="4"/>
    </row>
    <row r="117" spans="1:26" ht="23.25">
      <c r="A117" s="4"/>
      <c r="B117" s="51"/>
      <c r="C117" s="51"/>
      <c r="D117" s="51"/>
      <c r="E117" s="51"/>
      <c r="F117" s="51"/>
      <c r="G117" s="51"/>
      <c r="H117" s="51"/>
      <c r="I117" s="61"/>
      <c r="J117" s="52" t="s">
        <v>55</v>
      </c>
      <c r="K117" s="53"/>
      <c r="L117" s="70">
        <f>L116/L114*100</f>
        <v>63.75527578089343</v>
      </c>
      <c r="M117" s="23"/>
      <c r="N117" s="70"/>
      <c r="O117" s="70"/>
      <c r="P117" s="23"/>
      <c r="Q117" s="23">
        <f>Q116/Q114*100</f>
        <v>63.75527578089343</v>
      </c>
      <c r="R117" s="23"/>
      <c r="S117" s="70"/>
      <c r="T117" s="70"/>
      <c r="U117" s="70"/>
      <c r="V117" s="23"/>
      <c r="W117" s="23">
        <f>W116/W114*100</f>
        <v>63.75527578089343</v>
      </c>
      <c r="X117" s="23"/>
      <c r="Y117" s="23"/>
      <c r="Z117" s="4"/>
    </row>
    <row r="118" spans="1:26" ht="23.25">
      <c r="A118" s="4"/>
      <c r="B118" s="51"/>
      <c r="C118" s="51"/>
      <c r="D118" s="51"/>
      <c r="E118" s="51"/>
      <c r="F118" s="51"/>
      <c r="G118" s="51"/>
      <c r="H118" s="51"/>
      <c r="I118" s="61"/>
      <c r="J118" s="52" t="s">
        <v>56</v>
      </c>
      <c r="K118" s="53"/>
      <c r="L118" s="70">
        <f>L116/L115*100</f>
        <v>97.18290637510088</v>
      </c>
      <c r="M118" s="23"/>
      <c r="N118" s="70"/>
      <c r="O118" s="70"/>
      <c r="P118" s="23"/>
      <c r="Q118" s="23">
        <f>Q116/Q115*100</f>
        <v>97.18290637510088</v>
      </c>
      <c r="R118" s="23"/>
      <c r="S118" s="70"/>
      <c r="T118" s="70"/>
      <c r="U118" s="70"/>
      <c r="V118" s="23"/>
      <c r="W118" s="23">
        <f>W116/W115*100</f>
        <v>97.18290637510088</v>
      </c>
      <c r="X118" s="23"/>
      <c r="Y118" s="23"/>
      <c r="Z118" s="4"/>
    </row>
    <row r="119" spans="1:26" ht="23.25">
      <c r="A119" s="4"/>
      <c r="B119" s="51"/>
      <c r="C119" s="51"/>
      <c r="D119" s="51"/>
      <c r="E119" s="51"/>
      <c r="F119" s="51"/>
      <c r="G119" s="51"/>
      <c r="H119" s="51"/>
      <c r="I119" s="61"/>
      <c r="J119" s="52"/>
      <c r="K119" s="53"/>
      <c r="L119" s="70"/>
      <c r="M119" s="23"/>
      <c r="N119" s="70"/>
      <c r="O119" s="70"/>
      <c r="P119" s="23"/>
      <c r="Q119" s="23"/>
      <c r="R119" s="23"/>
      <c r="S119" s="70"/>
      <c r="T119" s="70"/>
      <c r="U119" s="70"/>
      <c r="V119" s="23"/>
      <c r="W119" s="23"/>
      <c r="X119" s="23"/>
      <c r="Y119" s="23"/>
      <c r="Z119" s="4"/>
    </row>
    <row r="120" spans="1:26" ht="23.25">
      <c r="A120" s="4"/>
      <c r="B120" s="51"/>
      <c r="C120" s="79" t="s">
        <v>57</v>
      </c>
      <c r="D120" s="51"/>
      <c r="E120" s="51"/>
      <c r="F120" s="51"/>
      <c r="G120" s="51"/>
      <c r="H120" s="51"/>
      <c r="I120" s="61"/>
      <c r="J120" s="52" t="s">
        <v>80</v>
      </c>
      <c r="K120" s="53"/>
      <c r="L120" s="70"/>
      <c r="M120" s="23"/>
      <c r="N120" s="70"/>
      <c r="O120" s="70"/>
      <c r="P120" s="23"/>
      <c r="Q120" s="23"/>
      <c r="R120" s="23"/>
      <c r="S120" s="70"/>
      <c r="T120" s="70"/>
      <c r="U120" s="70"/>
      <c r="V120" s="23"/>
      <c r="W120" s="23"/>
      <c r="X120" s="23"/>
      <c r="Y120" s="23"/>
      <c r="Z120" s="4"/>
    </row>
    <row r="121" spans="1:26" ht="23.25">
      <c r="A121" s="4"/>
      <c r="B121" s="51"/>
      <c r="C121" s="51"/>
      <c r="D121" s="51"/>
      <c r="E121" s="51"/>
      <c r="F121" s="51"/>
      <c r="G121" s="51"/>
      <c r="H121" s="51"/>
      <c r="I121" s="61"/>
      <c r="J121" s="52" t="s">
        <v>52</v>
      </c>
      <c r="K121" s="53"/>
      <c r="L121" s="70">
        <f>L128</f>
        <v>616543.8</v>
      </c>
      <c r="M121" s="23"/>
      <c r="N121" s="70"/>
      <c r="O121" s="70"/>
      <c r="P121" s="23"/>
      <c r="Q121" s="23">
        <f>SUM(L121:P121)</f>
        <v>616543.8</v>
      </c>
      <c r="R121" s="23"/>
      <c r="S121" s="70"/>
      <c r="T121" s="70"/>
      <c r="U121" s="70"/>
      <c r="V121" s="23"/>
      <c r="W121" s="23">
        <f>SUM(Q121)</f>
        <v>616543.8</v>
      </c>
      <c r="X121" s="23">
        <f>Q121/W121*100</f>
        <v>100</v>
      </c>
      <c r="Y121" s="23">
        <f>V121/W121*100</f>
        <v>0</v>
      </c>
      <c r="Z121" s="4"/>
    </row>
    <row r="122" spans="1:26" ht="23.25">
      <c r="A122" s="4"/>
      <c r="B122" s="51"/>
      <c r="C122" s="51"/>
      <c r="D122" s="51"/>
      <c r="E122" s="51"/>
      <c r="F122" s="51"/>
      <c r="G122" s="51"/>
      <c r="H122" s="51"/>
      <c r="I122" s="61"/>
      <c r="J122" s="52" t="s">
        <v>53</v>
      </c>
      <c r="K122" s="53"/>
      <c r="L122" s="70">
        <f>L129</f>
        <v>404473.60000000003</v>
      </c>
      <c r="M122" s="23"/>
      <c r="N122" s="70"/>
      <c r="O122" s="70"/>
      <c r="P122" s="23"/>
      <c r="Q122" s="23">
        <f>SUM(L122:P122)</f>
        <v>404473.60000000003</v>
      </c>
      <c r="R122" s="23"/>
      <c r="S122" s="70"/>
      <c r="T122" s="70"/>
      <c r="U122" s="70"/>
      <c r="V122" s="23"/>
      <c r="W122" s="23">
        <f>SUM(Q122)</f>
        <v>404473.60000000003</v>
      </c>
      <c r="X122" s="23">
        <f>Q122/W122*100</f>
        <v>100</v>
      </c>
      <c r="Y122" s="23">
        <f>V122/W122*100</f>
        <v>0</v>
      </c>
      <c r="Z122" s="4"/>
    </row>
    <row r="123" spans="1:26" ht="23.25">
      <c r="A123" s="4"/>
      <c r="B123" s="56"/>
      <c r="C123" s="57"/>
      <c r="D123" s="57"/>
      <c r="E123" s="57"/>
      <c r="F123" s="57"/>
      <c r="G123" s="57"/>
      <c r="H123" s="57"/>
      <c r="I123" s="52"/>
      <c r="J123" s="52" t="s">
        <v>54</v>
      </c>
      <c r="K123" s="53"/>
      <c r="L123" s="21">
        <f>L130</f>
        <v>393079.20000000007</v>
      </c>
      <c r="M123" s="21"/>
      <c r="N123" s="21"/>
      <c r="O123" s="21"/>
      <c r="P123" s="21"/>
      <c r="Q123" s="21">
        <f>SUM(L123:P123)</f>
        <v>393079.20000000007</v>
      </c>
      <c r="R123" s="21"/>
      <c r="S123" s="21"/>
      <c r="T123" s="21"/>
      <c r="U123" s="21"/>
      <c r="V123" s="21"/>
      <c r="W123" s="21">
        <f>SUM(Q123)</f>
        <v>393079.20000000007</v>
      </c>
      <c r="X123" s="21">
        <f>Q123/W123*100</f>
        <v>100</v>
      </c>
      <c r="Y123" s="21">
        <f>V123/W123*100</f>
        <v>0</v>
      </c>
      <c r="Z123" s="4"/>
    </row>
    <row r="124" spans="1:26" ht="23.25">
      <c r="A124" s="4"/>
      <c r="B124" s="51"/>
      <c r="C124" s="51"/>
      <c r="D124" s="51"/>
      <c r="E124" s="51"/>
      <c r="F124" s="51"/>
      <c r="G124" s="51"/>
      <c r="H124" s="51"/>
      <c r="I124" s="61"/>
      <c r="J124" s="52" t="s">
        <v>55</v>
      </c>
      <c r="K124" s="53"/>
      <c r="L124" s="70">
        <f>L123/L121*100</f>
        <v>63.75527578089343</v>
      </c>
      <c r="M124" s="23"/>
      <c r="N124" s="70"/>
      <c r="O124" s="70"/>
      <c r="P124" s="23"/>
      <c r="Q124" s="23">
        <f>Q123/Q121*100</f>
        <v>63.75527578089343</v>
      </c>
      <c r="R124" s="23"/>
      <c r="S124" s="70"/>
      <c r="T124" s="70"/>
      <c r="U124" s="70"/>
      <c r="V124" s="23"/>
      <c r="W124" s="23">
        <f>W123/W121*100</f>
        <v>63.75527578089343</v>
      </c>
      <c r="X124" s="23"/>
      <c r="Y124" s="23"/>
      <c r="Z124" s="4"/>
    </row>
    <row r="125" spans="1:26" ht="23.25">
      <c r="A125" s="4"/>
      <c r="B125" s="51"/>
      <c r="C125" s="51"/>
      <c r="D125" s="51"/>
      <c r="E125" s="51"/>
      <c r="F125" s="51"/>
      <c r="G125" s="51"/>
      <c r="H125" s="51"/>
      <c r="I125" s="61"/>
      <c r="J125" s="52" t="s">
        <v>56</v>
      </c>
      <c r="K125" s="53"/>
      <c r="L125" s="70">
        <f>L123/L122*100</f>
        <v>97.18290637510088</v>
      </c>
      <c r="M125" s="23"/>
      <c r="N125" s="70"/>
      <c r="O125" s="70"/>
      <c r="P125" s="23"/>
      <c r="Q125" s="23">
        <f>Q123/Q122*100</f>
        <v>97.18290637510088</v>
      </c>
      <c r="R125" s="23"/>
      <c r="S125" s="70"/>
      <c r="T125" s="70"/>
      <c r="U125" s="70"/>
      <c r="V125" s="23"/>
      <c r="W125" s="23">
        <f>W123/W122*100</f>
        <v>97.18290637510088</v>
      </c>
      <c r="X125" s="23"/>
      <c r="Y125" s="23"/>
      <c r="Z125" s="4"/>
    </row>
    <row r="126" spans="1:26" ht="23.25">
      <c r="A126" s="4"/>
      <c r="B126" s="51"/>
      <c r="C126" s="51"/>
      <c r="D126" s="51"/>
      <c r="E126" s="51"/>
      <c r="F126" s="51"/>
      <c r="G126" s="51"/>
      <c r="H126" s="51"/>
      <c r="I126" s="61"/>
      <c r="J126" s="52"/>
      <c r="K126" s="53"/>
      <c r="L126" s="70"/>
      <c r="M126" s="23"/>
      <c r="N126" s="70"/>
      <c r="O126" s="70"/>
      <c r="P126" s="23"/>
      <c r="Q126" s="23"/>
      <c r="R126" s="23"/>
      <c r="S126" s="70"/>
      <c r="T126" s="70"/>
      <c r="U126" s="70"/>
      <c r="V126" s="23"/>
      <c r="W126" s="23"/>
      <c r="X126" s="23"/>
      <c r="Y126" s="23"/>
      <c r="Z126" s="4"/>
    </row>
    <row r="127" spans="1:26" ht="23.25">
      <c r="A127" s="4"/>
      <c r="B127" s="51"/>
      <c r="C127" s="51"/>
      <c r="D127" s="79" t="s">
        <v>57</v>
      </c>
      <c r="E127" s="51"/>
      <c r="F127" s="51"/>
      <c r="G127" s="51"/>
      <c r="H127" s="51"/>
      <c r="I127" s="61"/>
      <c r="J127" s="52" t="s">
        <v>58</v>
      </c>
      <c r="K127" s="53"/>
      <c r="L127" s="70"/>
      <c r="M127" s="23"/>
      <c r="N127" s="70"/>
      <c r="O127" s="70"/>
      <c r="P127" s="23"/>
      <c r="Q127" s="23"/>
      <c r="R127" s="23"/>
      <c r="S127" s="70"/>
      <c r="T127" s="70"/>
      <c r="U127" s="70"/>
      <c r="V127" s="23"/>
      <c r="W127" s="23"/>
      <c r="X127" s="23"/>
      <c r="Y127" s="23"/>
      <c r="Z127" s="4"/>
    </row>
    <row r="128" spans="1:26" ht="23.25">
      <c r="A128" s="4"/>
      <c r="B128" s="56"/>
      <c r="C128" s="56"/>
      <c r="D128" s="56"/>
      <c r="E128" s="56"/>
      <c r="F128" s="56"/>
      <c r="G128" s="56"/>
      <c r="H128" s="56"/>
      <c r="I128" s="61"/>
      <c r="J128" s="52" t="s">
        <v>52</v>
      </c>
      <c r="K128" s="53"/>
      <c r="L128" s="70">
        <f>L145</f>
        <v>616543.8</v>
      </c>
      <c r="M128" s="23"/>
      <c r="N128" s="70"/>
      <c r="O128" s="70"/>
      <c r="P128" s="23"/>
      <c r="Q128" s="23">
        <f>SUM(L128:P128)</f>
        <v>616543.8</v>
      </c>
      <c r="R128" s="23"/>
      <c r="S128" s="70"/>
      <c r="T128" s="70"/>
      <c r="U128" s="70"/>
      <c r="V128" s="23"/>
      <c r="W128" s="23">
        <f>SUM(Q128)</f>
        <v>616543.8</v>
      </c>
      <c r="X128" s="23">
        <f>Q128/W128*100</f>
        <v>100</v>
      </c>
      <c r="Y128" s="23">
        <f>V128/W128*100</f>
        <v>0</v>
      </c>
      <c r="Z128" s="4"/>
    </row>
    <row r="129" spans="1:26" ht="23.25">
      <c r="A129" s="4"/>
      <c r="B129" s="56"/>
      <c r="C129" s="57"/>
      <c r="D129" s="57"/>
      <c r="E129" s="57"/>
      <c r="F129" s="57"/>
      <c r="G129" s="57"/>
      <c r="H129" s="57"/>
      <c r="I129" s="52"/>
      <c r="J129" s="52" t="s">
        <v>53</v>
      </c>
      <c r="K129" s="53"/>
      <c r="L129" s="21">
        <f>L146</f>
        <v>404473.60000000003</v>
      </c>
      <c r="M129" s="21"/>
      <c r="N129" s="21"/>
      <c r="O129" s="21"/>
      <c r="P129" s="21"/>
      <c r="Q129" s="21">
        <f>SUM(L129:P129)</f>
        <v>404473.60000000003</v>
      </c>
      <c r="R129" s="21"/>
      <c r="S129" s="21"/>
      <c r="T129" s="21"/>
      <c r="U129" s="21"/>
      <c r="V129" s="21"/>
      <c r="W129" s="21">
        <f>SUM(Q129)</f>
        <v>404473.60000000003</v>
      </c>
      <c r="X129" s="21">
        <f>Q129/W129*100</f>
        <v>100</v>
      </c>
      <c r="Y129" s="21">
        <f>V129/W129*100</f>
        <v>0</v>
      </c>
      <c r="Z129" s="4"/>
    </row>
    <row r="130" spans="1:26" ht="23.25">
      <c r="A130" s="4"/>
      <c r="B130" s="56"/>
      <c r="C130" s="56"/>
      <c r="D130" s="56"/>
      <c r="E130" s="56"/>
      <c r="F130" s="56"/>
      <c r="G130" s="56"/>
      <c r="H130" s="56"/>
      <c r="I130" s="61"/>
      <c r="J130" s="52" t="s">
        <v>54</v>
      </c>
      <c r="K130" s="53"/>
      <c r="L130" s="70">
        <f>L147</f>
        <v>393079.20000000007</v>
      </c>
      <c r="M130" s="23"/>
      <c r="N130" s="70"/>
      <c r="O130" s="70"/>
      <c r="P130" s="23"/>
      <c r="Q130" s="23">
        <f>SUM(L130:P130)</f>
        <v>393079.20000000007</v>
      </c>
      <c r="R130" s="23"/>
      <c r="S130" s="70"/>
      <c r="T130" s="70"/>
      <c r="U130" s="70"/>
      <c r="V130" s="23"/>
      <c r="W130" s="23">
        <f>SUM(Q130)</f>
        <v>393079.20000000007</v>
      </c>
      <c r="X130" s="23">
        <f>Q130/W130*100</f>
        <v>100</v>
      </c>
      <c r="Y130" s="23">
        <f>V130/W130*100</f>
        <v>0</v>
      </c>
      <c r="Z130" s="4"/>
    </row>
    <row r="131" spans="1:26" ht="23.25">
      <c r="A131" s="4"/>
      <c r="B131" s="56"/>
      <c r="C131" s="56"/>
      <c r="D131" s="56"/>
      <c r="E131" s="56"/>
      <c r="F131" s="56"/>
      <c r="G131" s="56"/>
      <c r="H131" s="56"/>
      <c r="I131" s="61"/>
      <c r="J131" s="52" t="s">
        <v>55</v>
      </c>
      <c r="K131" s="53"/>
      <c r="L131" s="70">
        <f>L130/L128*100</f>
        <v>63.75527578089343</v>
      </c>
      <c r="M131" s="23"/>
      <c r="N131" s="70"/>
      <c r="O131" s="70"/>
      <c r="P131" s="23"/>
      <c r="Q131" s="23">
        <f>Q130/Q128*100</f>
        <v>63.75527578089343</v>
      </c>
      <c r="R131" s="23"/>
      <c r="S131" s="70"/>
      <c r="T131" s="70"/>
      <c r="U131" s="70"/>
      <c r="V131" s="23"/>
      <c r="W131" s="23">
        <f>W130/W128*100</f>
        <v>63.75527578089343</v>
      </c>
      <c r="X131" s="23"/>
      <c r="Y131" s="23"/>
      <c r="Z131" s="4"/>
    </row>
    <row r="132" spans="1:26" ht="23.25">
      <c r="A132" s="4"/>
      <c r="B132" s="56"/>
      <c r="C132" s="56"/>
      <c r="D132" s="56"/>
      <c r="E132" s="56"/>
      <c r="F132" s="56"/>
      <c r="G132" s="56"/>
      <c r="H132" s="56"/>
      <c r="I132" s="61"/>
      <c r="J132" s="52" t="s">
        <v>56</v>
      </c>
      <c r="K132" s="53"/>
      <c r="L132" s="70">
        <f>L130/L129*100</f>
        <v>97.18290637510088</v>
      </c>
      <c r="M132" s="23"/>
      <c r="N132" s="70"/>
      <c r="O132" s="70"/>
      <c r="P132" s="23"/>
      <c r="Q132" s="23">
        <f>Q130/Q129*100</f>
        <v>97.18290637510088</v>
      </c>
      <c r="R132" s="23"/>
      <c r="S132" s="70"/>
      <c r="T132" s="70"/>
      <c r="U132" s="70"/>
      <c r="V132" s="23"/>
      <c r="W132" s="23">
        <f>W130/W129*100</f>
        <v>97.18290637510088</v>
      </c>
      <c r="X132" s="23"/>
      <c r="Y132" s="23"/>
      <c r="Z132" s="4"/>
    </row>
    <row r="133" spans="1:26" ht="23.25">
      <c r="A133" s="4"/>
      <c r="B133" s="56"/>
      <c r="C133" s="56"/>
      <c r="D133" s="56"/>
      <c r="E133" s="56"/>
      <c r="F133" s="56"/>
      <c r="G133" s="56"/>
      <c r="H133" s="56"/>
      <c r="I133" s="61"/>
      <c r="J133" s="52"/>
      <c r="K133" s="53"/>
      <c r="L133" s="70"/>
      <c r="M133" s="23"/>
      <c r="N133" s="70"/>
      <c r="O133" s="70"/>
      <c r="P133" s="23"/>
      <c r="Q133" s="23"/>
      <c r="R133" s="23"/>
      <c r="S133" s="70"/>
      <c r="T133" s="70"/>
      <c r="U133" s="70"/>
      <c r="V133" s="23"/>
      <c r="W133" s="23"/>
      <c r="X133" s="23"/>
      <c r="Y133" s="23"/>
      <c r="Z133" s="4"/>
    </row>
    <row r="134" spans="1:26" ht="23.25">
      <c r="A134" s="4"/>
      <c r="B134" s="56"/>
      <c r="C134" s="56"/>
      <c r="D134" s="56"/>
      <c r="E134" s="56"/>
      <c r="F134" s="56"/>
      <c r="G134" s="56"/>
      <c r="H134" s="56"/>
      <c r="I134" s="61"/>
      <c r="J134" s="52"/>
      <c r="K134" s="53"/>
      <c r="L134" s="70"/>
      <c r="M134" s="23"/>
      <c r="N134" s="70"/>
      <c r="O134" s="70"/>
      <c r="P134" s="23"/>
      <c r="Q134" s="23"/>
      <c r="R134" s="23"/>
      <c r="S134" s="70"/>
      <c r="T134" s="70"/>
      <c r="U134" s="70"/>
      <c r="V134" s="23"/>
      <c r="W134" s="23"/>
      <c r="X134" s="23"/>
      <c r="Y134" s="23"/>
      <c r="Z134" s="4"/>
    </row>
    <row r="135" spans="1:26" ht="23.25">
      <c r="A135" s="4"/>
      <c r="B135" s="62"/>
      <c r="C135" s="62"/>
      <c r="D135" s="62"/>
      <c r="E135" s="62"/>
      <c r="F135" s="62"/>
      <c r="G135" s="62"/>
      <c r="H135" s="62"/>
      <c r="I135" s="63"/>
      <c r="J135" s="59"/>
      <c r="K135" s="60"/>
      <c r="L135" s="73"/>
      <c r="M135" s="71"/>
      <c r="N135" s="73"/>
      <c r="O135" s="73"/>
      <c r="P135" s="71"/>
      <c r="Q135" s="71"/>
      <c r="R135" s="71"/>
      <c r="S135" s="73"/>
      <c r="T135" s="73"/>
      <c r="U135" s="73"/>
      <c r="V135" s="71"/>
      <c r="W135" s="71"/>
      <c r="X135" s="71"/>
      <c r="Y135" s="71"/>
      <c r="Z135" s="4"/>
    </row>
    <row r="136" spans="1:26" ht="23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3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6"/>
      <c r="W137" s="6"/>
      <c r="X137" s="6"/>
      <c r="Y137" s="6" t="s">
        <v>85</v>
      </c>
      <c r="Z137" s="4"/>
    </row>
    <row r="138" spans="1:26" ht="23.25">
      <c r="A138" s="4"/>
      <c r="B138" s="64" t="s">
        <v>38</v>
      </c>
      <c r="C138" s="65"/>
      <c r="D138" s="65"/>
      <c r="E138" s="65"/>
      <c r="F138" s="65"/>
      <c r="G138" s="65"/>
      <c r="H138" s="66"/>
      <c r="I138" s="10"/>
      <c r="J138" s="11"/>
      <c r="K138" s="12"/>
      <c r="L138" s="13" t="s">
        <v>1</v>
      </c>
      <c r="M138" s="13"/>
      <c r="N138" s="13"/>
      <c r="O138" s="13"/>
      <c r="P138" s="13"/>
      <c r="Q138" s="13"/>
      <c r="R138" s="14" t="s">
        <v>2</v>
      </c>
      <c r="S138" s="13"/>
      <c r="T138" s="13"/>
      <c r="U138" s="13"/>
      <c r="V138" s="15"/>
      <c r="W138" s="13" t="s">
        <v>41</v>
      </c>
      <c r="X138" s="13"/>
      <c r="Y138" s="16"/>
      <c r="Z138" s="4"/>
    </row>
    <row r="139" spans="1:26" ht="23.25">
      <c r="A139" s="4"/>
      <c r="B139" s="17" t="s">
        <v>39</v>
      </c>
      <c r="C139" s="18"/>
      <c r="D139" s="18"/>
      <c r="E139" s="18"/>
      <c r="F139" s="18"/>
      <c r="G139" s="18"/>
      <c r="H139" s="67"/>
      <c r="I139" s="19"/>
      <c r="J139" s="20"/>
      <c r="K139" s="21"/>
      <c r="L139" s="22"/>
      <c r="M139" s="23"/>
      <c r="N139" s="24"/>
      <c r="O139" s="25" t="s">
        <v>3</v>
      </c>
      <c r="P139" s="26"/>
      <c r="Q139" s="27"/>
      <c r="R139" s="28" t="s">
        <v>3</v>
      </c>
      <c r="S139" s="24"/>
      <c r="T139" s="22"/>
      <c r="U139" s="29"/>
      <c r="V139" s="27"/>
      <c r="W139" s="27"/>
      <c r="X139" s="30" t="s">
        <v>4</v>
      </c>
      <c r="Y139" s="31"/>
      <c r="Z139" s="4"/>
    </row>
    <row r="140" spans="1:26" ht="23.25">
      <c r="A140" s="4"/>
      <c r="B140" s="19"/>
      <c r="C140" s="32"/>
      <c r="D140" s="32"/>
      <c r="E140" s="32"/>
      <c r="F140" s="33"/>
      <c r="G140" s="32"/>
      <c r="H140" s="19"/>
      <c r="I140" s="19"/>
      <c r="J140" s="5" t="s">
        <v>5</v>
      </c>
      <c r="K140" s="21"/>
      <c r="L140" s="34" t="s">
        <v>6</v>
      </c>
      <c r="M140" s="35" t="s">
        <v>7</v>
      </c>
      <c r="N140" s="36" t="s">
        <v>6</v>
      </c>
      <c r="O140" s="34" t="s">
        <v>8</v>
      </c>
      <c r="P140" s="26" t="s">
        <v>9</v>
      </c>
      <c r="Q140" s="23"/>
      <c r="R140" s="37" t="s">
        <v>8</v>
      </c>
      <c r="S140" s="35" t="s">
        <v>10</v>
      </c>
      <c r="T140" s="34" t="s">
        <v>11</v>
      </c>
      <c r="U140" s="29" t="s">
        <v>12</v>
      </c>
      <c r="V140" s="27"/>
      <c r="W140" s="27"/>
      <c r="X140" s="27"/>
      <c r="Y140" s="35"/>
      <c r="Z140" s="4"/>
    </row>
    <row r="141" spans="1:26" ht="23.25">
      <c r="A141" s="4"/>
      <c r="B141" s="38" t="s">
        <v>31</v>
      </c>
      <c r="C141" s="38" t="s">
        <v>32</v>
      </c>
      <c r="D141" s="38" t="s">
        <v>33</v>
      </c>
      <c r="E141" s="38" t="s">
        <v>34</v>
      </c>
      <c r="F141" s="38" t="s">
        <v>35</v>
      </c>
      <c r="G141" s="38" t="s">
        <v>36</v>
      </c>
      <c r="H141" s="38" t="s">
        <v>37</v>
      </c>
      <c r="I141" s="19"/>
      <c r="J141" s="39"/>
      <c r="K141" s="21"/>
      <c r="L141" s="34" t="s">
        <v>13</v>
      </c>
      <c r="M141" s="35" t="s">
        <v>14</v>
      </c>
      <c r="N141" s="36" t="s">
        <v>15</v>
      </c>
      <c r="O141" s="34" t="s">
        <v>16</v>
      </c>
      <c r="P141" s="26" t="s">
        <v>17</v>
      </c>
      <c r="Q141" s="35" t="s">
        <v>18</v>
      </c>
      <c r="R141" s="37" t="s">
        <v>16</v>
      </c>
      <c r="S141" s="35" t="s">
        <v>19</v>
      </c>
      <c r="T141" s="34" t="s">
        <v>20</v>
      </c>
      <c r="U141" s="29" t="s">
        <v>21</v>
      </c>
      <c r="V141" s="26" t="s">
        <v>18</v>
      </c>
      <c r="W141" s="26" t="s">
        <v>22</v>
      </c>
      <c r="X141" s="26" t="s">
        <v>23</v>
      </c>
      <c r="Y141" s="35" t="s">
        <v>24</v>
      </c>
      <c r="Z141" s="4"/>
    </row>
    <row r="142" spans="1:26" ht="23.25">
      <c r="A142" s="4"/>
      <c r="B142" s="40"/>
      <c r="C142" s="40"/>
      <c r="D142" s="40"/>
      <c r="E142" s="40"/>
      <c r="F142" s="40"/>
      <c r="G142" s="40"/>
      <c r="H142" s="40"/>
      <c r="I142" s="40"/>
      <c r="J142" s="41"/>
      <c r="K142" s="42"/>
      <c r="L142" s="43"/>
      <c r="M142" s="44"/>
      <c r="N142" s="45"/>
      <c r="O142" s="46" t="s">
        <v>25</v>
      </c>
      <c r="P142" s="47"/>
      <c r="Q142" s="48"/>
      <c r="R142" s="49" t="s">
        <v>25</v>
      </c>
      <c r="S142" s="44" t="s">
        <v>26</v>
      </c>
      <c r="T142" s="43"/>
      <c r="U142" s="50" t="s">
        <v>27</v>
      </c>
      <c r="V142" s="48"/>
      <c r="W142" s="48"/>
      <c r="X142" s="48"/>
      <c r="Y142" s="49"/>
      <c r="Z142" s="4"/>
    </row>
    <row r="143" spans="1:26" ht="23.25">
      <c r="A143" s="4"/>
      <c r="B143" s="51"/>
      <c r="C143" s="51"/>
      <c r="D143" s="51"/>
      <c r="E143" s="51"/>
      <c r="F143" s="51"/>
      <c r="G143" s="51"/>
      <c r="H143" s="51"/>
      <c r="I143" s="61"/>
      <c r="J143" s="52"/>
      <c r="K143" s="53"/>
      <c r="L143" s="22"/>
      <c r="M143" s="23"/>
      <c r="N143" s="24"/>
      <c r="O143" s="3"/>
      <c r="P143" s="27"/>
      <c r="Q143" s="27"/>
      <c r="R143" s="23"/>
      <c r="S143" s="24"/>
      <c r="T143" s="22"/>
      <c r="U143" s="72"/>
      <c r="V143" s="27"/>
      <c r="W143" s="27"/>
      <c r="X143" s="27"/>
      <c r="Y143" s="23"/>
      <c r="Z143" s="4"/>
    </row>
    <row r="144" spans="1:26" ht="23.25">
      <c r="A144" s="4"/>
      <c r="B144" s="79" t="s">
        <v>78</v>
      </c>
      <c r="C144" s="79" t="s">
        <v>57</v>
      </c>
      <c r="D144" s="79" t="s">
        <v>57</v>
      </c>
      <c r="E144" s="79" t="s">
        <v>59</v>
      </c>
      <c r="F144" s="51"/>
      <c r="G144" s="51"/>
      <c r="H144" s="51"/>
      <c r="I144" s="61"/>
      <c r="J144" s="52" t="s">
        <v>60</v>
      </c>
      <c r="K144" s="53"/>
      <c r="L144" s="22"/>
      <c r="M144" s="23"/>
      <c r="N144" s="24"/>
      <c r="O144" s="3"/>
      <c r="P144" s="27"/>
      <c r="Q144" s="27"/>
      <c r="R144" s="23"/>
      <c r="S144" s="24"/>
      <c r="T144" s="22"/>
      <c r="U144" s="72"/>
      <c r="V144" s="27"/>
      <c r="W144" s="27"/>
      <c r="X144" s="27"/>
      <c r="Y144" s="23"/>
      <c r="Z144" s="4"/>
    </row>
    <row r="145" spans="1:26" ht="23.25">
      <c r="A145" s="4"/>
      <c r="B145" s="51"/>
      <c r="C145" s="51"/>
      <c r="D145" s="51"/>
      <c r="E145" s="51"/>
      <c r="F145" s="51"/>
      <c r="G145" s="51"/>
      <c r="H145" s="51"/>
      <c r="I145" s="61"/>
      <c r="J145" s="54" t="s">
        <v>52</v>
      </c>
      <c r="K145" s="55"/>
      <c r="L145" s="70">
        <f>L152</f>
        <v>616543.8</v>
      </c>
      <c r="M145" s="70"/>
      <c r="N145" s="70"/>
      <c r="O145" s="70"/>
      <c r="P145" s="70"/>
      <c r="Q145" s="70">
        <f>SUM(L145:P145)</f>
        <v>616543.8</v>
      </c>
      <c r="R145" s="70"/>
      <c r="S145" s="70"/>
      <c r="T145" s="70"/>
      <c r="U145" s="74"/>
      <c r="V145" s="23"/>
      <c r="W145" s="23">
        <f>SUM(Q145)</f>
        <v>616543.8</v>
      </c>
      <c r="X145" s="23">
        <f>Q145/W145*100</f>
        <v>100</v>
      </c>
      <c r="Y145" s="23">
        <f>V145/W145*100</f>
        <v>0</v>
      </c>
      <c r="Z145" s="4"/>
    </row>
    <row r="146" spans="1:26" ht="23.25">
      <c r="A146" s="4"/>
      <c r="B146" s="51"/>
      <c r="C146" s="51"/>
      <c r="D146" s="51"/>
      <c r="E146" s="51"/>
      <c r="F146" s="51"/>
      <c r="G146" s="51"/>
      <c r="H146" s="51"/>
      <c r="I146" s="61"/>
      <c r="J146" s="54" t="s">
        <v>53</v>
      </c>
      <c r="K146" s="55"/>
      <c r="L146" s="70">
        <f>L153</f>
        <v>404473.60000000003</v>
      </c>
      <c r="M146" s="70"/>
      <c r="N146" s="70"/>
      <c r="O146" s="70"/>
      <c r="P146" s="70"/>
      <c r="Q146" s="70">
        <f>SUM(L146:P146)</f>
        <v>404473.60000000003</v>
      </c>
      <c r="R146" s="70"/>
      <c r="S146" s="70"/>
      <c r="T146" s="70"/>
      <c r="U146" s="70"/>
      <c r="V146" s="23"/>
      <c r="W146" s="23">
        <f>SUM(Q146)</f>
        <v>404473.60000000003</v>
      </c>
      <c r="X146" s="23">
        <f>Q146/W146*100</f>
        <v>100</v>
      </c>
      <c r="Y146" s="23">
        <f>V146/W146*100</f>
        <v>0</v>
      </c>
      <c r="Z146" s="4"/>
    </row>
    <row r="147" spans="1:26" ht="23.25">
      <c r="A147" s="4"/>
      <c r="B147" s="51"/>
      <c r="C147" s="51"/>
      <c r="D147" s="51"/>
      <c r="E147" s="51"/>
      <c r="F147" s="51"/>
      <c r="G147" s="51"/>
      <c r="H147" s="51"/>
      <c r="I147" s="61"/>
      <c r="J147" s="52" t="s">
        <v>54</v>
      </c>
      <c r="K147" s="53"/>
      <c r="L147" s="70">
        <f>L154</f>
        <v>393079.20000000007</v>
      </c>
      <c r="M147" s="70"/>
      <c r="N147" s="70"/>
      <c r="O147" s="70"/>
      <c r="P147" s="70"/>
      <c r="Q147" s="23">
        <f>SUM(L147:P147)</f>
        <v>393079.20000000007</v>
      </c>
      <c r="R147" s="70"/>
      <c r="S147" s="70"/>
      <c r="T147" s="70"/>
      <c r="U147" s="70"/>
      <c r="V147" s="23"/>
      <c r="W147" s="23">
        <f>SUM(Q147)</f>
        <v>393079.20000000007</v>
      </c>
      <c r="X147" s="23">
        <f>Q147/W147*100</f>
        <v>100</v>
      </c>
      <c r="Y147" s="23">
        <f>V147/W147*100</f>
        <v>0</v>
      </c>
      <c r="Z147" s="4"/>
    </row>
    <row r="148" spans="1:26" ht="23.25">
      <c r="A148" s="4"/>
      <c r="B148" s="51"/>
      <c r="C148" s="51"/>
      <c r="D148" s="51"/>
      <c r="E148" s="51"/>
      <c r="F148" s="51"/>
      <c r="G148" s="51"/>
      <c r="H148" s="51"/>
      <c r="I148" s="61"/>
      <c r="J148" s="52" t="s">
        <v>55</v>
      </c>
      <c r="K148" s="53"/>
      <c r="L148" s="70">
        <f>L147/L145*100</f>
        <v>63.75527578089343</v>
      </c>
      <c r="M148" s="23"/>
      <c r="N148" s="70"/>
      <c r="O148" s="70"/>
      <c r="P148" s="23"/>
      <c r="Q148" s="23">
        <f>Q147/Q145*100</f>
        <v>63.75527578089343</v>
      </c>
      <c r="R148" s="23"/>
      <c r="S148" s="70"/>
      <c r="T148" s="70"/>
      <c r="U148" s="70"/>
      <c r="V148" s="23"/>
      <c r="W148" s="23">
        <f>W147/W145*100</f>
        <v>63.75527578089343</v>
      </c>
      <c r="X148" s="23"/>
      <c r="Y148" s="23"/>
      <c r="Z148" s="4"/>
    </row>
    <row r="149" spans="1:26" ht="23.25">
      <c r="A149" s="4"/>
      <c r="B149" s="51"/>
      <c r="C149" s="51"/>
      <c r="D149" s="51"/>
      <c r="E149" s="51"/>
      <c r="F149" s="51"/>
      <c r="G149" s="51"/>
      <c r="H149" s="51"/>
      <c r="I149" s="61"/>
      <c r="J149" s="52" t="s">
        <v>56</v>
      </c>
      <c r="K149" s="53"/>
      <c r="L149" s="70">
        <f>L147/L146*100</f>
        <v>97.18290637510088</v>
      </c>
      <c r="M149" s="23"/>
      <c r="N149" s="70"/>
      <c r="O149" s="70"/>
      <c r="P149" s="23"/>
      <c r="Q149" s="23">
        <f>Q147/Q146*100</f>
        <v>97.18290637510088</v>
      </c>
      <c r="R149" s="23"/>
      <c r="S149" s="70"/>
      <c r="T149" s="70"/>
      <c r="U149" s="70"/>
      <c r="V149" s="23"/>
      <c r="W149" s="23">
        <f>W147/W146*100</f>
        <v>97.18290637510088</v>
      </c>
      <c r="X149" s="23"/>
      <c r="Y149" s="23"/>
      <c r="Z149" s="4"/>
    </row>
    <row r="150" spans="1:26" ht="23.25">
      <c r="A150" s="4"/>
      <c r="B150" s="51"/>
      <c r="C150" s="51"/>
      <c r="D150" s="51"/>
      <c r="E150" s="51"/>
      <c r="F150" s="51"/>
      <c r="G150" s="51"/>
      <c r="H150" s="51"/>
      <c r="I150" s="61"/>
      <c r="J150" s="52"/>
      <c r="K150" s="53"/>
      <c r="L150" s="70"/>
      <c r="M150" s="23"/>
      <c r="N150" s="70"/>
      <c r="O150" s="70"/>
      <c r="P150" s="23"/>
      <c r="Q150" s="23"/>
      <c r="R150" s="23"/>
      <c r="S150" s="70"/>
      <c r="T150" s="70"/>
      <c r="U150" s="70"/>
      <c r="V150" s="23"/>
      <c r="W150" s="23"/>
      <c r="X150" s="23"/>
      <c r="Y150" s="23"/>
      <c r="Z150" s="4"/>
    </row>
    <row r="151" spans="1:26" ht="23.25">
      <c r="A151" s="4"/>
      <c r="B151" s="51"/>
      <c r="C151" s="51"/>
      <c r="D151" s="51"/>
      <c r="E151" s="51"/>
      <c r="F151" s="79" t="s">
        <v>81</v>
      </c>
      <c r="G151" s="51"/>
      <c r="H151" s="51"/>
      <c r="I151" s="61"/>
      <c r="J151" s="52" t="s">
        <v>82</v>
      </c>
      <c r="K151" s="53"/>
      <c r="L151" s="70"/>
      <c r="M151" s="23"/>
      <c r="N151" s="70"/>
      <c r="O151" s="70"/>
      <c r="P151" s="23"/>
      <c r="Q151" s="23"/>
      <c r="R151" s="23"/>
      <c r="S151" s="70"/>
      <c r="T151" s="70"/>
      <c r="U151" s="70"/>
      <c r="V151" s="23"/>
      <c r="W151" s="23"/>
      <c r="X151" s="23"/>
      <c r="Y151" s="23"/>
      <c r="Z151" s="4"/>
    </row>
    <row r="152" spans="1:26" ht="23.25">
      <c r="A152" s="4"/>
      <c r="B152" s="51"/>
      <c r="C152" s="51"/>
      <c r="D152" s="51"/>
      <c r="E152" s="51"/>
      <c r="F152" s="51"/>
      <c r="G152" s="51"/>
      <c r="H152" s="51"/>
      <c r="I152" s="61"/>
      <c r="J152" s="52" t="s">
        <v>52</v>
      </c>
      <c r="K152" s="53"/>
      <c r="L152" s="70">
        <f>L159</f>
        <v>616543.8</v>
      </c>
      <c r="M152" s="23"/>
      <c r="N152" s="70"/>
      <c r="O152" s="70"/>
      <c r="P152" s="23"/>
      <c r="Q152" s="23">
        <f>SUM(L152:P152)</f>
        <v>616543.8</v>
      </c>
      <c r="R152" s="23"/>
      <c r="S152" s="70"/>
      <c r="T152" s="70"/>
      <c r="U152" s="70"/>
      <c r="V152" s="23"/>
      <c r="W152" s="23">
        <f>SUM(Q152)</f>
        <v>616543.8</v>
      </c>
      <c r="X152" s="23">
        <f>Q152/W152*100</f>
        <v>100</v>
      </c>
      <c r="Y152" s="23">
        <f>V152/W152*100</f>
        <v>0</v>
      </c>
      <c r="Z152" s="4"/>
    </row>
    <row r="153" spans="1:26" ht="23.25">
      <c r="A153" s="4"/>
      <c r="B153" s="51"/>
      <c r="C153" s="51"/>
      <c r="D153" s="51"/>
      <c r="E153" s="51"/>
      <c r="F153" s="51"/>
      <c r="G153" s="51"/>
      <c r="H153" s="51"/>
      <c r="I153" s="61"/>
      <c r="J153" s="52" t="s">
        <v>53</v>
      </c>
      <c r="K153" s="53"/>
      <c r="L153" s="70">
        <f>L160</f>
        <v>404473.60000000003</v>
      </c>
      <c r="M153" s="23"/>
      <c r="N153" s="70"/>
      <c r="O153" s="70"/>
      <c r="P153" s="23"/>
      <c r="Q153" s="23">
        <f>SUM(L153:P153)</f>
        <v>404473.60000000003</v>
      </c>
      <c r="R153" s="23"/>
      <c r="S153" s="70"/>
      <c r="T153" s="70"/>
      <c r="U153" s="70"/>
      <c r="V153" s="23"/>
      <c r="W153" s="23">
        <f>SUM(Q153)</f>
        <v>404473.60000000003</v>
      </c>
      <c r="X153" s="23">
        <f>Q153/W153*100</f>
        <v>100</v>
      </c>
      <c r="Y153" s="23">
        <f>V153/W153*100</f>
        <v>0</v>
      </c>
      <c r="Z153" s="4"/>
    </row>
    <row r="154" spans="1:26" ht="23.25">
      <c r="A154" s="4"/>
      <c r="B154" s="51"/>
      <c r="C154" s="51"/>
      <c r="D154" s="51"/>
      <c r="E154" s="51"/>
      <c r="F154" s="51"/>
      <c r="G154" s="51"/>
      <c r="H154" s="51"/>
      <c r="I154" s="61"/>
      <c r="J154" s="52" t="s">
        <v>54</v>
      </c>
      <c r="K154" s="53"/>
      <c r="L154" s="70">
        <f>L161</f>
        <v>393079.20000000007</v>
      </c>
      <c r="M154" s="23"/>
      <c r="N154" s="70"/>
      <c r="O154" s="70"/>
      <c r="P154" s="23"/>
      <c r="Q154" s="23">
        <f>SUM(L154:P154)</f>
        <v>393079.20000000007</v>
      </c>
      <c r="R154" s="23"/>
      <c r="S154" s="70"/>
      <c r="T154" s="70"/>
      <c r="U154" s="70"/>
      <c r="V154" s="23"/>
      <c r="W154" s="23">
        <f>SUM(Q154)</f>
        <v>393079.20000000007</v>
      </c>
      <c r="X154" s="23">
        <f>Q154/W154*100</f>
        <v>100</v>
      </c>
      <c r="Y154" s="23">
        <f>V154/W154*100</f>
        <v>0</v>
      </c>
      <c r="Z154" s="4"/>
    </row>
    <row r="155" spans="1:26" ht="23.25">
      <c r="A155" s="4"/>
      <c r="B155" s="51"/>
      <c r="C155" s="51"/>
      <c r="D155" s="51"/>
      <c r="E155" s="51"/>
      <c r="F155" s="51"/>
      <c r="G155" s="51"/>
      <c r="H155" s="51"/>
      <c r="I155" s="61"/>
      <c r="J155" s="52" t="s">
        <v>55</v>
      </c>
      <c r="K155" s="53"/>
      <c r="L155" s="70">
        <f>L154/L152*100</f>
        <v>63.75527578089343</v>
      </c>
      <c r="M155" s="23"/>
      <c r="N155" s="70"/>
      <c r="O155" s="70"/>
      <c r="P155" s="23"/>
      <c r="Q155" s="23">
        <f>Q154/Q152*100</f>
        <v>63.75527578089343</v>
      </c>
      <c r="R155" s="23"/>
      <c r="S155" s="70"/>
      <c r="T155" s="70"/>
      <c r="U155" s="70"/>
      <c r="V155" s="23"/>
      <c r="W155" s="23">
        <f>W154/W152*100</f>
        <v>63.75527578089343</v>
      </c>
      <c r="X155" s="23"/>
      <c r="Y155" s="23"/>
      <c r="Z155" s="4"/>
    </row>
    <row r="156" spans="1:26" ht="23.25">
      <c r="A156" s="4"/>
      <c r="B156" s="51"/>
      <c r="C156" s="51"/>
      <c r="D156" s="51"/>
      <c r="E156" s="51"/>
      <c r="F156" s="51"/>
      <c r="G156" s="51"/>
      <c r="H156" s="51"/>
      <c r="I156" s="61"/>
      <c r="J156" s="52" t="s">
        <v>56</v>
      </c>
      <c r="K156" s="53"/>
      <c r="L156" s="70">
        <f>L154/L153*100</f>
        <v>97.18290637510088</v>
      </c>
      <c r="M156" s="23"/>
      <c r="N156" s="70"/>
      <c r="O156" s="70"/>
      <c r="P156" s="23"/>
      <c r="Q156" s="23">
        <f>Q154/Q153*100</f>
        <v>97.18290637510088</v>
      </c>
      <c r="R156" s="23"/>
      <c r="S156" s="70"/>
      <c r="T156" s="70"/>
      <c r="U156" s="70"/>
      <c r="V156" s="23"/>
      <c r="W156" s="23">
        <f>W154/W153*100</f>
        <v>97.18290637510088</v>
      </c>
      <c r="X156" s="23"/>
      <c r="Y156" s="23"/>
      <c r="Z156" s="4"/>
    </row>
    <row r="157" spans="1:26" ht="23.25">
      <c r="A157" s="4"/>
      <c r="B157" s="51"/>
      <c r="C157" s="51"/>
      <c r="D157" s="51"/>
      <c r="E157" s="51"/>
      <c r="F157" s="51"/>
      <c r="G157" s="51"/>
      <c r="H157" s="51"/>
      <c r="I157" s="61"/>
      <c r="J157" s="52"/>
      <c r="K157" s="53"/>
      <c r="L157" s="70"/>
      <c r="M157" s="23"/>
      <c r="N157" s="70"/>
      <c r="O157" s="70"/>
      <c r="P157" s="23"/>
      <c r="Q157" s="23"/>
      <c r="R157" s="23"/>
      <c r="S157" s="70"/>
      <c r="T157" s="70"/>
      <c r="U157" s="70"/>
      <c r="V157" s="23"/>
      <c r="W157" s="23"/>
      <c r="X157" s="23"/>
      <c r="Y157" s="23"/>
      <c r="Z157" s="4"/>
    </row>
    <row r="158" spans="1:26" ht="23.25">
      <c r="A158" s="4"/>
      <c r="B158" s="56"/>
      <c r="C158" s="57"/>
      <c r="D158" s="57"/>
      <c r="E158" s="51"/>
      <c r="F158" s="51"/>
      <c r="G158" s="79" t="s">
        <v>65</v>
      </c>
      <c r="H158" s="51"/>
      <c r="I158" s="61"/>
      <c r="J158" s="52" t="s">
        <v>66</v>
      </c>
      <c r="K158" s="53"/>
      <c r="L158" s="70"/>
      <c r="M158" s="23"/>
      <c r="N158" s="70"/>
      <c r="O158" s="70"/>
      <c r="P158" s="23"/>
      <c r="Q158" s="23"/>
      <c r="R158" s="23"/>
      <c r="S158" s="70"/>
      <c r="T158" s="70"/>
      <c r="U158" s="70"/>
      <c r="V158" s="23"/>
      <c r="W158" s="23"/>
      <c r="X158" s="23"/>
      <c r="Y158" s="23"/>
      <c r="Z158" s="4"/>
    </row>
    <row r="159" spans="1:26" ht="23.25">
      <c r="A159" s="4"/>
      <c r="B159" s="51"/>
      <c r="C159" s="51"/>
      <c r="D159" s="51"/>
      <c r="E159" s="56"/>
      <c r="F159" s="57"/>
      <c r="G159" s="57"/>
      <c r="H159" s="57"/>
      <c r="I159" s="52"/>
      <c r="J159" s="52" t="s">
        <v>52</v>
      </c>
      <c r="K159" s="53"/>
      <c r="L159" s="21">
        <f>L166+L173+L190+L197</f>
        <v>616543.8</v>
      </c>
      <c r="M159" s="21"/>
      <c r="N159" s="21"/>
      <c r="O159" s="21"/>
      <c r="P159" s="21"/>
      <c r="Q159" s="21">
        <f>SUM(L159:P159)</f>
        <v>616543.8</v>
      </c>
      <c r="R159" s="21"/>
      <c r="S159" s="21"/>
      <c r="T159" s="21"/>
      <c r="U159" s="21"/>
      <c r="V159" s="21"/>
      <c r="W159" s="21">
        <f>SUM(Q159)</f>
        <v>616543.8</v>
      </c>
      <c r="X159" s="21">
        <f>Q159/W159*100</f>
        <v>100</v>
      </c>
      <c r="Y159" s="21">
        <f>V159/W159*100</f>
        <v>0</v>
      </c>
      <c r="Z159" s="4"/>
    </row>
    <row r="160" spans="1:26" ht="23.25">
      <c r="A160" s="4"/>
      <c r="B160" s="51"/>
      <c r="C160" s="51"/>
      <c r="D160" s="51"/>
      <c r="E160" s="51"/>
      <c r="F160" s="51"/>
      <c r="G160" s="51"/>
      <c r="H160" s="51"/>
      <c r="I160" s="61"/>
      <c r="J160" s="52" t="s">
        <v>53</v>
      </c>
      <c r="K160" s="53"/>
      <c r="L160" s="70">
        <f>L167+L174+L191+L198</f>
        <v>404473.60000000003</v>
      </c>
      <c r="M160" s="23"/>
      <c r="N160" s="70"/>
      <c r="O160" s="70"/>
      <c r="P160" s="23"/>
      <c r="Q160" s="23">
        <f>SUM(L160:P160)</f>
        <v>404473.60000000003</v>
      </c>
      <c r="R160" s="23"/>
      <c r="S160" s="70"/>
      <c r="T160" s="70"/>
      <c r="U160" s="70"/>
      <c r="V160" s="23"/>
      <c r="W160" s="23">
        <f>SUM(Q160)</f>
        <v>404473.60000000003</v>
      </c>
      <c r="X160" s="23">
        <f>Q160/W160*100</f>
        <v>100</v>
      </c>
      <c r="Y160" s="23">
        <f>V160/W160*100</f>
        <v>0</v>
      </c>
      <c r="Z160" s="4"/>
    </row>
    <row r="161" spans="1:26" ht="23.25">
      <c r="A161" s="4"/>
      <c r="B161" s="51"/>
      <c r="C161" s="51"/>
      <c r="D161" s="51"/>
      <c r="E161" s="51"/>
      <c r="F161" s="51"/>
      <c r="G161" s="51"/>
      <c r="H161" s="51"/>
      <c r="I161" s="61"/>
      <c r="J161" s="52" t="s">
        <v>54</v>
      </c>
      <c r="K161" s="53"/>
      <c r="L161" s="70">
        <f>L168+L175+L192+L199</f>
        <v>393079.20000000007</v>
      </c>
      <c r="M161" s="23"/>
      <c r="N161" s="70"/>
      <c r="O161" s="70"/>
      <c r="P161" s="23"/>
      <c r="Q161" s="23">
        <f>SUM(L161:P161)</f>
        <v>393079.20000000007</v>
      </c>
      <c r="R161" s="23"/>
      <c r="S161" s="70"/>
      <c r="T161" s="70"/>
      <c r="U161" s="70"/>
      <c r="V161" s="23"/>
      <c r="W161" s="23">
        <f>SUM(Q161)</f>
        <v>393079.20000000007</v>
      </c>
      <c r="X161" s="23">
        <f>Q161/W161*100</f>
        <v>100</v>
      </c>
      <c r="Y161" s="23">
        <f>V161/W161*100</f>
        <v>0</v>
      </c>
      <c r="Z161" s="4"/>
    </row>
    <row r="162" spans="1:26" ht="23.25">
      <c r="A162" s="4"/>
      <c r="B162" s="51"/>
      <c r="C162" s="51"/>
      <c r="D162" s="51"/>
      <c r="E162" s="51"/>
      <c r="F162" s="51"/>
      <c r="G162" s="51"/>
      <c r="H162" s="51"/>
      <c r="I162" s="61"/>
      <c r="J162" s="52" t="s">
        <v>55</v>
      </c>
      <c r="K162" s="53"/>
      <c r="L162" s="70">
        <f>L161/L159*100</f>
        <v>63.75527578089343</v>
      </c>
      <c r="M162" s="23"/>
      <c r="N162" s="70"/>
      <c r="O162" s="70"/>
      <c r="P162" s="23"/>
      <c r="Q162" s="23">
        <f>Q161/Q159*100</f>
        <v>63.75527578089343</v>
      </c>
      <c r="R162" s="23"/>
      <c r="S162" s="70"/>
      <c r="T162" s="70"/>
      <c r="U162" s="70"/>
      <c r="V162" s="23"/>
      <c r="W162" s="23">
        <f>W161/W159*100</f>
        <v>63.75527578089343</v>
      </c>
      <c r="X162" s="23"/>
      <c r="Y162" s="23"/>
      <c r="Z162" s="4"/>
    </row>
    <row r="163" spans="1:26" ht="23.25">
      <c r="A163" s="4"/>
      <c r="B163" s="51"/>
      <c r="C163" s="51"/>
      <c r="D163" s="51"/>
      <c r="E163" s="51"/>
      <c r="F163" s="51"/>
      <c r="G163" s="51"/>
      <c r="H163" s="51"/>
      <c r="I163" s="61"/>
      <c r="J163" s="52" t="s">
        <v>56</v>
      </c>
      <c r="K163" s="53"/>
      <c r="L163" s="70">
        <f>L161/L160*100</f>
        <v>97.18290637510088</v>
      </c>
      <c r="M163" s="23"/>
      <c r="N163" s="70"/>
      <c r="O163" s="70"/>
      <c r="P163" s="23"/>
      <c r="Q163" s="23">
        <f>Q161/Q160*100</f>
        <v>97.18290637510088</v>
      </c>
      <c r="R163" s="23"/>
      <c r="S163" s="70"/>
      <c r="T163" s="70"/>
      <c r="U163" s="70"/>
      <c r="V163" s="23"/>
      <c r="W163" s="23">
        <f>W161/W160*100</f>
        <v>97.18290637510088</v>
      </c>
      <c r="X163" s="23"/>
      <c r="Y163" s="23"/>
      <c r="Z163" s="4"/>
    </row>
    <row r="164" spans="1:26" ht="23.25">
      <c r="A164" s="4"/>
      <c r="B164" s="51"/>
      <c r="C164" s="51"/>
      <c r="D164" s="51"/>
      <c r="E164" s="51"/>
      <c r="F164" s="51"/>
      <c r="G164" s="51"/>
      <c r="H164" s="51"/>
      <c r="I164" s="61"/>
      <c r="J164" s="52"/>
      <c r="K164" s="53"/>
      <c r="L164" s="70"/>
      <c r="M164" s="23"/>
      <c r="N164" s="70"/>
      <c r="O164" s="70"/>
      <c r="P164" s="23"/>
      <c r="Q164" s="23"/>
      <c r="R164" s="23"/>
      <c r="S164" s="70"/>
      <c r="T164" s="70"/>
      <c r="U164" s="70"/>
      <c r="V164" s="23"/>
      <c r="W164" s="23"/>
      <c r="X164" s="23"/>
      <c r="Y164" s="23"/>
      <c r="Z164" s="4"/>
    </row>
    <row r="165" spans="1:26" ht="23.25">
      <c r="A165" s="4"/>
      <c r="B165" s="51"/>
      <c r="C165" s="51"/>
      <c r="D165" s="51"/>
      <c r="E165" s="51"/>
      <c r="F165" s="51"/>
      <c r="G165" s="51"/>
      <c r="H165" s="79" t="s">
        <v>67</v>
      </c>
      <c r="I165" s="61"/>
      <c r="J165" s="52" t="s">
        <v>68</v>
      </c>
      <c r="K165" s="53"/>
      <c r="L165" s="70"/>
      <c r="M165" s="23"/>
      <c r="N165" s="70"/>
      <c r="O165" s="70"/>
      <c r="P165" s="23"/>
      <c r="Q165" s="23"/>
      <c r="R165" s="23"/>
      <c r="S165" s="70"/>
      <c r="T165" s="70"/>
      <c r="U165" s="70"/>
      <c r="V165" s="23"/>
      <c r="W165" s="23"/>
      <c r="X165" s="23"/>
      <c r="Y165" s="23"/>
      <c r="Z165" s="4"/>
    </row>
    <row r="166" spans="1:26" ht="23.25">
      <c r="A166" s="4"/>
      <c r="B166" s="51"/>
      <c r="C166" s="51"/>
      <c r="D166" s="51"/>
      <c r="E166" s="51"/>
      <c r="F166" s="51"/>
      <c r="G166" s="51"/>
      <c r="H166" s="51"/>
      <c r="I166" s="61"/>
      <c r="J166" s="52" t="s">
        <v>52</v>
      </c>
      <c r="K166" s="53"/>
      <c r="L166" s="70">
        <v>66871.9</v>
      </c>
      <c r="M166" s="23"/>
      <c r="N166" s="70"/>
      <c r="O166" s="70"/>
      <c r="P166" s="23"/>
      <c r="Q166" s="23">
        <f>SUM(L166:P166)</f>
        <v>66871.9</v>
      </c>
      <c r="R166" s="23"/>
      <c r="S166" s="70"/>
      <c r="T166" s="70"/>
      <c r="U166" s="70"/>
      <c r="V166" s="23"/>
      <c r="W166" s="23">
        <f>SUM(Q166)</f>
        <v>66871.9</v>
      </c>
      <c r="X166" s="23">
        <f>Q166/W166*100</f>
        <v>100</v>
      </c>
      <c r="Y166" s="23">
        <f>V166/W166*100</f>
        <v>0</v>
      </c>
      <c r="Z166" s="4"/>
    </row>
    <row r="167" spans="1:26" ht="23.25">
      <c r="A167" s="4"/>
      <c r="B167" s="56"/>
      <c r="C167" s="57"/>
      <c r="D167" s="57"/>
      <c r="E167" s="51"/>
      <c r="F167" s="51"/>
      <c r="G167" s="51"/>
      <c r="H167" s="51"/>
      <c r="I167" s="61"/>
      <c r="J167" s="52" t="s">
        <v>53</v>
      </c>
      <c r="K167" s="53"/>
      <c r="L167" s="70">
        <v>40669.9</v>
      </c>
      <c r="M167" s="23"/>
      <c r="N167" s="70"/>
      <c r="O167" s="70"/>
      <c r="P167" s="23"/>
      <c r="Q167" s="23">
        <f>SUM(L167:P167)</f>
        <v>40669.9</v>
      </c>
      <c r="R167" s="23"/>
      <c r="S167" s="70"/>
      <c r="T167" s="70"/>
      <c r="U167" s="70"/>
      <c r="V167" s="23"/>
      <c r="W167" s="23">
        <f>SUM(Q167)</f>
        <v>40669.9</v>
      </c>
      <c r="X167" s="23">
        <f>Q167/W167*100</f>
        <v>100</v>
      </c>
      <c r="Y167" s="23">
        <f>V167/W167*100</f>
        <v>0</v>
      </c>
      <c r="Z167" s="4"/>
    </row>
    <row r="168" spans="1:26" ht="23.25">
      <c r="A168" s="4"/>
      <c r="B168" s="51"/>
      <c r="C168" s="51"/>
      <c r="D168" s="51"/>
      <c r="E168" s="56"/>
      <c r="F168" s="57"/>
      <c r="G168" s="57"/>
      <c r="H168" s="57"/>
      <c r="I168" s="52"/>
      <c r="J168" s="52" t="s">
        <v>54</v>
      </c>
      <c r="K168" s="53"/>
      <c r="L168" s="21">
        <v>40669.9</v>
      </c>
      <c r="M168" s="21"/>
      <c r="N168" s="21"/>
      <c r="O168" s="21"/>
      <c r="P168" s="21"/>
      <c r="Q168" s="21">
        <f>SUM(L168:P168)</f>
        <v>40669.9</v>
      </c>
      <c r="R168" s="21"/>
      <c r="S168" s="21"/>
      <c r="T168" s="21"/>
      <c r="U168" s="21"/>
      <c r="V168" s="21"/>
      <c r="W168" s="21">
        <f>SUM(Q168)</f>
        <v>40669.9</v>
      </c>
      <c r="X168" s="21">
        <f>Q168/W168*100</f>
        <v>100</v>
      </c>
      <c r="Y168" s="21">
        <f>V168/W168*100</f>
        <v>0</v>
      </c>
      <c r="Z168" s="4"/>
    </row>
    <row r="169" spans="1:26" ht="23.25">
      <c r="A169" s="4"/>
      <c r="B169" s="51"/>
      <c r="C169" s="51"/>
      <c r="D169" s="51"/>
      <c r="E169" s="51"/>
      <c r="F169" s="51"/>
      <c r="G169" s="51"/>
      <c r="H169" s="51"/>
      <c r="I169" s="61"/>
      <c r="J169" s="52" t="s">
        <v>55</v>
      </c>
      <c r="K169" s="53"/>
      <c r="L169" s="70">
        <f>L168/L166*100</f>
        <v>60.817622947755346</v>
      </c>
      <c r="M169" s="23"/>
      <c r="N169" s="70"/>
      <c r="O169" s="70"/>
      <c r="P169" s="23"/>
      <c r="Q169" s="23">
        <f>Q168/Q166*100</f>
        <v>60.817622947755346</v>
      </c>
      <c r="R169" s="23"/>
      <c r="S169" s="70"/>
      <c r="T169" s="70"/>
      <c r="U169" s="70"/>
      <c r="V169" s="23"/>
      <c r="W169" s="23">
        <f>W168/W166*100</f>
        <v>60.817622947755346</v>
      </c>
      <c r="X169" s="23"/>
      <c r="Y169" s="23"/>
      <c r="Z169" s="4"/>
    </row>
    <row r="170" spans="1:26" ht="23.25">
      <c r="A170" s="4"/>
      <c r="B170" s="51"/>
      <c r="C170" s="51"/>
      <c r="D170" s="51"/>
      <c r="E170" s="51"/>
      <c r="F170" s="51"/>
      <c r="G170" s="51"/>
      <c r="H170" s="51"/>
      <c r="I170" s="61"/>
      <c r="J170" s="52" t="s">
        <v>56</v>
      </c>
      <c r="K170" s="53"/>
      <c r="L170" s="70">
        <f>L168/L167*100</f>
        <v>100</v>
      </c>
      <c r="M170" s="23"/>
      <c r="N170" s="70"/>
      <c r="O170" s="70"/>
      <c r="P170" s="23"/>
      <c r="Q170" s="23">
        <f>Q168/Q167*100</f>
        <v>100</v>
      </c>
      <c r="R170" s="23"/>
      <c r="S170" s="70"/>
      <c r="T170" s="70"/>
      <c r="U170" s="70"/>
      <c r="V170" s="23"/>
      <c r="W170" s="23">
        <f>W168/W167*100</f>
        <v>100</v>
      </c>
      <c r="X170" s="23"/>
      <c r="Y170" s="23"/>
      <c r="Z170" s="4"/>
    </row>
    <row r="171" spans="1:26" ht="23.25">
      <c r="A171" s="4"/>
      <c r="B171" s="51"/>
      <c r="C171" s="51"/>
      <c r="D171" s="51"/>
      <c r="E171" s="51"/>
      <c r="F171" s="51"/>
      <c r="G171" s="51"/>
      <c r="H171" s="51"/>
      <c r="I171" s="61"/>
      <c r="J171" s="52"/>
      <c r="K171" s="53"/>
      <c r="L171" s="70"/>
      <c r="M171" s="23"/>
      <c r="N171" s="70"/>
      <c r="O171" s="70"/>
      <c r="P171" s="23"/>
      <c r="Q171" s="23"/>
      <c r="R171" s="23"/>
      <c r="S171" s="70"/>
      <c r="T171" s="70"/>
      <c r="U171" s="70"/>
      <c r="V171" s="23"/>
      <c r="W171" s="23"/>
      <c r="X171" s="23"/>
      <c r="Y171" s="23"/>
      <c r="Z171" s="4"/>
    </row>
    <row r="172" spans="1:26" ht="23.25">
      <c r="A172" s="4"/>
      <c r="B172" s="56"/>
      <c r="C172" s="56"/>
      <c r="D172" s="56"/>
      <c r="E172" s="51"/>
      <c r="F172" s="51"/>
      <c r="G172" s="51"/>
      <c r="H172" s="79" t="s">
        <v>70</v>
      </c>
      <c r="I172" s="61"/>
      <c r="J172" s="52" t="s">
        <v>71</v>
      </c>
      <c r="K172" s="53"/>
      <c r="L172" s="70"/>
      <c r="M172" s="23"/>
      <c r="N172" s="70"/>
      <c r="O172" s="70"/>
      <c r="P172" s="23"/>
      <c r="Q172" s="23"/>
      <c r="R172" s="23"/>
      <c r="S172" s="70"/>
      <c r="T172" s="70"/>
      <c r="U172" s="70"/>
      <c r="V172" s="23"/>
      <c r="W172" s="23"/>
      <c r="X172" s="23"/>
      <c r="Y172" s="23"/>
      <c r="Z172" s="4"/>
    </row>
    <row r="173" spans="1:26" ht="23.25">
      <c r="A173" s="4"/>
      <c r="B173" s="56"/>
      <c r="C173" s="57"/>
      <c r="D173" s="57"/>
      <c r="E173" s="56"/>
      <c r="F173" s="56"/>
      <c r="G173" s="56"/>
      <c r="H173" s="56"/>
      <c r="I173" s="61"/>
      <c r="J173" s="52" t="s">
        <v>52</v>
      </c>
      <c r="K173" s="53"/>
      <c r="L173" s="70">
        <v>525287.5</v>
      </c>
      <c r="M173" s="23"/>
      <c r="N173" s="70"/>
      <c r="O173" s="70"/>
      <c r="P173" s="23"/>
      <c r="Q173" s="23">
        <f>SUM(L173:P173)</f>
        <v>525287.5</v>
      </c>
      <c r="R173" s="23"/>
      <c r="S173" s="70"/>
      <c r="T173" s="70"/>
      <c r="U173" s="70"/>
      <c r="V173" s="23"/>
      <c r="W173" s="23">
        <f>SUM(Q173)</f>
        <v>525287.5</v>
      </c>
      <c r="X173" s="23">
        <f>Q173/W173*100</f>
        <v>100</v>
      </c>
      <c r="Y173" s="23">
        <f>V173/W173*100</f>
        <v>0</v>
      </c>
      <c r="Z173" s="4"/>
    </row>
    <row r="174" spans="1:26" ht="23.25">
      <c r="A174" s="4"/>
      <c r="B174" s="56"/>
      <c r="C174" s="56"/>
      <c r="D174" s="56"/>
      <c r="E174" s="57"/>
      <c r="F174" s="57"/>
      <c r="G174" s="57"/>
      <c r="H174" s="57"/>
      <c r="I174" s="52"/>
      <c r="J174" s="52" t="s">
        <v>53</v>
      </c>
      <c r="K174" s="53"/>
      <c r="L174" s="21">
        <v>326851.7</v>
      </c>
      <c r="M174" s="21"/>
      <c r="N174" s="21"/>
      <c r="O174" s="21"/>
      <c r="P174" s="21"/>
      <c r="Q174" s="21">
        <f>SUM(L174:P174)</f>
        <v>326851.7</v>
      </c>
      <c r="R174" s="21"/>
      <c r="S174" s="21"/>
      <c r="T174" s="21"/>
      <c r="U174" s="21"/>
      <c r="V174" s="21"/>
      <c r="W174" s="21">
        <f>SUM(Q174)</f>
        <v>326851.7</v>
      </c>
      <c r="X174" s="21">
        <f>Q174/W174*100</f>
        <v>100</v>
      </c>
      <c r="Y174" s="21">
        <f>V174/W174*100</f>
        <v>0</v>
      </c>
      <c r="Z174" s="4"/>
    </row>
    <row r="175" spans="1:26" ht="23.25">
      <c r="A175" s="4"/>
      <c r="B175" s="56"/>
      <c r="C175" s="56"/>
      <c r="D175" s="56"/>
      <c r="E175" s="56"/>
      <c r="F175" s="56"/>
      <c r="G175" s="56"/>
      <c r="H175" s="56"/>
      <c r="I175" s="61"/>
      <c r="J175" s="52" t="s">
        <v>54</v>
      </c>
      <c r="K175" s="53"/>
      <c r="L175" s="70">
        <v>326851.7</v>
      </c>
      <c r="M175" s="23"/>
      <c r="N175" s="70"/>
      <c r="O175" s="70"/>
      <c r="P175" s="23"/>
      <c r="Q175" s="23">
        <f>SUM(L175:P175)</f>
        <v>326851.7</v>
      </c>
      <c r="R175" s="23"/>
      <c r="S175" s="70"/>
      <c r="T175" s="70"/>
      <c r="U175" s="70"/>
      <c r="V175" s="23"/>
      <c r="W175" s="23">
        <f>SUM(Q175)</f>
        <v>326851.7</v>
      </c>
      <c r="X175" s="23">
        <f>Q175/W175*100</f>
        <v>100</v>
      </c>
      <c r="Y175" s="23">
        <f>V175/W175*100</f>
        <v>0</v>
      </c>
      <c r="Z175" s="4"/>
    </row>
    <row r="176" spans="1:26" ht="23.25">
      <c r="A176" s="4"/>
      <c r="B176" s="56"/>
      <c r="C176" s="56"/>
      <c r="D176" s="56"/>
      <c r="E176" s="56"/>
      <c r="F176" s="56"/>
      <c r="G176" s="56"/>
      <c r="H176" s="56"/>
      <c r="I176" s="61"/>
      <c r="J176" s="52" t="s">
        <v>55</v>
      </c>
      <c r="K176" s="53"/>
      <c r="L176" s="70">
        <f>L175/L173*100</f>
        <v>62.223391952026276</v>
      </c>
      <c r="M176" s="23"/>
      <c r="N176" s="70"/>
      <c r="O176" s="70"/>
      <c r="P176" s="23"/>
      <c r="Q176" s="23">
        <f>Q175/Q173*100</f>
        <v>62.223391952026276</v>
      </c>
      <c r="R176" s="23"/>
      <c r="S176" s="70"/>
      <c r="T176" s="70"/>
      <c r="U176" s="70"/>
      <c r="V176" s="23"/>
      <c r="W176" s="23">
        <f>W175/W173*100</f>
        <v>62.223391952026276</v>
      </c>
      <c r="X176" s="23"/>
      <c r="Y176" s="23"/>
      <c r="Z176" s="4"/>
    </row>
    <row r="177" spans="1:26" ht="23.25">
      <c r="A177" s="4"/>
      <c r="B177" s="56"/>
      <c r="C177" s="56"/>
      <c r="D177" s="56"/>
      <c r="E177" s="56"/>
      <c r="F177" s="56"/>
      <c r="G177" s="56"/>
      <c r="H177" s="56"/>
      <c r="I177" s="61"/>
      <c r="J177" s="52" t="s">
        <v>56</v>
      </c>
      <c r="K177" s="53"/>
      <c r="L177" s="70">
        <f>L175/L174*100</f>
        <v>100</v>
      </c>
      <c r="M177" s="23"/>
      <c r="N177" s="70"/>
      <c r="O177" s="70"/>
      <c r="P177" s="23"/>
      <c r="Q177" s="23">
        <f>Q175/Q174*100</f>
        <v>100</v>
      </c>
      <c r="R177" s="23"/>
      <c r="S177" s="70"/>
      <c r="T177" s="70"/>
      <c r="U177" s="70"/>
      <c r="V177" s="23"/>
      <c r="W177" s="23">
        <f>W175/W174*100</f>
        <v>100</v>
      </c>
      <c r="X177" s="23"/>
      <c r="Y177" s="23"/>
      <c r="Z177" s="4"/>
    </row>
    <row r="178" spans="1:26" ht="23.25">
      <c r="A178" s="4"/>
      <c r="B178" s="56"/>
      <c r="C178" s="56"/>
      <c r="D178" s="56"/>
      <c r="E178" s="56"/>
      <c r="F178" s="56"/>
      <c r="G178" s="56"/>
      <c r="H178" s="56"/>
      <c r="I178" s="61"/>
      <c r="J178" s="52"/>
      <c r="K178" s="53"/>
      <c r="L178" s="70"/>
      <c r="M178" s="23"/>
      <c r="N178" s="70"/>
      <c r="O178" s="70"/>
      <c r="P178" s="23"/>
      <c r="Q178" s="23"/>
      <c r="R178" s="23"/>
      <c r="S178" s="70"/>
      <c r="T178" s="70"/>
      <c r="U178" s="70"/>
      <c r="V178" s="23"/>
      <c r="W178" s="23"/>
      <c r="X178" s="23"/>
      <c r="Y178" s="23"/>
      <c r="Z178" s="4"/>
    </row>
    <row r="179" spans="1:26" ht="23.25">
      <c r="A179" s="4"/>
      <c r="B179" s="56"/>
      <c r="C179" s="56"/>
      <c r="D179" s="56"/>
      <c r="E179" s="56"/>
      <c r="F179" s="56"/>
      <c r="G179" s="56"/>
      <c r="H179" s="56"/>
      <c r="I179" s="61"/>
      <c r="J179" s="52"/>
      <c r="K179" s="53"/>
      <c r="L179" s="70"/>
      <c r="M179" s="23"/>
      <c r="N179" s="70"/>
      <c r="O179" s="70"/>
      <c r="P179" s="23"/>
      <c r="Q179" s="23"/>
      <c r="R179" s="23"/>
      <c r="S179" s="70"/>
      <c r="T179" s="70"/>
      <c r="U179" s="70"/>
      <c r="V179" s="23"/>
      <c r="W179" s="23"/>
      <c r="X179" s="23"/>
      <c r="Y179" s="23"/>
      <c r="Z179" s="4"/>
    </row>
    <row r="180" spans="1:26" ht="23.25">
      <c r="A180" s="4"/>
      <c r="B180" s="62"/>
      <c r="C180" s="62"/>
      <c r="D180" s="62"/>
      <c r="E180" s="62"/>
      <c r="F180" s="62"/>
      <c r="G180" s="62"/>
      <c r="H180" s="62"/>
      <c r="I180" s="63"/>
      <c r="J180" s="59"/>
      <c r="K180" s="60"/>
      <c r="L180" s="73"/>
      <c r="M180" s="71"/>
      <c r="N180" s="73"/>
      <c r="O180" s="73"/>
      <c r="P180" s="71"/>
      <c r="Q180" s="71"/>
      <c r="R180" s="71"/>
      <c r="S180" s="73"/>
      <c r="T180" s="73"/>
      <c r="U180" s="73"/>
      <c r="V180" s="71"/>
      <c r="W180" s="71"/>
      <c r="X180" s="71"/>
      <c r="Y180" s="71"/>
      <c r="Z180" s="4"/>
    </row>
    <row r="181" spans="1:26" ht="23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3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6"/>
      <c r="W182" s="6"/>
      <c r="X182" s="6"/>
      <c r="Y182" s="6" t="s">
        <v>86</v>
      </c>
      <c r="Z182" s="4"/>
    </row>
    <row r="183" spans="1:26" ht="23.25">
      <c r="A183" s="4"/>
      <c r="B183" s="64" t="s">
        <v>38</v>
      </c>
      <c r="C183" s="65"/>
      <c r="D183" s="65"/>
      <c r="E183" s="65"/>
      <c r="F183" s="65"/>
      <c r="G183" s="65"/>
      <c r="H183" s="66"/>
      <c r="I183" s="10"/>
      <c r="J183" s="11"/>
      <c r="K183" s="12"/>
      <c r="L183" s="13" t="s">
        <v>1</v>
      </c>
      <c r="M183" s="13"/>
      <c r="N183" s="13"/>
      <c r="O183" s="13"/>
      <c r="P183" s="13"/>
      <c r="Q183" s="13"/>
      <c r="R183" s="14" t="s">
        <v>2</v>
      </c>
      <c r="S183" s="13"/>
      <c r="T183" s="13"/>
      <c r="U183" s="13"/>
      <c r="V183" s="15"/>
      <c r="W183" s="13" t="s">
        <v>41</v>
      </c>
      <c r="X183" s="13"/>
      <c r="Y183" s="16"/>
      <c r="Z183" s="4"/>
    </row>
    <row r="184" spans="1:26" ht="23.25">
      <c r="A184" s="4"/>
      <c r="B184" s="17" t="s">
        <v>39</v>
      </c>
      <c r="C184" s="18"/>
      <c r="D184" s="18"/>
      <c r="E184" s="18"/>
      <c r="F184" s="18"/>
      <c r="G184" s="18"/>
      <c r="H184" s="67"/>
      <c r="I184" s="19"/>
      <c r="J184" s="20"/>
      <c r="K184" s="21"/>
      <c r="L184" s="22"/>
      <c r="M184" s="23"/>
      <c r="N184" s="24"/>
      <c r="O184" s="25" t="s">
        <v>3</v>
      </c>
      <c r="P184" s="26"/>
      <c r="Q184" s="27"/>
      <c r="R184" s="28" t="s">
        <v>3</v>
      </c>
      <c r="S184" s="24"/>
      <c r="T184" s="22"/>
      <c r="U184" s="29"/>
      <c r="V184" s="27"/>
      <c r="W184" s="27"/>
      <c r="X184" s="30" t="s">
        <v>4</v>
      </c>
      <c r="Y184" s="31"/>
      <c r="Z184" s="4"/>
    </row>
    <row r="185" spans="1:26" ht="23.25">
      <c r="A185" s="4"/>
      <c r="B185" s="19"/>
      <c r="C185" s="32"/>
      <c r="D185" s="32"/>
      <c r="E185" s="32"/>
      <c r="F185" s="33"/>
      <c r="G185" s="32"/>
      <c r="H185" s="19"/>
      <c r="I185" s="19"/>
      <c r="J185" s="5" t="s">
        <v>5</v>
      </c>
      <c r="K185" s="21"/>
      <c r="L185" s="34" t="s">
        <v>6</v>
      </c>
      <c r="M185" s="35" t="s">
        <v>7</v>
      </c>
      <c r="N185" s="36" t="s">
        <v>6</v>
      </c>
      <c r="O185" s="34" t="s">
        <v>8</v>
      </c>
      <c r="P185" s="26" t="s">
        <v>9</v>
      </c>
      <c r="Q185" s="23"/>
      <c r="R185" s="37" t="s">
        <v>8</v>
      </c>
      <c r="S185" s="35" t="s">
        <v>10</v>
      </c>
      <c r="T185" s="34" t="s">
        <v>11</v>
      </c>
      <c r="U185" s="29" t="s">
        <v>12</v>
      </c>
      <c r="V185" s="27"/>
      <c r="W185" s="27"/>
      <c r="X185" s="27"/>
      <c r="Y185" s="35"/>
      <c r="Z185" s="4"/>
    </row>
    <row r="186" spans="1:26" ht="23.25">
      <c r="A186" s="4"/>
      <c r="B186" s="38" t="s">
        <v>31</v>
      </c>
      <c r="C186" s="38" t="s">
        <v>32</v>
      </c>
      <c r="D186" s="38" t="s">
        <v>33</v>
      </c>
      <c r="E186" s="38" t="s">
        <v>34</v>
      </c>
      <c r="F186" s="38" t="s">
        <v>35</v>
      </c>
      <c r="G186" s="38" t="s">
        <v>36</v>
      </c>
      <c r="H186" s="38" t="s">
        <v>37</v>
      </c>
      <c r="I186" s="19"/>
      <c r="J186" s="39"/>
      <c r="K186" s="21"/>
      <c r="L186" s="34" t="s">
        <v>13</v>
      </c>
      <c r="M186" s="35" t="s">
        <v>14</v>
      </c>
      <c r="N186" s="36" t="s">
        <v>15</v>
      </c>
      <c r="O186" s="34" t="s">
        <v>16</v>
      </c>
      <c r="P186" s="26" t="s">
        <v>17</v>
      </c>
      <c r="Q186" s="35" t="s">
        <v>18</v>
      </c>
      <c r="R186" s="37" t="s">
        <v>16</v>
      </c>
      <c r="S186" s="35" t="s">
        <v>19</v>
      </c>
      <c r="T186" s="34" t="s">
        <v>20</v>
      </c>
      <c r="U186" s="29" t="s">
        <v>21</v>
      </c>
      <c r="V186" s="26" t="s">
        <v>18</v>
      </c>
      <c r="W186" s="26" t="s">
        <v>22</v>
      </c>
      <c r="X186" s="26" t="s">
        <v>23</v>
      </c>
      <c r="Y186" s="35" t="s">
        <v>24</v>
      </c>
      <c r="Z186" s="4"/>
    </row>
    <row r="187" spans="1:26" ht="23.25">
      <c r="A187" s="4"/>
      <c r="B187" s="40"/>
      <c r="C187" s="40"/>
      <c r="D187" s="40"/>
      <c r="E187" s="40"/>
      <c r="F187" s="40"/>
      <c r="G187" s="40"/>
      <c r="H187" s="40"/>
      <c r="I187" s="40"/>
      <c r="J187" s="41"/>
      <c r="K187" s="42"/>
      <c r="L187" s="43"/>
      <c r="M187" s="44"/>
      <c r="N187" s="45"/>
      <c r="O187" s="46" t="s">
        <v>25</v>
      </c>
      <c r="P187" s="47"/>
      <c r="Q187" s="48"/>
      <c r="R187" s="49" t="s">
        <v>25</v>
      </c>
      <c r="S187" s="44" t="s">
        <v>26</v>
      </c>
      <c r="T187" s="43"/>
      <c r="U187" s="50" t="s">
        <v>27</v>
      </c>
      <c r="V187" s="48"/>
      <c r="W187" s="48"/>
      <c r="X187" s="48"/>
      <c r="Y187" s="49"/>
      <c r="Z187" s="4"/>
    </row>
    <row r="188" spans="1:26" ht="23.25">
      <c r="A188" s="4"/>
      <c r="B188" s="51"/>
      <c r="C188" s="51"/>
      <c r="D188" s="51"/>
      <c r="E188" s="51"/>
      <c r="F188" s="51"/>
      <c r="G188" s="51"/>
      <c r="H188" s="51"/>
      <c r="I188" s="61"/>
      <c r="J188" s="52"/>
      <c r="K188" s="53"/>
      <c r="L188" s="22"/>
      <c r="M188" s="23"/>
      <c r="N188" s="24"/>
      <c r="O188" s="3"/>
      <c r="P188" s="27"/>
      <c r="Q188" s="27"/>
      <c r="R188" s="23"/>
      <c r="S188" s="24"/>
      <c r="T188" s="22"/>
      <c r="U188" s="72"/>
      <c r="V188" s="27"/>
      <c r="W188" s="27"/>
      <c r="X188" s="27"/>
      <c r="Y188" s="23"/>
      <c r="Z188" s="4"/>
    </row>
    <row r="189" spans="1:26" ht="23.25">
      <c r="A189" s="4"/>
      <c r="B189" s="79" t="s">
        <v>78</v>
      </c>
      <c r="C189" s="79" t="s">
        <v>57</v>
      </c>
      <c r="D189" s="79" t="s">
        <v>57</v>
      </c>
      <c r="E189" s="79" t="s">
        <v>59</v>
      </c>
      <c r="F189" s="79" t="s">
        <v>81</v>
      </c>
      <c r="G189" s="79" t="s">
        <v>65</v>
      </c>
      <c r="H189" s="51" t="s">
        <v>74</v>
      </c>
      <c r="I189" s="61"/>
      <c r="J189" s="52" t="s">
        <v>75</v>
      </c>
      <c r="K189" s="53"/>
      <c r="L189" s="22"/>
      <c r="M189" s="23"/>
      <c r="N189" s="24"/>
      <c r="O189" s="3"/>
      <c r="P189" s="27"/>
      <c r="Q189" s="27"/>
      <c r="R189" s="23"/>
      <c r="S189" s="24"/>
      <c r="T189" s="22"/>
      <c r="U189" s="72"/>
      <c r="V189" s="27"/>
      <c r="W189" s="27"/>
      <c r="X189" s="27"/>
      <c r="Y189" s="23"/>
      <c r="Z189" s="4"/>
    </row>
    <row r="190" spans="1:26" ht="23.25">
      <c r="A190" s="4"/>
      <c r="B190" s="51"/>
      <c r="C190" s="51"/>
      <c r="D190" s="51"/>
      <c r="E190" s="51"/>
      <c r="F190" s="51"/>
      <c r="G190" s="51"/>
      <c r="H190" s="51"/>
      <c r="I190" s="61"/>
      <c r="J190" s="54" t="s">
        <v>52</v>
      </c>
      <c r="K190" s="55"/>
      <c r="L190" s="70">
        <v>11552.4</v>
      </c>
      <c r="M190" s="70"/>
      <c r="N190" s="70"/>
      <c r="O190" s="70"/>
      <c r="P190" s="70"/>
      <c r="Q190" s="70">
        <v>11552.4</v>
      </c>
      <c r="R190" s="70"/>
      <c r="S190" s="70"/>
      <c r="T190" s="70"/>
      <c r="U190" s="74"/>
      <c r="V190" s="23"/>
      <c r="W190" s="23">
        <v>11552.4</v>
      </c>
      <c r="X190" s="23">
        <f>Q190/W190*100</f>
        <v>100</v>
      </c>
      <c r="Y190" s="23"/>
      <c r="Z190" s="4"/>
    </row>
    <row r="191" spans="1:26" ht="23.25">
      <c r="A191" s="4"/>
      <c r="B191" s="51"/>
      <c r="C191" s="51"/>
      <c r="D191" s="51"/>
      <c r="E191" s="51"/>
      <c r="F191" s="51"/>
      <c r="G191" s="51"/>
      <c r="H191" s="51"/>
      <c r="I191" s="61"/>
      <c r="J191" s="54" t="s">
        <v>53</v>
      </c>
      <c r="K191" s="55"/>
      <c r="L191" s="70">
        <v>18654</v>
      </c>
      <c r="M191" s="70"/>
      <c r="N191" s="70"/>
      <c r="O191" s="70"/>
      <c r="P191" s="70"/>
      <c r="Q191" s="70">
        <f>SUM(L191:P191)</f>
        <v>18654</v>
      </c>
      <c r="R191" s="70"/>
      <c r="S191" s="70"/>
      <c r="T191" s="70"/>
      <c r="U191" s="70"/>
      <c r="V191" s="23"/>
      <c r="W191" s="23">
        <f>SUM(Q191)</f>
        <v>18654</v>
      </c>
      <c r="X191" s="23">
        <f>Q191/W191*100</f>
        <v>100</v>
      </c>
      <c r="Y191" s="23">
        <f>V191/W191*100</f>
        <v>0</v>
      </c>
      <c r="Z191" s="4"/>
    </row>
    <row r="192" spans="1:26" ht="23.25">
      <c r="A192" s="4"/>
      <c r="B192" s="51"/>
      <c r="C192" s="51"/>
      <c r="D192" s="51"/>
      <c r="E192" s="51"/>
      <c r="F192" s="51"/>
      <c r="G192" s="51"/>
      <c r="H192" s="51"/>
      <c r="I192" s="61"/>
      <c r="J192" s="52" t="s">
        <v>54</v>
      </c>
      <c r="K192" s="53"/>
      <c r="L192" s="70">
        <v>14693.2</v>
      </c>
      <c r="M192" s="70"/>
      <c r="N192" s="70"/>
      <c r="O192" s="70"/>
      <c r="P192" s="70"/>
      <c r="Q192" s="23">
        <f>SUM(L192:P192)</f>
        <v>14693.2</v>
      </c>
      <c r="R192" s="70"/>
      <c r="S192" s="70"/>
      <c r="T192" s="70"/>
      <c r="U192" s="70"/>
      <c r="V192" s="23"/>
      <c r="W192" s="23">
        <f>SUM(Q192)</f>
        <v>14693.2</v>
      </c>
      <c r="X192" s="23">
        <f>Q192/W192*100</f>
        <v>100</v>
      </c>
      <c r="Y192" s="23">
        <f>V192/W192*100</f>
        <v>0</v>
      </c>
      <c r="Z192" s="4"/>
    </row>
    <row r="193" spans="1:26" ht="23.25">
      <c r="A193" s="4"/>
      <c r="B193" s="51"/>
      <c r="C193" s="51"/>
      <c r="D193" s="51"/>
      <c r="E193" s="51"/>
      <c r="F193" s="51"/>
      <c r="G193" s="51"/>
      <c r="H193" s="51"/>
      <c r="I193" s="61"/>
      <c r="J193" s="52" t="s">
        <v>55</v>
      </c>
      <c r="K193" s="53"/>
      <c r="L193" s="70">
        <f>SUM(L192/L190*100)</f>
        <v>127.1874242581628</v>
      </c>
      <c r="M193" s="23"/>
      <c r="N193" s="70"/>
      <c r="O193" s="70"/>
      <c r="P193" s="23"/>
      <c r="Q193" s="23">
        <f>SUM(Q192/Q190*100)</f>
        <v>127.1874242581628</v>
      </c>
      <c r="R193" s="23"/>
      <c r="S193" s="70"/>
      <c r="T193" s="70"/>
      <c r="U193" s="70"/>
      <c r="V193" s="23"/>
      <c r="W193" s="23">
        <f>SUM(W192/W190*100)</f>
        <v>127.1874242581628</v>
      </c>
      <c r="X193" s="23"/>
      <c r="Y193" s="23"/>
      <c r="Z193" s="4"/>
    </row>
    <row r="194" spans="1:26" ht="23.25">
      <c r="A194" s="4"/>
      <c r="B194" s="51"/>
      <c r="C194" s="51"/>
      <c r="D194" s="51"/>
      <c r="E194" s="51"/>
      <c r="F194" s="51"/>
      <c r="G194" s="51"/>
      <c r="H194" s="51"/>
      <c r="I194" s="61"/>
      <c r="J194" s="52" t="s">
        <v>56</v>
      </c>
      <c r="K194" s="53"/>
      <c r="L194" s="70">
        <f>L192/L191*100</f>
        <v>78.76702047818162</v>
      </c>
      <c r="M194" s="23"/>
      <c r="N194" s="70"/>
      <c r="O194" s="70"/>
      <c r="P194" s="23"/>
      <c r="Q194" s="23">
        <f>Q192/Q191*100</f>
        <v>78.76702047818162</v>
      </c>
      <c r="R194" s="23"/>
      <c r="S194" s="70"/>
      <c r="T194" s="70"/>
      <c r="U194" s="70"/>
      <c r="V194" s="23"/>
      <c r="W194" s="23">
        <f>W192/W191*100</f>
        <v>78.76702047818162</v>
      </c>
      <c r="X194" s="23"/>
      <c r="Y194" s="23"/>
      <c r="Z194" s="4"/>
    </row>
    <row r="195" spans="1:26" ht="23.25">
      <c r="A195" s="4"/>
      <c r="B195" s="51"/>
      <c r="C195" s="51"/>
      <c r="D195" s="51"/>
      <c r="E195" s="51"/>
      <c r="F195" s="51"/>
      <c r="G195" s="51"/>
      <c r="H195" s="51"/>
      <c r="I195" s="61"/>
      <c r="J195" s="52"/>
      <c r="K195" s="53"/>
      <c r="L195" s="70"/>
      <c r="M195" s="23"/>
      <c r="N195" s="70"/>
      <c r="O195" s="70"/>
      <c r="P195" s="23"/>
      <c r="Q195" s="23"/>
      <c r="R195" s="23"/>
      <c r="S195" s="70"/>
      <c r="T195" s="70"/>
      <c r="U195" s="70"/>
      <c r="V195" s="23"/>
      <c r="W195" s="23"/>
      <c r="X195" s="23"/>
      <c r="Y195" s="23"/>
      <c r="Z195" s="4"/>
    </row>
    <row r="196" spans="1:26" ht="23.25">
      <c r="A196" s="4"/>
      <c r="B196" s="51"/>
      <c r="C196" s="51"/>
      <c r="D196" s="51"/>
      <c r="E196" s="51"/>
      <c r="F196" s="51"/>
      <c r="G196" s="51"/>
      <c r="H196" s="51" t="s">
        <v>76</v>
      </c>
      <c r="I196" s="61"/>
      <c r="J196" s="52" t="s">
        <v>77</v>
      </c>
      <c r="K196" s="53"/>
      <c r="L196" s="70"/>
      <c r="M196" s="23"/>
      <c r="N196" s="70"/>
      <c r="O196" s="70"/>
      <c r="P196" s="23"/>
      <c r="Q196" s="23"/>
      <c r="R196" s="23"/>
      <c r="S196" s="70"/>
      <c r="T196" s="70"/>
      <c r="U196" s="70"/>
      <c r="V196" s="23"/>
      <c r="W196" s="23"/>
      <c r="X196" s="23"/>
      <c r="Y196" s="23"/>
      <c r="Z196" s="4"/>
    </row>
    <row r="197" spans="1:26" ht="23.25">
      <c r="A197" s="4"/>
      <c r="B197" s="51"/>
      <c r="C197" s="51"/>
      <c r="D197" s="51"/>
      <c r="E197" s="51"/>
      <c r="F197" s="51"/>
      <c r="G197" s="51"/>
      <c r="H197" s="51"/>
      <c r="I197" s="61"/>
      <c r="J197" s="52" t="s">
        <v>52</v>
      </c>
      <c r="K197" s="53"/>
      <c r="L197" s="70">
        <v>12832</v>
      </c>
      <c r="M197" s="23"/>
      <c r="N197" s="70"/>
      <c r="O197" s="70"/>
      <c r="P197" s="23"/>
      <c r="Q197" s="23">
        <f>SUM(L197:P197)</f>
        <v>12832</v>
      </c>
      <c r="R197" s="23"/>
      <c r="S197" s="70"/>
      <c r="T197" s="70"/>
      <c r="U197" s="70"/>
      <c r="V197" s="23"/>
      <c r="W197" s="23">
        <f>SUM(Q197)</f>
        <v>12832</v>
      </c>
      <c r="X197" s="23">
        <f>Q197/W197*100</f>
        <v>100</v>
      </c>
      <c r="Y197" s="23">
        <f>V197/W197*100</f>
        <v>0</v>
      </c>
      <c r="Z197" s="4"/>
    </row>
    <row r="198" spans="1:26" ht="23.25">
      <c r="A198" s="4"/>
      <c r="B198" s="51"/>
      <c r="C198" s="51"/>
      <c r="D198" s="51"/>
      <c r="E198" s="51"/>
      <c r="F198" s="51"/>
      <c r="G198" s="51"/>
      <c r="H198" s="51"/>
      <c r="I198" s="61"/>
      <c r="J198" s="52" t="s">
        <v>53</v>
      </c>
      <c r="K198" s="53"/>
      <c r="L198" s="70">
        <v>18298</v>
      </c>
      <c r="M198" s="23"/>
      <c r="N198" s="70"/>
      <c r="O198" s="70"/>
      <c r="P198" s="23"/>
      <c r="Q198" s="23">
        <f>SUM(L198:P198)</f>
        <v>18298</v>
      </c>
      <c r="R198" s="23"/>
      <c r="S198" s="70"/>
      <c r="T198" s="70"/>
      <c r="U198" s="70"/>
      <c r="V198" s="23"/>
      <c r="W198" s="23">
        <f>SUM(Q198)</f>
        <v>18298</v>
      </c>
      <c r="X198" s="23">
        <f>Q198/W198*100</f>
        <v>100</v>
      </c>
      <c r="Y198" s="23">
        <f>V198/W198*100</f>
        <v>0</v>
      </c>
      <c r="Z198" s="4"/>
    </row>
    <row r="199" spans="1:26" ht="23.25">
      <c r="A199" s="4"/>
      <c r="B199" s="51"/>
      <c r="C199" s="51"/>
      <c r="D199" s="51"/>
      <c r="E199" s="51"/>
      <c r="F199" s="51"/>
      <c r="G199" s="51"/>
      <c r="H199" s="51"/>
      <c r="I199" s="61"/>
      <c r="J199" s="52" t="s">
        <v>54</v>
      </c>
      <c r="K199" s="53"/>
      <c r="L199" s="70">
        <v>10864.4</v>
      </c>
      <c r="M199" s="23"/>
      <c r="N199" s="70"/>
      <c r="O199" s="70"/>
      <c r="P199" s="23"/>
      <c r="Q199" s="23">
        <f>SUM(L199:P199)</f>
        <v>10864.4</v>
      </c>
      <c r="R199" s="23"/>
      <c r="S199" s="70"/>
      <c r="T199" s="70"/>
      <c r="U199" s="70"/>
      <c r="V199" s="23"/>
      <c r="W199" s="23">
        <f>SUM(Q199)</f>
        <v>10864.4</v>
      </c>
      <c r="X199" s="23">
        <f>Q199/W199*100</f>
        <v>100</v>
      </c>
      <c r="Y199" s="23">
        <f>V199/W199*100</f>
        <v>0</v>
      </c>
      <c r="Z199" s="4"/>
    </row>
    <row r="200" spans="1:26" ht="23.25">
      <c r="A200" s="4"/>
      <c r="B200" s="51"/>
      <c r="C200" s="51"/>
      <c r="D200" s="51"/>
      <c r="E200" s="51"/>
      <c r="F200" s="51"/>
      <c r="G200" s="51"/>
      <c r="H200" s="51"/>
      <c r="I200" s="61"/>
      <c r="J200" s="52" t="s">
        <v>55</v>
      </c>
      <c r="K200" s="53"/>
      <c r="L200" s="70">
        <f>L199/L197*100</f>
        <v>84.66645885286783</v>
      </c>
      <c r="M200" s="23"/>
      <c r="N200" s="70"/>
      <c r="O200" s="70"/>
      <c r="P200" s="23"/>
      <c r="Q200" s="23">
        <f>Q199/Q197*100</f>
        <v>84.66645885286783</v>
      </c>
      <c r="R200" s="23"/>
      <c r="S200" s="70"/>
      <c r="T200" s="70"/>
      <c r="U200" s="70"/>
      <c r="V200" s="23"/>
      <c r="W200" s="23">
        <f>W199/W197*100</f>
        <v>84.66645885286783</v>
      </c>
      <c r="X200" s="23"/>
      <c r="Y200" s="23"/>
      <c r="Z200" s="4"/>
    </row>
    <row r="201" spans="1:26" ht="23.25">
      <c r="A201" s="4"/>
      <c r="B201" s="51"/>
      <c r="C201" s="51"/>
      <c r="D201" s="51"/>
      <c r="E201" s="51"/>
      <c r="F201" s="51"/>
      <c r="G201" s="51"/>
      <c r="H201" s="51"/>
      <c r="I201" s="61"/>
      <c r="J201" s="52" t="s">
        <v>56</v>
      </c>
      <c r="K201" s="53"/>
      <c r="L201" s="70">
        <f>L199/L198*100</f>
        <v>59.37479505956935</v>
      </c>
      <c r="M201" s="23"/>
      <c r="N201" s="70"/>
      <c r="O201" s="70"/>
      <c r="P201" s="23"/>
      <c r="Q201" s="23">
        <f>Q199/Q198*100</f>
        <v>59.37479505956935</v>
      </c>
      <c r="R201" s="23"/>
      <c r="S201" s="70"/>
      <c r="T201" s="70"/>
      <c r="U201" s="70"/>
      <c r="V201" s="23"/>
      <c r="W201" s="23">
        <f>W199/W198*100</f>
        <v>59.37479505956935</v>
      </c>
      <c r="X201" s="23"/>
      <c r="Y201" s="23"/>
      <c r="Z201" s="4"/>
    </row>
    <row r="202" spans="1:26" ht="23.25">
      <c r="A202" s="4"/>
      <c r="B202" s="51"/>
      <c r="C202" s="51"/>
      <c r="D202" s="51"/>
      <c r="E202" s="51"/>
      <c r="F202" s="51"/>
      <c r="G202" s="51"/>
      <c r="H202" s="51"/>
      <c r="I202" s="61"/>
      <c r="J202" s="52"/>
      <c r="K202" s="53"/>
      <c r="L202" s="70"/>
      <c r="M202" s="23"/>
      <c r="N202" s="70"/>
      <c r="O202" s="70"/>
      <c r="P202" s="23"/>
      <c r="Q202" s="23"/>
      <c r="R202" s="23"/>
      <c r="S202" s="70"/>
      <c r="T202" s="70"/>
      <c r="U202" s="70"/>
      <c r="V202" s="23"/>
      <c r="W202" s="23"/>
      <c r="X202" s="23"/>
      <c r="Y202" s="23"/>
      <c r="Z202" s="4"/>
    </row>
    <row r="203" spans="1:26" ht="23.25">
      <c r="A203" s="4"/>
      <c r="B203" s="56"/>
      <c r="C203" s="57"/>
      <c r="D203" s="57"/>
      <c r="E203" s="57"/>
      <c r="F203" s="57"/>
      <c r="G203" s="57"/>
      <c r="H203" s="57"/>
      <c r="I203" s="52"/>
      <c r="J203" s="52"/>
      <c r="K203" s="53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4"/>
    </row>
    <row r="204" spans="1:26" ht="23.25">
      <c r="A204" s="4"/>
      <c r="B204" s="51"/>
      <c r="C204" s="51"/>
      <c r="D204" s="51"/>
      <c r="E204" s="51"/>
      <c r="F204" s="51"/>
      <c r="G204" s="51"/>
      <c r="H204" s="51"/>
      <c r="I204" s="61"/>
      <c r="J204" s="52"/>
      <c r="K204" s="53"/>
      <c r="L204" s="70"/>
      <c r="M204" s="23"/>
      <c r="N204" s="70"/>
      <c r="O204" s="70"/>
      <c r="P204" s="23"/>
      <c r="Q204" s="23"/>
      <c r="R204" s="23"/>
      <c r="S204" s="70"/>
      <c r="T204" s="70"/>
      <c r="U204" s="70"/>
      <c r="V204" s="23"/>
      <c r="W204" s="23"/>
      <c r="X204" s="23"/>
      <c r="Y204" s="23"/>
      <c r="Z204" s="4"/>
    </row>
    <row r="205" spans="1:26" ht="23.25">
      <c r="A205" s="4"/>
      <c r="B205" s="51"/>
      <c r="C205" s="51"/>
      <c r="D205" s="51"/>
      <c r="E205" s="51"/>
      <c r="F205" s="51"/>
      <c r="G205" s="51"/>
      <c r="H205" s="51"/>
      <c r="I205" s="61"/>
      <c r="J205" s="52"/>
      <c r="K205" s="53"/>
      <c r="L205" s="70"/>
      <c r="M205" s="23"/>
      <c r="N205" s="70"/>
      <c r="O205" s="70"/>
      <c r="P205" s="23"/>
      <c r="Q205" s="23"/>
      <c r="R205" s="23"/>
      <c r="S205" s="70"/>
      <c r="T205" s="70"/>
      <c r="U205" s="70"/>
      <c r="V205" s="23"/>
      <c r="W205" s="23"/>
      <c r="X205" s="23"/>
      <c r="Y205" s="23"/>
      <c r="Z205" s="4"/>
    </row>
    <row r="206" spans="1:26" ht="23.25">
      <c r="A206" s="4"/>
      <c r="B206" s="51"/>
      <c r="C206" s="51"/>
      <c r="D206" s="51"/>
      <c r="E206" s="51"/>
      <c r="F206" s="51"/>
      <c r="G206" s="51"/>
      <c r="H206" s="51"/>
      <c r="I206" s="61"/>
      <c r="J206" s="52"/>
      <c r="K206" s="53"/>
      <c r="L206" s="70"/>
      <c r="M206" s="23"/>
      <c r="N206" s="70"/>
      <c r="O206" s="70"/>
      <c r="P206" s="23"/>
      <c r="Q206" s="23"/>
      <c r="R206" s="23"/>
      <c r="S206" s="70"/>
      <c r="T206" s="70"/>
      <c r="U206" s="70"/>
      <c r="V206" s="23"/>
      <c r="W206" s="23"/>
      <c r="X206" s="23"/>
      <c r="Y206" s="23"/>
      <c r="Z206" s="4"/>
    </row>
    <row r="207" spans="1:26" ht="23.25">
      <c r="A207" s="4"/>
      <c r="B207" s="51"/>
      <c r="C207" s="51"/>
      <c r="D207" s="51"/>
      <c r="E207" s="51"/>
      <c r="F207" s="51"/>
      <c r="G207" s="51"/>
      <c r="H207" s="51"/>
      <c r="I207" s="61"/>
      <c r="J207" s="52"/>
      <c r="K207" s="53"/>
      <c r="L207" s="70"/>
      <c r="M207" s="23"/>
      <c r="N207" s="70"/>
      <c r="O207" s="70"/>
      <c r="P207" s="23"/>
      <c r="Q207" s="23"/>
      <c r="R207" s="23"/>
      <c r="S207" s="70"/>
      <c r="T207" s="70"/>
      <c r="U207" s="70"/>
      <c r="V207" s="23"/>
      <c r="W207" s="23"/>
      <c r="X207" s="23"/>
      <c r="Y207" s="23"/>
      <c r="Z207" s="4"/>
    </row>
    <row r="208" spans="1:26" ht="23.25">
      <c r="A208" s="4"/>
      <c r="B208" s="51"/>
      <c r="C208" s="51"/>
      <c r="D208" s="51"/>
      <c r="E208" s="51"/>
      <c r="F208" s="51"/>
      <c r="G208" s="51"/>
      <c r="H208" s="51"/>
      <c r="I208" s="61"/>
      <c r="J208" s="52"/>
      <c r="K208" s="53"/>
      <c r="L208" s="70"/>
      <c r="M208" s="23"/>
      <c r="N208" s="70"/>
      <c r="O208" s="70"/>
      <c r="P208" s="23"/>
      <c r="Q208" s="23"/>
      <c r="R208" s="23"/>
      <c r="S208" s="70"/>
      <c r="T208" s="70"/>
      <c r="U208" s="70"/>
      <c r="V208" s="23"/>
      <c r="W208" s="23"/>
      <c r="X208" s="23"/>
      <c r="Y208" s="23"/>
      <c r="Z208" s="4"/>
    </row>
    <row r="209" spans="1:26" ht="23.25">
      <c r="A209" s="4"/>
      <c r="B209" s="51"/>
      <c r="C209" s="51"/>
      <c r="D209" s="51"/>
      <c r="E209" s="51"/>
      <c r="F209" s="51"/>
      <c r="G209" s="51"/>
      <c r="H209" s="51"/>
      <c r="I209" s="61"/>
      <c r="J209" s="52"/>
      <c r="K209" s="53"/>
      <c r="L209" s="70"/>
      <c r="M209" s="23"/>
      <c r="N209" s="70"/>
      <c r="O209" s="70"/>
      <c r="P209" s="23"/>
      <c r="Q209" s="23"/>
      <c r="R209" s="23"/>
      <c r="S209" s="70"/>
      <c r="T209" s="70"/>
      <c r="U209" s="70"/>
      <c r="V209" s="23"/>
      <c r="W209" s="23"/>
      <c r="X209" s="23"/>
      <c r="Y209" s="23"/>
      <c r="Z209" s="4"/>
    </row>
    <row r="210" spans="1:26" ht="23.25">
      <c r="A210" s="4"/>
      <c r="B210" s="51"/>
      <c r="C210" s="51"/>
      <c r="D210" s="51"/>
      <c r="E210" s="51"/>
      <c r="F210" s="51"/>
      <c r="G210" s="51"/>
      <c r="H210" s="51"/>
      <c r="I210" s="61"/>
      <c r="J210" s="52"/>
      <c r="K210" s="53"/>
      <c r="L210" s="70"/>
      <c r="M210" s="23"/>
      <c r="N210" s="70"/>
      <c r="O210" s="70"/>
      <c r="P210" s="23"/>
      <c r="Q210" s="23"/>
      <c r="R210" s="23"/>
      <c r="S210" s="70"/>
      <c r="T210" s="70"/>
      <c r="U210" s="70"/>
      <c r="V210" s="23"/>
      <c r="W210" s="23"/>
      <c r="X210" s="23"/>
      <c r="Y210" s="23"/>
      <c r="Z210" s="4"/>
    </row>
    <row r="211" spans="1:26" ht="23.25">
      <c r="A211" s="4"/>
      <c r="B211" s="51"/>
      <c r="C211" s="51"/>
      <c r="D211" s="51"/>
      <c r="E211" s="51"/>
      <c r="F211" s="51"/>
      <c r="G211" s="51"/>
      <c r="H211" s="51"/>
      <c r="I211" s="61"/>
      <c r="J211" s="52"/>
      <c r="K211" s="53"/>
      <c r="L211" s="70"/>
      <c r="M211" s="23"/>
      <c r="N211" s="70"/>
      <c r="O211" s="70"/>
      <c r="P211" s="23"/>
      <c r="Q211" s="23"/>
      <c r="R211" s="23"/>
      <c r="S211" s="70"/>
      <c r="T211" s="70"/>
      <c r="U211" s="70"/>
      <c r="V211" s="23"/>
      <c r="W211" s="23"/>
      <c r="X211" s="23"/>
      <c r="Y211" s="23"/>
      <c r="Z211" s="4"/>
    </row>
    <row r="212" spans="1:26" ht="23.25">
      <c r="A212" s="4"/>
      <c r="B212" s="56"/>
      <c r="C212" s="57"/>
      <c r="D212" s="57"/>
      <c r="E212" s="57"/>
      <c r="F212" s="57"/>
      <c r="G212" s="57"/>
      <c r="H212" s="57"/>
      <c r="I212" s="52"/>
      <c r="J212" s="52"/>
      <c r="K212" s="53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4"/>
    </row>
    <row r="213" spans="1:26" ht="23.25">
      <c r="A213" s="4"/>
      <c r="B213" s="51"/>
      <c r="C213" s="51"/>
      <c r="D213" s="51"/>
      <c r="E213" s="51"/>
      <c r="F213" s="51"/>
      <c r="G213" s="51"/>
      <c r="H213" s="51"/>
      <c r="I213" s="61"/>
      <c r="J213" s="52"/>
      <c r="K213" s="53"/>
      <c r="L213" s="70"/>
      <c r="M213" s="23"/>
      <c r="N213" s="70"/>
      <c r="O213" s="70"/>
      <c r="P213" s="23"/>
      <c r="Q213" s="23"/>
      <c r="R213" s="23"/>
      <c r="S213" s="70"/>
      <c r="T213" s="70"/>
      <c r="U213" s="70"/>
      <c r="V213" s="23"/>
      <c r="W213" s="23"/>
      <c r="X213" s="23"/>
      <c r="Y213" s="23"/>
      <c r="Z213" s="4"/>
    </row>
    <row r="214" spans="1:26" ht="23.25">
      <c r="A214" s="4"/>
      <c r="B214" s="51"/>
      <c r="C214" s="51"/>
      <c r="D214" s="51"/>
      <c r="E214" s="51"/>
      <c r="F214" s="51"/>
      <c r="G214" s="51"/>
      <c r="H214" s="51"/>
      <c r="I214" s="61"/>
      <c r="J214" s="52"/>
      <c r="K214" s="53"/>
      <c r="L214" s="70"/>
      <c r="M214" s="23"/>
      <c r="N214" s="70"/>
      <c r="O214" s="70"/>
      <c r="P214" s="23"/>
      <c r="Q214" s="23"/>
      <c r="R214" s="23"/>
      <c r="S214" s="70"/>
      <c r="T214" s="70"/>
      <c r="U214" s="70"/>
      <c r="V214" s="23"/>
      <c r="W214" s="23"/>
      <c r="X214" s="23"/>
      <c r="Y214" s="23"/>
      <c r="Z214" s="4"/>
    </row>
    <row r="215" spans="1:26" ht="23.25">
      <c r="A215" s="4"/>
      <c r="B215" s="51"/>
      <c r="C215" s="51"/>
      <c r="D215" s="51"/>
      <c r="E215" s="51"/>
      <c r="F215" s="51"/>
      <c r="G215" s="51"/>
      <c r="H215" s="51"/>
      <c r="I215" s="61"/>
      <c r="J215" s="52"/>
      <c r="K215" s="53"/>
      <c r="L215" s="70"/>
      <c r="M215" s="23"/>
      <c r="N215" s="70"/>
      <c r="O215" s="70"/>
      <c r="P215" s="23"/>
      <c r="Q215" s="23"/>
      <c r="R215" s="23"/>
      <c r="S215" s="70"/>
      <c r="T215" s="70"/>
      <c r="U215" s="70"/>
      <c r="V215" s="23"/>
      <c r="W215" s="23"/>
      <c r="X215" s="23"/>
      <c r="Y215" s="23"/>
      <c r="Z215" s="4"/>
    </row>
    <row r="216" spans="1:26" ht="23.25">
      <c r="A216" s="4"/>
      <c r="B216" s="51"/>
      <c r="C216" s="51"/>
      <c r="D216" s="51"/>
      <c r="E216" s="51"/>
      <c r="F216" s="51"/>
      <c r="G216" s="51"/>
      <c r="H216" s="51"/>
      <c r="I216" s="61"/>
      <c r="J216" s="52"/>
      <c r="K216" s="53"/>
      <c r="L216" s="70"/>
      <c r="M216" s="23"/>
      <c r="N216" s="70"/>
      <c r="O216" s="70"/>
      <c r="P216" s="23"/>
      <c r="Q216" s="23"/>
      <c r="R216" s="23"/>
      <c r="S216" s="70"/>
      <c r="T216" s="70"/>
      <c r="U216" s="70"/>
      <c r="V216" s="23"/>
      <c r="W216" s="23"/>
      <c r="X216" s="23"/>
      <c r="Y216" s="23"/>
      <c r="Z216" s="4"/>
    </row>
    <row r="217" spans="1:26" ht="23.25">
      <c r="A217" s="4"/>
      <c r="B217" s="56"/>
      <c r="C217" s="56"/>
      <c r="D217" s="56"/>
      <c r="E217" s="56"/>
      <c r="F217" s="56"/>
      <c r="G217" s="56"/>
      <c r="H217" s="56"/>
      <c r="I217" s="61"/>
      <c r="J217" s="52"/>
      <c r="K217" s="53"/>
      <c r="L217" s="70"/>
      <c r="M217" s="23"/>
      <c r="N217" s="70"/>
      <c r="O217" s="70"/>
      <c r="P217" s="23"/>
      <c r="Q217" s="23"/>
      <c r="R217" s="23"/>
      <c r="S217" s="70"/>
      <c r="T217" s="70"/>
      <c r="U217" s="70"/>
      <c r="V217" s="23"/>
      <c r="W217" s="23"/>
      <c r="X217" s="23"/>
      <c r="Y217" s="23"/>
      <c r="Z217" s="4"/>
    </row>
    <row r="218" spans="1:26" ht="23.25">
      <c r="A218" s="4"/>
      <c r="B218" s="56"/>
      <c r="C218" s="57"/>
      <c r="D218" s="57"/>
      <c r="E218" s="57"/>
      <c r="F218" s="57"/>
      <c r="G218" s="57"/>
      <c r="H218" s="57"/>
      <c r="I218" s="52"/>
      <c r="J218" s="52"/>
      <c r="K218" s="53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4"/>
    </row>
    <row r="219" spans="1:26" ht="23.25">
      <c r="A219" s="4"/>
      <c r="B219" s="56"/>
      <c r="C219" s="56"/>
      <c r="D219" s="56"/>
      <c r="E219" s="56"/>
      <c r="F219" s="56"/>
      <c r="G219" s="56"/>
      <c r="H219" s="56"/>
      <c r="I219" s="61"/>
      <c r="J219" s="52"/>
      <c r="K219" s="53"/>
      <c r="L219" s="70"/>
      <c r="M219" s="23"/>
      <c r="N219" s="70"/>
      <c r="O219" s="70"/>
      <c r="P219" s="23"/>
      <c r="Q219" s="23"/>
      <c r="R219" s="23"/>
      <c r="S219" s="70"/>
      <c r="T219" s="70"/>
      <c r="U219" s="70"/>
      <c r="V219" s="23"/>
      <c r="W219" s="23"/>
      <c r="X219" s="23"/>
      <c r="Y219" s="23"/>
      <c r="Z219" s="4"/>
    </row>
    <row r="220" spans="1:26" ht="23.25">
      <c r="A220" s="4"/>
      <c r="B220" s="56"/>
      <c r="C220" s="56"/>
      <c r="D220" s="56"/>
      <c r="E220" s="56"/>
      <c r="F220" s="56"/>
      <c r="G220" s="56"/>
      <c r="H220" s="56"/>
      <c r="I220" s="61"/>
      <c r="J220" s="52"/>
      <c r="K220" s="53"/>
      <c r="L220" s="70"/>
      <c r="M220" s="23"/>
      <c r="N220" s="70"/>
      <c r="O220" s="70"/>
      <c r="P220" s="23"/>
      <c r="Q220" s="23"/>
      <c r="R220" s="23"/>
      <c r="S220" s="70"/>
      <c r="T220" s="70"/>
      <c r="U220" s="70"/>
      <c r="V220" s="23"/>
      <c r="W220" s="23"/>
      <c r="X220" s="23"/>
      <c r="Y220" s="23"/>
      <c r="Z220" s="4"/>
    </row>
    <row r="221" spans="1:26" ht="23.25">
      <c r="A221" s="4"/>
      <c r="B221" s="56"/>
      <c r="C221" s="56"/>
      <c r="D221" s="56"/>
      <c r="E221" s="56"/>
      <c r="F221" s="56"/>
      <c r="G221" s="56"/>
      <c r="H221" s="56"/>
      <c r="I221" s="61"/>
      <c r="J221" s="52"/>
      <c r="K221" s="53"/>
      <c r="L221" s="70"/>
      <c r="M221" s="23"/>
      <c r="N221" s="70"/>
      <c r="O221" s="70"/>
      <c r="P221" s="23"/>
      <c r="Q221" s="23"/>
      <c r="R221" s="23"/>
      <c r="S221" s="70"/>
      <c r="T221" s="70"/>
      <c r="U221" s="70"/>
      <c r="V221" s="23"/>
      <c r="W221" s="23"/>
      <c r="X221" s="23"/>
      <c r="Y221" s="23"/>
      <c r="Z221" s="4"/>
    </row>
    <row r="222" spans="1:26" ht="23.25">
      <c r="A222" s="4"/>
      <c r="B222" s="56"/>
      <c r="C222" s="56"/>
      <c r="D222" s="56"/>
      <c r="E222" s="56"/>
      <c r="F222" s="56"/>
      <c r="G222" s="56"/>
      <c r="H222" s="56"/>
      <c r="I222" s="61"/>
      <c r="J222" s="52"/>
      <c r="K222" s="53"/>
      <c r="L222" s="70"/>
      <c r="M222" s="23"/>
      <c r="N222" s="70"/>
      <c r="O222" s="70"/>
      <c r="P222" s="23"/>
      <c r="Q222" s="23"/>
      <c r="R222" s="23"/>
      <c r="S222" s="70"/>
      <c r="T222" s="70"/>
      <c r="U222" s="70"/>
      <c r="V222" s="23"/>
      <c r="W222" s="23"/>
      <c r="X222" s="23"/>
      <c r="Y222" s="23"/>
      <c r="Z222" s="4"/>
    </row>
    <row r="223" spans="1:26" ht="23.25">
      <c r="A223" s="4"/>
      <c r="B223" s="56"/>
      <c r="C223" s="56"/>
      <c r="D223" s="56"/>
      <c r="E223" s="56"/>
      <c r="F223" s="56"/>
      <c r="G223" s="56"/>
      <c r="H223" s="56"/>
      <c r="I223" s="61"/>
      <c r="J223" s="52"/>
      <c r="K223" s="53"/>
      <c r="L223" s="70"/>
      <c r="M223" s="23"/>
      <c r="N223" s="70"/>
      <c r="O223" s="70"/>
      <c r="P223" s="23"/>
      <c r="Q223" s="23"/>
      <c r="R223" s="23"/>
      <c r="S223" s="70"/>
      <c r="T223" s="70"/>
      <c r="U223" s="70"/>
      <c r="V223" s="23"/>
      <c r="W223" s="23"/>
      <c r="X223" s="23"/>
      <c r="Y223" s="23"/>
      <c r="Z223" s="4"/>
    </row>
    <row r="224" spans="1:26" ht="23.25">
      <c r="A224" s="4"/>
      <c r="B224" s="56"/>
      <c r="C224" s="56"/>
      <c r="D224" s="56"/>
      <c r="E224" s="56"/>
      <c r="F224" s="56"/>
      <c r="G224" s="56"/>
      <c r="H224" s="56"/>
      <c r="I224" s="61"/>
      <c r="J224" s="52"/>
      <c r="K224" s="53"/>
      <c r="L224" s="70"/>
      <c r="M224" s="23"/>
      <c r="N224" s="70"/>
      <c r="O224" s="70"/>
      <c r="P224" s="23"/>
      <c r="Q224" s="23"/>
      <c r="R224" s="23"/>
      <c r="S224" s="70"/>
      <c r="T224" s="70"/>
      <c r="U224" s="70"/>
      <c r="V224" s="23"/>
      <c r="W224" s="23"/>
      <c r="X224" s="23"/>
      <c r="Y224" s="23"/>
      <c r="Z224" s="4"/>
    </row>
    <row r="225" spans="1:26" ht="23.25">
      <c r="A225" s="4"/>
      <c r="B225" s="62"/>
      <c r="C225" s="62"/>
      <c r="D225" s="62"/>
      <c r="E225" s="62"/>
      <c r="F225" s="62"/>
      <c r="G225" s="62"/>
      <c r="H225" s="62"/>
      <c r="I225" s="63"/>
      <c r="J225" s="59"/>
      <c r="K225" s="60"/>
      <c r="L225" s="73"/>
      <c r="M225" s="71"/>
      <c r="N225" s="73"/>
      <c r="O225" s="73"/>
      <c r="P225" s="71"/>
      <c r="Q225" s="71"/>
      <c r="R225" s="71"/>
      <c r="S225" s="73"/>
      <c r="T225" s="73"/>
      <c r="U225" s="73"/>
      <c r="V225" s="71"/>
      <c r="W225" s="71"/>
      <c r="X225" s="71"/>
      <c r="Y225" s="71"/>
      <c r="Z225" s="4"/>
    </row>
    <row r="226" spans="1:26" ht="23.25">
      <c r="A226" s="1"/>
      <c r="B226" s="1"/>
      <c r="C226" s="1"/>
      <c r="D226" s="1"/>
      <c r="E226" s="1"/>
      <c r="F226" s="1"/>
      <c r="G226" s="1"/>
      <c r="H226" s="2"/>
      <c r="I226" s="1"/>
      <c r="J226" s="1"/>
      <c r="K226" s="1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1"/>
    </row>
    <row r="271" spans="1:26" ht="23.25">
      <c r="A271" t="s">
        <v>30</v>
      </c>
      <c r="Z271" t="s">
        <v>30</v>
      </c>
    </row>
    <row r="65491" spans="1:26" ht="23.25">
      <c r="A65491" s="4"/>
      <c r="B65491" s="4"/>
      <c r="C65491" s="4"/>
      <c r="D65491" s="4"/>
      <c r="E65491" s="4"/>
      <c r="F65491" s="4"/>
      <c r="G65491" s="4"/>
      <c r="H65491" s="4"/>
      <c r="I65491" s="4"/>
      <c r="J65491" s="4"/>
      <c r="K65491" s="4"/>
      <c r="L65491" s="4"/>
      <c r="M65491" s="4"/>
      <c r="N65491" s="4"/>
      <c r="O65491" s="4"/>
      <c r="P65491" s="4"/>
      <c r="Q65491" s="4"/>
      <c r="R65491" s="4"/>
      <c r="S65491" s="4"/>
      <c r="T65491" s="4"/>
      <c r="U65491" s="4"/>
      <c r="V65491" s="4"/>
      <c r="W65491" s="4"/>
      <c r="X65491" s="4"/>
      <c r="Y65491" s="4"/>
      <c r="Z65491" s="4"/>
    </row>
    <row r="65492" spans="1:26" ht="23.25">
      <c r="A65492" s="4"/>
      <c r="B65492" s="4" t="s">
        <v>28</v>
      </c>
      <c r="C65492" s="4"/>
      <c r="D65492" s="4"/>
      <c r="E65492" s="4"/>
      <c r="F65492" s="4"/>
      <c r="G65492" s="4"/>
      <c r="H65492" s="4"/>
      <c r="I65492" s="4"/>
      <c r="J65492" s="4"/>
      <c r="K65492" s="4"/>
      <c r="L65492" s="4"/>
      <c r="M65492" s="4"/>
      <c r="N65492" s="4"/>
      <c r="O65492" s="4"/>
      <c r="P65492" s="4"/>
      <c r="Q65492" s="4"/>
      <c r="R65492" s="4"/>
      <c r="S65492" s="4"/>
      <c r="T65492" s="4"/>
      <c r="U65492" s="4"/>
      <c r="V65492" s="6"/>
      <c r="W65492" s="6"/>
      <c r="X65492" s="6"/>
      <c r="Y65492" s="6" t="s">
        <v>29</v>
      </c>
      <c r="Z65492" s="4"/>
    </row>
    <row r="65493" spans="1:26" ht="23.25">
      <c r="A65493" s="4"/>
      <c r="B65493" s="64" t="s">
        <v>38</v>
      </c>
      <c r="C65493" s="65"/>
      <c r="D65493" s="65"/>
      <c r="E65493" s="65"/>
      <c r="F65493" s="65"/>
      <c r="G65493" s="65"/>
      <c r="H65493" s="66"/>
      <c r="I65493" s="10"/>
      <c r="J65493" s="11"/>
      <c r="K65493" s="12"/>
      <c r="L65493" s="13" t="s">
        <v>1</v>
      </c>
      <c r="M65493" s="13"/>
      <c r="N65493" s="13"/>
      <c r="O65493" s="13"/>
      <c r="P65493" s="13"/>
      <c r="Q65493" s="13"/>
      <c r="R65493" s="14" t="s">
        <v>2</v>
      </c>
      <c r="S65493" s="13"/>
      <c r="T65493" s="13"/>
      <c r="U65493" s="13"/>
      <c r="V65493" s="15"/>
      <c r="W65493" s="13" t="s">
        <v>41</v>
      </c>
      <c r="X65493" s="13"/>
      <c r="Y65493" s="16"/>
      <c r="Z65493" s="4"/>
    </row>
    <row r="65494" spans="1:26" ht="23.25">
      <c r="A65494" s="4"/>
      <c r="B65494" s="17" t="s">
        <v>39</v>
      </c>
      <c r="C65494" s="18"/>
      <c r="D65494" s="18"/>
      <c r="E65494" s="18"/>
      <c r="F65494" s="18"/>
      <c r="G65494" s="18"/>
      <c r="H65494" s="67"/>
      <c r="I65494" s="19"/>
      <c r="J65494" s="20"/>
      <c r="K65494" s="21"/>
      <c r="L65494" s="22"/>
      <c r="M65494" s="23"/>
      <c r="N65494" s="24"/>
      <c r="O65494" s="25" t="s">
        <v>3</v>
      </c>
      <c r="P65494" s="26"/>
      <c r="Q65494" s="27"/>
      <c r="R65494" s="28" t="s">
        <v>3</v>
      </c>
      <c r="S65494" s="24"/>
      <c r="T65494" s="22"/>
      <c r="U65494" s="29"/>
      <c r="V65494" s="27"/>
      <c r="W65494" s="27"/>
      <c r="X65494" s="30" t="s">
        <v>4</v>
      </c>
      <c r="Y65494" s="31"/>
      <c r="Z65494" s="4"/>
    </row>
    <row r="65495" spans="1:26" ht="23.25">
      <c r="A65495" s="4"/>
      <c r="B65495" s="19"/>
      <c r="C65495" s="32"/>
      <c r="D65495" s="32"/>
      <c r="E65495" s="32"/>
      <c r="F65495" s="33"/>
      <c r="G65495" s="32"/>
      <c r="H65495" s="19"/>
      <c r="I65495" s="19"/>
      <c r="J65495" s="5" t="s">
        <v>5</v>
      </c>
      <c r="K65495" s="21"/>
      <c r="L65495" s="34" t="s">
        <v>6</v>
      </c>
      <c r="M65495" s="35" t="s">
        <v>7</v>
      </c>
      <c r="N65495" s="36" t="s">
        <v>6</v>
      </c>
      <c r="O65495" s="34" t="s">
        <v>8</v>
      </c>
      <c r="P65495" s="26" t="s">
        <v>9</v>
      </c>
      <c r="Q65495" s="23"/>
      <c r="R65495" s="37" t="s">
        <v>8</v>
      </c>
      <c r="S65495" s="35" t="s">
        <v>10</v>
      </c>
      <c r="T65495" s="34" t="s">
        <v>11</v>
      </c>
      <c r="U65495" s="29" t="s">
        <v>12</v>
      </c>
      <c r="V65495" s="27"/>
      <c r="W65495" s="27"/>
      <c r="X65495" s="27"/>
      <c r="Y65495" s="35"/>
      <c r="Z65495" s="4"/>
    </row>
    <row r="65496" spans="1:26" ht="23.25">
      <c r="A65496" s="4"/>
      <c r="B65496" s="38" t="s">
        <v>31</v>
      </c>
      <c r="C65496" s="38" t="s">
        <v>32</v>
      </c>
      <c r="D65496" s="38" t="s">
        <v>33</v>
      </c>
      <c r="E65496" s="38" t="s">
        <v>34</v>
      </c>
      <c r="F65496" s="38" t="s">
        <v>35</v>
      </c>
      <c r="G65496" s="38" t="s">
        <v>36</v>
      </c>
      <c r="H65496" s="38" t="s">
        <v>37</v>
      </c>
      <c r="I65496" s="19"/>
      <c r="J65496" s="39"/>
      <c r="K65496" s="21"/>
      <c r="L65496" s="34" t="s">
        <v>13</v>
      </c>
      <c r="M65496" s="35" t="s">
        <v>14</v>
      </c>
      <c r="N65496" s="36" t="s">
        <v>15</v>
      </c>
      <c r="O65496" s="34" t="s">
        <v>16</v>
      </c>
      <c r="P65496" s="26" t="s">
        <v>17</v>
      </c>
      <c r="Q65496" s="35" t="s">
        <v>18</v>
      </c>
      <c r="R65496" s="37" t="s">
        <v>16</v>
      </c>
      <c r="S65496" s="35" t="s">
        <v>19</v>
      </c>
      <c r="T65496" s="34" t="s">
        <v>20</v>
      </c>
      <c r="U65496" s="29" t="s">
        <v>21</v>
      </c>
      <c r="V65496" s="26" t="s">
        <v>18</v>
      </c>
      <c r="W65496" s="26" t="s">
        <v>22</v>
      </c>
      <c r="X65496" s="26" t="s">
        <v>23</v>
      </c>
      <c r="Y65496" s="35" t="s">
        <v>24</v>
      </c>
      <c r="Z65496" s="4"/>
    </row>
    <row r="65497" spans="1:26" ht="23.25">
      <c r="A65497" s="4"/>
      <c r="B65497" s="40"/>
      <c r="C65497" s="40"/>
      <c r="D65497" s="40"/>
      <c r="E65497" s="40"/>
      <c r="F65497" s="40"/>
      <c r="G65497" s="40"/>
      <c r="H65497" s="40"/>
      <c r="I65497" s="40"/>
      <c r="J65497" s="41"/>
      <c r="K65497" s="42"/>
      <c r="L65497" s="43"/>
      <c r="M65497" s="44"/>
      <c r="N65497" s="45"/>
      <c r="O65497" s="46" t="s">
        <v>25</v>
      </c>
      <c r="P65497" s="47"/>
      <c r="Q65497" s="48"/>
      <c r="R65497" s="49" t="s">
        <v>25</v>
      </c>
      <c r="S65497" s="44" t="s">
        <v>26</v>
      </c>
      <c r="T65497" s="43"/>
      <c r="U65497" s="50" t="s">
        <v>27</v>
      </c>
      <c r="V65497" s="48"/>
      <c r="W65497" s="48"/>
      <c r="X65497" s="48"/>
      <c r="Y65497" s="49"/>
      <c r="Z65497" s="4"/>
    </row>
    <row r="65498" spans="1:26" ht="23.25">
      <c r="A65498" s="4"/>
      <c r="B65498" s="51"/>
      <c r="C65498" s="51"/>
      <c r="D65498" s="51"/>
      <c r="E65498" s="51"/>
      <c r="F65498" s="51"/>
      <c r="G65498" s="51"/>
      <c r="H65498" s="51"/>
      <c r="I65498" s="61"/>
      <c r="J65498" s="52"/>
      <c r="K65498" s="53"/>
      <c r="L65498" s="22"/>
      <c r="M65498" s="23"/>
      <c r="N65498" s="24"/>
      <c r="O65498" s="3"/>
      <c r="P65498" s="27"/>
      <c r="Q65498" s="27"/>
      <c r="R65498" s="23"/>
      <c r="S65498" s="24"/>
      <c r="T65498" s="22"/>
      <c r="U65498" s="72"/>
      <c r="V65498" s="27"/>
      <c r="W65498" s="27"/>
      <c r="X65498" s="27"/>
      <c r="Y65498" s="23"/>
      <c r="Z65498" s="4"/>
    </row>
    <row r="65499" spans="1:26" ht="23.25">
      <c r="A65499" s="4"/>
      <c r="B65499" s="51"/>
      <c r="C65499" s="51"/>
      <c r="D65499" s="51"/>
      <c r="E65499" s="51"/>
      <c r="F65499" s="51"/>
      <c r="G65499" s="51"/>
      <c r="H65499" s="51"/>
      <c r="I65499" s="61"/>
      <c r="J65499" s="54"/>
      <c r="K65499" s="55"/>
      <c r="L65499" s="70"/>
      <c r="M65499" s="70"/>
      <c r="N65499" s="70"/>
      <c r="O65499" s="70"/>
      <c r="P65499" s="70"/>
      <c r="Q65499" s="70"/>
      <c r="R65499" s="70"/>
      <c r="S65499" s="70"/>
      <c r="T65499" s="70"/>
      <c r="U65499" s="74"/>
      <c r="V65499" s="23"/>
      <c r="W65499" s="23"/>
      <c r="X65499" s="23"/>
      <c r="Y65499" s="23"/>
      <c r="Z65499" s="4"/>
    </row>
    <row r="65500" spans="1:26" ht="23.25">
      <c r="A65500" s="4"/>
      <c r="B65500" s="51"/>
      <c r="C65500" s="51"/>
      <c r="D65500" s="51"/>
      <c r="E65500" s="51"/>
      <c r="F65500" s="51"/>
      <c r="G65500" s="51"/>
      <c r="H65500" s="51"/>
      <c r="I65500" s="61"/>
      <c r="J65500" s="54"/>
      <c r="K65500" s="55"/>
      <c r="L65500" s="70"/>
      <c r="M65500" s="70"/>
      <c r="N65500" s="70"/>
      <c r="O65500" s="70"/>
      <c r="P65500" s="70"/>
      <c r="Q65500" s="70"/>
      <c r="R65500" s="70"/>
      <c r="S65500" s="70"/>
      <c r="T65500" s="70"/>
      <c r="U65500" s="70"/>
      <c r="V65500" s="23"/>
      <c r="W65500" s="23"/>
      <c r="X65500" s="23"/>
      <c r="Y65500" s="23"/>
      <c r="Z65500" s="4"/>
    </row>
    <row r="65501" spans="1:26" ht="23.25">
      <c r="A65501" s="4"/>
      <c r="B65501" s="51"/>
      <c r="C65501" s="51"/>
      <c r="D65501" s="51"/>
      <c r="E65501" s="51"/>
      <c r="F65501" s="51"/>
      <c r="G65501" s="51"/>
      <c r="H65501" s="51"/>
      <c r="I65501" s="61"/>
      <c r="J65501" s="52"/>
      <c r="K65501" s="53"/>
      <c r="L65501" s="70"/>
      <c r="M65501" s="70"/>
      <c r="N65501" s="70"/>
      <c r="O65501" s="70"/>
      <c r="P65501" s="70"/>
      <c r="Q65501" s="23"/>
      <c r="R65501" s="70"/>
      <c r="S65501" s="70"/>
      <c r="T65501" s="70"/>
      <c r="U65501" s="70"/>
      <c r="V65501" s="23"/>
      <c r="W65501" s="23"/>
      <c r="X65501" s="23"/>
      <c r="Y65501" s="23"/>
      <c r="Z65501" s="4"/>
    </row>
    <row r="65502" spans="1:26" ht="23.25">
      <c r="A65502" s="4"/>
      <c r="B65502" s="51"/>
      <c r="C65502" s="51"/>
      <c r="D65502" s="51"/>
      <c r="E65502" s="51"/>
      <c r="F65502" s="51"/>
      <c r="G65502" s="51"/>
      <c r="H65502" s="51"/>
      <c r="I65502" s="61"/>
      <c r="J65502" s="52"/>
      <c r="K65502" s="53"/>
      <c r="L65502" s="70"/>
      <c r="M65502" s="23"/>
      <c r="N65502" s="70"/>
      <c r="O65502" s="70"/>
      <c r="P65502" s="23"/>
      <c r="Q65502" s="23"/>
      <c r="R65502" s="23"/>
      <c r="S65502" s="70"/>
      <c r="T65502" s="70"/>
      <c r="U65502" s="70"/>
      <c r="V65502" s="23"/>
      <c r="W65502" s="23"/>
      <c r="X65502" s="23"/>
      <c r="Y65502" s="23"/>
      <c r="Z65502" s="4"/>
    </row>
    <row r="65503" spans="1:26" ht="23.25">
      <c r="A65503" s="4"/>
      <c r="B65503" s="51"/>
      <c r="C65503" s="51"/>
      <c r="D65503" s="51"/>
      <c r="E65503" s="51"/>
      <c r="F65503" s="51"/>
      <c r="G65503" s="51"/>
      <c r="H65503" s="51"/>
      <c r="I65503" s="61"/>
      <c r="J65503" s="52"/>
      <c r="K65503" s="53"/>
      <c r="L65503" s="70"/>
      <c r="M65503" s="23"/>
      <c r="N65503" s="70"/>
      <c r="O65503" s="70"/>
      <c r="P65503" s="23"/>
      <c r="Q65503" s="23"/>
      <c r="R65503" s="23"/>
      <c r="S65503" s="70"/>
      <c r="T65503" s="70"/>
      <c r="U65503" s="70"/>
      <c r="V65503" s="23"/>
      <c r="W65503" s="23"/>
      <c r="X65503" s="23"/>
      <c r="Y65503" s="23"/>
      <c r="Z65503" s="4"/>
    </row>
    <row r="65504" spans="1:26" ht="23.25">
      <c r="A65504" s="4"/>
      <c r="B65504" s="51"/>
      <c r="C65504" s="51"/>
      <c r="D65504" s="51"/>
      <c r="E65504" s="51"/>
      <c r="F65504" s="51"/>
      <c r="G65504" s="51"/>
      <c r="H65504" s="51"/>
      <c r="I65504" s="61"/>
      <c r="J65504" s="52"/>
      <c r="K65504" s="53"/>
      <c r="L65504" s="70"/>
      <c r="M65504" s="23"/>
      <c r="N65504" s="70"/>
      <c r="O65504" s="70"/>
      <c r="P65504" s="23"/>
      <c r="Q65504" s="23"/>
      <c r="R65504" s="23"/>
      <c r="S65504" s="70"/>
      <c r="T65504" s="70"/>
      <c r="U65504" s="70"/>
      <c r="V65504" s="23"/>
      <c r="W65504" s="23"/>
      <c r="X65504" s="23"/>
      <c r="Y65504" s="23"/>
      <c r="Z65504" s="4"/>
    </row>
    <row r="65505" spans="1:26" ht="23.25">
      <c r="A65505" s="4"/>
      <c r="B65505" s="51"/>
      <c r="C65505" s="51"/>
      <c r="D65505" s="51"/>
      <c r="E65505" s="51"/>
      <c r="F65505" s="51"/>
      <c r="G65505" s="51"/>
      <c r="H65505" s="51"/>
      <c r="I65505" s="61"/>
      <c r="J65505" s="52"/>
      <c r="K65505" s="53"/>
      <c r="L65505" s="70"/>
      <c r="M65505" s="23"/>
      <c r="N65505" s="70"/>
      <c r="O65505" s="70"/>
      <c r="P65505" s="23"/>
      <c r="Q65505" s="23"/>
      <c r="R65505" s="23"/>
      <c r="S65505" s="70"/>
      <c r="T65505" s="70"/>
      <c r="U65505" s="70"/>
      <c r="V65505" s="23"/>
      <c r="W65505" s="23"/>
      <c r="X65505" s="23"/>
      <c r="Y65505" s="23"/>
      <c r="Z65505" s="4"/>
    </row>
    <row r="65506" spans="1:26" ht="23.25">
      <c r="A65506" s="4"/>
      <c r="B65506" s="51"/>
      <c r="C65506" s="51"/>
      <c r="D65506" s="51"/>
      <c r="E65506" s="51"/>
      <c r="F65506" s="51"/>
      <c r="G65506" s="51"/>
      <c r="H65506" s="51"/>
      <c r="I65506" s="61"/>
      <c r="J65506" s="52"/>
      <c r="K65506" s="53"/>
      <c r="L65506" s="70"/>
      <c r="M65506" s="23"/>
      <c r="N65506" s="70"/>
      <c r="O65506" s="70"/>
      <c r="P65506" s="23"/>
      <c r="Q65506" s="23"/>
      <c r="R65506" s="23"/>
      <c r="S65506" s="70"/>
      <c r="T65506" s="70"/>
      <c r="U65506" s="70"/>
      <c r="V65506" s="23"/>
      <c r="W65506" s="23"/>
      <c r="X65506" s="23"/>
      <c r="Y65506" s="23"/>
      <c r="Z65506" s="4"/>
    </row>
    <row r="65507" spans="1:26" ht="23.25">
      <c r="A65507" s="4"/>
      <c r="B65507" s="51"/>
      <c r="C65507" s="51"/>
      <c r="D65507" s="51"/>
      <c r="E65507" s="51"/>
      <c r="F65507" s="51"/>
      <c r="G65507" s="51"/>
      <c r="H65507" s="51"/>
      <c r="I65507" s="61"/>
      <c r="J65507" s="52"/>
      <c r="K65507" s="53"/>
      <c r="L65507" s="70"/>
      <c r="M65507" s="23"/>
      <c r="N65507" s="70"/>
      <c r="O65507" s="70"/>
      <c r="P65507" s="23"/>
      <c r="Q65507" s="23"/>
      <c r="R65507" s="23"/>
      <c r="S65507" s="70"/>
      <c r="T65507" s="70"/>
      <c r="U65507" s="70"/>
      <c r="V65507" s="23"/>
      <c r="W65507" s="23"/>
      <c r="X65507" s="23"/>
      <c r="Y65507" s="23"/>
      <c r="Z65507" s="4"/>
    </row>
    <row r="65508" spans="1:26" ht="23.25">
      <c r="A65508" s="4"/>
      <c r="B65508" s="51"/>
      <c r="C65508" s="51"/>
      <c r="D65508" s="51"/>
      <c r="E65508" s="51"/>
      <c r="F65508" s="51"/>
      <c r="G65508" s="51"/>
      <c r="H65508" s="51"/>
      <c r="I65508" s="61"/>
      <c r="J65508" s="52"/>
      <c r="K65508" s="53"/>
      <c r="L65508" s="70"/>
      <c r="M65508" s="23"/>
      <c r="N65508" s="70"/>
      <c r="O65508" s="70"/>
      <c r="P65508" s="23"/>
      <c r="Q65508" s="23"/>
      <c r="R65508" s="23"/>
      <c r="S65508" s="70"/>
      <c r="T65508" s="70"/>
      <c r="U65508" s="70"/>
      <c r="V65508" s="23"/>
      <c r="W65508" s="23"/>
      <c r="X65508" s="23"/>
      <c r="Y65508" s="23"/>
      <c r="Z65508" s="4"/>
    </row>
    <row r="65509" spans="1:26" ht="23.25">
      <c r="A65509" s="4"/>
      <c r="B65509" s="51"/>
      <c r="C65509" s="51"/>
      <c r="D65509" s="51"/>
      <c r="E65509" s="51"/>
      <c r="F65509" s="51"/>
      <c r="G65509" s="51"/>
      <c r="H65509" s="51"/>
      <c r="I65509" s="61"/>
      <c r="J65509" s="52"/>
      <c r="K65509" s="53"/>
      <c r="L65509" s="70"/>
      <c r="M65509" s="23"/>
      <c r="N65509" s="70"/>
      <c r="O65509" s="70"/>
      <c r="P65509" s="23"/>
      <c r="Q65509" s="23"/>
      <c r="R65509" s="23"/>
      <c r="S65509" s="70"/>
      <c r="T65509" s="70"/>
      <c r="U65509" s="70"/>
      <c r="V65509" s="23"/>
      <c r="W65509" s="23"/>
      <c r="X65509" s="23"/>
      <c r="Y65509" s="23"/>
      <c r="Z65509" s="4"/>
    </row>
    <row r="65510" spans="1:26" ht="23.25">
      <c r="A65510" s="4"/>
      <c r="B65510" s="51"/>
      <c r="C65510" s="51"/>
      <c r="D65510" s="51"/>
      <c r="E65510" s="51"/>
      <c r="F65510" s="51"/>
      <c r="G65510" s="51"/>
      <c r="H65510" s="51"/>
      <c r="I65510" s="61"/>
      <c r="J65510" s="52"/>
      <c r="K65510" s="53"/>
      <c r="L65510" s="70"/>
      <c r="M65510" s="23"/>
      <c r="N65510" s="70"/>
      <c r="O65510" s="70"/>
      <c r="P65510" s="23"/>
      <c r="Q65510" s="23"/>
      <c r="R65510" s="23"/>
      <c r="S65510" s="70"/>
      <c r="T65510" s="70"/>
      <c r="U65510" s="70"/>
      <c r="V65510" s="23"/>
      <c r="W65510" s="23"/>
      <c r="X65510" s="23"/>
      <c r="Y65510" s="23"/>
      <c r="Z65510" s="4"/>
    </row>
    <row r="65511" spans="1:26" ht="23.25">
      <c r="A65511" s="4"/>
      <c r="B65511" s="51"/>
      <c r="C65511" s="51"/>
      <c r="D65511" s="51"/>
      <c r="E65511" s="51"/>
      <c r="F65511" s="51"/>
      <c r="G65511" s="51"/>
      <c r="H65511" s="51"/>
      <c r="I65511" s="61"/>
      <c r="J65511" s="52"/>
      <c r="K65511" s="53"/>
      <c r="L65511" s="70"/>
      <c r="M65511" s="23"/>
      <c r="N65511" s="70"/>
      <c r="O65511" s="70"/>
      <c r="P65511" s="23"/>
      <c r="Q65511" s="23"/>
      <c r="R65511" s="23"/>
      <c r="S65511" s="70"/>
      <c r="T65511" s="70"/>
      <c r="U65511" s="70"/>
      <c r="V65511" s="23"/>
      <c r="W65511" s="23"/>
      <c r="X65511" s="23"/>
      <c r="Y65511" s="23"/>
      <c r="Z65511" s="4"/>
    </row>
    <row r="65512" spans="1:26" ht="23.25">
      <c r="A65512" s="4"/>
      <c r="B65512" s="51"/>
      <c r="C65512" s="51"/>
      <c r="D65512" s="51"/>
      <c r="E65512" s="51"/>
      <c r="F65512" s="51"/>
      <c r="G65512" s="51"/>
      <c r="H65512" s="51"/>
      <c r="I65512" s="61"/>
      <c r="J65512" s="52"/>
      <c r="K65512" s="53"/>
      <c r="L65512" s="70"/>
      <c r="M65512" s="23"/>
      <c r="N65512" s="70"/>
      <c r="O65512" s="70"/>
      <c r="P65512" s="23"/>
      <c r="Q65512" s="23"/>
      <c r="R65512" s="23"/>
      <c r="S65512" s="70"/>
      <c r="T65512" s="70"/>
      <c r="U65512" s="70"/>
      <c r="V65512" s="23"/>
      <c r="W65512" s="23"/>
      <c r="X65512" s="23"/>
      <c r="Y65512" s="23"/>
      <c r="Z65512" s="4"/>
    </row>
    <row r="65513" spans="1:26" ht="23.25">
      <c r="A65513" s="4"/>
      <c r="B65513" s="56"/>
      <c r="C65513" s="57"/>
      <c r="D65513" s="57"/>
      <c r="E65513" s="57"/>
      <c r="F65513" s="57"/>
      <c r="G65513" s="57"/>
      <c r="H65513" s="57"/>
      <c r="I65513" s="52"/>
      <c r="J65513" s="52"/>
      <c r="K65513" s="53"/>
      <c r="L65513" s="21"/>
      <c r="M65513" s="21"/>
      <c r="N65513" s="21"/>
      <c r="O65513" s="21"/>
      <c r="P65513" s="21"/>
      <c r="Q65513" s="21"/>
      <c r="R65513" s="21"/>
      <c r="S65513" s="21"/>
      <c r="T65513" s="21"/>
      <c r="U65513" s="21"/>
      <c r="V65513" s="21"/>
      <c r="W65513" s="21"/>
      <c r="X65513" s="21"/>
      <c r="Y65513" s="21"/>
      <c r="Z65513" s="4"/>
    </row>
    <row r="65514" spans="1:26" ht="23.25">
      <c r="A65514" s="4"/>
      <c r="B65514" s="51"/>
      <c r="C65514" s="51"/>
      <c r="D65514" s="51"/>
      <c r="E65514" s="51"/>
      <c r="F65514" s="51"/>
      <c r="G65514" s="51"/>
      <c r="H65514" s="51"/>
      <c r="I65514" s="61"/>
      <c r="J65514" s="52"/>
      <c r="K65514" s="53"/>
      <c r="L65514" s="70"/>
      <c r="M65514" s="23"/>
      <c r="N65514" s="70"/>
      <c r="O65514" s="70"/>
      <c r="P65514" s="23"/>
      <c r="Q65514" s="23"/>
      <c r="R65514" s="23"/>
      <c r="S65514" s="70"/>
      <c r="T65514" s="70"/>
      <c r="U65514" s="70"/>
      <c r="V65514" s="23"/>
      <c r="W65514" s="23"/>
      <c r="X65514" s="23"/>
      <c r="Y65514" s="23"/>
      <c r="Z65514" s="4"/>
    </row>
    <row r="65515" spans="1:26" ht="23.25">
      <c r="A65515" s="4"/>
      <c r="B65515" s="51"/>
      <c r="C65515" s="51"/>
      <c r="D65515" s="51"/>
      <c r="E65515" s="51"/>
      <c r="F65515" s="51"/>
      <c r="G65515" s="51"/>
      <c r="H65515" s="51"/>
      <c r="I65515" s="61"/>
      <c r="J65515" s="52"/>
      <c r="K65515" s="53"/>
      <c r="L65515" s="70"/>
      <c r="M65515" s="23"/>
      <c r="N65515" s="70"/>
      <c r="O65515" s="70"/>
      <c r="P65515" s="23"/>
      <c r="Q65515" s="23"/>
      <c r="R65515" s="23"/>
      <c r="S65515" s="70"/>
      <c r="T65515" s="70"/>
      <c r="U65515" s="70"/>
      <c r="V65515" s="23"/>
      <c r="W65515" s="23"/>
      <c r="X65515" s="23"/>
      <c r="Y65515" s="23"/>
      <c r="Z65515" s="4"/>
    </row>
    <row r="65516" spans="1:26" ht="23.25">
      <c r="A65516" s="4"/>
      <c r="B65516" s="51"/>
      <c r="C65516" s="51"/>
      <c r="D65516" s="51"/>
      <c r="E65516" s="51"/>
      <c r="F65516" s="51"/>
      <c r="G65516" s="51"/>
      <c r="H65516" s="51"/>
      <c r="I65516" s="61"/>
      <c r="J65516" s="52"/>
      <c r="K65516" s="53"/>
      <c r="L65516" s="70"/>
      <c r="M65516" s="23"/>
      <c r="N65516" s="70"/>
      <c r="O65516" s="70"/>
      <c r="P65516" s="23"/>
      <c r="Q65516" s="23"/>
      <c r="R65516" s="23"/>
      <c r="S65516" s="70"/>
      <c r="T65516" s="70"/>
      <c r="U65516" s="70"/>
      <c r="V65516" s="23"/>
      <c r="W65516" s="23"/>
      <c r="X65516" s="23"/>
      <c r="Y65516" s="23"/>
      <c r="Z65516" s="4"/>
    </row>
    <row r="65517" spans="1:26" ht="23.25">
      <c r="A65517" s="4"/>
      <c r="B65517" s="51"/>
      <c r="C65517" s="51"/>
      <c r="D65517" s="51"/>
      <c r="E65517" s="51"/>
      <c r="F65517" s="51"/>
      <c r="G65517" s="51"/>
      <c r="H65517" s="51"/>
      <c r="I65517" s="61"/>
      <c r="J65517" s="52"/>
      <c r="K65517" s="53"/>
      <c r="L65517" s="70"/>
      <c r="M65517" s="23"/>
      <c r="N65517" s="70"/>
      <c r="O65517" s="70"/>
      <c r="P65517" s="23"/>
      <c r="Q65517" s="23"/>
      <c r="R65517" s="23"/>
      <c r="S65517" s="70"/>
      <c r="T65517" s="70"/>
      <c r="U65517" s="70"/>
      <c r="V65517" s="23"/>
      <c r="W65517" s="23"/>
      <c r="X65517" s="23"/>
      <c r="Y65517" s="23"/>
      <c r="Z65517" s="4"/>
    </row>
    <row r="65518" spans="1:26" ht="23.25">
      <c r="A65518" s="4"/>
      <c r="B65518" s="51"/>
      <c r="C65518" s="51"/>
      <c r="D65518" s="51"/>
      <c r="E65518" s="51"/>
      <c r="F65518" s="51"/>
      <c r="G65518" s="51"/>
      <c r="H65518" s="51"/>
      <c r="I65518" s="61"/>
      <c r="J65518" s="52"/>
      <c r="K65518" s="53"/>
      <c r="L65518" s="70"/>
      <c r="M65518" s="23"/>
      <c r="N65518" s="70"/>
      <c r="O65518" s="70"/>
      <c r="P65518" s="23"/>
      <c r="Q65518" s="23"/>
      <c r="R65518" s="23"/>
      <c r="S65518" s="70"/>
      <c r="T65518" s="70"/>
      <c r="U65518" s="70"/>
      <c r="V65518" s="23"/>
      <c r="W65518" s="23"/>
      <c r="X65518" s="23"/>
      <c r="Y65518" s="23"/>
      <c r="Z65518" s="4"/>
    </row>
    <row r="65519" spans="1:26" ht="23.25">
      <c r="A65519" s="4"/>
      <c r="B65519" s="51"/>
      <c r="C65519" s="51"/>
      <c r="D65519" s="51"/>
      <c r="E65519" s="51"/>
      <c r="F65519" s="51"/>
      <c r="G65519" s="51"/>
      <c r="H65519" s="51"/>
      <c r="I65519" s="61"/>
      <c r="J65519" s="52"/>
      <c r="K65519" s="53"/>
      <c r="L65519" s="70"/>
      <c r="M65519" s="23"/>
      <c r="N65519" s="70"/>
      <c r="O65519" s="70"/>
      <c r="P65519" s="23"/>
      <c r="Q65519" s="23"/>
      <c r="R65519" s="23"/>
      <c r="S65519" s="70"/>
      <c r="T65519" s="70"/>
      <c r="U65519" s="70"/>
      <c r="V65519" s="23"/>
      <c r="W65519" s="23"/>
      <c r="X65519" s="23"/>
      <c r="Y65519" s="23"/>
      <c r="Z65519" s="4"/>
    </row>
    <row r="65520" spans="1:26" ht="23.25">
      <c r="A65520" s="4"/>
      <c r="B65520" s="51"/>
      <c r="C65520" s="51"/>
      <c r="D65520" s="51"/>
      <c r="E65520" s="51"/>
      <c r="F65520" s="51"/>
      <c r="G65520" s="51"/>
      <c r="H65520" s="51"/>
      <c r="I65520" s="61"/>
      <c r="J65520" s="52"/>
      <c r="K65520" s="53"/>
      <c r="L65520" s="70"/>
      <c r="M65520" s="23"/>
      <c r="N65520" s="70"/>
      <c r="O65520" s="70"/>
      <c r="P65520" s="23"/>
      <c r="Q65520" s="23"/>
      <c r="R65520" s="23"/>
      <c r="S65520" s="70"/>
      <c r="T65520" s="70"/>
      <c r="U65520" s="70"/>
      <c r="V65520" s="23"/>
      <c r="W65520" s="23"/>
      <c r="X65520" s="23"/>
      <c r="Y65520" s="23"/>
      <c r="Z65520" s="4"/>
    </row>
    <row r="65521" spans="1:26" ht="23.25">
      <c r="A65521" s="4"/>
      <c r="B65521" s="51"/>
      <c r="C65521" s="51"/>
      <c r="D65521" s="51"/>
      <c r="E65521" s="51"/>
      <c r="F65521" s="51"/>
      <c r="G65521" s="51"/>
      <c r="H65521" s="51"/>
      <c r="I65521" s="61"/>
      <c r="J65521" s="52"/>
      <c r="K65521" s="53"/>
      <c r="L65521" s="70"/>
      <c r="M65521" s="23"/>
      <c r="N65521" s="70"/>
      <c r="O65521" s="70"/>
      <c r="P65521" s="23"/>
      <c r="Q65521" s="23"/>
      <c r="R65521" s="23"/>
      <c r="S65521" s="70"/>
      <c r="T65521" s="70"/>
      <c r="U65521" s="70"/>
      <c r="V65521" s="23"/>
      <c r="W65521" s="23"/>
      <c r="X65521" s="23"/>
      <c r="Y65521" s="23"/>
      <c r="Z65521" s="4"/>
    </row>
    <row r="65522" spans="1:26" ht="23.25">
      <c r="A65522" s="4"/>
      <c r="B65522" s="56"/>
      <c r="C65522" s="57"/>
      <c r="D65522" s="57"/>
      <c r="E65522" s="57"/>
      <c r="F65522" s="57"/>
      <c r="G65522" s="57"/>
      <c r="H65522" s="57"/>
      <c r="I65522" s="52"/>
      <c r="J65522" s="52"/>
      <c r="K65522" s="53"/>
      <c r="L65522" s="21"/>
      <c r="M65522" s="21"/>
      <c r="N65522" s="21"/>
      <c r="O65522" s="21"/>
      <c r="P65522" s="21"/>
      <c r="Q65522" s="21"/>
      <c r="R65522" s="21"/>
      <c r="S65522" s="21"/>
      <c r="T65522" s="21"/>
      <c r="U65522" s="21"/>
      <c r="V65522" s="21"/>
      <c r="W65522" s="21"/>
      <c r="X65522" s="21"/>
      <c r="Y65522" s="21"/>
      <c r="Z65522" s="4"/>
    </row>
    <row r="65523" spans="1:26" ht="23.25">
      <c r="A65523" s="4"/>
      <c r="B65523" s="51"/>
      <c r="C65523" s="51"/>
      <c r="D65523" s="51"/>
      <c r="E65523" s="51"/>
      <c r="F65523" s="51"/>
      <c r="G65523" s="51"/>
      <c r="H65523" s="51"/>
      <c r="I65523" s="61"/>
      <c r="J65523" s="52"/>
      <c r="K65523" s="53"/>
      <c r="L65523" s="70"/>
      <c r="M65523" s="23"/>
      <c r="N65523" s="70"/>
      <c r="O65523" s="70"/>
      <c r="P65523" s="23"/>
      <c r="Q65523" s="23"/>
      <c r="R65523" s="23"/>
      <c r="S65523" s="70"/>
      <c r="T65523" s="70"/>
      <c r="U65523" s="70"/>
      <c r="V65523" s="23"/>
      <c r="W65523" s="23"/>
      <c r="X65523" s="23"/>
      <c r="Y65523" s="23"/>
      <c r="Z65523" s="4"/>
    </row>
    <row r="65524" spans="1:26" ht="23.25">
      <c r="A65524" s="4"/>
      <c r="B65524" s="51"/>
      <c r="C65524" s="51"/>
      <c r="D65524" s="51"/>
      <c r="E65524" s="51"/>
      <c r="F65524" s="51"/>
      <c r="G65524" s="51"/>
      <c r="H65524" s="51"/>
      <c r="I65524" s="61"/>
      <c r="J65524" s="52"/>
      <c r="K65524" s="53"/>
      <c r="L65524" s="70"/>
      <c r="M65524" s="23"/>
      <c r="N65524" s="70"/>
      <c r="O65524" s="70"/>
      <c r="P65524" s="23"/>
      <c r="Q65524" s="23"/>
      <c r="R65524" s="23"/>
      <c r="S65524" s="70"/>
      <c r="T65524" s="70"/>
      <c r="U65524" s="70"/>
      <c r="V65524" s="23"/>
      <c r="W65524" s="23"/>
      <c r="X65524" s="23"/>
      <c r="Y65524" s="23"/>
      <c r="Z65524" s="4"/>
    </row>
    <row r="65525" spans="1:26" ht="23.25">
      <c r="A65525" s="4"/>
      <c r="B65525" s="51"/>
      <c r="C65525" s="51"/>
      <c r="D65525" s="51"/>
      <c r="E65525" s="51"/>
      <c r="F65525" s="51"/>
      <c r="G65525" s="51"/>
      <c r="H65525" s="51"/>
      <c r="I65525" s="61"/>
      <c r="J65525" s="52"/>
      <c r="K65525" s="53"/>
      <c r="L65525" s="70"/>
      <c r="M65525" s="23"/>
      <c r="N65525" s="70"/>
      <c r="O65525" s="70"/>
      <c r="P65525" s="23"/>
      <c r="Q65525" s="23"/>
      <c r="R65525" s="23"/>
      <c r="S65525" s="70"/>
      <c r="T65525" s="70"/>
      <c r="U65525" s="70"/>
      <c r="V65525" s="23"/>
      <c r="W65525" s="23"/>
      <c r="X65525" s="23"/>
      <c r="Y65525" s="23"/>
      <c r="Z65525" s="4"/>
    </row>
    <row r="65526" spans="1:26" ht="23.25">
      <c r="A65526" s="4"/>
      <c r="B65526" s="51"/>
      <c r="C65526" s="51"/>
      <c r="D65526" s="51"/>
      <c r="E65526" s="51"/>
      <c r="F65526" s="51"/>
      <c r="G65526" s="51"/>
      <c r="H65526" s="51"/>
      <c r="I65526" s="61"/>
      <c r="J65526" s="52"/>
      <c r="K65526" s="53"/>
      <c r="L65526" s="70"/>
      <c r="M65526" s="23"/>
      <c r="N65526" s="70"/>
      <c r="O65526" s="70"/>
      <c r="P65526" s="23"/>
      <c r="Q65526" s="23"/>
      <c r="R65526" s="23"/>
      <c r="S65526" s="70"/>
      <c r="T65526" s="70"/>
      <c r="U65526" s="70"/>
      <c r="V65526" s="23"/>
      <c r="W65526" s="23"/>
      <c r="X65526" s="23"/>
      <c r="Y65526" s="23"/>
      <c r="Z65526" s="4"/>
    </row>
    <row r="65527" spans="1:26" ht="23.25">
      <c r="A65527" s="4"/>
      <c r="B65527" s="56"/>
      <c r="C65527" s="56"/>
      <c r="D65527" s="56"/>
      <c r="E65527" s="56"/>
      <c r="F65527" s="56"/>
      <c r="G65527" s="56"/>
      <c r="H65527" s="56"/>
      <c r="I65527" s="61"/>
      <c r="J65527" s="52"/>
      <c r="K65527" s="53"/>
      <c r="L65527" s="70"/>
      <c r="M65527" s="23"/>
      <c r="N65527" s="70"/>
      <c r="O65527" s="70"/>
      <c r="P65527" s="23"/>
      <c r="Q65527" s="23"/>
      <c r="R65527" s="23"/>
      <c r="S65527" s="70"/>
      <c r="T65527" s="70"/>
      <c r="U65527" s="70"/>
      <c r="V65527" s="23"/>
      <c r="W65527" s="23"/>
      <c r="X65527" s="23"/>
      <c r="Y65527" s="23"/>
      <c r="Z65527" s="4"/>
    </row>
    <row r="65528" spans="1:26" ht="23.25">
      <c r="A65528" s="4"/>
      <c r="B65528" s="56"/>
      <c r="C65528" s="57"/>
      <c r="D65528" s="57"/>
      <c r="E65528" s="57"/>
      <c r="F65528" s="57"/>
      <c r="G65528" s="57"/>
      <c r="H65528" s="57"/>
      <c r="I65528" s="52"/>
      <c r="J65528" s="52"/>
      <c r="K65528" s="53"/>
      <c r="L65528" s="21"/>
      <c r="M65528" s="21"/>
      <c r="N65528" s="21"/>
      <c r="O65528" s="21"/>
      <c r="P65528" s="21"/>
      <c r="Q65528" s="21"/>
      <c r="R65528" s="21"/>
      <c r="S65528" s="21"/>
      <c r="T65528" s="21"/>
      <c r="U65528" s="21"/>
      <c r="V65528" s="21"/>
      <c r="W65528" s="21"/>
      <c r="X65528" s="21"/>
      <c r="Y65528" s="21"/>
      <c r="Z65528" s="4"/>
    </row>
    <row r="65529" spans="1:26" ht="23.25">
      <c r="A65529" s="4"/>
      <c r="B65529" s="56"/>
      <c r="C65529" s="56"/>
      <c r="D65529" s="56"/>
      <c r="E65529" s="56"/>
      <c r="F65529" s="56"/>
      <c r="G65529" s="56"/>
      <c r="H65529" s="56"/>
      <c r="I65529" s="61"/>
      <c r="J65529" s="52"/>
      <c r="K65529" s="53"/>
      <c r="L65529" s="70"/>
      <c r="M65529" s="23"/>
      <c r="N65529" s="70"/>
      <c r="O65529" s="70"/>
      <c r="P65529" s="23"/>
      <c r="Q65529" s="23"/>
      <c r="R65529" s="23"/>
      <c r="S65529" s="70"/>
      <c r="T65529" s="70"/>
      <c r="U65529" s="70"/>
      <c r="V65529" s="23"/>
      <c r="W65529" s="23"/>
      <c r="X65529" s="23"/>
      <c r="Y65529" s="23"/>
      <c r="Z65529" s="4"/>
    </row>
    <row r="65530" spans="1:26" ht="23.25">
      <c r="A65530" s="4"/>
      <c r="B65530" s="56"/>
      <c r="C65530" s="56"/>
      <c r="D65530" s="56"/>
      <c r="E65530" s="56"/>
      <c r="F65530" s="56"/>
      <c r="G65530" s="56"/>
      <c r="H65530" s="56"/>
      <c r="I65530" s="61"/>
      <c r="J65530" s="52"/>
      <c r="K65530" s="53"/>
      <c r="L65530" s="70"/>
      <c r="M65530" s="23"/>
      <c r="N65530" s="70"/>
      <c r="O65530" s="70"/>
      <c r="P65530" s="23"/>
      <c r="Q65530" s="23"/>
      <c r="R65530" s="23"/>
      <c r="S65530" s="70"/>
      <c r="T65530" s="70"/>
      <c r="U65530" s="70"/>
      <c r="V65530" s="23"/>
      <c r="W65530" s="23"/>
      <c r="X65530" s="23"/>
      <c r="Y65530" s="23"/>
      <c r="Z65530" s="4"/>
    </row>
    <row r="65531" spans="1:26" ht="23.25">
      <c r="A65531" s="4"/>
      <c r="B65531" s="56"/>
      <c r="C65531" s="56"/>
      <c r="D65531" s="56"/>
      <c r="E65531" s="56"/>
      <c r="F65531" s="56"/>
      <c r="G65531" s="56"/>
      <c r="H65531" s="56"/>
      <c r="I65531" s="61"/>
      <c r="J65531" s="52"/>
      <c r="K65531" s="53"/>
      <c r="L65531" s="70"/>
      <c r="M65531" s="23"/>
      <c r="N65531" s="70"/>
      <c r="O65531" s="70"/>
      <c r="P65531" s="23"/>
      <c r="Q65531" s="23"/>
      <c r="R65531" s="23"/>
      <c r="S65531" s="70"/>
      <c r="T65531" s="70"/>
      <c r="U65531" s="70"/>
      <c r="V65531" s="23"/>
      <c r="W65531" s="23"/>
      <c r="X65531" s="23"/>
      <c r="Y65531" s="23"/>
      <c r="Z65531" s="4"/>
    </row>
    <row r="65532" spans="1:26" ht="23.25">
      <c r="A65532" s="4"/>
      <c r="B65532" s="56"/>
      <c r="C65532" s="56"/>
      <c r="D65532" s="56"/>
      <c r="E65532" s="56"/>
      <c r="F65532" s="56"/>
      <c r="G65532" s="56"/>
      <c r="H65532" s="56"/>
      <c r="I65532" s="61"/>
      <c r="J65532" s="52"/>
      <c r="K65532" s="53"/>
      <c r="L65532" s="70"/>
      <c r="M65532" s="23"/>
      <c r="N65532" s="70"/>
      <c r="O65532" s="70"/>
      <c r="P65532" s="23"/>
      <c r="Q65532" s="23"/>
      <c r="R65532" s="23"/>
      <c r="S65532" s="70"/>
      <c r="T65532" s="70"/>
      <c r="U65532" s="70"/>
      <c r="V65532" s="23"/>
      <c r="W65532" s="23"/>
      <c r="X65532" s="23"/>
      <c r="Y65532" s="23"/>
      <c r="Z65532" s="4"/>
    </row>
    <row r="65533" spans="1:26" ht="23.25">
      <c r="A65533" s="4"/>
      <c r="B65533" s="56"/>
      <c r="C65533" s="56"/>
      <c r="D65533" s="56"/>
      <c r="E65533" s="56"/>
      <c r="F65533" s="56"/>
      <c r="G65533" s="56"/>
      <c r="H65533" s="56"/>
      <c r="I65533" s="61"/>
      <c r="J65533" s="52"/>
      <c r="K65533" s="53"/>
      <c r="L65533" s="70"/>
      <c r="M65533" s="23"/>
      <c r="N65533" s="70"/>
      <c r="O65533" s="70"/>
      <c r="P65533" s="23"/>
      <c r="Q65533" s="23"/>
      <c r="R65533" s="23"/>
      <c r="S65533" s="70"/>
      <c r="T65533" s="70"/>
      <c r="U65533" s="70"/>
      <c r="V65533" s="23"/>
      <c r="W65533" s="23"/>
      <c r="X65533" s="23"/>
      <c r="Y65533" s="23"/>
      <c r="Z65533" s="4"/>
    </row>
    <row r="65534" spans="1:26" ht="23.25">
      <c r="A65534" s="4"/>
      <c r="B65534" s="56"/>
      <c r="C65534" s="56"/>
      <c r="D65534" s="56"/>
      <c r="E65534" s="56"/>
      <c r="F65534" s="56"/>
      <c r="G65534" s="56"/>
      <c r="H65534" s="56"/>
      <c r="I65534" s="61"/>
      <c r="J65534" s="52"/>
      <c r="K65534" s="53"/>
      <c r="L65534" s="70"/>
      <c r="M65534" s="23"/>
      <c r="N65534" s="70"/>
      <c r="O65534" s="70"/>
      <c r="P65534" s="23"/>
      <c r="Q65534" s="23"/>
      <c r="R65534" s="23"/>
      <c r="S65534" s="70"/>
      <c r="T65534" s="70"/>
      <c r="U65534" s="70"/>
      <c r="V65534" s="23"/>
      <c r="W65534" s="23"/>
      <c r="X65534" s="23"/>
      <c r="Y65534" s="23"/>
      <c r="Z65534" s="4"/>
    </row>
    <row r="65535" spans="1:26" ht="23.25">
      <c r="A65535" s="4"/>
      <c r="B65535" s="62"/>
      <c r="C65535" s="62"/>
      <c r="D65535" s="62"/>
      <c r="E65535" s="62"/>
      <c r="F65535" s="62"/>
      <c r="G65535" s="62"/>
      <c r="H65535" s="62"/>
      <c r="I65535" s="63"/>
      <c r="J65535" s="59"/>
      <c r="K65535" s="60"/>
      <c r="L65535" s="73"/>
      <c r="M65535" s="71"/>
      <c r="N65535" s="73"/>
      <c r="O65535" s="73"/>
      <c r="P65535" s="71"/>
      <c r="Q65535" s="71"/>
      <c r="R65535" s="71"/>
      <c r="S65535" s="73"/>
      <c r="T65535" s="73"/>
      <c r="U65535" s="73"/>
      <c r="V65535" s="71"/>
      <c r="W65535" s="71"/>
      <c r="X65535" s="71"/>
      <c r="Y65535" s="71"/>
      <c r="Z65535" s="4"/>
    </row>
    <row r="65536" spans="1:26" ht="23.25">
      <c r="A65536" s="1" t="s">
        <v>30</v>
      </c>
      <c r="B65536" s="1"/>
      <c r="C65536" s="1"/>
      <c r="D65536" s="1"/>
      <c r="E65536" s="1"/>
      <c r="F65536" s="1"/>
      <c r="G65536" s="1"/>
      <c r="H65536" s="2"/>
      <c r="I65536" s="1"/>
      <c r="J65536" s="1"/>
      <c r="K65536" s="1"/>
      <c r="L65536" s="3"/>
      <c r="M65536" s="3"/>
      <c r="N65536" s="3"/>
      <c r="O65536" s="3"/>
      <c r="P65536" s="3"/>
      <c r="Q65536" s="3"/>
      <c r="R65536" s="3"/>
      <c r="S65536" s="3"/>
      <c r="T65536" s="3"/>
      <c r="U65536" s="3"/>
      <c r="V65536" s="3"/>
      <c r="W65536" s="3"/>
      <c r="X65536" s="3"/>
      <c r="Y65536" s="3"/>
      <c r="Z65536" s="1" t="s">
        <v>30</v>
      </c>
    </row>
  </sheetData>
  <printOptions horizontalCentered="1" verticalCentered="1"/>
  <pageMargins left="0.7874015748031495" right="1.1811023622047243" top="0.984251968503937" bottom="0.984251968503937" header="0" footer="0"/>
  <pageSetup horizontalDpi="600" verticalDpi="600" orientation="landscape" scale="25" r:id="rId3"/>
  <rowBreaks count="2" manualBreakCount="2">
    <brk id="90" max="255" man="1"/>
    <brk id="18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2001-05-30T16:36:28Z</cp:lastPrinted>
  <dcterms:created xsi:type="dcterms:W3CDTF">1998-09-03T23:22:53Z</dcterms:created>
  <dcterms:modified xsi:type="dcterms:W3CDTF">2001-06-04T19:47:21Z</dcterms:modified>
  <cp:category/>
  <cp:version/>
  <cp:contentType/>
  <cp:contentStatus/>
</cp:coreProperties>
</file>