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'Hoja1'!$A$1:$X$1980</definedName>
    <definedName name="FORM">'Hoja1'!$A$65176:$X$65536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<sst xmlns="http://schemas.openxmlformats.org/spreadsheetml/2006/main" count="3670" uniqueCount="719">
  <si>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</si>
  <si>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</si>
  <si>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</si>
  <si>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</si>
  <si>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</si>
  <si>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</si>
  <si>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</si>
  <si>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</si>
  <si>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</si>
  <si>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</si>
  <si>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</si>
  <si>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</si>
  <si>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</si>
  <si>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</si>
  <si>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</si>
  <si>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</si>
  <si>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</si>
  <si>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</si>
  <si>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</si>
  <si>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</si>
  <si>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</si>
  <si>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</si>
  <si>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</si>
  <si>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</si>
  <si>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</si>
  <si>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</si>
  <si>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</si>
  <si>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</si>
  <si>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</si>
  <si>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</si>
  <si>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</si>
  <si>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</si>
  <si>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</si>
  <si>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</si>
  <si>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</si>
  <si>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</si>
  <si>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</si>
  <si>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SECRETARIA DE HACIENDA Y CREDITO PUBLICO</t>
  </si>
  <si>
    <t>04</t>
  </si>
  <si>
    <t>PROCURACION DE JUSTICIA</t>
  </si>
  <si>
    <t xml:space="preserve">  Gasto Directo</t>
  </si>
  <si>
    <t xml:space="preserve">  Ayudas, Subsidios y Transferencias</t>
  </si>
  <si>
    <t>Programa  Nacional de Procuración e Imparti-</t>
  </si>
  <si>
    <t>ción de Justicia</t>
  </si>
  <si>
    <t>000</t>
  </si>
  <si>
    <t>Programa Normal de Operación</t>
  </si>
  <si>
    <t>455</t>
  </si>
  <si>
    <t>Recibir,  registrar,  custodiar,  conservar y su-</t>
  </si>
  <si>
    <t>pervisar bienes asegurados</t>
  </si>
  <si>
    <t>N000</t>
  </si>
  <si>
    <t>Actividad   institucional   no  asociada  a   pro-</t>
  </si>
  <si>
    <t>yectos</t>
  </si>
  <si>
    <t>FORMULA DEL INDICADOR:      Expedientes</t>
  </si>
  <si>
    <t>Cobertura de</t>
  </si>
  <si>
    <t>actualizados  entre expedientes  de  asegura-</t>
  </si>
  <si>
    <t>actualización</t>
  </si>
  <si>
    <t>mientos  1/</t>
  </si>
  <si>
    <t>de  los  expe-</t>
  </si>
  <si>
    <t>dientes de los</t>
  </si>
  <si>
    <t>aseguramien-</t>
  </si>
  <si>
    <t>tos</t>
  </si>
  <si>
    <t>Expediente</t>
  </si>
  <si>
    <t>F00</t>
  </si>
  <si>
    <t>Servicio de Administración de  Bienes  Asegu-</t>
  </si>
  <si>
    <t>rados</t>
  </si>
  <si>
    <t>701</t>
  </si>
  <si>
    <t>Administrar  recursos  humanos,  materiales y</t>
  </si>
  <si>
    <t>financieros</t>
  </si>
  <si>
    <t>06</t>
  </si>
  <si>
    <t>GOBIERNO</t>
  </si>
  <si>
    <t>00</t>
  </si>
  <si>
    <t>Subfunción de Servicios Compartidos</t>
  </si>
  <si>
    <t>11</t>
  </si>
  <si>
    <t>Programa Nacional de Financiamiento del De-</t>
  </si>
  <si>
    <t>sarrollo</t>
  </si>
  <si>
    <t>301</t>
  </si>
  <si>
    <t>Regular y supervisar a agentes económicos</t>
  </si>
  <si>
    <t>FORMULA DEL INDICADOR:  Número de ca-</t>
  </si>
  <si>
    <t>sos atendidos entre el número de casos  reci-</t>
  </si>
  <si>
    <t>Atención de</t>
  </si>
  <si>
    <t>bidos  1/</t>
  </si>
  <si>
    <t>casos</t>
  </si>
  <si>
    <t>Casos</t>
  </si>
  <si>
    <t>G3A</t>
  </si>
  <si>
    <t>Comisión Nacional para  la  Protección y  De-</t>
  </si>
  <si>
    <t>fensa  de  los  Usuarios  de  Servicios  Finan-</t>
  </si>
  <si>
    <t>cieros</t>
  </si>
  <si>
    <t>Administrar recursos humanos, materiales y fi-</t>
  </si>
  <si>
    <t>nancieros</t>
  </si>
  <si>
    <t>Servicios Financieros Fiscales y Estadísticos</t>
  </si>
  <si>
    <t>101</t>
  </si>
  <si>
    <t>Diseñar  políticas  públicas  y  las  estrategias</t>
  </si>
  <si>
    <t>para su implantación</t>
  </si>
  <si>
    <t>I006</t>
  </si>
  <si>
    <t>Nueva Estructura Programática</t>
  </si>
  <si>
    <t>411</t>
  </si>
  <si>
    <t>Unidad de Política y Control Presupuestal</t>
  </si>
  <si>
    <t xml:space="preserve">FORMULA DEL INDICADOR:     Formular    el </t>
  </si>
  <si>
    <t xml:space="preserve">Programa </t>
  </si>
  <si>
    <t>Programa  Financiero 2000 y analizar sus va-</t>
  </si>
  <si>
    <t>Financiero</t>
  </si>
  <si>
    <t>riables entre las variables del año anterior 1/</t>
  </si>
  <si>
    <t>Anual</t>
  </si>
  <si>
    <t>Documento</t>
  </si>
  <si>
    <t>100</t>
  </si>
  <si>
    <t>Secretaría</t>
  </si>
  <si>
    <t>200</t>
  </si>
  <si>
    <t>Subsecretaría de Hacienda y Crédito Público</t>
  </si>
  <si>
    <t>210</t>
  </si>
  <si>
    <t>Dirección General de Crédito Público</t>
  </si>
  <si>
    <t>211</t>
  </si>
  <si>
    <t>Dirección General de Planeación Hacendaria</t>
  </si>
  <si>
    <t>300</t>
  </si>
  <si>
    <t>Subsecretaría de Ingresos</t>
  </si>
  <si>
    <t>302</t>
  </si>
  <si>
    <t>Coordinación General de Política de Ingresos</t>
  </si>
  <si>
    <t>y de Coordinación Fiscal</t>
  </si>
  <si>
    <t>310</t>
  </si>
  <si>
    <t>Dirección General de Política de Ingresos por</t>
  </si>
  <si>
    <t>Impuestos y de Coordinación Fiscal</t>
  </si>
  <si>
    <t>311</t>
  </si>
  <si>
    <t>Dirección General Técnica  y  de  Negociacio-</t>
  </si>
  <si>
    <t>nes Internacionales</t>
  </si>
  <si>
    <t>312</t>
  </si>
  <si>
    <t xml:space="preserve">Dirección General de Política de Ingresos por </t>
  </si>
  <si>
    <t>la Venta de Bienes  y la  Prestación de  Servi-</t>
  </si>
  <si>
    <t>cios Públicos</t>
  </si>
  <si>
    <t>400</t>
  </si>
  <si>
    <t>Subsecretaría de Egresos</t>
  </si>
  <si>
    <t>410</t>
  </si>
  <si>
    <t>Unidad de Inversiones y de  Desincorporación</t>
  </si>
  <si>
    <t>de Entidades Paraestatales</t>
  </si>
  <si>
    <t>412</t>
  </si>
  <si>
    <t>Unidad de  Contabilidad  Gubernamental e In-</t>
  </si>
  <si>
    <t>formes sobre la Gestión Pública</t>
  </si>
  <si>
    <t>413</t>
  </si>
  <si>
    <t>Unidad de Servicio Civil</t>
  </si>
  <si>
    <t>414</t>
  </si>
  <si>
    <t>Dirección General de Programación  y  Presu-</t>
  </si>
  <si>
    <t>puesto de Servicios</t>
  </si>
  <si>
    <t>415</t>
  </si>
  <si>
    <t>Dirección  General  de Programación y Presu-</t>
  </si>
  <si>
    <t>puesto Agropecuario,  Abasto,  Desarrollo So-</t>
  </si>
  <si>
    <t>cial y Recursos  Naturales</t>
  </si>
  <si>
    <t>416</t>
  </si>
  <si>
    <t>puesto de Salud, Educación y Laboral</t>
  </si>
  <si>
    <t>417</t>
  </si>
  <si>
    <t>puesto de Energía e Infraestructura</t>
  </si>
  <si>
    <t>500</t>
  </si>
  <si>
    <t>Procuraduría Fiscal de la Federación</t>
  </si>
  <si>
    <t>104</t>
  </si>
  <si>
    <t>Comunicar y difundir  las  actividades  y  com-</t>
  </si>
  <si>
    <t>promisos del Gobierno Federal</t>
  </si>
  <si>
    <t>FORMULA DEL INDICADOR:    Conferencias</t>
  </si>
  <si>
    <t>Difusión de la</t>
  </si>
  <si>
    <t>de prensa que se realizan entre las conferen-</t>
  </si>
  <si>
    <t>información de</t>
  </si>
  <si>
    <t>cias programadas  1/</t>
  </si>
  <si>
    <t>la SHCP</t>
  </si>
  <si>
    <t>Comunicados</t>
  </si>
  <si>
    <t>102</t>
  </si>
  <si>
    <t>Unidad de Coordinación Técnica y Vocero de</t>
  </si>
  <si>
    <t>la Secretaría de Hacienda y Crédito Público</t>
  </si>
  <si>
    <t>Unidad de Comunicación Social</t>
  </si>
  <si>
    <t>106</t>
  </si>
  <si>
    <t>Coordinar las relaciones del  Gobierno  Fede-</t>
  </si>
  <si>
    <t>ral con los diferentes órdenes y niveles de go-</t>
  </si>
  <si>
    <t>bierno</t>
  </si>
  <si>
    <t>FORMULA DEL INDICADOR:  Propuestas en-</t>
  </si>
  <si>
    <t xml:space="preserve">viadas para la  aprobación  en  la  Cámara de </t>
  </si>
  <si>
    <t xml:space="preserve">Propuesta </t>
  </si>
  <si>
    <t>Diputados entre propuestas programadas 1/</t>
  </si>
  <si>
    <t>legislativa</t>
  </si>
  <si>
    <t>Propuesta</t>
  </si>
  <si>
    <t>103</t>
  </si>
  <si>
    <t>Unidad  de   Enlace  con  el  Congreso  de  la</t>
  </si>
  <si>
    <t>Unión</t>
  </si>
  <si>
    <t>204</t>
  </si>
  <si>
    <t>Coordinar  y  promover las relaciones del país</t>
  </si>
  <si>
    <t>a nivel internacional</t>
  </si>
  <si>
    <t>FORMULA DEL INDICADOR:  Dictaminar  so-</t>
  </si>
  <si>
    <t>Dictaminar</t>
  </si>
  <si>
    <t>licitudes  de inversión  extranjera entre el total</t>
  </si>
  <si>
    <t>inversión ex-</t>
  </si>
  <si>
    <t>de solicitudes  recibidas 1/</t>
  </si>
  <si>
    <t>tranjera</t>
  </si>
  <si>
    <t>215</t>
  </si>
  <si>
    <t>Dirección  General  de  Asuntos  Hacendarios</t>
  </si>
  <si>
    <t>Internacionales</t>
  </si>
  <si>
    <t>209</t>
  </si>
  <si>
    <t>Promover, establecer y  dar seguimiento a los</t>
  </si>
  <si>
    <t>convenios con las entidades federativas</t>
  </si>
  <si>
    <t>I008</t>
  </si>
  <si>
    <t>Sistema Automatizado de Consulta Gerencial</t>
  </si>
  <si>
    <t>313</t>
  </si>
  <si>
    <t>Dirección General de Coordinación con  Enti-</t>
  </si>
  <si>
    <t>dades Federativas</t>
  </si>
  <si>
    <t>Dirección General de Coordinación  con  Enti-</t>
  </si>
  <si>
    <t>FORMULA DEL INDICADOR:     Número    de</t>
  </si>
  <si>
    <t>Registrar en</t>
  </si>
  <si>
    <t>trabajadores   registrados   en   las  AFORES</t>
  </si>
  <si>
    <t>las AFORES a</t>
  </si>
  <si>
    <t>entre número de afiliados al IMSS  1/ 2/</t>
  </si>
  <si>
    <t>los trabajado-</t>
  </si>
  <si>
    <t>res Afiliados al</t>
  </si>
  <si>
    <t>IMSS</t>
  </si>
  <si>
    <t>Trabajador</t>
  </si>
  <si>
    <t>212</t>
  </si>
  <si>
    <t>Dirección General de Banca de Desarrollo</t>
  </si>
  <si>
    <t>213</t>
  </si>
  <si>
    <t>Dirección General de Banca y Ahorro</t>
  </si>
  <si>
    <t>214</t>
  </si>
  <si>
    <t>Dirección General de Seguros y Valores</t>
  </si>
  <si>
    <t>D00</t>
  </si>
  <si>
    <t>Comisión Nacional del Sistema de Ahorro  pa-</t>
  </si>
  <si>
    <t>ra el Retiro</t>
  </si>
  <si>
    <t>303</t>
  </si>
  <si>
    <t>Supervisar el cumplimiento  de  las  obligacio-</t>
  </si>
  <si>
    <t>nes fiscales</t>
  </si>
  <si>
    <t xml:space="preserve">FORMULA DEL INDICADOR:  650 000  actos </t>
  </si>
  <si>
    <t>de  fiscalización  entre  6 408 412 universo de</t>
  </si>
  <si>
    <t>Indice de pre-</t>
  </si>
  <si>
    <t>contribuyentes 1/</t>
  </si>
  <si>
    <t>sencia fiscal</t>
  </si>
  <si>
    <t>Auditoría</t>
  </si>
  <si>
    <t xml:space="preserve">FORMULA DEL INDICADOR:  9 500 actos de </t>
  </si>
  <si>
    <t>fiscalización entre  11 344  universo de  gran-</t>
  </si>
  <si>
    <t>des contribuyentes  1/</t>
  </si>
  <si>
    <t>E00</t>
  </si>
  <si>
    <t>Servicio de Administración Tributaria</t>
  </si>
  <si>
    <t>401</t>
  </si>
  <si>
    <t>Administrar los fondos del Gobierno Federal</t>
  </si>
  <si>
    <t>I009</t>
  </si>
  <si>
    <t>Sistema Integral de Administración Financiera</t>
  </si>
  <si>
    <t>Federal (SIAFF)</t>
  </si>
  <si>
    <t>FORMULA DEL INDICADOR:  Formular docu-</t>
  </si>
  <si>
    <t>mentos sobre el flujo de fondos  del Gobierno</t>
  </si>
  <si>
    <t>Elaboración</t>
  </si>
  <si>
    <t>Federal entre el total  de  los recursos progra-</t>
  </si>
  <si>
    <t>de reportes</t>
  </si>
  <si>
    <t>mados 1/ 3/</t>
  </si>
  <si>
    <t>600</t>
  </si>
  <si>
    <t>Tesorería de la Federación</t>
  </si>
  <si>
    <t>610</t>
  </si>
  <si>
    <t>Subtesorería de Operación</t>
  </si>
  <si>
    <t>611</t>
  </si>
  <si>
    <t>Subtesorería de Contabilidad y  Control  Ope-</t>
  </si>
  <si>
    <t>rativo</t>
  </si>
  <si>
    <t>612</t>
  </si>
  <si>
    <t>Dirección General de Vigilancia  de  Fondos y</t>
  </si>
  <si>
    <t>Valores</t>
  </si>
  <si>
    <t>613</t>
  </si>
  <si>
    <t>Dirección General de Procedimientos Legales</t>
  </si>
  <si>
    <t>614</t>
  </si>
  <si>
    <t>Dirección General de Sistemas Automatizados</t>
  </si>
  <si>
    <t>402</t>
  </si>
  <si>
    <t>Recaudar Ingresos Federales</t>
  </si>
  <si>
    <t>FORMULA DEL INDICADOR:  414 907.6   re-</t>
  </si>
  <si>
    <t>Indice de</t>
  </si>
  <si>
    <t>caudación año  2000 entre  363 954.0  recau-</t>
  </si>
  <si>
    <t>recaudación</t>
  </si>
  <si>
    <t>Millones de</t>
  </si>
  <si>
    <t>dación año 1999  1/</t>
  </si>
  <si>
    <t>bruta anual</t>
  </si>
  <si>
    <t>pesos</t>
  </si>
  <si>
    <t>FORMULA DEL INDICADOR:  104 108.0   re-</t>
  </si>
  <si>
    <t xml:space="preserve">caudación año 2000 entre 93 876.0 recauda- </t>
  </si>
  <si>
    <t xml:space="preserve">recaudación </t>
  </si>
  <si>
    <t>ción año 1999  1/</t>
  </si>
  <si>
    <t xml:space="preserve">por comercio </t>
  </si>
  <si>
    <t>exterior</t>
  </si>
  <si>
    <t>407</t>
  </si>
  <si>
    <t>Representar al Gobierno  Federal  en  materia</t>
  </si>
  <si>
    <t>jurídica</t>
  </si>
  <si>
    <t>FORMULA DEL INDICADOR:  82 806 deman-</t>
  </si>
  <si>
    <t>das  de   nulidad  y  recursos  resueltos  entre</t>
  </si>
  <si>
    <t>103 508  demandas de nulidad y recursos  re-</t>
  </si>
  <si>
    <t>Indice de re-</t>
  </si>
  <si>
    <t>cibidos  1/</t>
  </si>
  <si>
    <t>soluciones</t>
  </si>
  <si>
    <t>Resolución</t>
  </si>
  <si>
    <t>FORMULA DEL INDICADOR:  4 554 981   nú-</t>
  </si>
  <si>
    <t>mero de consultas y asesoría proporcionadas</t>
  </si>
  <si>
    <t>contribuyentes</t>
  </si>
  <si>
    <t>entre 6 507 116 universo de contribuyentes 1/</t>
  </si>
  <si>
    <t>atendidos</t>
  </si>
  <si>
    <t>Contribuyentes</t>
  </si>
  <si>
    <t>Proporcionar asistencia técnica</t>
  </si>
  <si>
    <t>HHI</t>
  </si>
  <si>
    <t>Instituto  para  el  Desarrollo  Técnico  en   las</t>
  </si>
  <si>
    <t>Haciendas Públicas</t>
  </si>
  <si>
    <t>432</t>
  </si>
  <si>
    <t>Formar servidores públicos especializados</t>
  </si>
  <si>
    <t>FORMULA DEL INDICADOR:  125 000  capa-</t>
  </si>
  <si>
    <t xml:space="preserve">citandos entre 35 879  universo de servidores </t>
  </si>
  <si>
    <t>capacitación</t>
  </si>
  <si>
    <t>públicos del SAT  1/</t>
  </si>
  <si>
    <t>proporcionada</t>
  </si>
  <si>
    <t>Persona</t>
  </si>
  <si>
    <t>434</t>
  </si>
  <si>
    <t>Elaborar y establecer las bases de la informa-</t>
  </si>
  <si>
    <t>ción estadística nacional</t>
  </si>
  <si>
    <t>I001</t>
  </si>
  <si>
    <t>Programa de Calidad Total</t>
  </si>
  <si>
    <t>A00</t>
  </si>
  <si>
    <t>Instituto Nacional de Estadística,  Geografía e</t>
  </si>
  <si>
    <t>Informática</t>
  </si>
  <si>
    <t>I002</t>
  </si>
  <si>
    <t>Censo Ecomómico</t>
  </si>
  <si>
    <t>FORMULA DEL INDICADOR:   Publicaciones</t>
  </si>
  <si>
    <t>Publicaciones</t>
  </si>
  <si>
    <t>del Censo Económico  1999  realizadas  entre</t>
  </si>
  <si>
    <t>del Censo</t>
  </si>
  <si>
    <t>publicaciones   del   Censo  Económico  1999</t>
  </si>
  <si>
    <t>Económico</t>
  </si>
  <si>
    <t>programadas  1/</t>
  </si>
  <si>
    <t>Publicación</t>
  </si>
  <si>
    <t>FORMULA DEL INDICADOR: Unidades   eco-</t>
  </si>
  <si>
    <t>Procesar</t>
  </si>
  <si>
    <t>nómicas identificadas  entre unidades econó-</t>
  </si>
  <si>
    <t>micas censadas  1/</t>
  </si>
  <si>
    <t>económicas</t>
  </si>
  <si>
    <t>censadas</t>
  </si>
  <si>
    <t>I003</t>
  </si>
  <si>
    <t>Censo de Población y Vivienda</t>
  </si>
  <si>
    <t>FORMULA DEL INDICADOR: Levantamiento</t>
  </si>
  <si>
    <t>Levantar</t>
  </si>
  <si>
    <t>de información de la población  del país  reali-</t>
  </si>
  <si>
    <t>zado entre el levantamiento de información de</t>
  </si>
  <si>
    <t>la población</t>
  </si>
  <si>
    <t>la población del país programado 1/</t>
  </si>
  <si>
    <t>del país</t>
  </si>
  <si>
    <t>Vivienda</t>
  </si>
  <si>
    <t>FORMULA DEL INDICADOR: Captura, proce-</t>
  </si>
  <si>
    <t>samiento y difusión de resultados del levanta-</t>
  </si>
  <si>
    <t>Captura,</t>
  </si>
  <si>
    <t>miento entre  captura,  procesamiento  y  difu-</t>
  </si>
  <si>
    <t>procesamiento</t>
  </si>
  <si>
    <t>sión de resultados  del levantamiento  progra-</t>
  </si>
  <si>
    <t>y difusión de</t>
  </si>
  <si>
    <t>mado 1/</t>
  </si>
  <si>
    <t>resultados</t>
  </si>
  <si>
    <t>Instituto Nacional  de Estadística, Geografía e</t>
  </si>
  <si>
    <t>I004</t>
  </si>
  <si>
    <t>Censo Agrícola, Ganadero y Ejidal</t>
  </si>
  <si>
    <t xml:space="preserve">FORMULA DEL INDICADOR: Información  de </t>
  </si>
  <si>
    <t>unidades  de  producción  agrícola, forestal  y</t>
  </si>
  <si>
    <t>pecuaria del censo piloto 1999 procesada en-</t>
  </si>
  <si>
    <t>unidades de</t>
  </si>
  <si>
    <t>tre  Información   de   unidades de producción</t>
  </si>
  <si>
    <t>producción</t>
  </si>
  <si>
    <t xml:space="preserve">agrícola, forestal y pecuaria del censo  piloto  </t>
  </si>
  <si>
    <t>agrícola, fores-</t>
  </si>
  <si>
    <t>de 1999 programada  1/</t>
  </si>
  <si>
    <t xml:space="preserve">tal y pecuaria </t>
  </si>
  <si>
    <t>del Censo pilo-</t>
  </si>
  <si>
    <t>to de 1999</t>
  </si>
  <si>
    <t>FORMULA DEL INDICADOR: Planeación  de-</t>
  </si>
  <si>
    <t>Planeación a</t>
  </si>
  <si>
    <t>tallada del operativo censal  1/</t>
  </si>
  <si>
    <t>detalle efec-</t>
  </si>
  <si>
    <t>tuada</t>
  </si>
  <si>
    <t>Plan</t>
  </si>
  <si>
    <t>Cancelada</t>
  </si>
  <si>
    <t>Planeación de-</t>
  </si>
  <si>
    <t>tallada para el</t>
  </si>
  <si>
    <t>Agropecuario 2001  1/  4/</t>
  </si>
  <si>
    <t>levantamiento</t>
  </si>
  <si>
    <t>Agropecuario</t>
  </si>
  <si>
    <t>2001</t>
  </si>
  <si>
    <t>Instituto  Nacional de Estadística, Geografía e</t>
  </si>
  <si>
    <t>I005</t>
  </si>
  <si>
    <t>Cartografía Censal</t>
  </si>
  <si>
    <t xml:space="preserve">FORMULA DEL INDICADOR:   Conformar   el   </t>
  </si>
  <si>
    <t>Conformar el</t>
  </si>
  <si>
    <t>paquete cartográfico del XII Censo  de Pobla-</t>
  </si>
  <si>
    <t>paquete carto-</t>
  </si>
  <si>
    <t>ción y Vivienda 2000 y del Censo Agropecua-</t>
  </si>
  <si>
    <t>gráfico del XII</t>
  </si>
  <si>
    <t xml:space="preserve">rio 2001 entre el paquete cartográfico del XII </t>
  </si>
  <si>
    <t>Censo  de  Po-</t>
  </si>
  <si>
    <t xml:space="preserve">Censo de Población y Vivienda 2000 y del </t>
  </si>
  <si>
    <t>blación  y  Vi-</t>
  </si>
  <si>
    <t>Censo Agropecuario del 2001 programado 1/</t>
  </si>
  <si>
    <t>vienda 2000 y</t>
  </si>
  <si>
    <t>Carta Urbana</t>
  </si>
  <si>
    <t>FORMULA DEL INDICADOR: Superficie  foto-</t>
  </si>
  <si>
    <t>grafiada  más  meta 2000  entre superficie del</t>
  </si>
  <si>
    <t>Fotografía</t>
  </si>
  <si>
    <t>Kilómetros</t>
  </si>
  <si>
    <t>territorio nacional  1/</t>
  </si>
  <si>
    <t>aérea</t>
  </si>
  <si>
    <t>cuadrados</t>
  </si>
  <si>
    <t>FORMULA DEL INDICADOR:  Medición     de</t>
  </si>
  <si>
    <t>Medición de</t>
  </si>
  <si>
    <t xml:space="preserve">puntos geodésicos  realizados entre medición   </t>
  </si>
  <si>
    <t>puntos geodé-</t>
  </si>
  <si>
    <t>de puntos geodésicos programados  1/</t>
  </si>
  <si>
    <t>sicos</t>
  </si>
  <si>
    <t>Estación</t>
  </si>
  <si>
    <t>FORMULA DEL INDICADOR: Número de car-</t>
  </si>
  <si>
    <t>tas actualizadas entre cartas de cobertura na-</t>
  </si>
  <si>
    <t>cional 1/</t>
  </si>
  <si>
    <t>Elaborar cartas</t>
  </si>
  <si>
    <t>Carta urbana</t>
  </si>
  <si>
    <t xml:space="preserve">FORMULA DEL INDICADOR:   Publicaciones </t>
  </si>
  <si>
    <t>realizadas entre Publicaciones programadas</t>
  </si>
  <si>
    <t xml:space="preserve"> 1/</t>
  </si>
  <si>
    <t>realizadas</t>
  </si>
  <si>
    <t>FORMULA DEL INDICADOR:  Encuesta reali-</t>
  </si>
  <si>
    <t xml:space="preserve">Encuesta </t>
  </si>
  <si>
    <t>zada entre encuesta programada 1/</t>
  </si>
  <si>
    <t>realizada</t>
  </si>
  <si>
    <t>Encuesta</t>
  </si>
  <si>
    <t>FORMULA DEL INDICADOR: Población aten-</t>
  </si>
  <si>
    <t xml:space="preserve">Población </t>
  </si>
  <si>
    <t>dida entre población objetivo  1/</t>
  </si>
  <si>
    <t>atendida</t>
  </si>
  <si>
    <t>elaboradas entre publicaciones programadas</t>
  </si>
  <si>
    <t>1/</t>
  </si>
  <si>
    <t>elaboradas</t>
  </si>
  <si>
    <t>450</t>
  </si>
  <si>
    <t>Canalizar recursos financieros</t>
  </si>
  <si>
    <t>HJO</t>
  </si>
  <si>
    <t>Patronato del Ahorro Nacional</t>
  </si>
  <si>
    <t>602</t>
  </si>
  <si>
    <t>Auditar a la gestión pública</t>
  </si>
  <si>
    <t>FORMULA DEL INDICADOR:  Presupuesto</t>
  </si>
  <si>
    <t>Auditorías</t>
  </si>
  <si>
    <t>entre auditorías  1/</t>
  </si>
  <si>
    <t>programadas</t>
  </si>
  <si>
    <t>110</t>
  </si>
  <si>
    <t>Contraloría Interna</t>
  </si>
  <si>
    <t>700</t>
  </si>
  <si>
    <t>Oficialia Mayor</t>
  </si>
  <si>
    <t>710</t>
  </si>
  <si>
    <t>Dirección General de  Programación,  Organi-</t>
  </si>
  <si>
    <t>zación y Presupuesto</t>
  </si>
  <si>
    <t>711</t>
  </si>
  <si>
    <t>Dirección General de Recursos Humanos</t>
  </si>
  <si>
    <t>712</t>
  </si>
  <si>
    <t>Dirección General de  Recursos  Materiales y</t>
  </si>
  <si>
    <t>Servicios Generales</t>
  </si>
  <si>
    <t>713</t>
  </si>
  <si>
    <t>Dirección  General  de  Talleres de Impresión</t>
  </si>
  <si>
    <t>de Estampillas y Valores</t>
  </si>
  <si>
    <t>714</t>
  </si>
  <si>
    <t>Dirección General del Destino  de  los Bienes</t>
  </si>
  <si>
    <t>de Comercio Exterior Propiedad del Fisco Fe-</t>
  </si>
  <si>
    <t>deral</t>
  </si>
  <si>
    <t xml:space="preserve">Instituto Nacional  de Estadística, Geografía e </t>
  </si>
  <si>
    <t>Comisión Nacional del Sistema de Ahorro pa-</t>
  </si>
  <si>
    <t>702</t>
  </si>
  <si>
    <t>Administrar  los  recursos  informáticos para el</t>
  </si>
  <si>
    <t>desarrollo de las actividades sustantivas</t>
  </si>
  <si>
    <t>703</t>
  </si>
  <si>
    <t>Capacitar y formar servidores públicos</t>
  </si>
  <si>
    <t>FORMULA DEL INDICADOR: Personal capa-</t>
  </si>
  <si>
    <t xml:space="preserve">citado  en el 2000  entre personal total  en  el </t>
  </si>
  <si>
    <t>2000 1/</t>
  </si>
  <si>
    <t>Capacitación</t>
  </si>
  <si>
    <t>705</t>
  </si>
  <si>
    <t>Conservar y preservar el acervo documental</t>
  </si>
  <si>
    <t>715</t>
  </si>
  <si>
    <t xml:space="preserve">Dirección  General  de  Promoción  Cultural  y </t>
  </si>
  <si>
    <t>Acervo Patrimonial</t>
  </si>
  <si>
    <t>FORMULA DEL INDICADOR:    Número     de</t>
  </si>
  <si>
    <t>eventos  artísticos-culturales  realizados entre</t>
  </si>
  <si>
    <t>número  de eventos artísticos-culturales  pro-</t>
  </si>
  <si>
    <t xml:space="preserve">Eventos </t>
  </si>
  <si>
    <t>gramados  1/</t>
  </si>
  <si>
    <t>culturales</t>
  </si>
  <si>
    <t>Evento</t>
  </si>
  <si>
    <t>708</t>
  </si>
  <si>
    <t>Prever  el  pago de  los incrementos por servi-</t>
  </si>
  <si>
    <t>cios personales</t>
  </si>
  <si>
    <t>403</t>
  </si>
  <si>
    <t>Captar recursos financieros  5/</t>
  </si>
  <si>
    <t>G40</t>
  </si>
  <si>
    <t xml:space="preserve">Fideicomiso   Liquidador  de   Instituciones   y </t>
  </si>
  <si>
    <t>Organizaciones Auxiliares de Crédito</t>
  </si>
  <si>
    <t>22</t>
  </si>
  <si>
    <t>Programa de Desarrollo Informático</t>
  </si>
  <si>
    <t>Coordinar las relaciones  del  Gobierno Fede-</t>
  </si>
  <si>
    <t>FORMULA DEL INDICADOR:  Suma pondera-</t>
  </si>
  <si>
    <t xml:space="preserve">Coordinación </t>
  </si>
  <si>
    <t>da de cada estrategia  1/</t>
  </si>
  <si>
    <t xml:space="preserve">y seguimiento </t>
  </si>
  <si>
    <t xml:space="preserve">del programa </t>
  </si>
  <si>
    <t>de desarrollo</t>
  </si>
  <si>
    <t xml:space="preserve">informático </t>
  </si>
  <si>
    <t>(PDI)</t>
  </si>
  <si>
    <t>FORMULA DEL INDICADOR: Sistemas desa-</t>
  </si>
  <si>
    <t xml:space="preserve">Sistema </t>
  </si>
  <si>
    <t>rrollados entre sistemas programados  1/</t>
  </si>
  <si>
    <t>desarrollado</t>
  </si>
  <si>
    <t>Sistema</t>
  </si>
  <si>
    <t>FORMULA DEL INDICADOR: Servicios  Infor-</t>
  </si>
  <si>
    <t>Servicios</t>
  </si>
  <si>
    <t>máticos  1/</t>
  </si>
  <si>
    <t>informáticos</t>
  </si>
  <si>
    <t>Servicio</t>
  </si>
  <si>
    <t>FORMULA DEL INDICADOR: Estadísticas pu-</t>
  </si>
  <si>
    <t>blicadas de los sectores público, privado y so-</t>
  </si>
  <si>
    <t>cial  entre  estadísticas  programadas  de  los</t>
  </si>
  <si>
    <t>Estadísticas</t>
  </si>
  <si>
    <t>sectores público, privado y social  1/</t>
  </si>
  <si>
    <t>publicadas</t>
  </si>
  <si>
    <t>09</t>
  </si>
  <si>
    <t>SEGURIDAD SOCIAL</t>
  </si>
  <si>
    <t>03</t>
  </si>
  <si>
    <t>Seguros</t>
  </si>
  <si>
    <t>Programa Nacional de  Procuración e Imparti-</t>
  </si>
  <si>
    <t>Progama Normal de Operación</t>
  </si>
  <si>
    <t>707</t>
  </si>
  <si>
    <t>Pagar las aportaciones del Gobierno Federal</t>
  </si>
  <si>
    <t>Servicio  de  Administración de Bienes Asegu-</t>
  </si>
  <si>
    <t>Unidad de Enlace con el Congreso de la</t>
  </si>
  <si>
    <t>Subsecretaría  de Hacienda y Crédito Público</t>
  </si>
  <si>
    <t>Dirección General de Asuntos Hacendarios</t>
  </si>
  <si>
    <t>Dirección General  Técnica y de  Negociacio-</t>
  </si>
  <si>
    <t>la Venta de Bienes y  la  Prestación de  Servi-</t>
  </si>
  <si>
    <t>Unidad de Inversiones y de Desincorporación</t>
  </si>
  <si>
    <t>Unidad de  Contabilidad Gubernamental  e In-</t>
  </si>
  <si>
    <t>Dirección General de Programación y  Presu-</t>
  </si>
  <si>
    <t>Dirección General de  Programación  y Presu-</t>
  </si>
  <si>
    <t>puesto Agropecuario, Abasto,  Desarrollo  So-</t>
  </si>
  <si>
    <t>cial y Recursos Naturales</t>
  </si>
  <si>
    <t>Dirección General de  Programación y Presu-</t>
  </si>
  <si>
    <t>Oficialía Mayor</t>
  </si>
  <si>
    <t>Dirección  General de Programación,  Organi-</t>
  </si>
  <si>
    <t>Dirección  General de  Recursos Materiales y</t>
  </si>
  <si>
    <t>y Servicios Generales</t>
  </si>
  <si>
    <t>Dirección  General  de  Talleres de  Impresión</t>
  </si>
  <si>
    <t>Dirección  General  del Destino de los Bienes</t>
  </si>
  <si>
    <t>Dirección  General  de  Promoción  Cultural  y</t>
  </si>
  <si>
    <t>Instituto Nacional de Estadística, Geografía  e</t>
  </si>
  <si>
    <t>Comisión  Nacional  para la  Protección y De-</t>
  </si>
  <si>
    <t>fensa  de los  Usuarios de Servicios Financie-</t>
  </si>
  <si>
    <t>ros</t>
  </si>
  <si>
    <t>12</t>
  </si>
  <si>
    <t>DESARROLLO REGIONAL Y URBANO</t>
  </si>
  <si>
    <t>02</t>
  </si>
  <si>
    <t>Captar  recursos financieros</t>
  </si>
  <si>
    <t>HCG</t>
  </si>
  <si>
    <t>Fondo de Operación y Financiamiento Banca-</t>
  </si>
  <si>
    <t>rio a la Vivienda</t>
  </si>
  <si>
    <t>13</t>
  </si>
  <si>
    <t>DESARROLLO AGROPECUARIO</t>
  </si>
  <si>
    <t>Asuntos Agrarios</t>
  </si>
  <si>
    <t>35</t>
  </si>
  <si>
    <t>Programa Sectorial Agrario</t>
  </si>
  <si>
    <t>004</t>
  </si>
  <si>
    <t>Programa de Certificación de Derechos Ejida-</t>
  </si>
  <si>
    <t>les y Titulación de Solares Urbanos</t>
  </si>
  <si>
    <t>308</t>
  </si>
  <si>
    <t>Ordenar y regular la propiedad rural y urbana</t>
  </si>
  <si>
    <t>FORMULA DEL INDICADOR: Meta  2000  en-</t>
  </si>
  <si>
    <t>tre ejidos por medir  1/</t>
  </si>
  <si>
    <t>Medir ejidos</t>
  </si>
  <si>
    <t>Ejido</t>
  </si>
  <si>
    <t>FORMULA DEL INDICADOR: Planos  progra-</t>
  </si>
  <si>
    <t>Generar</t>
  </si>
  <si>
    <t>mados entre planos generados 1/</t>
  </si>
  <si>
    <t>planos</t>
  </si>
  <si>
    <t>Plano</t>
  </si>
  <si>
    <t>05</t>
  </si>
  <si>
    <t>Banca y Seguro Agropecuario</t>
  </si>
  <si>
    <t>Proporcionar servicios de aseguramiento</t>
  </si>
  <si>
    <t>GSA</t>
  </si>
  <si>
    <t>Agroasemex, S.A.</t>
  </si>
  <si>
    <t>17</t>
  </si>
  <si>
    <t>OTROS SERVICIOS Y  ACTIVIDADES  ECO-</t>
  </si>
  <si>
    <t>NOMICAS</t>
  </si>
  <si>
    <t>Fomento al Turismo</t>
  </si>
  <si>
    <t>437</t>
  </si>
  <si>
    <t>Desarrollar y construir infraestructura básica</t>
  </si>
  <si>
    <t>K018</t>
  </si>
  <si>
    <t>Cancún, Quintana Roo</t>
  </si>
  <si>
    <t>FORMULA DEL INDICADOR:  Superficie   ur-</t>
  </si>
  <si>
    <t>Avance físico</t>
  </si>
  <si>
    <t>banizada en el ejercicio entre superficie apro-</t>
  </si>
  <si>
    <t>de  urbaniza-</t>
  </si>
  <si>
    <t>vechable 1/</t>
  </si>
  <si>
    <t>ción</t>
  </si>
  <si>
    <t>Hectárea</t>
  </si>
  <si>
    <t>HAN</t>
  </si>
  <si>
    <t>Fondo Nacional de Fomento al Turismo</t>
  </si>
  <si>
    <t>K019</t>
  </si>
  <si>
    <t>Ixtapa, Gro.</t>
  </si>
  <si>
    <t>K020</t>
  </si>
  <si>
    <t>Los Cabos, B.C.S.</t>
  </si>
  <si>
    <t>K022</t>
  </si>
  <si>
    <t>Huatulco, Oax.</t>
  </si>
  <si>
    <t>Fondo Nacional de  Fomento al Turismo</t>
  </si>
  <si>
    <t>K027</t>
  </si>
  <si>
    <t>Escalera Náutica</t>
  </si>
  <si>
    <t>FORMULA DEL INDICADOR:  Obra   ejecuta-</t>
  </si>
  <si>
    <t>da entre obra programada 1/  7/</t>
  </si>
  <si>
    <t>Avance de</t>
  </si>
  <si>
    <t>Obra</t>
  </si>
  <si>
    <t>K021</t>
  </si>
  <si>
    <t>Loreto, B.C.S.  6/</t>
  </si>
  <si>
    <t>K029</t>
  </si>
  <si>
    <t>Mundo Maya  6/</t>
  </si>
  <si>
    <t>FORMULA DEL INDICADOR:  Estudios reali-</t>
  </si>
  <si>
    <t>zados entre estudios programados 1/  4/</t>
  </si>
  <si>
    <t>de Estudios</t>
  </si>
  <si>
    <t>Estudio</t>
  </si>
  <si>
    <t>438</t>
  </si>
  <si>
    <t>Conservar y mantener la infraestructura básica</t>
  </si>
  <si>
    <t>FORMULA DEL INDICADOR: Hectáreas con-</t>
  </si>
  <si>
    <t xml:space="preserve">servadas  entre  el   total  de  hectáreas   bajo </t>
  </si>
  <si>
    <t>conservación</t>
  </si>
  <si>
    <t>control de la institución  1/</t>
  </si>
  <si>
    <t>del desarrollo</t>
  </si>
  <si>
    <t xml:space="preserve">conservación </t>
  </si>
  <si>
    <t>Loreto, B.C.S.</t>
  </si>
  <si>
    <t>K028</t>
  </si>
  <si>
    <t>Barrancas del Cobre</t>
  </si>
  <si>
    <t>FORMULA DEL INDICADOR:  Hectáreas ur-</t>
  </si>
  <si>
    <t>banizadas para el Fideicomiso Barrancas del</t>
  </si>
  <si>
    <t>Indice de   ur-</t>
  </si>
  <si>
    <t>Cobre entre superficie aprobechable 1/  7/</t>
  </si>
  <si>
    <t>banización</t>
  </si>
  <si>
    <t>Mundo Maya</t>
  </si>
  <si>
    <t>yectos  6/</t>
  </si>
  <si>
    <t>nancieros  5/</t>
  </si>
  <si>
    <t>29</t>
  </si>
  <si>
    <t>Programa de Desarrollo del Sector Turismo</t>
  </si>
  <si>
    <t>FORMULA DEL INDICADOR:  Obra realizada</t>
  </si>
  <si>
    <t>Obras comple-</t>
  </si>
  <si>
    <t>entre obra programada 1/</t>
  </si>
  <si>
    <t>mentarias al</t>
  </si>
  <si>
    <t>rompeola tipo</t>
  </si>
  <si>
    <t>espigón</t>
  </si>
  <si>
    <t>G1K</t>
  </si>
  <si>
    <t>Baja Mantenimiento y Operación, S.A. de C.V.</t>
  </si>
  <si>
    <t>Huatulco, Oax.  6/</t>
  </si>
  <si>
    <t>Construcción,</t>
  </si>
  <si>
    <t>entre obra programada 1/ 4/</t>
  </si>
  <si>
    <t>ampliación y</t>
  </si>
  <si>
    <t>remodelación</t>
  </si>
  <si>
    <t>del recinto</t>
  </si>
  <si>
    <t>portuario</t>
  </si>
  <si>
    <t>Conservar y mantener la Infraestructura básica</t>
  </si>
  <si>
    <t>Mantener en</t>
  </si>
  <si>
    <t>ejercido entre presupuesto programado 7/ 8/</t>
  </si>
  <si>
    <t>condiciones</t>
  </si>
  <si>
    <t>óptimas la</t>
  </si>
  <si>
    <t>infraestructura</t>
  </si>
  <si>
    <t>de los centros</t>
  </si>
  <si>
    <t>integralmente</t>
  </si>
  <si>
    <t>planeados por</t>
  </si>
  <si>
    <t>FONATUR</t>
  </si>
  <si>
    <t>Centro</t>
  </si>
  <si>
    <t>Baja,  Mantenimiento  y   Operación,  S.A.  de</t>
  </si>
  <si>
    <t>C. V.</t>
  </si>
  <si>
    <t>TOTAL DEL GASTO PROGRAMABLE</t>
  </si>
  <si>
    <t>DEVENGADO</t>
  </si>
  <si>
    <t>1/ La meta se expresa en valor absoluto.</t>
  </si>
  <si>
    <t>2/ El presupuesto de este indicador debe considerar únicamente el presupuesto asignado al órgano desconcentrado D00 "Comisión Nacional del Sistema de Ahorro para el Retiro".</t>
  </si>
  <si>
    <t>3/ Este indicador pertenece al proyecto N000 "Actividad institucional no asociada a proyectos" de la actividad institucional 401 "Administrar los fondos del Gobierno Federal".</t>
  </si>
  <si>
    <t>4/ Indicador incorporado durante el ejercicio.</t>
  </si>
  <si>
    <t>5/ Actividad institucional incorporada durante el ejercicio.</t>
  </si>
  <si>
    <t>6/ Proyecto incorporado durante el ejercicio.</t>
  </si>
  <si>
    <t>7/ Este indicador no se reflejó en el PEF 2000 publicado del Ramo 06 Hacienda y Crédito Público  por problemas de edición.</t>
  </si>
  <si>
    <t>8/ La meta se expresa en porcentaje.</t>
  </si>
  <si>
    <t>HOJA     DE 44 .</t>
  </si>
  <si>
    <t>HOJA  2  DE 44 .</t>
  </si>
  <si>
    <t>HOJA  3  DE 44 .</t>
  </si>
  <si>
    <t>HOJA  4  DE 44 .</t>
  </si>
  <si>
    <t>HOJA  5  DE 44 .</t>
  </si>
  <si>
    <t>HOJA  6  DE 44 .</t>
  </si>
  <si>
    <t>HOJA  7  DE 44 .</t>
  </si>
  <si>
    <t>HOJA  8  DE 44 .</t>
  </si>
  <si>
    <t>HOJA 9   DE 44 .</t>
  </si>
  <si>
    <t>HOJA 10  DE 44 .</t>
  </si>
  <si>
    <t>HOJA  11  DE 44 .</t>
  </si>
  <si>
    <t>HOJA  12 DE 44 .</t>
  </si>
  <si>
    <t>HOJA  13 DE 44 .</t>
  </si>
  <si>
    <t>HOJA  14 DE 44 .</t>
  </si>
  <si>
    <t>HOJA 15  DE 44 .</t>
  </si>
  <si>
    <t>HOJA  16 DE 44 .</t>
  </si>
  <si>
    <t>HOJA  17 DE 44 .</t>
  </si>
  <si>
    <t>HOJA  18 DE 44 .</t>
  </si>
  <si>
    <t>HOJA 19  DE 44 .</t>
  </si>
  <si>
    <t>HOJA  20 DE 44 .</t>
  </si>
  <si>
    <t>HOJA 21  DE 44 .</t>
  </si>
  <si>
    <t>HOJA  22 DE 44 .</t>
  </si>
  <si>
    <t>HOJA  23 DE 44 .</t>
  </si>
  <si>
    <t>HOJA  24 DE 44 .</t>
  </si>
  <si>
    <t>HOJA  25 DE 44 .</t>
  </si>
  <si>
    <t>HOJA  26 DE 44 .</t>
  </si>
  <si>
    <t>HOJA  27 DE 44 .</t>
  </si>
  <si>
    <t>HOJA 28  DE 44 .</t>
  </si>
  <si>
    <t>HOJA 29  DE 44 .</t>
  </si>
  <si>
    <t>HOJA 30  DE 44 .</t>
  </si>
  <si>
    <t>HOJA 31  DE 44 .</t>
  </si>
  <si>
    <t>HOJA  32 DE 44 .</t>
  </si>
  <si>
    <t>HOJA 33  DE 44 .</t>
  </si>
  <si>
    <t>HOJA  34 DE 44 .</t>
  </si>
  <si>
    <t>HOJA  35 DE 44 .</t>
  </si>
  <si>
    <t>HOJA 36  DE 44 .</t>
  </si>
  <si>
    <t>HOJA 37  DE 44 .</t>
  </si>
  <si>
    <t>HOJA 38  DE 44 .</t>
  </si>
  <si>
    <t>HOJA 39  DE 44 .</t>
  </si>
  <si>
    <t>HOJA 40  DE 44 .</t>
  </si>
  <si>
    <t>HOJA 41  DE 44 .</t>
  </si>
  <si>
    <t>HOJA  42 DE 44 .</t>
  </si>
  <si>
    <t>HOJA 43  DE 44 .</t>
  </si>
  <si>
    <t>HOJA 44  DE 44 .</t>
  </si>
  <si>
    <t>1999</t>
  </si>
  <si>
    <t>unidades</t>
  </si>
  <si>
    <t>Original */</t>
  </si>
  <si>
    <t xml:space="preserve">Original </t>
  </si>
  <si>
    <t>*/ Los datos del presupuesto original pueden diferir de las cifras consignadas en el Presupuesto de Egresos de la Federación, debido al criterio de redondeo aplicado.</t>
  </si>
  <si>
    <t>del VIII Censo</t>
  </si>
  <si>
    <t>tallada para el levantamiento del VIII Censo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</si>
</sst>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22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2" width="13.69140625" style="0" customWidth="1"/>
    <col min="13" max="13" width="11.69140625" style="0" customWidth="1"/>
    <col min="14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34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23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35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24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32</v>
      </c>
      <c r="M8" s="23" t="s">
        <v>20</v>
      </c>
      <c r="N8" s="64"/>
      <c r="O8" s="17"/>
      <c r="P8" s="65"/>
      <c r="Q8" s="23" t="s">
        <v>3</v>
      </c>
      <c r="R8" s="16"/>
      <c r="S8" s="20" t="s">
        <v>36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33</v>
      </c>
      <c r="M9" s="30" t="s">
        <v>21</v>
      </c>
      <c r="N9" s="28" t="s">
        <v>715</v>
      </c>
      <c r="O9" s="67" t="s">
        <v>7</v>
      </c>
      <c r="P9" s="28" t="s">
        <v>8</v>
      </c>
      <c r="Q9" s="20" t="s">
        <v>30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27" t="s">
        <v>17</v>
      </c>
      <c r="G10" s="2" t="s">
        <v>5</v>
      </c>
      <c r="H10" s="14" t="s">
        <v>18</v>
      </c>
      <c r="I10" s="24"/>
      <c r="J10" s="1"/>
      <c r="K10" s="18"/>
      <c r="L10" s="26" t="s">
        <v>19</v>
      </c>
      <c r="M10" s="28" t="s">
        <v>22</v>
      </c>
      <c r="N10" s="28"/>
      <c r="O10" s="28"/>
      <c r="P10" s="28"/>
      <c r="Q10" s="26" t="s">
        <v>25</v>
      </c>
      <c r="R10" s="29" t="s">
        <v>25</v>
      </c>
      <c r="S10" s="30" t="s">
        <v>714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26</v>
      </c>
      <c r="R11" s="37" t="s">
        <v>27</v>
      </c>
      <c r="S11" s="31"/>
      <c r="T11" s="32"/>
      <c r="U11" s="33"/>
      <c r="V11" s="38" t="s">
        <v>28</v>
      </c>
      <c r="W11" s="39" t="s">
        <v>29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89" t="s">
        <v>38</v>
      </c>
      <c r="C13" s="40"/>
      <c r="D13" s="40"/>
      <c r="E13" s="40"/>
      <c r="F13" s="50"/>
      <c r="G13" s="91"/>
      <c r="H13" s="40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+S14+S15</f>
        <v>197472.3</v>
      </c>
      <c r="T13" s="81">
        <f>+T14+T15</f>
        <v>200646.2</v>
      </c>
      <c r="U13" s="88">
        <f>+U14+U15</f>
        <v>190930</v>
      </c>
      <c r="V13" s="80">
        <f>(U13/S13)*100</f>
        <v>96.6869783762077</v>
      </c>
      <c r="W13" s="81">
        <f>(U13/T13)*100</f>
        <v>95.15754596897425</v>
      </c>
      <c r="X13" s="1"/>
    </row>
    <row r="14" spans="1:24" ht="23.25">
      <c r="A14" s="1"/>
      <c r="B14" s="40"/>
      <c r="C14" s="40"/>
      <c r="D14" s="40"/>
      <c r="E14" s="40"/>
      <c r="F14" s="50"/>
      <c r="G14" s="91"/>
      <c r="H14" s="40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+S19</f>
        <v>0</v>
      </c>
      <c r="T14" s="81">
        <f t="shared" si="0"/>
        <v>0</v>
      </c>
      <c r="U14" s="88">
        <f t="shared" si="0"/>
        <v>0</v>
      </c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50"/>
      <c r="G15" s="91"/>
      <c r="H15" s="40"/>
      <c r="I15" s="44"/>
      <c r="J15" s="48" t="s">
        <v>41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197472.3</v>
      </c>
      <c r="T15" s="81">
        <f t="shared" si="0"/>
        <v>200646.2</v>
      </c>
      <c r="U15" s="88">
        <f t="shared" si="0"/>
        <v>190930</v>
      </c>
      <c r="V15" s="80">
        <f>(U15/S15)*100</f>
        <v>96.6869783762077</v>
      </c>
      <c r="W15" s="81">
        <f>(U15/T15)*100</f>
        <v>95.15754596897425</v>
      </c>
      <c r="X15" s="1"/>
    </row>
    <row r="16" spans="1:24" ht="23.25">
      <c r="A16" s="1"/>
      <c r="B16" s="40"/>
      <c r="C16" s="40"/>
      <c r="D16" s="40"/>
      <c r="E16" s="40"/>
      <c r="F16" s="50"/>
      <c r="G16" s="91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/>
      <c r="D17" s="89" t="s">
        <v>38</v>
      </c>
      <c r="E17" s="40"/>
      <c r="F17" s="50"/>
      <c r="G17" s="91"/>
      <c r="H17" s="40"/>
      <c r="I17" s="44"/>
      <c r="J17" s="48" t="s">
        <v>42</v>
      </c>
      <c r="K17" s="49"/>
      <c r="L17" s="42"/>
      <c r="M17" s="86"/>
      <c r="N17" s="71"/>
      <c r="O17" s="72"/>
      <c r="P17" s="70"/>
      <c r="Q17" s="78"/>
      <c r="R17" s="79"/>
      <c r="S17" s="80"/>
      <c r="T17" s="81"/>
      <c r="U17" s="88"/>
      <c r="V17" s="80"/>
      <c r="W17" s="81"/>
      <c r="X17" s="1"/>
    </row>
    <row r="18" spans="1:24" ht="23.25">
      <c r="A18" s="1"/>
      <c r="B18" s="40"/>
      <c r="C18" s="40"/>
      <c r="D18" s="40"/>
      <c r="E18" s="40"/>
      <c r="F18" s="50"/>
      <c r="G18" s="91"/>
      <c r="H18" s="40"/>
      <c r="I18" s="44"/>
      <c r="J18" s="48" t="s">
        <v>43</v>
      </c>
      <c r="K18" s="49"/>
      <c r="L18" s="42"/>
      <c r="M18" s="86"/>
      <c r="N18" s="71"/>
      <c r="O18" s="72"/>
      <c r="P18" s="70"/>
      <c r="Q18" s="78"/>
      <c r="R18" s="79"/>
      <c r="S18" s="80">
        <f>+S19+S20</f>
        <v>197472.3</v>
      </c>
      <c r="T18" s="81">
        <f>+T19+T20</f>
        <v>200646.2</v>
      </c>
      <c r="U18" s="88">
        <f>+U19+U20</f>
        <v>190930</v>
      </c>
      <c r="V18" s="80">
        <f>(U18/S18)*100</f>
        <v>96.6869783762077</v>
      </c>
      <c r="W18" s="81">
        <f>(U18/T18)*100</f>
        <v>95.15754596897425</v>
      </c>
      <c r="X18" s="1"/>
    </row>
    <row r="19" spans="1:24" ht="23.25">
      <c r="A19" s="1"/>
      <c r="B19" s="40"/>
      <c r="C19" s="40"/>
      <c r="D19" s="40"/>
      <c r="E19" s="40"/>
      <c r="F19" s="50"/>
      <c r="G19" s="91"/>
      <c r="H19" s="40"/>
      <c r="I19" s="44"/>
      <c r="J19" s="48" t="s">
        <v>40</v>
      </c>
      <c r="K19" s="49"/>
      <c r="L19" s="42"/>
      <c r="M19" s="86"/>
      <c r="N19" s="71"/>
      <c r="O19" s="72"/>
      <c r="P19" s="70"/>
      <c r="Q19" s="78"/>
      <c r="R19" s="79"/>
      <c r="S19" s="80">
        <f aca="true" t="shared" si="1" ref="S19:U20">+S23</f>
        <v>0</v>
      </c>
      <c r="T19" s="81">
        <f t="shared" si="1"/>
        <v>0</v>
      </c>
      <c r="U19" s="88">
        <f t="shared" si="1"/>
        <v>0</v>
      </c>
      <c r="V19" s="80"/>
      <c r="W19" s="81"/>
      <c r="X19" s="1"/>
    </row>
    <row r="20" spans="1:24" ht="23.25">
      <c r="A20" s="1"/>
      <c r="B20" s="40"/>
      <c r="C20" s="40"/>
      <c r="D20" s="40"/>
      <c r="E20" s="40"/>
      <c r="F20" s="50"/>
      <c r="G20" s="91"/>
      <c r="H20" s="40"/>
      <c r="I20" s="44"/>
      <c r="J20" s="48" t="s">
        <v>41</v>
      </c>
      <c r="K20" s="49"/>
      <c r="L20" s="42"/>
      <c r="M20" s="86"/>
      <c r="N20" s="71"/>
      <c r="O20" s="72"/>
      <c r="P20" s="70"/>
      <c r="Q20" s="78"/>
      <c r="R20" s="79"/>
      <c r="S20" s="80">
        <f t="shared" si="1"/>
        <v>197472.3</v>
      </c>
      <c r="T20" s="81">
        <f t="shared" si="1"/>
        <v>200646.2</v>
      </c>
      <c r="U20" s="88">
        <f t="shared" si="1"/>
        <v>190930</v>
      </c>
      <c r="V20" s="80">
        <f>(U20/S20)*100</f>
        <v>96.6869783762077</v>
      </c>
      <c r="W20" s="81">
        <f>(U20/T20)*100</f>
        <v>95.15754596897425</v>
      </c>
      <c r="X20" s="1"/>
    </row>
    <row r="21" spans="1:24" ht="23.25">
      <c r="A21" s="1"/>
      <c r="B21" s="40"/>
      <c r="C21" s="40"/>
      <c r="D21" s="40"/>
      <c r="E21" s="40"/>
      <c r="F21" s="50"/>
      <c r="G21" s="91"/>
      <c r="H21" s="40"/>
      <c r="I21" s="44"/>
      <c r="J21" s="48"/>
      <c r="K21" s="49"/>
      <c r="L21" s="42"/>
      <c r="M21" s="86"/>
      <c r="N21" s="71"/>
      <c r="O21" s="72"/>
      <c r="P21" s="70"/>
      <c r="Q21" s="78"/>
      <c r="R21" s="79"/>
      <c r="S21" s="80"/>
      <c r="T21" s="81"/>
      <c r="U21" s="88"/>
      <c r="V21" s="80"/>
      <c r="W21" s="81"/>
      <c r="X21" s="1"/>
    </row>
    <row r="22" spans="1:24" ht="23.25">
      <c r="A22" s="1"/>
      <c r="B22" s="40"/>
      <c r="C22" s="40"/>
      <c r="D22" s="40"/>
      <c r="E22" s="89" t="s">
        <v>44</v>
      </c>
      <c r="F22" s="50"/>
      <c r="G22" s="91"/>
      <c r="H22" s="40"/>
      <c r="I22" s="44"/>
      <c r="J22" s="48" t="s">
        <v>45</v>
      </c>
      <c r="K22" s="49"/>
      <c r="L22" s="42"/>
      <c r="M22" s="86"/>
      <c r="N22" s="71"/>
      <c r="O22" s="72"/>
      <c r="P22" s="70"/>
      <c r="Q22" s="78"/>
      <c r="R22" s="79"/>
      <c r="S22" s="80">
        <f>+S23+S24</f>
        <v>197472.3</v>
      </c>
      <c r="T22" s="81">
        <f>+T23+T24</f>
        <v>200646.2</v>
      </c>
      <c r="U22" s="88">
        <f>+U23+U24</f>
        <v>190930</v>
      </c>
      <c r="V22" s="80">
        <f>(U22/S22)*100</f>
        <v>96.6869783762077</v>
      </c>
      <c r="W22" s="81">
        <f>(U22/T22)*100</f>
        <v>95.15754596897425</v>
      </c>
      <c r="X22" s="1"/>
    </row>
    <row r="23" spans="1:24" ht="23.25">
      <c r="A23" s="1"/>
      <c r="B23" s="40"/>
      <c r="C23" s="40"/>
      <c r="D23" s="40"/>
      <c r="E23" s="40"/>
      <c r="F23" s="50"/>
      <c r="G23" s="91"/>
      <c r="H23" s="40"/>
      <c r="I23" s="44"/>
      <c r="J23" s="48" t="s">
        <v>40</v>
      </c>
      <c r="K23" s="49"/>
      <c r="L23" s="42"/>
      <c r="M23" s="86"/>
      <c r="N23" s="71"/>
      <c r="O23" s="72"/>
      <c r="P23" s="70"/>
      <c r="Q23" s="78"/>
      <c r="R23" s="79"/>
      <c r="S23" s="80">
        <f aca="true" t="shared" si="2" ref="S23:U24">+S28+S62</f>
        <v>0</v>
      </c>
      <c r="T23" s="81">
        <f t="shared" si="2"/>
        <v>0</v>
      </c>
      <c r="U23" s="88">
        <f t="shared" si="2"/>
        <v>0</v>
      </c>
      <c r="V23" s="80"/>
      <c r="W23" s="81"/>
      <c r="X23" s="1"/>
    </row>
    <row r="24" spans="1:24" ht="23.25">
      <c r="A24" s="1"/>
      <c r="B24" s="40"/>
      <c r="C24" s="40"/>
      <c r="D24" s="40"/>
      <c r="E24" s="40"/>
      <c r="F24" s="50"/>
      <c r="G24" s="91"/>
      <c r="H24" s="40"/>
      <c r="I24" s="44"/>
      <c r="J24" s="48" t="s">
        <v>41</v>
      </c>
      <c r="K24" s="49"/>
      <c r="L24" s="42"/>
      <c r="M24" s="86"/>
      <c r="N24" s="71"/>
      <c r="O24" s="72"/>
      <c r="P24" s="70"/>
      <c r="Q24" s="78"/>
      <c r="R24" s="79"/>
      <c r="S24" s="80">
        <f t="shared" si="2"/>
        <v>197472.3</v>
      </c>
      <c r="T24" s="81">
        <f t="shared" si="2"/>
        <v>200646.2</v>
      </c>
      <c r="U24" s="88">
        <f t="shared" si="2"/>
        <v>190930</v>
      </c>
      <c r="V24" s="80">
        <f>(U24/S24)*100</f>
        <v>96.6869783762077</v>
      </c>
      <c r="W24" s="81">
        <f>(U24/T24)*100</f>
        <v>95.15754596897425</v>
      </c>
      <c r="X24" s="1"/>
    </row>
    <row r="25" spans="1:24" ht="23.25">
      <c r="A25" s="1"/>
      <c r="B25" s="40"/>
      <c r="C25" s="40"/>
      <c r="D25" s="40"/>
      <c r="E25" s="40"/>
      <c r="F25" s="50"/>
      <c r="G25" s="91"/>
      <c r="H25" s="40"/>
      <c r="I25" s="44"/>
      <c r="J25" s="48"/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40"/>
      <c r="E26" s="40"/>
      <c r="F26" s="90" t="s">
        <v>46</v>
      </c>
      <c r="G26" s="91"/>
      <c r="H26" s="40"/>
      <c r="I26" s="44"/>
      <c r="J26" s="48" t="s">
        <v>47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40"/>
      <c r="D27" s="40"/>
      <c r="E27" s="40"/>
      <c r="F27" s="50"/>
      <c r="G27" s="91"/>
      <c r="H27" s="40"/>
      <c r="I27" s="44"/>
      <c r="J27" s="48" t="s">
        <v>48</v>
      </c>
      <c r="K27" s="49"/>
      <c r="L27" s="42"/>
      <c r="M27" s="86"/>
      <c r="N27" s="71"/>
      <c r="O27" s="72"/>
      <c r="P27" s="70"/>
      <c r="Q27" s="78"/>
      <c r="R27" s="79"/>
      <c r="S27" s="80">
        <f>+S28+S29</f>
        <v>127427</v>
      </c>
      <c r="T27" s="81">
        <f>+T28+T29</f>
        <v>108511.9</v>
      </c>
      <c r="U27" s="88">
        <f>+U28+U29</f>
        <v>102172.9</v>
      </c>
      <c r="V27" s="80">
        <f>(U27/S27)*100</f>
        <v>80.181515691337</v>
      </c>
      <c r="W27" s="81">
        <f>(U27/T27)*100</f>
        <v>94.15824439531517</v>
      </c>
      <c r="X27" s="1"/>
    </row>
    <row r="28" spans="1:24" ht="23.25">
      <c r="A28" s="1"/>
      <c r="B28" s="40"/>
      <c r="C28" s="40"/>
      <c r="D28" s="40"/>
      <c r="E28" s="40"/>
      <c r="F28" s="50"/>
      <c r="G28" s="91"/>
      <c r="H28" s="40"/>
      <c r="I28" s="44"/>
      <c r="J28" s="48" t="s">
        <v>40</v>
      </c>
      <c r="K28" s="49"/>
      <c r="L28" s="42"/>
      <c r="M28" s="86"/>
      <c r="N28" s="71"/>
      <c r="O28" s="72"/>
      <c r="P28" s="70"/>
      <c r="Q28" s="78"/>
      <c r="R28" s="79"/>
      <c r="S28" s="80">
        <f aca="true" t="shared" si="3" ref="S28:U29">+S33</f>
        <v>0</v>
      </c>
      <c r="T28" s="81">
        <f t="shared" si="3"/>
        <v>0</v>
      </c>
      <c r="U28" s="88">
        <f t="shared" si="3"/>
        <v>0</v>
      </c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/>
      <c r="G29" s="91"/>
      <c r="H29" s="40"/>
      <c r="I29" s="44"/>
      <c r="J29" s="48" t="s">
        <v>41</v>
      </c>
      <c r="K29" s="49"/>
      <c r="L29" s="42"/>
      <c r="M29" s="86"/>
      <c r="N29" s="71"/>
      <c r="O29" s="72"/>
      <c r="P29" s="70"/>
      <c r="Q29" s="78"/>
      <c r="R29" s="79"/>
      <c r="S29" s="80">
        <f t="shared" si="3"/>
        <v>127427</v>
      </c>
      <c r="T29" s="81">
        <f t="shared" si="3"/>
        <v>108511.9</v>
      </c>
      <c r="U29" s="88">
        <f t="shared" si="3"/>
        <v>102172.9</v>
      </c>
      <c r="V29" s="80">
        <f>(U29/S29)*100</f>
        <v>80.181515691337</v>
      </c>
      <c r="W29" s="81">
        <f>(U29/T29)*100</f>
        <v>94.15824439531517</v>
      </c>
      <c r="X29" s="1"/>
    </row>
    <row r="30" spans="1:24" ht="23.25">
      <c r="A30" s="1"/>
      <c r="B30" s="40"/>
      <c r="C30" s="40"/>
      <c r="D30" s="40"/>
      <c r="E30" s="40"/>
      <c r="F30" s="50"/>
      <c r="G30" s="91"/>
      <c r="H30" s="40"/>
      <c r="I30" s="44"/>
      <c r="J30" s="48"/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92" t="s">
        <v>49</v>
      </c>
      <c r="H31" s="40"/>
      <c r="I31" s="44"/>
      <c r="J31" s="48" t="s">
        <v>50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91"/>
      <c r="H32" s="40"/>
      <c r="I32" s="44"/>
      <c r="J32" s="48" t="s">
        <v>51</v>
      </c>
      <c r="K32" s="49"/>
      <c r="L32" s="42"/>
      <c r="M32" s="86"/>
      <c r="N32" s="71"/>
      <c r="O32" s="72"/>
      <c r="P32" s="70"/>
      <c r="Q32" s="78"/>
      <c r="R32" s="79"/>
      <c r="S32" s="80">
        <f>+S33+S34</f>
        <v>127427</v>
      </c>
      <c r="T32" s="81">
        <f>+T33+T34</f>
        <v>108511.9</v>
      </c>
      <c r="U32" s="88">
        <f>+U33+U34</f>
        <v>102172.9</v>
      </c>
      <c r="V32" s="80">
        <f>(U32/S32)*100</f>
        <v>80.181515691337</v>
      </c>
      <c r="W32" s="81">
        <f>(U32/T32)*100</f>
        <v>94.15824439531517</v>
      </c>
      <c r="X32" s="1"/>
    </row>
    <row r="33" spans="1:24" ht="23.25">
      <c r="A33" s="1"/>
      <c r="B33" s="40"/>
      <c r="C33" s="40"/>
      <c r="D33" s="40"/>
      <c r="E33" s="40"/>
      <c r="F33" s="50"/>
      <c r="G33" s="91"/>
      <c r="H33" s="40"/>
      <c r="I33" s="44"/>
      <c r="J33" s="48" t="s">
        <v>40</v>
      </c>
      <c r="K33" s="49"/>
      <c r="L33" s="42"/>
      <c r="M33" s="86"/>
      <c r="N33" s="71"/>
      <c r="O33" s="72"/>
      <c r="P33" s="70"/>
      <c r="Q33" s="78"/>
      <c r="R33" s="79"/>
      <c r="S33" s="80">
        <f aca="true" t="shared" si="4" ref="S33:U34">+S57</f>
        <v>0</v>
      </c>
      <c r="T33" s="81">
        <f t="shared" si="4"/>
        <v>0</v>
      </c>
      <c r="U33" s="88">
        <f t="shared" si="4"/>
        <v>0</v>
      </c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50"/>
      <c r="G34" s="91"/>
      <c r="H34" s="40"/>
      <c r="I34" s="44"/>
      <c r="J34" s="48" t="s">
        <v>41</v>
      </c>
      <c r="K34" s="49"/>
      <c r="L34" s="42"/>
      <c r="M34" s="86"/>
      <c r="N34" s="71"/>
      <c r="O34" s="72"/>
      <c r="P34" s="70"/>
      <c r="Q34" s="78"/>
      <c r="R34" s="79"/>
      <c r="S34" s="80">
        <f t="shared" si="4"/>
        <v>127427</v>
      </c>
      <c r="T34" s="81">
        <f t="shared" si="4"/>
        <v>108511.9</v>
      </c>
      <c r="U34" s="88">
        <f t="shared" si="4"/>
        <v>102172.9</v>
      </c>
      <c r="V34" s="80">
        <f>(U34/S34)*100</f>
        <v>80.181515691337</v>
      </c>
      <c r="W34" s="81">
        <f>(U34/T34)*100</f>
        <v>94.15824439531517</v>
      </c>
      <c r="X34" s="1"/>
    </row>
    <row r="35" spans="1:24" ht="23.25">
      <c r="A35" s="1"/>
      <c r="B35" s="40"/>
      <c r="C35" s="40"/>
      <c r="D35" s="40"/>
      <c r="E35" s="40"/>
      <c r="F35" s="50"/>
      <c r="G35" s="91"/>
      <c r="H35" s="40"/>
      <c r="I35" s="44"/>
      <c r="J35" s="48"/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50"/>
      <c r="G36" s="91"/>
      <c r="H36" s="40"/>
      <c r="I36" s="44"/>
      <c r="J36" s="48" t="s">
        <v>52</v>
      </c>
      <c r="K36" s="49"/>
      <c r="L36" s="42" t="s">
        <v>53</v>
      </c>
      <c r="M36" s="86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40"/>
      <c r="D37" s="40"/>
      <c r="E37" s="40"/>
      <c r="F37" s="50"/>
      <c r="G37" s="91"/>
      <c r="H37" s="40"/>
      <c r="I37" s="44"/>
      <c r="J37" s="48" t="s">
        <v>54</v>
      </c>
      <c r="K37" s="49"/>
      <c r="L37" s="42" t="s">
        <v>55</v>
      </c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50"/>
      <c r="G38" s="91"/>
      <c r="H38" s="40"/>
      <c r="I38" s="44"/>
      <c r="J38" s="48" t="s">
        <v>56</v>
      </c>
      <c r="K38" s="49"/>
      <c r="L38" s="42" t="s">
        <v>57</v>
      </c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50"/>
      <c r="G39" s="91"/>
      <c r="H39" s="40"/>
      <c r="I39" s="44"/>
      <c r="J39" s="48"/>
      <c r="K39" s="49"/>
      <c r="L39" s="42" t="s">
        <v>58</v>
      </c>
      <c r="M39" s="86"/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50"/>
      <c r="G40" s="91"/>
      <c r="H40" s="40"/>
      <c r="I40" s="44"/>
      <c r="J40" s="48"/>
      <c r="K40" s="49"/>
      <c r="L40" s="42" t="s">
        <v>59</v>
      </c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50"/>
      <c r="G41" s="91"/>
      <c r="H41" s="40"/>
      <c r="I41" s="44"/>
      <c r="J41" s="48"/>
      <c r="K41" s="49"/>
      <c r="L41" s="42" t="s">
        <v>60</v>
      </c>
      <c r="M41" s="86" t="s">
        <v>61</v>
      </c>
      <c r="N41" s="71">
        <v>875</v>
      </c>
      <c r="O41" s="72">
        <v>875</v>
      </c>
      <c r="P41" s="70">
        <v>7926</v>
      </c>
      <c r="Q41" s="78">
        <f>(P41/N41)*100</f>
        <v>905.8285714285714</v>
      </c>
      <c r="R41" s="79">
        <f>(P41/O41)*100</f>
        <v>905.8285714285714</v>
      </c>
      <c r="S41" s="80">
        <f>+S42+S43</f>
        <v>127427</v>
      </c>
      <c r="T41" s="81">
        <f>+T42+T43</f>
        <v>108511.9</v>
      </c>
      <c r="U41" s="88">
        <f>+U42+U43</f>
        <v>102172.9</v>
      </c>
      <c r="V41" s="80">
        <f>(U41/S41)*100</f>
        <v>80.181515691337</v>
      </c>
      <c r="W41" s="81">
        <f>(U41/T41)*100</f>
        <v>94.15824439531517</v>
      </c>
      <c r="X41" s="1"/>
    </row>
    <row r="42" spans="1:24" ht="23.25">
      <c r="A42" s="1"/>
      <c r="B42" s="40"/>
      <c r="C42" s="40"/>
      <c r="D42" s="40"/>
      <c r="E42" s="40"/>
      <c r="F42" s="50"/>
      <c r="G42" s="91"/>
      <c r="H42" s="40"/>
      <c r="I42" s="44"/>
      <c r="J42" s="48" t="s">
        <v>40</v>
      </c>
      <c r="K42" s="49"/>
      <c r="L42" s="42"/>
      <c r="M42" s="86"/>
      <c r="N42" s="71"/>
      <c r="O42" s="72"/>
      <c r="P42" s="70"/>
      <c r="Q42" s="78"/>
      <c r="R42" s="79"/>
      <c r="S42" s="80">
        <f aca="true" t="shared" si="5" ref="S42:U43">+S57</f>
        <v>0</v>
      </c>
      <c r="T42" s="81">
        <f t="shared" si="5"/>
        <v>0</v>
      </c>
      <c r="U42" s="88">
        <f t="shared" si="5"/>
        <v>0</v>
      </c>
      <c r="V42" s="80"/>
      <c r="W42" s="81"/>
      <c r="X42" s="1"/>
    </row>
    <row r="43" spans="1:24" ht="23.25">
      <c r="A43" s="1"/>
      <c r="B43" s="40"/>
      <c r="C43" s="40"/>
      <c r="D43" s="40"/>
      <c r="E43" s="40"/>
      <c r="F43" s="50"/>
      <c r="G43" s="91"/>
      <c r="H43" s="40"/>
      <c r="I43" s="44"/>
      <c r="J43" s="48" t="s">
        <v>41</v>
      </c>
      <c r="K43" s="49"/>
      <c r="L43" s="42"/>
      <c r="M43" s="86"/>
      <c r="N43" s="71"/>
      <c r="O43" s="72"/>
      <c r="P43" s="70"/>
      <c r="Q43" s="78"/>
      <c r="R43" s="79"/>
      <c r="S43" s="80">
        <f t="shared" si="5"/>
        <v>127427</v>
      </c>
      <c r="T43" s="81">
        <f t="shared" si="5"/>
        <v>108511.9</v>
      </c>
      <c r="U43" s="88">
        <f t="shared" si="5"/>
        <v>102172.9</v>
      </c>
      <c r="V43" s="80">
        <f>(U43/S43)*100</f>
        <v>80.181515691337</v>
      </c>
      <c r="W43" s="81">
        <f>(U43/T43)*100</f>
        <v>94.15824439531517</v>
      </c>
      <c r="X43" s="1"/>
    </row>
    <row r="44" spans="1:24" ht="23.25">
      <c r="A44" s="1"/>
      <c r="B44" s="40"/>
      <c r="C44" s="40"/>
      <c r="D44" s="40"/>
      <c r="E44" s="40"/>
      <c r="F44" s="50"/>
      <c r="G44" s="91"/>
      <c r="H44" s="40"/>
      <c r="I44" s="44"/>
      <c r="J44" s="48"/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93"/>
      <c r="G45" s="94"/>
      <c r="H45" s="51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669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34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23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35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24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32</v>
      </c>
      <c r="M50" s="23" t="s">
        <v>20</v>
      </c>
      <c r="N50" s="64"/>
      <c r="O50" s="17"/>
      <c r="P50" s="65"/>
      <c r="Q50" s="23" t="s">
        <v>3</v>
      </c>
      <c r="R50" s="16"/>
      <c r="S50" s="20" t="s">
        <v>36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33</v>
      </c>
      <c r="M51" s="30" t="s">
        <v>21</v>
      </c>
      <c r="N51" s="28" t="s">
        <v>6</v>
      </c>
      <c r="O51" s="67" t="s">
        <v>7</v>
      </c>
      <c r="P51" s="28" t="s">
        <v>8</v>
      </c>
      <c r="Q51" s="20" t="s">
        <v>30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13</v>
      </c>
      <c r="C52" s="14" t="s">
        <v>14</v>
      </c>
      <c r="D52" s="14" t="s">
        <v>15</v>
      </c>
      <c r="E52" s="14" t="s">
        <v>16</v>
      </c>
      <c r="F52" s="27" t="s">
        <v>17</v>
      </c>
      <c r="G52" s="2" t="s">
        <v>5</v>
      </c>
      <c r="H52" s="14" t="s">
        <v>18</v>
      </c>
      <c r="I52" s="24"/>
      <c r="J52" s="1"/>
      <c r="K52" s="18"/>
      <c r="L52" s="26" t="s">
        <v>19</v>
      </c>
      <c r="M52" s="28" t="s">
        <v>22</v>
      </c>
      <c r="N52" s="28"/>
      <c r="O52" s="28"/>
      <c r="P52" s="28"/>
      <c r="Q52" s="26" t="s">
        <v>25</v>
      </c>
      <c r="R52" s="29" t="s">
        <v>25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26</v>
      </c>
      <c r="R53" s="37" t="s">
        <v>27</v>
      </c>
      <c r="S53" s="31"/>
      <c r="T53" s="32"/>
      <c r="U53" s="33"/>
      <c r="V53" s="38" t="s">
        <v>28</v>
      </c>
      <c r="W53" s="39" t="s">
        <v>29</v>
      </c>
      <c r="X53" s="1"/>
    </row>
    <row r="54" spans="1:24" ht="23.25">
      <c r="A54" s="1"/>
      <c r="B54" s="40"/>
      <c r="C54" s="40"/>
      <c r="D54" s="40"/>
      <c r="E54" s="40"/>
      <c r="F54" s="50"/>
      <c r="G54" s="91"/>
      <c r="H54" s="40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89" t="s">
        <v>38</v>
      </c>
      <c r="C55" s="40"/>
      <c r="D55" s="89" t="s">
        <v>38</v>
      </c>
      <c r="E55" s="89" t="s">
        <v>44</v>
      </c>
      <c r="F55" s="90" t="s">
        <v>46</v>
      </c>
      <c r="G55" s="92" t="s">
        <v>49</v>
      </c>
      <c r="H55" s="89" t="s">
        <v>62</v>
      </c>
      <c r="I55" s="44"/>
      <c r="J55" s="48" t="s">
        <v>63</v>
      </c>
      <c r="K55" s="49"/>
      <c r="L55" s="42"/>
      <c r="M55" s="86"/>
      <c r="N55" s="71"/>
      <c r="O55" s="72"/>
      <c r="P55" s="70"/>
      <c r="Q55" s="78"/>
      <c r="R55" s="79"/>
      <c r="S55" s="80"/>
      <c r="T55" s="81"/>
      <c r="U55" s="88"/>
      <c r="V55" s="80"/>
      <c r="W55" s="81"/>
      <c r="X55" s="1"/>
    </row>
    <row r="56" spans="1:24" ht="23.25">
      <c r="A56" s="1"/>
      <c r="B56" s="40"/>
      <c r="C56" s="40"/>
      <c r="D56" s="40"/>
      <c r="E56" s="40"/>
      <c r="F56" s="50"/>
      <c r="G56" s="91"/>
      <c r="H56" s="40"/>
      <c r="I56" s="44"/>
      <c r="J56" s="48" t="s">
        <v>64</v>
      </c>
      <c r="K56" s="49"/>
      <c r="L56" s="42"/>
      <c r="M56" s="86"/>
      <c r="N56" s="71"/>
      <c r="O56" s="72"/>
      <c r="P56" s="70"/>
      <c r="Q56" s="78"/>
      <c r="R56" s="79"/>
      <c r="S56" s="80">
        <f>+S57+S58</f>
        <v>127427</v>
      </c>
      <c r="T56" s="81">
        <f>+T57+T58</f>
        <v>108511.9</v>
      </c>
      <c r="U56" s="88">
        <f>+U57+U58</f>
        <v>102172.9</v>
      </c>
      <c r="V56" s="80">
        <f>(U56/S56)*100</f>
        <v>80.181515691337</v>
      </c>
      <c r="W56" s="81">
        <f>(U56/T56)*100</f>
        <v>94.15824439531517</v>
      </c>
      <c r="X56" s="1"/>
    </row>
    <row r="57" spans="1:24" ht="23.25">
      <c r="A57" s="1"/>
      <c r="B57" s="40"/>
      <c r="C57" s="40"/>
      <c r="D57" s="40"/>
      <c r="E57" s="40"/>
      <c r="F57" s="50"/>
      <c r="G57" s="91"/>
      <c r="H57" s="40"/>
      <c r="I57" s="44"/>
      <c r="J57" s="48" t="s">
        <v>40</v>
      </c>
      <c r="K57" s="49"/>
      <c r="L57" s="42"/>
      <c r="M57" s="86"/>
      <c r="N57" s="71"/>
      <c r="O57" s="72"/>
      <c r="P57" s="70"/>
      <c r="Q57" s="78"/>
      <c r="R57" s="79"/>
      <c r="S57" s="80">
        <v>0</v>
      </c>
      <c r="T57" s="81">
        <v>0</v>
      </c>
      <c r="U57" s="88">
        <v>0</v>
      </c>
      <c r="V57" s="80"/>
      <c r="W57" s="81"/>
      <c r="X57" s="1"/>
    </row>
    <row r="58" spans="1:24" ht="23.25">
      <c r="A58" s="1"/>
      <c r="B58" s="40"/>
      <c r="C58" s="40"/>
      <c r="D58" s="40"/>
      <c r="E58" s="40"/>
      <c r="F58" s="50"/>
      <c r="G58" s="91"/>
      <c r="H58" s="40"/>
      <c r="I58" s="44"/>
      <c r="J58" s="48" t="s">
        <v>41</v>
      </c>
      <c r="K58" s="49"/>
      <c r="L58" s="42"/>
      <c r="M58" s="86"/>
      <c r="N58" s="71"/>
      <c r="O58" s="72"/>
      <c r="P58" s="70"/>
      <c r="Q58" s="78"/>
      <c r="R58" s="79"/>
      <c r="S58" s="80">
        <v>127427</v>
      </c>
      <c r="T58" s="81">
        <v>108511.9</v>
      </c>
      <c r="U58" s="88">
        <v>102172.9</v>
      </c>
      <c r="V58" s="80">
        <f>(U58/S58)*100</f>
        <v>80.181515691337</v>
      </c>
      <c r="W58" s="81">
        <f>(U58/T58)*100</f>
        <v>94.15824439531517</v>
      </c>
      <c r="X58" s="1"/>
    </row>
    <row r="59" spans="1:24" ht="23.25">
      <c r="A59" s="1"/>
      <c r="B59" s="40"/>
      <c r="C59" s="40"/>
      <c r="D59" s="40"/>
      <c r="E59" s="40"/>
      <c r="F59" s="50"/>
      <c r="G59" s="91"/>
      <c r="H59" s="40"/>
      <c r="I59" s="44"/>
      <c r="J59" s="48"/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0"/>
      <c r="C60" s="40"/>
      <c r="D60" s="40"/>
      <c r="E60" s="40"/>
      <c r="F60" s="90" t="s">
        <v>65</v>
      </c>
      <c r="G60" s="91"/>
      <c r="H60" s="40"/>
      <c r="I60" s="44"/>
      <c r="J60" s="48" t="s">
        <v>66</v>
      </c>
      <c r="K60" s="49"/>
      <c r="L60" s="42"/>
      <c r="M60" s="86"/>
      <c r="N60" s="71"/>
      <c r="O60" s="72"/>
      <c r="P60" s="70"/>
      <c r="Q60" s="78"/>
      <c r="R60" s="79"/>
      <c r="S60" s="80"/>
      <c r="T60" s="81"/>
      <c r="U60" s="88"/>
      <c r="V60" s="80"/>
      <c r="W60" s="81"/>
      <c r="X60" s="1"/>
    </row>
    <row r="61" spans="1:24" ht="23.25">
      <c r="A61" s="1"/>
      <c r="B61" s="40"/>
      <c r="C61" s="40"/>
      <c r="D61" s="40"/>
      <c r="E61" s="40"/>
      <c r="F61" s="50"/>
      <c r="G61" s="91"/>
      <c r="H61" s="40"/>
      <c r="I61" s="44"/>
      <c r="J61" s="48" t="s">
        <v>67</v>
      </c>
      <c r="K61" s="49"/>
      <c r="L61" s="42"/>
      <c r="M61" s="86"/>
      <c r="N61" s="71"/>
      <c r="O61" s="72"/>
      <c r="P61" s="70"/>
      <c r="Q61" s="78"/>
      <c r="R61" s="79"/>
      <c r="S61" s="80">
        <f>+S62+S63</f>
        <v>70045.3</v>
      </c>
      <c r="T61" s="81">
        <f>+T62+T63</f>
        <v>92134.3</v>
      </c>
      <c r="U61" s="88">
        <f>+U62+U63</f>
        <v>88757.1</v>
      </c>
      <c r="V61" s="80">
        <f>(U61/S61)*100</f>
        <v>126.71385517657858</v>
      </c>
      <c r="W61" s="81">
        <f>(U61/T61)*100</f>
        <v>96.33448129523967</v>
      </c>
      <c r="X61" s="1"/>
    </row>
    <row r="62" spans="1:24" ht="23.25">
      <c r="A62" s="1"/>
      <c r="B62" s="40"/>
      <c r="C62" s="40"/>
      <c r="D62" s="40"/>
      <c r="E62" s="40"/>
      <c r="F62" s="50"/>
      <c r="G62" s="91"/>
      <c r="H62" s="40"/>
      <c r="I62" s="44"/>
      <c r="J62" s="48" t="s">
        <v>40</v>
      </c>
      <c r="K62" s="49"/>
      <c r="L62" s="42"/>
      <c r="M62" s="86"/>
      <c r="N62" s="71"/>
      <c r="O62" s="72"/>
      <c r="P62" s="70"/>
      <c r="Q62" s="78"/>
      <c r="R62" s="79"/>
      <c r="S62" s="80">
        <f aca="true" t="shared" si="6" ref="S62:U63">+S67</f>
        <v>0</v>
      </c>
      <c r="T62" s="81">
        <f t="shared" si="6"/>
        <v>0</v>
      </c>
      <c r="U62" s="88">
        <f t="shared" si="6"/>
        <v>0</v>
      </c>
      <c r="V62" s="80"/>
      <c r="W62" s="81"/>
      <c r="X62" s="1"/>
    </row>
    <row r="63" spans="1:24" ht="23.25">
      <c r="A63" s="1"/>
      <c r="B63" s="40"/>
      <c r="C63" s="40"/>
      <c r="D63" s="40"/>
      <c r="E63" s="40"/>
      <c r="F63" s="50"/>
      <c r="G63" s="91"/>
      <c r="H63" s="40"/>
      <c r="I63" s="44"/>
      <c r="J63" s="48" t="s">
        <v>41</v>
      </c>
      <c r="K63" s="49"/>
      <c r="L63" s="42"/>
      <c r="M63" s="86"/>
      <c r="N63" s="71"/>
      <c r="O63" s="72"/>
      <c r="P63" s="70"/>
      <c r="Q63" s="78"/>
      <c r="R63" s="79"/>
      <c r="S63" s="80">
        <f t="shared" si="6"/>
        <v>70045.3</v>
      </c>
      <c r="T63" s="81">
        <f t="shared" si="6"/>
        <v>92134.3</v>
      </c>
      <c r="U63" s="88">
        <f t="shared" si="6"/>
        <v>88757.1</v>
      </c>
      <c r="V63" s="80">
        <f>(U63/S63)*100</f>
        <v>126.71385517657858</v>
      </c>
      <c r="W63" s="81">
        <f>(U63/T63)*100</f>
        <v>96.33448129523967</v>
      </c>
      <c r="X63" s="1"/>
    </row>
    <row r="64" spans="1:24" ht="23.25">
      <c r="A64" s="1"/>
      <c r="B64" s="40"/>
      <c r="C64" s="40"/>
      <c r="D64" s="40"/>
      <c r="E64" s="40"/>
      <c r="F64" s="50"/>
      <c r="G64" s="91"/>
      <c r="H64" s="40"/>
      <c r="I64" s="44"/>
      <c r="J64" s="48"/>
      <c r="K64" s="49"/>
      <c r="L64" s="42"/>
      <c r="M64" s="86"/>
      <c r="N64" s="71"/>
      <c r="O64" s="72"/>
      <c r="P64" s="70"/>
      <c r="Q64" s="78"/>
      <c r="R64" s="79"/>
      <c r="S64" s="80"/>
      <c r="T64" s="81"/>
      <c r="U64" s="88"/>
      <c r="V64" s="80"/>
      <c r="W64" s="81"/>
      <c r="X64" s="1"/>
    </row>
    <row r="65" spans="1:24" ht="23.25">
      <c r="A65" s="1"/>
      <c r="B65" s="40"/>
      <c r="C65" s="40"/>
      <c r="D65" s="40"/>
      <c r="E65" s="40"/>
      <c r="F65" s="50"/>
      <c r="G65" s="92" t="s">
        <v>49</v>
      </c>
      <c r="H65" s="40"/>
      <c r="I65" s="44"/>
      <c r="J65" s="48" t="s">
        <v>50</v>
      </c>
      <c r="K65" s="49"/>
      <c r="L65" s="42"/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0"/>
      <c r="C66" s="40"/>
      <c r="D66" s="40"/>
      <c r="E66" s="40"/>
      <c r="F66" s="50"/>
      <c r="G66" s="91"/>
      <c r="H66" s="40"/>
      <c r="I66" s="44"/>
      <c r="J66" s="48" t="s">
        <v>51</v>
      </c>
      <c r="K66" s="49"/>
      <c r="L66" s="42"/>
      <c r="M66" s="86"/>
      <c r="N66" s="71"/>
      <c r="O66" s="72"/>
      <c r="P66" s="70"/>
      <c r="Q66" s="78"/>
      <c r="R66" s="79"/>
      <c r="S66" s="80">
        <f>+S67+S68</f>
        <v>70045.3</v>
      </c>
      <c r="T66" s="81">
        <f>+T67+T68</f>
        <v>92134.3</v>
      </c>
      <c r="U66" s="88">
        <f>+U67+U68</f>
        <v>88757.1</v>
      </c>
      <c r="V66" s="80">
        <f>(U66/S66)*100</f>
        <v>126.71385517657858</v>
      </c>
      <c r="W66" s="81">
        <f>(U66/T66)*100</f>
        <v>96.33448129523967</v>
      </c>
      <c r="X66" s="1"/>
    </row>
    <row r="67" spans="1:24" ht="23.25">
      <c r="A67" s="1"/>
      <c r="B67" s="40"/>
      <c r="C67" s="40"/>
      <c r="D67" s="40"/>
      <c r="E67" s="40"/>
      <c r="F67" s="50"/>
      <c r="G67" s="91"/>
      <c r="H67" s="40"/>
      <c r="I67" s="44"/>
      <c r="J67" s="48" t="s">
        <v>40</v>
      </c>
      <c r="K67" s="49"/>
      <c r="L67" s="42"/>
      <c r="M67" s="86"/>
      <c r="N67" s="71"/>
      <c r="O67" s="72"/>
      <c r="P67" s="70"/>
      <c r="Q67" s="78"/>
      <c r="R67" s="79"/>
      <c r="S67" s="80">
        <f aca="true" t="shared" si="7" ref="S67:U68">+S72</f>
        <v>0</v>
      </c>
      <c r="T67" s="81">
        <f t="shared" si="7"/>
        <v>0</v>
      </c>
      <c r="U67" s="88">
        <f t="shared" si="7"/>
        <v>0</v>
      </c>
      <c r="V67" s="80"/>
      <c r="W67" s="81"/>
      <c r="X67" s="1"/>
    </row>
    <row r="68" spans="1:24" ht="23.25">
      <c r="A68" s="1"/>
      <c r="B68" s="40"/>
      <c r="C68" s="40"/>
      <c r="D68" s="40"/>
      <c r="E68" s="40"/>
      <c r="F68" s="50"/>
      <c r="G68" s="91"/>
      <c r="H68" s="40"/>
      <c r="I68" s="44"/>
      <c r="J68" s="48" t="s">
        <v>41</v>
      </c>
      <c r="K68" s="49"/>
      <c r="L68" s="42"/>
      <c r="M68" s="86"/>
      <c r="N68" s="71"/>
      <c r="O68" s="72"/>
      <c r="P68" s="70"/>
      <c r="Q68" s="78"/>
      <c r="R68" s="79"/>
      <c r="S68" s="80">
        <f t="shared" si="7"/>
        <v>70045.3</v>
      </c>
      <c r="T68" s="81">
        <f t="shared" si="7"/>
        <v>92134.3</v>
      </c>
      <c r="U68" s="88">
        <f t="shared" si="7"/>
        <v>88757.1</v>
      </c>
      <c r="V68" s="80">
        <f>(U68/S68)*100</f>
        <v>126.71385517657858</v>
      </c>
      <c r="W68" s="81">
        <f>(U68/T68)*100</f>
        <v>96.33448129523967</v>
      </c>
      <c r="X68" s="1"/>
    </row>
    <row r="69" spans="1:24" ht="23.25">
      <c r="A69" s="1"/>
      <c r="B69" s="40"/>
      <c r="C69" s="40"/>
      <c r="D69" s="40"/>
      <c r="E69" s="40"/>
      <c r="F69" s="50"/>
      <c r="G69" s="91"/>
      <c r="H69" s="40"/>
      <c r="I69" s="44"/>
      <c r="J69" s="48"/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0"/>
      <c r="C70" s="40"/>
      <c r="D70" s="40"/>
      <c r="E70" s="40"/>
      <c r="F70" s="50"/>
      <c r="G70" s="91"/>
      <c r="H70" s="89" t="s">
        <v>62</v>
      </c>
      <c r="I70" s="44"/>
      <c r="J70" s="48" t="s">
        <v>63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0"/>
      <c r="C71" s="40"/>
      <c r="D71" s="40"/>
      <c r="E71" s="40"/>
      <c r="F71" s="50"/>
      <c r="G71" s="91"/>
      <c r="H71" s="40"/>
      <c r="I71" s="44"/>
      <c r="J71" s="48" t="s">
        <v>64</v>
      </c>
      <c r="K71" s="49"/>
      <c r="L71" s="42"/>
      <c r="M71" s="86"/>
      <c r="N71" s="71"/>
      <c r="O71" s="72"/>
      <c r="P71" s="70"/>
      <c r="Q71" s="78"/>
      <c r="R71" s="79"/>
      <c r="S71" s="80">
        <f>+S72+S73</f>
        <v>70045.3</v>
      </c>
      <c r="T71" s="81">
        <f>+T72+T73</f>
        <v>92134.3</v>
      </c>
      <c r="U71" s="88">
        <f>+U72+U73</f>
        <v>88757.1</v>
      </c>
      <c r="V71" s="80">
        <f>(U71/S71)*100</f>
        <v>126.71385517657858</v>
      </c>
      <c r="W71" s="81">
        <f>(U71/T71)*100</f>
        <v>96.33448129523967</v>
      </c>
      <c r="X71" s="1"/>
    </row>
    <row r="72" spans="1:24" ht="23.25">
      <c r="A72" s="1"/>
      <c r="B72" s="40"/>
      <c r="C72" s="40"/>
      <c r="D72" s="40"/>
      <c r="E72" s="40"/>
      <c r="F72" s="50"/>
      <c r="G72" s="91"/>
      <c r="H72" s="40"/>
      <c r="I72" s="44"/>
      <c r="J72" s="48" t="s">
        <v>40</v>
      </c>
      <c r="K72" s="49"/>
      <c r="L72" s="42"/>
      <c r="M72" s="86"/>
      <c r="N72" s="71"/>
      <c r="O72" s="72"/>
      <c r="P72" s="70"/>
      <c r="Q72" s="78"/>
      <c r="R72" s="79"/>
      <c r="S72" s="80">
        <v>0</v>
      </c>
      <c r="T72" s="81">
        <v>0</v>
      </c>
      <c r="U72" s="88">
        <v>0</v>
      </c>
      <c r="V72" s="80"/>
      <c r="W72" s="81"/>
      <c r="X72" s="1"/>
    </row>
    <row r="73" spans="1:24" ht="23.25">
      <c r="A73" s="1"/>
      <c r="B73" s="40"/>
      <c r="C73" s="40"/>
      <c r="D73" s="40"/>
      <c r="E73" s="40"/>
      <c r="F73" s="50"/>
      <c r="G73" s="91"/>
      <c r="H73" s="40"/>
      <c r="I73" s="44"/>
      <c r="J73" s="48" t="s">
        <v>41</v>
      </c>
      <c r="K73" s="49"/>
      <c r="L73" s="42"/>
      <c r="M73" s="86"/>
      <c r="N73" s="71"/>
      <c r="O73" s="72"/>
      <c r="P73" s="70"/>
      <c r="Q73" s="78"/>
      <c r="R73" s="79"/>
      <c r="S73" s="80">
        <v>70045.3</v>
      </c>
      <c r="T73" s="81">
        <v>92134.3</v>
      </c>
      <c r="U73" s="88">
        <v>88757.1</v>
      </c>
      <c r="V73" s="80">
        <f>(U73/S73)*100</f>
        <v>126.71385517657858</v>
      </c>
      <c r="W73" s="81">
        <f>(U73/T73)*100</f>
        <v>96.33448129523967</v>
      </c>
      <c r="X73" s="1"/>
    </row>
    <row r="74" spans="1:24" ht="23.25">
      <c r="A74" s="1"/>
      <c r="B74" s="40"/>
      <c r="C74" s="40"/>
      <c r="D74" s="40"/>
      <c r="E74" s="40"/>
      <c r="F74" s="50"/>
      <c r="G74" s="91"/>
      <c r="H74" s="40"/>
      <c r="I74" s="44"/>
      <c r="J74" s="48"/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89" t="s">
        <v>68</v>
      </c>
      <c r="C75" s="40"/>
      <c r="D75" s="40"/>
      <c r="E75" s="40"/>
      <c r="F75" s="50"/>
      <c r="G75" s="91"/>
      <c r="H75" s="40"/>
      <c r="I75" s="44"/>
      <c r="J75" s="48" t="s">
        <v>69</v>
      </c>
      <c r="K75" s="49"/>
      <c r="L75" s="42"/>
      <c r="M75" s="86"/>
      <c r="N75" s="71"/>
      <c r="O75" s="72"/>
      <c r="P75" s="70"/>
      <c r="Q75" s="78"/>
      <c r="R75" s="79"/>
      <c r="S75" s="80">
        <f>+S76+S77</f>
        <v>16562545.900000002</v>
      </c>
      <c r="T75" s="81">
        <f>+T76+T77</f>
        <v>20070931.700000003</v>
      </c>
      <c r="U75" s="88">
        <f>+U76+U77</f>
        <v>19230467.6</v>
      </c>
      <c r="V75" s="80">
        <f>(U75/S75)*100</f>
        <v>116.10816184968277</v>
      </c>
      <c r="W75" s="81">
        <f>(U75/T75)*100</f>
        <v>95.81253071575146</v>
      </c>
      <c r="X75" s="1"/>
    </row>
    <row r="76" spans="1:24" ht="23.25">
      <c r="A76" s="1"/>
      <c r="B76" s="40"/>
      <c r="C76" s="40"/>
      <c r="D76" s="40"/>
      <c r="E76" s="40"/>
      <c r="F76" s="50"/>
      <c r="G76" s="91"/>
      <c r="H76" s="40"/>
      <c r="I76" s="44"/>
      <c r="J76" s="48" t="s">
        <v>40</v>
      </c>
      <c r="K76" s="49"/>
      <c r="L76" s="42"/>
      <c r="M76" s="86"/>
      <c r="N76" s="71"/>
      <c r="O76" s="72"/>
      <c r="P76" s="70"/>
      <c r="Q76" s="78"/>
      <c r="R76" s="79"/>
      <c r="S76" s="80">
        <f aca="true" t="shared" si="8" ref="S76:U77">+S80+S150</f>
        <v>4391975.7</v>
      </c>
      <c r="T76" s="81">
        <f t="shared" si="8"/>
        <v>4280236.699999999</v>
      </c>
      <c r="U76" s="88">
        <f t="shared" si="8"/>
        <v>3563431.1000000006</v>
      </c>
      <c r="V76" s="80">
        <f>(U76/S76)*100</f>
        <v>81.13503678993489</v>
      </c>
      <c r="W76" s="81">
        <f>(U76/T76)*100</f>
        <v>83.2531317718948</v>
      </c>
      <c r="X76" s="1"/>
    </row>
    <row r="77" spans="1:24" ht="23.25">
      <c r="A77" s="1"/>
      <c r="B77" s="40"/>
      <c r="C77" s="40"/>
      <c r="D77" s="40"/>
      <c r="E77" s="40"/>
      <c r="F77" s="50"/>
      <c r="G77" s="91"/>
      <c r="H77" s="40"/>
      <c r="I77" s="44"/>
      <c r="J77" s="48" t="s">
        <v>41</v>
      </c>
      <c r="K77" s="49"/>
      <c r="L77" s="42"/>
      <c r="M77" s="86"/>
      <c r="N77" s="71"/>
      <c r="O77" s="72"/>
      <c r="P77" s="70"/>
      <c r="Q77" s="78"/>
      <c r="R77" s="79"/>
      <c r="S77" s="80">
        <f t="shared" si="8"/>
        <v>12170570.200000001</v>
      </c>
      <c r="T77" s="81">
        <f t="shared" si="8"/>
        <v>15790695.000000002</v>
      </c>
      <c r="U77" s="88">
        <f t="shared" si="8"/>
        <v>15667036.500000002</v>
      </c>
      <c r="V77" s="80">
        <f>(U77/S77)*100</f>
        <v>128.72886185726944</v>
      </c>
      <c r="W77" s="81">
        <f>(U77/T77)*100</f>
        <v>99.2168900735528</v>
      </c>
      <c r="X77" s="1"/>
    </row>
    <row r="78" spans="1:24" ht="23.25">
      <c r="A78" s="1"/>
      <c r="B78" s="40"/>
      <c r="C78" s="40"/>
      <c r="D78" s="40"/>
      <c r="E78" s="40"/>
      <c r="F78" s="50"/>
      <c r="G78" s="91"/>
      <c r="H78" s="40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0"/>
      <c r="C79" s="89" t="s">
        <v>70</v>
      </c>
      <c r="D79" s="40"/>
      <c r="E79" s="40"/>
      <c r="F79" s="50"/>
      <c r="G79" s="91"/>
      <c r="H79" s="40"/>
      <c r="I79" s="44"/>
      <c r="J79" s="48" t="s">
        <v>71</v>
      </c>
      <c r="K79" s="49"/>
      <c r="L79" s="42"/>
      <c r="M79" s="86"/>
      <c r="N79" s="71"/>
      <c r="O79" s="72"/>
      <c r="P79" s="70"/>
      <c r="Q79" s="78"/>
      <c r="R79" s="79"/>
      <c r="S79" s="80">
        <f>+S80+S81</f>
        <v>291350.89999999997</v>
      </c>
      <c r="T79" s="81">
        <f>+T80+T81</f>
        <v>319341.19999999995</v>
      </c>
      <c r="U79" s="88">
        <f>+U80+U81</f>
        <v>317877.3</v>
      </c>
      <c r="V79" s="80">
        <f>(U79/S79)*100</f>
        <v>109.10462263888665</v>
      </c>
      <c r="W79" s="81">
        <f>(U79/T79)*100</f>
        <v>99.54158749325174</v>
      </c>
      <c r="X79" s="1"/>
    </row>
    <row r="80" spans="1:24" ht="23.25">
      <c r="A80" s="1"/>
      <c r="B80" s="40"/>
      <c r="C80" s="40"/>
      <c r="D80" s="40"/>
      <c r="E80" s="40"/>
      <c r="F80" s="50"/>
      <c r="G80" s="91"/>
      <c r="H80" s="40"/>
      <c r="I80" s="44"/>
      <c r="J80" s="48" t="s">
        <v>40</v>
      </c>
      <c r="K80" s="49"/>
      <c r="L80" s="42"/>
      <c r="M80" s="86"/>
      <c r="N80" s="71"/>
      <c r="O80" s="72"/>
      <c r="P80" s="70"/>
      <c r="Q80" s="78"/>
      <c r="R80" s="79"/>
      <c r="S80" s="80">
        <f aca="true" t="shared" si="9" ref="S80:U81">+S85</f>
        <v>0</v>
      </c>
      <c r="T80" s="81">
        <f t="shared" si="9"/>
        <v>0</v>
      </c>
      <c r="U80" s="88">
        <f t="shared" si="9"/>
        <v>0</v>
      </c>
      <c r="V80" s="80"/>
      <c r="W80" s="81"/>
      <c r="X80" s="1"/>
    </row>
    <row r="81" spans="1:24" ht="23.25">
      <c r="A81" s="1"/>
      <c r="B81" s="40"/>
      <c r="C81" s="40"/>
      <c r="D81" s="40"/>
      <c r="E81" s="40"/>
      <c r="F81" s="50"/>
      <c r="G81" s="91"/>
      <c r="H81" s="40"/>
      <c r="I81" s="44"/>
      <c r="J81" s="48" t="s">
        <v>41</v>
      </c>
      <c r="K81" s="49"/>
      <c r="L81" s="42"/>
      <c r="M81" s="86"/>
      <c r="N81" s="71"/>
      <c r="O81" s="72"/>
      <c r="P81" s="70"/>
      <c r="Q81" s="78"/>
      <c r="R81" s="79"/>
      <c r="S81" s="80">
        <f t="shared" si="9"/>
        <v>291350.89999999997</v>
      </c>
      <c r="T81" s="81">
        <f t="shared" si="9"/>
        <v>319341.19999999995</v>
      </c>
      <c r="U81" s="88">
        <f t="shared" si="9"/>
        <v>317877.3</v>
      </c>
      <c r="V81" s="80">
        <f>(U81/S81)*100</f>
        <v>109.10462263888665</v>
      </c>
      <c r="W81" s="81">
        <f>(U81/T81)*100</f>
        <v>99.54158749325174</v>
      </c>
      <c r="X81" s="1"/>
    </row>
    <row r="82" spans="1:24" ht="23.25">
      <c r="A82" s="1"/>
      <c r="B82" s="40"/>
      <c r="C82" s="40"/>
      <c r="D82" s="40"/>
      <c r="E82" s="40"/>
      <c r="F82" s="50"/>
      <c r="G82" s="91"/>
      <c r="H82" s="40"/>
      <c r="I82" s="44"/>
      <c r="J82" s="48"/>
      <c r="K82" s="49"/>
      <c r="L82" s="42"/>
      <c r="M82" s="86"/>
      <c r="N82" s="71"/>
      <c r="O82" s="72"/>
      <c r="P82" s="70"/>
      <c r="Q82" s="78"/>
      <c r="R82" s="79"/>
      <c r="S82" s="80"/>
      <c r="T82" s="81"/>
      <c r="U82" s="88"/>
      <c r="V82" s="80"/>
      <c r="W82" s="81"/>
      <c r="X82" s="1"/>
    </row>
    <row r="83" spans="1:24" ht="23.25">
      <c r="A83" s="1"/>
      <c r="B83" s="40"/>
      <c r="C83" s="40"/>
      <c r="D83" s="89" t="s">
        <v>72</v>
      </c>
      <c r="E83" s="40"/>
      <c r="F83" s="50"/>
      <c r="G83" s="91"/>
      <c r="H83" s="40"/>
      <c r="I83" s="44"/>
      <c r="J83" s="48" t="s">
        <v>73</v>
      </c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0"/>
      <c r="C84" s="40"/>
      <c r="D84" s="40"/>
      <c r="E84" s="40"/>
      <c r="F84" s="50"/>
      <c r="G84" s="91"/>
      <c r="H84" s="40"/>
      <c r="I84" s="44"/>
      <c r="J84" s="48" t="s">
        <v>74</v>
      </c>
      <c r="K84" s="49"/>
      <c r="L84" s="42"/>
      <c r="M84" s="86"/>
      <c r="N84" s="71"/>
      <c r="O84" s="72"/>
      <c r="P84" s="70"/>
      <c r="Q84" s="78"/>
      <c r="R84" s="79"/>
      <c r="S84" s="80">
        <f>+S85+S86</f>
        <v>291350.89999999997</v>
      </c>
      <c r="T84" s="81">
        <f>+T85+T86</f>
        <v>319341.19999999995</v>
      </c>
      <c r="U84" s="88">
        <f>+U85+U86</f>
        <v>317877.3</v>
      </c>
      <c r="V84" s="80">
        <f>(U84/S84)*100</f>
        <v>109.10462263888665</v>
      </c>
      <c r="W84" s="81">
        <f>(U84/T84)*100</f>
        <v>99.54158749325174</v>
      </c>
      <c r="X84" s="1"/>
    </row>
    <row r="85" spans="1:24" ht="23.25">
      <c r="A85" s="1"/>
      <c r="B85" s="40"/>
      <c r="C85" s="40"/>
      <c r="D85" s="40"/>
      <c r="E85" s="40"/>
      <c r="F85" s="50"/>
      <c r="G85" s="91"/>
      <c r="H85" s="40"/>
      <c r="I85" s="44"/>
      <c r="J85" s="48" t="s">
        <v>40</v>
      </c>
      <c r="K85" s="49"/>
      <c r="L85" s="42"/>
      <c r="M85" s="86"/>
      <c r="N85" s="71"/>
      <c r="O85" s="72"/>
      <c r="P85" s="70"/>
      <c r="Q85" s="78"/>
      <c r="R85" s="79"/>
      <c r="S85" s="80">
        <f>+S89</f>
        <v>0</v>
      </c>
      <c r="T85" s="81">
        <f>+T89</f>
        <v>0</v>
      </c>
      <c r="U85" s="88">
        <f>+U89</f>
        <v>0</v>
      </c>
      <c r="V85" s="80"/>
      <c r="W85" s="81"/>
      <c r="X85" s="1"/>
    </row>
    <row r="86" spans="1:24" ht="23.25">
      <c r="A86" s="1"/>
      <c r="B86" s="40"/>
      <c r="C86" s="40"/>
      <c r="D86" s="40"/>
      <c r="E86" s="40"/>
      <c r="F86" s="50"/>
      <c r="G86" s="91"/>
      <c r="H86" s="40"/>
      <c r="I86" s="44"/>
      <c r="J86" s="48" t="s">
        <v>41</v>
      </c>
      <c r="K86" s="49"/>
      <c r="L86" s="42"/>
      <c r="M86" s="86"/>
      <c r="N86" s="71"/>
      <c r="O86" s="72"/>
      <c r="P86" s="70"/>
      <c r="Q86" s="78"/>
      <c r="R86" s="79"/>
      <c r="S86" s="80">
        <f>+S100</f>
        <v>291350.89999999997</v>
      </c>
      <c r="T86" s="81">
        <f>+T100</f>
        <v>319341.19999999995</v>
      </c>
      <c r="U86" s="88">
        <f>+U100</f>
        <v>317877.3</v>
      </c>
      <c r="V86" s="80">
        <f>(U86/S86)*100</f>
        <v>109.10462263888665</v>
      </c>
      <c r="W86" s="81">
        <f>(U86/T86)*100</f>
        <v>99.54158749325174</v>
      </c>
      <c r="X86" s="1"/>
    </row>
    <row r="87" spans="1:24" ht="23.25">
      <c r="A87" s="1"/>
      <c r="B87" s="40"/>
      <c r="C87" s="40"/>
      <c r="D87" s="40"/>
      <c r="E87" s="40"/>
      <c r="F87" s="50"/>
      <c r="G87" s="91"/>
      <c r="H87" s="40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0"/>
      <c r="C88" s="40"/>
      <c r="D88" s="40"/>
      <c r="E88" s="89" t="s">
        <v>44</v>
      </c>
      <c r="F88" s="50"/>
      <c r="G88" s="91"/>
      <c r="H88" s="40"/>
      <c r="I88" s="44"/>
      <c r="J88" s="48" t="s">
        <v>45</v>
      </c>
      <c r="K88" s="49"/>
      <c r="L88" s="42"/>
      <c r="M88" s="86"/>
      <c r="N88" s="71"/>
      <c r="O88" s="72"/>
      <c r="P88" s="70"/>
      <c r="Q88" s="78"/>
      <c r="R88" s="79"/>
      <c r="S88" s="80">
        <f>+S89+S100</f>
        <v>291350.89999999997</v>
      </c>
      <c r="T88" s="81">
        <f>+T89+T100</f>
        <v>319341.19999999995</v>
      </c>
      <c r="U88" s="88">
        <f>+U89+U100</f>
        <v>317877.3</v>
      </c>
      <c r="V88" s="80">
        <f>(U88/S88)*100</f>
        <v>109.10462263888665</v>
      </c>
      <c r="W88" s="81">
        <f>(U88/T88)*100</f>
        <v>99.54158749325174</v>
      </c>
      <c r="X88" s="1"/>
    </row>
    <row r="89" spans="1:24" ht="23.25">
      <c r="A89" s="1"/>
      <c r="B89" s="40"/>
      <c r="C89" s="40"/>
      <c r="D89" s="40"/>
      <c r="E89" s="40"/>
      <c r="F89" s="50"/>
      <c r="G89" s="91"/>
      <c r="H89" s="40"/>
      <c r="I89" s="44"/>
      <c r="J89" s="48" t="s">
        <v>40</v>
      </c>
      <c r="K89" s="49"/>
      <c r="L89" s="42"/>
      <c r="M89" s="86"/>
      <c r="N89" s="71"/>
      <c r="O89" s="72"/>
      <c r="P89" s="70"/>
      <c r="Q89" s="78"/>
      <c r="R89" s="79"/>
      <c r="S89" s="80">
        <f>+S103+S125</f>
        <v>0</v>
      </c>
      <c r="T89" s="81">
        <f>+T103+T125</f>
        <v>0</v>
      </c>
      <c r="U89" s="88">
        <f>+U103+U125</f>
        <v>0</v>
      </c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670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34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23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35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24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32</v>
      </c>
      <c r="M95" s="23" t="s">
        <v>20</v>
      </c>
      <c r="N95" s="64"/>
      <c r="O95" s="17"/>
      <c r="P95" s="65"/>
      <c r="Q95" s="23" t="s">
        <v>3</v>
      </c>
      <c r="R95" s="16"/>
      <c r="S95" s="20" t="s">
        <v>36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33</v>
      </c>
      <c r="M96" s="30" t="s">
        <v>21</v>
      </c>
      <c r="N96" s="28" t="s">
        <v>6</v>
      </c>
      <c r="O96" s="67" t="s">
        <v>7</v>
      </c>
      <c r="P96" s="28" t="s">
        <v>8</v>
      </c>
      <c r="Q96" s="20" t="s">
        <v>30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13</v>
      </c>
      <c r="C97" s="14" t="s">
        <v>14</v>
      </c>
      <c r="D97" s="14" t="s">
        <v>15</v>
      </c>
      <c r="E97" s="14" t="s">
        <v>16</v>
      </c>
      <c r="F97" s="27" t="s">
        <v>17</v>
      </c>
      <c r="G97" s="2" t="s">
        <v>5</v>
      </c>
      <c r="H97" s="14" t="s">
        <v>18</v>
      </c>
      <c r="I97" s="24"/>
      <c r="J97" s="1"/>
      <c r="K97" s="18"/>
      <c r="L97" s="26" t="s">
        <v>19</v>
      </c>
      <c r="M97" s="28" t="s">
        <v>22</v>
      </c>
      <c r="N97" s="28"/>
      <c r="O97" s="28"/>
      <c r="P97" s="28"/>
      <c r="Q97" s="26" t="s">
        <v>25</v>
      </c>
      <c r="R97" s="29" t="s">
        <v>25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26</v>
      </c>
      <c r="R98" s="37" t="s">
        <v>27</v>
      </c>
      <c r="S98" s="31"/>
      <c r="T98" s="32"/>
      <c r="U98" s="33"/>
      <c r="V98" s="38" t="s">
        <v>28</v>
      </c>
      <c r="W98" s="39" t="s">
        <v>29</v>
      </c>
      <c r="X98" s="1"/>
    </row>
    <row r="99" spans="1:24" ht="23.25">
      <c r="A99" s="1"/>
      <c r="B99" s="40"/>
      <c r="C99" s="40"/>
      <c r="D99" s="40"/>
      <c r="E99" s="40"/>
      <c r="F99" s="50"/>
      <c r="G99" s="91"/>
      <c r="H99" s="40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89" t="s">
        <v>68</v>
      </c>
      <c r="C100" s="89" t="s">
        <v>70</v>
      </c>
      <c r="D100" s="89" t="s">
        <v>72</v>
      </c>
      <c r="E100" s="89" t="s">
        <v>44</v>
      </c>
      <c r="F100" s="50"/>
      <c r="G100" s="91"/>
      <c r="H100" s="40"/>
      <c r="I100" s="44"/>
      <c r="J100" s="48" t="s">
        <v>41</v>
      </c>
      <c r="K100" s="49"/>
      <c r="L100" s="42"/>
      <c r="M100" s="86"/>
      <c r="N100" s="71"/>
      <c r="O100" s="72"/>
      <c r="P100" s="70"/>
      <c r="Q100" s="78"/>
      <c r="R100" s="79"/>
      <c r="S100" s="80">
        <f>+S104+S126</f>
        <v>291350.89999999997</v>
      </c>
      <c r="T100" s="81">
        <f>+T104+T126</f>
        <v>319341.19999999995</v>
      </c>
      <c r="U100" s="88">
        <f>+U104+U126</f>
        <v>317877.3</v>
      </c>
      <c r="V100" s="80">
        <f>(U100/S100)*100</f>
        <v>109.10462263888665</v>
      </c>
      <c r="W100" s="81">
        <f>(U100/T100)*100</f>
        <v>99.54158749325174</v>
      </c>
      <c r="X100" s="1"/>
    </row>
    <row r="101" spans="1:24" ht="23.25">
      <c r="A101" s="1"/>
      <c r="B101" s="40"/>
      <c r="C101" s="40"/>
      <c r="D101" s="40"/>
      <c r="E101" s="40"/>
      <c r="F101" s="50"/>
      <c r="G101" s="91"/>
      <c r="H101" s="40"/>
      <c r="I101" s="44"/>
      <c r="J101" s="48"/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0"/>
      <c r="C102" s="40"/>
      <c r="D102" s="40"/>
      <c r="E102" s="40"/>
      <c r="F102" s="90" t="s">
        <v>75</v>
      </c>
      <c r="G102" s="91"/>
      <c r="H102" s="40"/>
      <c r="I102" s="44"/>
      <c r="J102" s="48" t="s">
        <v>76</v>
      </c>
      <c r="K102" s="49"/>
      <c r="L102" s="42"/>
      <c r="M102" s="86"/>
      <c r="N102" s="71"/>
      <c r="O102" s="72"/>
      <c r="P102" s="70"/>
      <c r="Q102" s="78"/>
      <c r="R102" s="79"/>
      <c r="S102" s="80">
        <f>+S103+S104</f>
        <v>250267.8</v>
      </c>
      <c r="T102" s="81">
        <f>+T103+T104</f>
        <v>269865.6</v>
      </c>
      <c r="U102" s="88">
        <f>+U103+U104</f>
        <v>269279</v>
      </c>
      <c r="V102" s="80">
        <f>(U102/S102)*100</f>
        <v>107.59634279759523</v>
      </c>
      <c r="W102" s="81">
        <f>(U102/T102)*100</f>
        <v>99.78263254004958</v>
      </c>
      <c r="X102" s="1"/>
    </row>
    <row r="103" spans="1:24" ht="23.25">
      <c r="A103" s="1"/>
      <c r="B103" s="40"/>
      <c r="C103" s="40"/>
      <c r="D103" s="40"/>
      <c r="E103" s="40"/>
      <c r="F103" s="50"/>
      <c r="G103" s="91"/>
      <c r="H103" s="40"/>
      <c r="I103" s="44"/>
      <c r="J103" s="48" t="s">
        <v>40</v>
      </c>
      <c r="K103" s="49"/>
      <c r="L103" s="42"/>
      <c r="M103" s="86"/>
      <c r="N103" s="71"/>
      <c r="O103" s="72"/>
      <c r="P103" s="70"/>
      <c r="Q103" s="78"/>
      <c r="R103" s="79"/>
      <c r="S103" s="80">
        <f aca="true" t="shared" si="10" ref="S103:U104">+S108</f>
        <v>0</v>
      </c>
      <c r="T103" s="81">
        <f t="shared" si="10"/>
        <v>0</v>
      </c>
      <c r="U103" s="88">
        <f t="shared" si="10"/>
        <v>0</v>
      </c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50"/>
      <c r="G104" s="91"/>
      <c r="H104" s="40"/>
      <c r="I104" s="44"/>
      <c r="J104" s="48" t="s">
        <v>41</v>
      </c>
      <c r="K104" s="49"/>
      <c r="L104" s="42"/>
      <c r="M104" s="86"/>
      <c r="N104" s="71"/>
      <c r="O104" s="72"/>
      <c r="P104" s="70"/>
      <c r="Q104" s="78"/>
      <c r="R104" s="79"/>
      <c r="S104" s="80">
        <f t="shared" si="10"/>
        <v>250267.8</v>
      </c>
      <c r="T104" s="81">
        <f t="shared" si="10"/>
        <v>269865.6</v>
      </c>
      <c r="U104" s="88">
        <f t="shared" si="10"/>
        <v>269279</v>
      </c>
      <c r="V104" s="80">
        <f>(U104/S104)*100</f>
        <v>107.59634279759523</v>
      </c>
      <c r="W104" s="81">
        <f>(U104/T104)*100</f>
        <v>99.78263254004958</v>
      </c>
      <c r="X104" s="1"/>
    </row>
    <row r="105" spans="1:24" ht="23.25">
      <c r="A105" s="1"/>
      <c r="B105" s="40"/>
      <c r="C105" s="40"/>
      <c r="D105" s="40"/>
      <c r="E105" s="40"/>
      <c r="F105" s="50"/>
      <c r="G105" s="91"/>
      <c r="H105" s="40"/>
      <c r="I105" s="44"/>
      <c r="J105" s="48"/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0"/>
      <c r="C106" s="40"/>
      <c r="D106" s="40"/>
      <c r="E106" s="40"/>
      <c r="F106" s="50"/>
      <c r="G106" s="92" t="s">
        <v>49</v>
      </c>
      <c r="H106" s="40"/>
      <c r="I106" s="44"/>
      <c r="J106" s="48" t="s">
        <v>50</v>
      </c>
      <c r="K106" s="49"/>
      <c r="L106" s="42"/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0"/>
      <c r="C107" s="40"/>
      <c r="D107" s="40"/>
      <c r="E107" s="40"/>
      <c r="F107" s="50"/>
      <c r="G107" s="91"/>
      <c r="H107" s="40"/>
      <c r="I107" s="44"/>
      <c r="J107" s="48" t="s">
        <v>51</v>
      </c>
      <c r="K107" s="49"/>
      <c r="L107" s="42"/>
      <c r="M107" s="86"/>
      <c r="N107" s="71"/>
      <c r="O107" s="72"/>
      <c r="P107" s="70"/>
      <c r="Q107" s="78"/>
      <c r="R107" s="79"/>
      <c r="S107" s="80">
        <f>+S108+S109</f>
        <v>250267.8</v>
      </c>
      <c r="T107" s="81">
        <f>+T108+T109</f>
        <v>269865.6</v>
      </c>
      <c r="U107" s="88">
        <f>+U108+U109</f>
        <v>269279</v>
      </c>
      <c r="V107" s="80">
        <f>(U107/S107)*100</f>
        <v>107.59634279759523</v>
      </c>
      <c r="W107" s="81">
        <f>(U107/T107)*100</f>
        <v>99.78263254004958</v>
      </c>
      <c r="X107" s="1"/>
    </row>
    <row r="108" spans="1:24" ht="23.25">
      <c r="A108" s="1"/>
      <c r="B108" s="40"/>
      <c r="C108" s="40"/>
      <c r="D108" s="40"/>
      <c r="E108" s="40"/>
      <c r="F108" s="50"/>
      <c r="G108" s="91"/>
      <c r="H108" s="40"/>
      <c r="I108" s="44"/>
      <c r="J108" s="48" t="s">
        <v>40</v>
      </c>
      <c r="K108" s="49"/>
      <c r="L108" s="42"/>
      <c r="M108" s="86"/>
      <c r="N108" s="71"/>
      <c r="O108" s="72"/>
      <c r="P108" s="70"/>
      <c r="Q108" s="78"/>
      <c r="R108" s="79"/>
      <c r="S108" s="80">
        <f aca="true" t="shared" si="11" ref="S108:U109">+S120</f>
        <v>0</v>
      </c>
      <c r="T108" s="81">
        <f t="shared" si="11"/>
        <v>0</v>
      </c>
      <c r="U108" s="88">
        <f t="shared" si="11"/>
        <v>0</v>
      </c>
      <c r="V108" s="80"/>
      <c r="W108" s="81"/>
      <c r="X108" s="1"/>
    </row>
    <row r="109" spans="1:24" ht="23.25">
      <c r="A109" s="1"/>
      <c r="B109" s="40"/>
      <c r="C109" s="40"/>
      <c r="D109" s="40"/>
      <c r="E109" s="40"/>
      <c r="F109" s="50"/>
      <c r="G109" s="91"/>
      <c r="H109" s="40"/>
      <c r="I109" s="44"/>
      <c r="J109" s="48" t="s">
        <v>41</v>
      </c>
      <c r="K109" s="49"/>
      <c r="L109" s="42"/>
      <c r="M109" s="86"/>
      <c r="N109" s="71"/>
      <c r="O109" s="72"/>
      <c r="P109" s="70"/>
      <c r="Q109" s="78"/>
      <c r="R109" s="79"/>
      <c r="S109" s="80">
        <f t="shared" si="11"/>
        <v>250267.8</v>
      </c>
      <c r="T109" s="81">
        <f t="shared" si="11"/>
        <v>269865.6</v>
      </c>
      <c r="U109" s="88">
        <f t="shared" si="11"/>
        <v>269279</v>
      </c>
      <c r="V109" s="80">
        <f>(U109/S109)*100</f>
        <v>107.59634279759523</v>
      </c>
      <c r="W109" s="81">
        <f>(U109/T109)*100</f>
        <v>99.78263254004958</v>
      </c>
      <c r="X109" s="1"/>
    </row>
    <row r="110" spans="1:24" ht="23.25">
      <c r="A110" s="1"/>
      <c r="B110" s="40"/>
      <c r="C110" s="40"/>
      <c r="D110" s="40"/>
      <c r="E110" s="40"/>
      <c r="F110" s="50"/>
      <c r="G110" s="91"/>
      <c r="H110" s="40"/>
      <c r="I110" s="44"/>
      <c r="J110" s="48"/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0"/>
      <c r="C111" s="40"/>
      <c r="D111" s="40"/>
      <c r="E111" s="40"/>
      <c r="F111" s="50"/>
      <c r="G111" s="91"/>
      <c r="H111" s="40"/>
      <c r="I111" s="44"/>
      <c r="J111" s="48" t="s">
        <v>77</v>
      </c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0"/>
      <c r="C112" s="40"/>
      <c r="D112" s="40"/>
      <c r="E112" s="40"/>
      <c r="F112" s="50"/>
      <c r="G112" s="91"/>
      <c r="H112" s="40"/>
      <c r="I112" s="44"/>
      <c r="J112" s="48" t="s">
        <v>78</v>
      </c>
      <c r="K112" s="49"/>
      <c r="L112" s="42" t="s">
        <v>79</v>
      </c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0"/>
      <c r="C113" s="40"/>
      <c r="D113" s="40"/>
      <c r="E113" s="40"/>
      <c r="F113" s="50"/>
      <c r="G113" s="91"/>
      <c r="H113" s="40"/>
      <c r="I113" s="44"/>
      <c r="J113" s="48" t="s">
        <v>80</v>
      </c>
      <c r="K113" s="49"/>
      <c r="L113" s="42" t="s">
        <v>81</v>
      </c>
      <c r="M113" s="86" t="s">
        <v>82</v>
      </c>
      <c r="N113" s="71">
        <v>109110</v>
      </c>
      <c r="O113" s="72">
        <v>160570</v>
      </c>
      <c r="P113" s="70">
        <v>162570</v>
      </c>
      <c r="Q113" s="78">
        <f>(P113/N113)*100</f>
        <v>148.99642562551554</v>
      </c>
      <c r="R113" s="79">
        <f>(P113/O113)*100</f>
        <v>101.24556268294202</v>
      </c>
      <c r="S113" s="80">
        <f>+S114+S115</f>
        <v>250267.8</v>
      </c>
      <c r="T113" s="81">
        <f>+T114+T115</f>
        <v>269865.6</v>
      </c>
      <c r="U113" s="88">
        <f>+U114+U115</f>
        <v>269279</v>
      </c>
      <c r="V113" s="80">
        <f>(U113/S113)*100</f>
        <v>107.59634279759523</v>
      </c>
      <c r="W113" s="81">
        <f>(U113/T113)*100</f>
        <v>99.78263254004958</v>
      </c>
      <c r="X113" s="1"/>
    </row>
    <row r="114" spans="1:24" ht="23.25">
      <c r="A114" s="1"/>
      <c r="B114" s="40"/>
      <c r="C114" s="40"/>
      <c r="D114" s="40"/>
      <c r="E114" s="40"/>
      <c r="F114" s="50"/>
      <c r="G114" s="91"/>
      <c r="H114" s="40"/>
      <c r="I114" s="44"/>
      <c r="J114" s="48" t="s">
        <v>40</v>
      </c>
      <c r="K114" s="49"/>
      <c r="L114" s="42"/>
      <c r="M114" s="86"/>
      <c r="N114" s="71"/>
      <c r="O114" s="72"/>
      <c r="P114" s="70"/>
      <c r="Q114" s="78"/>
      <c r="R114" s="79"/>
      <c r="S114" s="80">
        <f aca="true" t="shared" si="12" ref="S114:U115">+S120</f>
        <v>0</v>
      </c>
      <c r="T114" s="81">
        <f t="shared" si="12"/>
        <v>0</v>
      </c>
      <c r="U114" s="88">
        <f t="shared" si="12"/>
        <v>0</v>
      </c>
      <c r="V114" s="80"/>
      <c r="W114" s="81"/>
      <c r="X114" s="1"/>
    </row>
    <row r="115" spans="1:24" ht="23.25">
      <c r="A115" s="1"/>
      <c r="B115" s="40"/>
      <c r="C115" s="40"/>
      <c r="D115" s="40"/>
      <c r="E115" s="40"/>
      <c r="F115" s="50"/>
      <c r="G115" s="91"/>
      <c r="H115" s="40"/>
      <c r="I115" s="44"/>
      <c r="J115" s="48" t="s">
        <v>41</v>
      </c>
      <c r="K115" s="49"/>
      <c r="L115" s="42"/>
      <c r="M115" s="86"/>
      <c r="N115" s="71"/>
      <c r="O115" s="72"/>
      <c r="P115" s="70"/>
      <c r="Q115" s="78"/>
      <c r="R115" s="79"/>
      <c r="S115" s="80">
        <f t="shared" si="12"/>
        <v>250267.8</v>
      </c>
      <c r="T115" s="81">
        <f t="shared" si="12"/>
        <v>269865.6</v>
      </c>
      <c r="U115" s="88">
        <f t="shared" si="12"/>
        <v>269279</v>
      </c>
      <c r="V115" s="80">
        <f>(U115/S115)*100</f>
        <v>107.59634279759523</v>
      </c>
      <c r="W115" s="81">
        <f>(U115/T115)*100</f>
        <v>99.78263254004958</v>
      </c>
      <c r="X115" s="1"/>
    </row>
    <row r="116" spans="1:24" ht="23.25">
      <c r="A116" s="1"/>
      <c r="B116" s="40"/>
      <c r="C116" s="40"/>
      <c r="D116" s="40"/>
      <c r="E116" s="40"/>
      <c r="F116" s="50"/>
      <c r="G116" s="91"/>
      <c r="H116" s="40"/>
      <c r="I116" s="44"/>
      <c r="J116" s="48"/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0"/>
      <c r="C117" s="40"/>
      <c r="D117" s="40"/>
      <c r="E117" s="40"/>
      <c r="F117" s="50"/>
      <c r="G117" s="91"/>
      <c r="H117" s="89" t="s">
        <v>83</v>
      </c>
      <c r="I117" s="44"/>
      <c r="J117" s="48" t="s">
        <v>84</v>
      </c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0"/>
      <c r="C118" s="40"/>
      <c r="D118" s="40"/>
      <c r="E118" s="40"/>
      <c r="F118" s="50"/>
      <c r="G118" s="91"/>
      <c r="H118" s="40"/>
      <c r="I118" s="44"/>
      <c r="J118" s="48" t="s">
        <v>85</v>
      </c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0"/>
      <c r="C119" s="40"/>
      <c r="D119" s="40"/>
      <c r="E119" s="40"/>
      <c r="F119" s="50"/>
      <c r="G119" s="91"/>
      <c r="H119" s="40"/>
      <c r="I119" s="44"/>
      <c r="J119" s="48" t="s">
        <v>86</v>
      </c>
      <c r="K119" s="49"/>
      <c r="L119" s="42"/>
      <c r="M119" s="86"/>
      <c r="N119" s="71"/>
      <c r="O119" s="72"/>
      <c r="P119" s="70"/>
      <c r="Q119" s="78"/>
      <c r="R119" s="79"/>
      <c r="S119" s="80">
        <f>+S120+S121</f>
        <v>250267.8</v>
      </c>
      <c r="T119" s="81">
        <f>+T120+T121</f>
        <v>269865.6</v>
      </c>
      <c r="U119" s="88">
        <f>+U120+U121</f>
        <v>269279</v>
      </c>
      <c r="V119" s="80">
        <f>(U119/S119)*100</f>
        <v>107.59634279759523</v>
      </c>
      <c r="W119" s="81">
        <f>(U119/T119)*100</f>
        <v>99.78263254004958</v>
      </c>
      <c r="X119" s="1"/>
    </row>
    <row r="120" spans="1:24" ht="23.25">
      <c r="A120" s="1"/>
      <c r="B120" s="40"/>
      <c r="C120" s="40"/>
      <c r="D120" s="40"/>
      <c r="E120" s="40"/>
      <c r="F120" s="50"/>
      <c r="G120" s="91"/>
      <c r="H120" s="40"/>
      <c r="I120" s="44"/>
      <c r="J120" s="48" t="s">
        <v>40</v>
      </c>
      <c r="K120" s="49"/>
      <c r="L120" s="42"/>
      <c r="M120" s="86"/>
      <c r="N120" s="71"/>
      <c r="O120" s="72"/>
      <c r="P120" s="70"/>
      <c r="Q120" s="78"/>
      <c r="R120" s="79"/>
      <c r="S120" s="80">
        <v>0</v>
      </c>
      <c r="T120" s="81">
        <v>0</v>
      </c>
      <c r="U120" s="88">
        <v>0</v>
      </c>
      <c r="V120" s="80"/>
      <c r="W120" s="81"/>
      <c r="X120" s="1"/>
    </row>
    <row r="121" spans="1:24" ht="23.25">
      <c r="A121" s="1"/>
      <c r="B121" s="40"/>
      <c r="C121" s="40"/>
      <c r="D121" s="40"/>
      <c r="E121" s="40"/>
      <c r="F121" s="50"/>
      <c r="G121" s="91"/>
      <c r="H121" s="40"/>
      <c r="I121" s="44"/>
      <c r="J121" s="48" t="s">
        <v>41</v>
      </c>
      <c r="K121" s="49"/>
      <c r="L121" s="42"/>
      <c r="M121" s="86"/>
      <c r="N121" s="71"/>
      <c r="O121" s="72"/>
      <c r="P121" s="70"/>
      <c r="Q121" s="78"/>
      <c r="R121" s="79"/>
      <c r="S121" s="80">
        <v>250267.8</v>
      </c>
      <c r="T121" s="81">
        <v>269865.6</v>
      </c>
      <c r="U121" s="88">
        <v>269279</v>
      </c>
      <c r="V121" s="80">
        <f>(U121/S121)*100</f>
        <v>107.59634279759523</v>
      </c>
      <c r="W121" s="81">
        <f>(U121/T121)*100</f>
        <v>99.78263254004958</v>
      </c>
      <c r="X121" s="1"/>
    </row>
    <row r="122" spans="1:24" ht="23.25">
      <c r="A122" s="1"/>
      <c r="B122" s="40"/>
      <c r="C122" s="40"/>
      <c r="D122" s="40"/>
      <c r="E122" s="40"/>
      <c r="F122" s="50"/>
      <c r="G122" s="91"/>
      <c r="H122" s="40"/>
      <c r="I122" s="44"/>
      <c r="J122" s="48"/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0"/>
      <c r="C123" s="40"/>
      <c r="D123" s="40"/>
      <c r="E123" s="40"/>
      <c r="F123" s="90" t="s">
        <v>65</v>
      </c>
      <c r="G123" s="91"/>
      <c r="H123" s="40"/>
      <c r="I123" s="44"/>
      <c r="J123" s="48" t="s">
        <v>87</v>
      </c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0"/>
      <c r="C124" s="40"/>
      <c r="D124" s="40"/>
      <c r="E124" s="40"/>
      <c r="F124" s="50"/>
      <c r="G124" s="91"/>
      <c r="H124" s="40"/>
      <c r="I124" s="44"/>
      <c r="J124" s="48" t="s">
        <v>88</v>
      </c>
      <c r="K124" s="49"/>
      <c r="L124" s="42"/>
      <c r="M124" s="86"/>
      <c r="N124" s="71"/>
      <c r="O124" s="72"/>
      <c r="P124" s="70"/>
      <c r="Q124" s="78"/>
      <c r="R124" s="79"/>
      <c r="S124" s="80">
        <f>+S125+S126</f>
        <v>41083.1</v>
      </c>
      <c r="T124" s="81">
        <f>+T125+T126</f>
        <v>49475.6</v>
      </c>
      <c r="U124" s="88">
        <f>+U125+U126</f>
        <v>48598.3</v>
      </c>
      <c r="V124" s="80">
        <f>(U124/S124)*100</f>
        <v>118.29267995842574</v>
      </c>
      <c r="W124" s="81">
        <f>(U124/T124)*100</f>
        <v>98.2268027067888</v>
      </c>
      <c r="X124" s="1"/>
    </row>
    <row r="125" spans="1:24" ht="23.25">
      <c r="A125" s="1"/>
      <c r="B125" s="40"/>
      <c r="C125" s="40"/>
      <c r="D125" s="40"/>
      <c r="E125" s="40"/>
      <c r="F125" s="50"/>
      <c r="G125" s="91"/>
      <c r="H125" s="40"/>
      <c r="I125" s="44"/>
      <c r="J125" s="48" t="s">
        <v>40</v>
      </c>
      <c r="K125" s="49"/>
      <c r="L125" s="42"/>
      <c r="M125" s="86"/>
      <c r="N125" s="71"/>
      <c r="O125" s="72"/>
      <c r="P125" s="70"/>
      <c r="Q125" s="78"/>
      <c r="R125" s="79"/>
      <c r="S125" s="80">
        <f aca="true" t="shared" si="13" ref="S125:U126">+S130</f>
        <v>0</v>
      </c>
      <c r="T125" s="81">
        <f t="shared" si="13"/>
        <v>0</v>
      </c>
      <c r="U125" s="88">
        <f t="shared" si="13"/>
        <v>0</v>
      </c>
      <c r="V125" s="80"/>
      <c r="W125" s="81"/>
      <c r="X125" s="1"/>
    </row>
    <row r="126" spans="1:24" ht="23.25">
      <c r="A126" s="1"/>
      <c r="B126" s="40"/>
      <c r="C126" s="40"/>
      <c r="D126" s="40"/>
      <c r="E126" s="40"/>
      <c r="F126" s="50"/>
      <c r="G126" s="91"/>
      <c r="H126" s="40"/>
      <c r="I126" s="44"/>
      <c r="J126" s="48" t="s">
        <v>41</v>
      </c>
      <c r="K126" s="49"/>
      <c r="L126" s="42"/>
      <c r="M126" s="86"/>
      <c r="N126" s="71"/>
      <c r="O126" s="72"/>
      <c r="P126" s="70"/>
      <c r="Q126" s="78"/>
      <c r="R126" s="79"/>
      <c r="S126" s="80">
        <f t="shared" si="13"/>
        <v>41083.1</v>
      </c>
      <c r="T126" s="81">
        <f t="shared" si="13"/>
        <v>49475.6</v>
      </c>
      <c r="U126" s="88">
        <f t="shared" si="13"/>
        <v>48598.3</v>
      </c>
      <c r="V126" s="80">
        <f>(U126/S126)*100</f>
        <v>118.29267995842574</v>
      </c>
      <c r="W126" s="81">
        <f>(U126/T126)*100</f>
        <v>98.2268027067888</v>
      </c>
      <c r="X126" s="1"/>
    </row>
    <row r="127" spans="1:24" ht="23.25">
      <c r="A127" s="1"/>
      <c r="B127" s="40"/>
      <c r="C127" s="40"/>
      <c r="D127" s="40"/>
      <c r="E127" s="40"/>
      <c r="F127" s="50"/>
      <c r="G127" s="91"/>
      <c r="H127" s="40"/>
      <c r="I127" s="44"/>
      <c r="J127" s="48"/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50"/>
      <c r="G128" s="92" t="s">
        <v>49</v>
      </c>
      <c r="H128" s="40"/>
      <c r="I128" s="44"/>
      <c r="J128" s="48" t="s">
        <v>50</v>
      </c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0"/>
      <c r="C129" s="40"/>
      <c r="D129" s="40"/>
      <c r="E129" s="40"/>
      <c r="F129" s="50"/>
      <c r="G129" s="91"/>
      <c r="H129" s="40"/>
      <c r="I129" s="44"/>
      <c r="J129" s="48" t="s">
        <v>51</v>
      </c>
      <c r="K129" s="49"/>
      <c r="L129" s="42"/>
      <c r="M129" s="86"/>
      <c r="N129" s="71"/>
      <c r="O129" s="72"/>
      <c r="P129" s="70"/>
      <c r="Q129" s="78"/>
      <c r="R129" s="79"/>
      <c r="S129" s="80">
        <f>+S130+S131</f>
        <v>41083.1</v>
      </c>
      <c r="T129" s="81">
        <f>+T130+T131</f>
        <v>49475.6</v>
      </c>
      <c r="U129" s="88">
        <f>+U130+U131</f>
        <v>48598.3</v>
      </c>
      <c r="V129" s="80">
        <f>(U129/S129)*100</f>
        <v>118.29267995842574</v>
      </c>
      <c r="W129" s="81">
        <f>(U129/T129)*100</f>
        <v>98.2268027067888</v>
      </c>
      <c r="X129" s="1"/>
    </row>
    <row r="130" spans="1:24" ht="23.25">
      <c r="A130" s="1"/>
      <c r="B130" s="40"/>
      <c r="C130" s="40"/>
      <c r="D130" s="40"/>
      <c r="E130" s="40"/>
      <c r="F130" s="50"/>
      <c r="G130" s="91"/>
      <c r="H130" s="40"/>
      <c r="I130" s="44"/>
      <c r="J130" s="48" t="s">
        <v>40</v>
      </c>
      <c r="K130" s="49"/>
      <c r="L130" s="42"/>
      <c r="M130" s="86"/>
      <c r="N130" s="71"/>
      <c r="O130" s="72"/>
      <c r="P130" s="70"/>
      <c r="Q130" s="78"/>
      <c r="R130" s="79"/>
      <c r="S130" s="80">
        <f aca="true" t="shared" si="14" ref="S130:U131">+S146</f>
        <v>0</v>
      </c>
      <c r="T130" s="81">
        <f t="shared" si="14"/>
        <v>0</v>
      </c>
      <c r="U130" s="88">
        <f t="shared" si="14"/>
        <v>0</v>
      </c>
      <c r="V130" s="80"/>
      <c r="W130" s="81"/>
      <c r="X130" s="1"/>
    </row>
    <row r="131" spans="1:24" ht="23.25">
      <c r="A131" s="1"/>
      <c r="B131" s="40"/>
      <c r="C131" s="40"/>
      <c r="D131" s="40"/>
      <c r="E131" s="40"/>
      <c r="F131" s="50"/>
      <c r="G131" s="91"/>
      <c r="H131" s="40"/>
      <c r="I131" s="44"/>
      <c r="J131" s="48" t="s">
        <v>41</v>
      </c>
      <c r="K131" s="49"/>
      <c r="L131" s="42"/>
      <c r="M131" s="86"/>
      <c r="N131" s="71"/>
      <c r="O131" s="72"/>
      <c r="P131" s="70"/>
      <c r="Q131" s="78"/>
      <c r="R131" s="79"/>
      <c r="S131" s="80">
        <f t="shared" si="14"/>
        <v>41083.1</v>
      </c>
      <c r="T131" s="81">
        <f t="shared" si="14"/>
        <v>49475.6</v>
      </c>
      <c r="U131" s="88">
        <f t="shared" si="14"/>
        <v>48598.3</v>
      </c>
      <c r="V131" s="80">
        <f>(U131/S131)*100</f>
        <v>118.29267995842574</v>
      </c>
      <c r="W131" s="81">
        <f>(U131/T131)*100</f>
        <v>98.2268027067888</v>
      </c>
      <c r="X131" s="1"/>
    </row>
    <row r="132" spans="1:24" ht="23.25">
      <c r="A132" s="1"/>
      <c r="B132" s="40"/>
      <c r="C132" s="40"/>
      <c r="D132" s="40"/>
      <c r="E132" s="40"/>
      <c r="F132" s="50"/>
      <c r="G132" s="91"/>
      <c r="H132" s="40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0"/>
      <c r="C133" s="40"/>
      <c r="D133" s="40"/>
      <c r="E133" s="40"/>
      <c r="F133" s="50"/>
      <c r="G133" s="91"/>
      <c r="H133" s="89" t="s">
        <v>83</v>
      </c>
      <c r="I133" s="44"/>
      <c r="J133" s="48" t="s">
        <v>84</v>
      </c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0"/>
      <c r="C134" s="40"/>
      <c r="D134" s="40"/>
      <c r="E134" s="40"/>
      <c r="F134" s="50"/>
      <c r="G134" s="91"/>
      <c r="H134" s="40"/>
      <c r="I134" s="44"/>
      <c r="J134" s="48" t="s">
        <v>85</v>
      </c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1"/>
      <c r="C135" s="51"/>
      <c r="D135" s="51"/>
      <c r="E135" s="51"/>
      <c r="F135" s="93"/>
      <c r="G135" s="94"/>
      <c r="H135" s="51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671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34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23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35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24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32</v>
      </c>
      <c r="M140" s="23" t="s">
        <v>20</v>
      </c>
      <c r="N140" s="64"/>
      <c r="O140" s="17"/>
      <c r="P140" s="65"/>
      <c r="Q140" s="23" t="s">
        <v>3</v>
      </c>
      <c r="R140" s="16"/>
      <c r="S140" s="20" t="s">
        <v>36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33</v>
      </c>
      <c r="M141" s="30" t="s">
        <v>21</v>
      </c>
      <c r="N141" s="28" t="s">
        <v>6</v>
      </c>
      <c r="O141" s="67" t="s">
        <v>7</v>
      </c>
      <c r="P141" s="28" t="s">
        <v>8</v>
      </c>
      <c r="Q141" s="20" t="s">
        <v>30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13</v>
      </c>
      <c r="C142" s="14" t="s">
        <v>14</v>
      </c>
      <c r="D142" s="14" t="s">
        <v>15</v>
      </c>
      <c r="E142" s="14" t="s">
        <v>16</v>
      </c>
      <c r="F142" s="27" t="s">
        <v>17</v>
      </c>
      <c r="G142" s="2" t="s">
        <v>5</v>
      </c>
      <c r="H142" s="14" t="s">
        <v>18</v>
      </c>
      <c r="I142" s="24"/>
      <c r="J142" s="1"/>
      <c r="K142" s="18"/>
      <c r="L142" s="26" t="s">
        <v>19</v>
      </c>
      <c r="M142" s="28" t="s">
        <v>22</v>
      </c>
      <c r="N142" s="28"/>
      <c r="O142" s="28"/>
      <c r="P142" s="28"/>
      <c r="Q142" s="26" t="s">
        <v>25</v>
      </c>
      <c r="R142" s="29" t="s">
        <v>25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26</v>
      </c>
      <c r="R143" s="37" t="s">
        <v>27</v>
      </c>
      <c r="S143" s="31"/>
      <c r="T143" s="32"/>
      <c r="U143" s="33"/>
      <c r="V143" s="38" t="s">
        <v>28</v>
      </c>
      <c r="W143" s="39" t="s">
        <v>29</v>
      </c>
      <c r="X143" s="1"/>
    </row>
    <row r="144" spans="1:24" ht="23.25">
      <c r="A144" s="1"/>
      <c r="B144" s="40"/>
      <c r="C144" s="40"/>
      <c r="D144" s="40"/>
      <c r="E144" s="40"/>
      <c r="F144" s="50"/>
      <c r="G144" s="91"/>
      <c r="H144" s="40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89" t="s">
        <v>68</v>
      </c>
      <c r="C145" s="89" t="s">
        <v>70</v>
      </c>
      <c r="D145" s="89" t="s">
        <v>72</v>
      </c>
      <c r="E145" s="89" t="s">
        <v>44</v>
      </c>
      <c r="F145" s="90" t="s">
        <v>65</v>
      </c>
      <c r="G145" s="92" t="s">
        <v>49</v>
      </c>
      <c r="H145" s="89" t="s">
        <v>83</v>
      </c>
      <c r="I145" s="44"/>
      <c r="J145" s="48" t="s">
        <v>86</v>
      </c>
      <c r="K145" s="49"/>
      <c r="L145" s="42"/>
      <c r="M145" s="86"/>
      <c r="N145" s="71"/>
      <c r="O145" s="72"/>
      <c r="P145" s="70"/>
      <c r="Q145" s="78"/>
      <c r="R145" s="79"/>
      <c r="S145" s="80">
        <f>+S146+S147</f>
        <v>41083.1</v>
      </c>
      <c r="T145" s="81">
        <f>+T146+T147</f>
        <v>49475.6</v>
      </c>
      <c r="U145" s="88">
        <f>+U146+U147</f>
        <v>48598.3</v>
      </c>
      <c r="V145" s="80">
        <f>(U145/S145)*100</f>
        <v>118.29267995842574</v>
      </c>
      <c r="W145" s="81">
        <f>(U145/T145)*100</f>
        <v>98.2268027067888</v>
      </c>
      <c r="X145" s="1"/>
    </row>
    <row r="146" spans="1:24" ht="23.25">
      <c r="A146" s="1"/>
      <c r="B146" s="40"/>
      <c r="C146" s="40"/>
      <c r="D146" s="40"/>
      <c r="E146" s="40"/>
      <c r="F146" s="50"/>
      <c r="G146" s="91"/>
      <c r="H146" s="40"/>
      <c r="I146" s="44"/>
      <c r="J146" s="48" t="s">
        <v>40</v>
      </c>
      <c r="K146" s="49"/>
      <c r="L146" s="42"/>
      <c r="M146" s="86"/>
      <c r="N146" s="71"/>
      <c r="O146" s="72"/>
      <c r="P146" s="70"/>
      <c r="Q146" s="78"/>
      <c r="R146" s="79"/>
      <c r="S146" s="80">
        <v>0</v>
      </c>
      <c r="T146" s="81">
        <v>0</v>
      </c>
      <c r="U146" s="88">
        <v>0</v>
      </c>
      <c r="V146" s="80"/>
      <c r="W146" s="81"/>
      <c r="X146" s="1"/>
    </row>
    <row r="147" spans="1:24" ht="23.25">
      <c r="A147" s="1"/>
      <c r="B147" s="40"/>
      <c r="C147" s="40"/>
      <c r="D147" s="40"/>
      <c r="E147" s="40"/>
      <c r="F147" s="50"/>
      <c r="G147" s="91"/>
      <c r="H147" s="40"/>
      <c r="I147" s="44"/>
      <c r="J147" s="48" t="s">
        <v>41</v>
      </c>
      <c r="K147" s="49"/>
      <c r="L147" s="42"/>
      <c r="M147" s="86"/>
      <c r="N147" s="71"/>
      <c r="O147" s="72"/>
      <c r="P147" s="70"/>
      <c r="Q147" s="78"/>
      <c r="R147" s="79"/>
      <c r="S147" s="80">
        <v>41083.1</v>
      </c>
      <c r="T147" s="81">
        <v>49475.6</v>
      </c>
      <c r="U147" s="88">
        <v>48598.3</v>
      </c>
      <c r="V147" s="80">
        <f>(U147/S147)*100</f>
        <v>118.29267995842574</v>
      </c>
      <c r="W147" s="81">
        <f>(U147/T147)*100</f>
        <v>98.2268027067888</v>
      </c>
      <c r="X147" s="1"/>
    </row>
    <row r="148" spans="1:24" ht="23.25">
      <c r="A148" s="1"/>
      <c r="B148" s="40"/>
      <c r="C148" s="40"/>
      <c r="D148" s="40"/>
      <c r="E148" s="40"/>
      <c r="F148" s="50"/>
      <c r="G148" s="91"/>
      <c r="H148" s="40"/>
      <c r="I148" s="44"/>
      <c r="J148" s="48"/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0"/>
      <c r="C149" s="89" t="s">
        <v>38</v>
      </c>
      <c r="D149" s="40"/>
      <c r="E149" s="40"/>
      <c r="F149" s="50"/>
      <c r="G149" s="91"/>
      <c r="H149" s="40"/>
      <c r="I149" s="44"/>
      <c r="J149" s="48" t="s">
        <v>89</v>
      </c>
      <c r="K149" s="49"/>
      <c r="L149" s="42"/>
      <c r="M149" s="86"/>
      <c r="N149" s="71"/>
      <c r="O149" s="72"/>
      <c r="P149" s="70"/>
      <c r="Q149" s="78"/>
      <c r="R149" s="79"/>
      <c r="S149" s="80">
        <f>+S150+S151</f>
        <v>16271195</v>
      </c>
      <c r="T149" s="81">
        <f>+T150+T151</f>
        <v>19751590.5</v>
      </c>
      <c r="U149" s="88">
        <f>+U150+U151</f>
        <v>18912590.3</v>
      </c>
      <c r="V149" s="80">
        <f>(U149/S149)*100</f>
        <v>116.2335667417175</v>
      </c>
      <c r="W149" s="81">
        <f>(U149/T149)*100</f>
        <v>95.75223980063782</v>
      </c>
      <c r="X149" s="1"/>
    </row>
    <row r="150" spans="1:24" ht="23.25">
      <c r="A150" s="1"/>
      <c r="B150" s="40"/>
      <c r="C150" s="40"/>
      <c r="D150" s="40"/>
      <c r="E150" s="40"/>
      <c r="F150" s="50"/>
      <c r="G150" s="91"/>
      <c r="H150" s="40"/>
      <c r="I150" s="44"/>
      <c r="J150" s="48" t="s">
        <v>40</v>
      </c>
      <c r="K150" s="49"/>
      <c r="L150" s="42"/>
      <c r="M150" s="86"/>
      <c r="N150" s="71"/>
      <c r="O150" s="72"/>
      <c r="P150" s="70"/>
      <c r="Q150" s="78"/>
      <c r="R150" s="79"/>
      <c r="S150" s="80">
        <f aca="true" t="shared" si="15" ref="S150:U151">+S155+S1055</f>
        <v>4391975.7</v>
      </c>
      <c r="T150" s="81">
        <f t="shared" si="15"/>
        <v>4280236.699999999</v>
      </c>
      <c r="U150" s="88">
        <f t="shared" si="15"/>
        <v>3563431.1000000006</v>
      </c>
      <c r="V150" s="80">
        <f>(U150/S150)*100</f>
        <v>81.13503678993489</v>
      </c>
      <c r="W150" s="81">
        <f>(U150/T150)*100</f>
        <v>83.2531317718948</v>
      </c>
      <c r="X150" s="1"/>
    </row>
    <row r="151" spans="1:24" ht="23.25">
      <c r="A151" s="1"/>
      <c r="B151" s="40"/>
      <c r="C151" s="40"/>
      <c r="D151" s="40"/>
      <c r="E151" s="40"/>
      <c r="F151" s="50"/>
      <c r="G151" s="91"/>
      <c r="H151" s="40"/>
      <c r="I151" s="44"/>
      <c r="J151" s="48" t="s">
        <v>41</v>
      </c>
      <c r="K151" s="49"/>
      <c r="L151" s="42"/>
      <c r="M151" s="86"/>
      <c r="N151" s="71"/>
      <c r="O151" s="72"/>
      <c r="P151" s="70"/>
      <c r="Q151" s="78"/>
      <c r="R151" s="79"/>
      <c r="S151" s="80">
        <f t="shared" si="15"/>
        <v>11879219.3</v>
      </c>
      <c r="T151" s="81">
        <f t="shared" si="15"/>
        <v>15471353.800000003</v>
      </c>
      <c r="U151" s="88">
        <f t="shared" si="15"/>
        <v>15349159.200000001</v>
      </c>
      <c r="V151" s="80">
        <f>(U151/S151)*100</f>
        <v>129.21016787694123</v>
      </c>
      <c r="W151" s="81">
        <f>(U151/T151)*100</f>
        <v>99.21018805736314</v>
      </c>
      <c r="X151" s="1"/>
    </row>
    <row r="152" spans="1:24" ht="23.25">
      <c r="A152" s="1"/>
      <c r="B152" s="40"/>
      <c r="C152" s="40"/>
      <c r="D152" s="40"/>
      <c r="E152" s="40"/>
      <c r="F152" s="50"/>
      <c r="G152" s="91"/>
      <c r="H152" s="40"/>
      <c r="I152" s="44"/>
      <c r="J152" s="48"/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0"/>
      <c r="C153" s="40"/>
      <c r="D153" s="89" t="s">
        <v>72</v>
      </c>
      <c r="E153" s="40"/>
      <c r="F153" s="50"/>
      <c r="G153" s="91"/>
      <c r="H153" s="40"/>
      <c r="I153" s="44"/>
      <c r="J153" s="48" t="s">
        <v>73</v>
      </c>
      <c r="K153" s="49"/>
      <c r="L153" s="42"/>
      <c r="M153" s="86"/>
      <c r="N153" s="71"/>
      <c r="O153" s="72"/>
      <c r="P153" s="70"/>
      <c r="Q153" s="78"/>
      <c r="R153" s="79"/>
      <c r="S153" s="80"/>
      <c r="T153" s="81"/>
      <c r="U153" s="88"/>
      <c r="V153" s="80"/>
      <c r="W153" s="81"/>
      <c r="X153" s="1"/>
    </row>
    <row r="154" spans="1:24" ht="23.25">
      <c r="A154" s="1"/>
      <c r="B154" s="40"/>
      <c r="C154" s="40"/>
      <c r="D154" s="40"/>
      <c r="E154" s="40"/>
      <c r="F154" s="50"/>
      <c r="G154" s="91"/>
      <c r="H154" s="40"/>
      <c r="I154" s="44"/>
      <c r="J154" s="48" t="s">
        <v>74</v>
      </c>
      <c r="K154" s="49"/>
      <c r="L154" s="42"/>
      <c r="M154" s="86"/>
      <c r="N154" s="71"/>
      <c r="O154" s="72"/>
      <c r="P154" s="70"/>
      <c r="Q154" s="78"/>
      <c r="R154" s="79"/>
      <c r="S154" s="80">
        <f>+S155+S156</f>
        <v>16132789.400000002</v>
      </c>
      <c r="T154" s="81">
        <f>+T155+T156</f>
        <v>19590789.1</v>
      </c>
      <c r="U154" s="88">
        <f>+U155+U156</f>
        <v>18751837.400000002</v>
      </c>
      <c r="V154" s="80">
        <f>(U154/S154)*100</f>
        <v>116.23431593299047</v>
      </c>
      <c r="W154" s="81">
        <f>(U154/T154)*100</f>
        <v>95.71762170621295</v>
      </c>
      <c r="X154" s="1"/>
    </row>
    <row r="155" spans="1:24" ht="23.25">
      <c r="A155" s="1"/>
      <c r="B155" s="40"/>
      <c r="C155" s="40"/>
      <c r="D155" s="40"/>
      <c r="E155" s="40"/>
      <c r="F155" s="50"/>
      <c r="G155" s="91"/>
      <c r="H155" s="40"/>
      <c r="I155" s="44"/>
      <c r="J155" s="48" t="s">
        <v>40</v>
      </c>
      <c r="K155" s="49"/>
      <c r="L155" s="42"/>
      <c r="M155" s="86"/>
      <c r="N155" s="71"/>
      <c r="O155" s="72"/>
      <c r="P155" s="70"/>
      <c r="Q155" s="78"/>
      <c r="R155" s="79"/>
      <c r="S155" s="80">
        <f aca="true" t="shared" si="16" ref="S155:U156">+S159</f>
        <v>4391975.7</v>
      </c>
      <c r="T155" s="81">
        <f t="shared" si="16"/>
        <v>4280236.699999999</v>
      </c>
      <c r="U155" s="88">
        <f t="shared" si="16"/>
        <v>3563431.1000000006</v>
      </c>
      <c r="V155" s="80">
        <f>(U155/S155)*100</f>
        <v>81.13503678993489</v>
      </c>
      <c r="W155" s="81">
        <f>(U155/T155)*100</f>
        <v>83.2531317718948</v>
      </c>
      <c r="X155" s="1"/>
    </row>
    <row r="156" spans="1:24" ht="23.25">
      <c r="A156" s="1"/>
      <c r="B156" s="40"/>
      <c r="C156" s="40"/>
      <c r="D156" s="40"/>
      <c r="E156" s="40"/>
      <c r="F156" s="50"/>
      <c r="G156" s="91"/>
      <c r="H156" s="40"/>
      <c r="I156" s="44"/>
      <c r="J156" s="48" t="s">
        <v>41</v>
      </c>
      <c r="K156" s="49"/>
      <c r="L156" s="42"/>
      <c r="M156" s="86"/>
      <c r="N156" s="71"/>
      <c r="O156" s="72"/>
      <c r="P156" s="70"/>
      <c r="Q156" s="78"/>
      <c r="R156" s="79"/>
      <c r="S156" s="80">
        <f t="shared" si="16"/>
        <v>11740813.700000001</v>
      </c>
      <c r="T156" s="81">
        <f t="shared" si="16"/>
        <v>15310552.400000002</v>
      </c>
      <c r="U156" s="88">
        <f t="shared" si="16"/>
        <v>15188406.3</v>
      </c>
      <c r="V156" s="80">
        <f>(U156/S156)*100</f>
        <v>129.36417090069318</v>
      </c>
      <c r="W156" s="81">
        <f>(U156/T156)*100</f>
        <v>99.20220971256398</v>
      </c>
      <c r="X156" s="1"/>
    </row>
    <row r="157" spans="1:24" ht="23.25">
      <c r="A157" s="1"/>
      <c r="B157" s="40"/>
      <c r="C157" s="40"/>
      <c r="D157" s="40"/>
      <c r="E157" s="40"/>
      <c r="F157" s="50"/>
      <c r="G157" s="91"/>
      <c r="H157" s="40"/>
      <c r="I157" s="44"/>
      <c r="J157" s="48"/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0"/>
      <c r="C158" s="40"/>
      <c r="D158" s="40"/>
      <c r="E158" s="89" t="s">
        <v>44</v>
      </c>
      <c r="F158" s="50"/>
      <c r="G158" s="91"/>
      <c r="H158" s="40"/>
      <c r="I158" s="44"/>
      <c r="J158" s="48" t="s">
        <v>45</v>
      </c>
      <c r="K158" s="49"/>
      <c r="L158" s="42"/>
      <c r="M158" s="86"/>
      <c r="N158" s="71"/>
      <c r="O158" s="72"/>
      <c r="P158" s="70"/>
      <c r="Q158" s="78"/>
      <c r="R158" s="79"/>
      <c r="S158" s="80">
        <f>+S159+S160</f>
        <v>16132789.400000002</v>
      </c>
      <c r="T158" s="81">
        <f>+T159+T160</f>
        <v>19590789.1</v>
      </c>
      <c r="U158" s="88">
        <f>+U159+U160</f>
        <v>18751837.400000002</v>
      </c>
      <c r="V158" s="80">
        <f>(U158/S158)*100</f>
        <v>116.23431593299047</v>
      </c>
      <c r="W158" s="81">
        <f>(U158/T158)*100</f>
        <v>95.71762170621295</v>
      </c>
      <c r="X158" s="1"/>
    </row>
    <row r="159" spans="1:24" ht="23.25">
      <c r="A159" s="1"/>
      <c r="B159" s="40"/>
      <c r="C159" s="40"/>
      <c r="D159" s="40"/>
      <c r="E159" s="40"/>
      <c r="F159" s="50"/>
      <c r="G159" s="91"/>
      <c r="H159" s="40"/>
      <c r="I159" s="44"/>
      <c r="J159" s="48" t="s">
        <v>40</v>
      </c>
      <c r="K159" s="49"/>
      <c r="L159" s="42"/>
      <c r="M159" s="86"/>
      <c r="N159" s="71"/>
      <c r="O159" s="72"/>
      <c r="P159" s="70"/>
      <c r="Q159" s="78"/>
      <c r="R159" s="79"/>
      <c r="S159" s="80">
        <f>+S164+S288+S313+S343+S374+S397+S439+S473+S529+S565+S600+S614+S644+S841+S854+S883+S938+S960+S979+S1011+S1031</f>
        <v>4391975.7</v>
      </c>
      <c r="T159" s="81">
        <f>+T164+T288+T313+T343+T374+T397+T439+T473+T529+T565+T600+T614+T644+T841+T854+T883+T938+T960+T979+T1011+T1031</f>
        <v>4280236.699999999</v>
      </c>
      <c r="U159" s="88">
        <f>+U164+U288+U313+U343+U374+U397+U439+U473+U529+U565+U600+U614+U644+U841+U854+U883+U938+U960+U979+U1011+U1031</f>
        <v>3563431.1000000006</v>
      </c>
      <c r="V159" s="80">
        <f>(U159/S159)*100</f>
        <v>81.13503678993489</v>
      </c>
      <c r="W159" s="81">
        <f>(U159/T159)*100</f>
        <v>83.2531317718948</v>
      </c>
      <c r="X159" s="1"/>
    </row>
    <row r="160" spans="1:24" ht="23.25">
      <c r="A160" s="1"/>
      <c r="B160" s="40"/>
      <c r="C160" s="40"/>
      <c r="D160" s="40"/>
      <c r="E160" s="40"/>
      <c r="F160" s="50"/>
      <c r="G160" s="91"/>
      <c r="H160" s="40"/>
      <c r="I160" s="44"/>
      <c r="J160" s="48" t="s">
        <v>41</v>
      </c>
      <c r="K160" s="49"/>
      <c r="L160" s="42"/>
      <c r="M160" s="86"/>
      <c r="N160" s="71"/>
      <c r="O160" s="72"/>
      <c r="P160" s="70"/>
      <c r="Q160" s="78"/>
      <c r="R160" s="79"/>
      <c r="S160" s="80">
        <f>+S165+S289+S314+S344+S375+S398+S440+S474+S530+S566+S601+S615+S645+S842+S865+S884+S939+S961+S980+S1012+S1032</f>
        <v>11740813.700000001</v>
      </c>
      <c r="T160" s="81">
        <f>+T165+T289+T314+T344+T375+T398+T440+T474+T530+T566+T601+T615+T645+T842+T865+T884+T939+T961+T980+T1012+T1032</f>
        <v>15310552.400000002</v>
      </c>
      <c r="U160" s="88">
        <f>+U165+U289+U314+U344+U375+U398+U440+U474+U530+U566+U601+U615+U645+U842+U865+U884+U939+U961+U980+U1012+U1032</f>
        <v>15188406.3</v>
      </c>
      <c r="V160" s="80">
        <f>(U160/S160)*100</f>
        <v>129.36417090069318</v>
      </c>
      <c r="W160" s="81">
        <f>(U160/T160)*100</f>
        <v>99.20220971256398</v>
      </c>
      <c r="X160" s="1"/>
    </row>
    <row r="161" spans="1:24" ht="23.25">
      <c r="A161" s="1"/>
      <c r="B161" s="40"/>
      <c r="C161" s="40"/>
      <c r="D161" s="40"/>
      <c r="E161" s="40"/>
      <c r="F161" s="50"/>
      <c r="G161" s="91"/>
      <c r="H161" s="40"/>
      <c r="I161" s="44"/>
      <c r="J161" s="48"/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0"/>
      <c r="C162" s="40"/>
      <c r="D162" s="40"/>
      <c r="E162" s="40"/>
      <c r="F162" s="90" t="s">
        <v>90</v>
      </c>
      <c r="G162" s="91"/>
      <c r="H162" s="40"/>
      <c r="I162" s="44"/>
      <c r="J162" s="48" t="s">
        <v>91</v>
      </c>
      <c r="K162" s="49"/>
      <c r="L162" s="42"/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0"/>
      <c r="C163" s="40"/>
      <c r="D163" s="40"/>
      <c r="E163" s="40"/>
      <c r="F163" s="50"/>
      <c r="G163" s="91"/>
      <c r="H163" s="40"/>
      <c r="I163" s="44"/>
      <c r="J163" s="48" t="s">
        <v>92</v>
      </c>
      <c r="K163" s="49"/>
      <c r="L163" s="42"/>
      <c r="M163" s="86"/>
      <c r="N163" s="71"/>
      <c r="O163" s="72"/>
      <c r="P163" s="70"/>
      <c r="Q163" s="78"/>
      <c r="R163" s="79"/>
      <c r="S163" s="80">
        <f>+S164+S165</f>
        <v>1700474.8</v>
      </c>
      <c r="T163" s="81">
        <f>+T164+T165</f>
        <v>1626430.1</v>
      </c>
      <c r="U163" s="88">
        <f>+U164+U165</f>
        <v>1435483.0000000002</v>
      </c>
      <c r="V163" s="80">
        <f>(U163/S163)*100</f>
        <v>84.416599410941</v>
      </c>
      <c r="W163" s="81">
        <f>(U163/T163)*100</f>
        <v>88.25974138083156</v>
      </c>
      <c r="X163" s="1"/>
    </row>
    <row r="164" spans="1:24" ht="23.25">
      <c r="A164" s="1"/>
      <c r="B164" s="40"/>
      <c r="C164" s="40"/>
      <c r="D164" s="40"/>
      <c r="E164" s="40"/>
      <c r="F164" s="50"/>
      <c r="G164" s="91"/>
      <c r="H164" s="40"/>
      <c r="I164" s="44"/>
      <c r="J164" s="48" t="s">
        <v>40</v>
      </c>
      <c r="K164" s="49"/>
      <c r="L164" s="42"/>
      <c r="M164" s="86"/>
      <c r="N164" s="71"/>
      <c r="O164" s="72"/>
      <c r="P164" s="70"/>
      <c r="Q164" s="78"/>
      <c r="R164" s="79"/>
      <c r="S164" s="80">
        <f aca="true" t="shared" si="17" ref="S164:U165">+S168+S177</f>
        <v>1684932.5</v>
      </c>
      <c r="T164" s="81">
        <f t="shared" si="17"/>
        <v>1610887.8</v>
      </c>
      <c r="U164" s="88">
        <f t="shared" si="17"/>
        <v>1420463.9000000001</v>
      </c>
      <c r="V164" s="80">
        <f>(U164/S164)*100</f>
        <v>84.3039053493241</v>
      </c>
      <c r="W164" s="81">
        <f>(U164/T164)*100</f>
        <v>88.17894703777633</v>
      </c>
      <c r="X164" s="1"/>
    </row>
    <row r="165" spans="1:24" ht="23.25">
      <c r="A165" s="1"/>
      <c r="B165" s="40"/>
      <c r="C165" s="40"/>
      <c r="D165" s="40"/>
      <c r="E165" s="40"/>
      <c r="F165" s="50"/>
      <c r="G165" s="91"/>
      <c r="H165" s="40"/>
      <c r="I165" s="44"/>
      <c r="J165" s="48" t="s">
        <v>41</v>
      </c>
      <c r="K165" s="49"/>
      <c r="L165" s="42"/>
      <c r="M165" s="86"/>
      <c r="N165" s="71"/>
      <c r="O165" s="72"/>
      <c r="P165" s="70"/>
      <c r="Q165" s="78"/>
      <c r="R165" s="79"/>
      <c r="S165" s="80">
        <f t="shared" si="17"/>
        <v>15542.3</v>
      </c>
      <c r="T165" s="81">
        <f t="shared" si="17"/>
        <v>15542.3</v>
      </c>
      <c r="U165" s="88">
        <f t="shared" si="17"/>
        <v>15019.1</v>
      </c>
      <c r="V165" s="80">
        <f>(U165/S165)*100</f>
        <v>96.6337028625107</v>
      </c>
      <c r="W165" s="81">
        <f>(U165/T165)*100</f>
        <v>96.6337028625107</v>
      </c>
      <c r="X165" s="1"/>
    </row>
    <row r="166" spans="1:24" ht="23.25">
      <c r="A166" s="1"/>
      <c r="B166" s="40"/>
      <c r="C166" s="40"/>
      <c r="D166" s="40"/>
      <c r="E166" s="40"/>
      <c r="F166" s="50"/>
      <c r="G166" s="91"/>
      <c r="H166" s="40"/>
      <c r="I166" s="44"/>
      <c r="J166" s="48"/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0"/>
      <c r="C167" s="40"/>
      <c r="D167" s="40"/>
      <c r="E167" s="40"/>
      <c r="F167" s="50"/>
      <c r="G167" s="92" t="s">
        <v>93</v>
      </c>
      <c r="H167" s="40"/>
      <c r="I167" s="44"/>
      <c r="J167" s="48" t="s">
        <v>94</v>
      </c>
      <c r="K167" s="49"/>
      <c r="L167" s="42"/>
      <c r="M167" s="86"/>
      <c r="N167" s="71"/>
      <c r="O167" s="72"/>
      <c r="P167" s="70"/>
      <c r="Q167" s="78"/>
      <c r="R167" s="79"/>
      <c r="S167" s="80">
        <f>+S168+S169</f>
        <v>1750</v>
      </c>
      <c r="T167" s="81">
        <f>+T168+T169</f>
        <v>0</v>
      </c>
      <c r="U167" s="88">
        <f>+U168+U169</f>
        <v>0</v>
      </c>
      <c r="V167" s="80"/>
      <c r="W167" s="81"/>
      <c r="X167" s="1"/>
    </row>
    <row r="168" spans="1:24" ht="23.25">
      <c r="A168" s="1"/>
      <c r="B168" s="40"/>
      <c r="C168" s="40"/>
      <c r="D168" s="40"/>
      <c r="E168" s="40"/>
      <c r="F168" s="50"/>
      <c r="G168" s="91"/>
      <c r="H168" s="40"/>
      <c r="I168" s="44"/>
      <c r="J168" s="48" t="s">
        <v>40</v>
      </c>
      <c r="K168" s="49"/>
      <c r="L168" s="42"/>
      <c r="M168" s="86"/>
      <c r="N168" s="71"/>
      <c r="O168" s="72"/>
      <c r="P168" s="70"/>
      <c r="Q168" s="78"/>
      <c r="R168" s="79"/>
      <c r="S168" s="80">
        <f aca="true" t="shared" si="18" ref="S168:U169">+S172</f>
        <v>1750</v>
      </c>
      <c r="T168" s="81">
        <f t="shared" si="18"/>
        <v>0</v>
      </c>
      <c r="U168" s="88">
        <f t="shared" si="18"/>
        <v>0</v>
      </c>
      <c r="V168" s="80"/>
      <c r="W168" s="81"/>
      <c r="X168" s="1"/>
    </row>
    <row r="169" spans="1:24" ht="23.25">
      <c r="A169" s="1"/>
      <c r="B169" s="40"/>
      <c r="C169" s="40"/>
      <c r="D169" s="40"/>
      <c r="E169" s="40"/>
      <c r="F169" s="50"/>
      <c r="G169" s="91"/>
      <c r="H169" s="40"/>
      <c r="I169" s="44"/>
      <c r="J169" s="48" t="s">
        <v>41</v>
      </c>
      <c r="K169" s="49"/>
      <c r="L169" s="42"/>
      <c r="M169" s="86"/>
      <c r="N169" s="71"/>
      <c r="O169" s="72"/>
      <c r="P169" s="70"/>
      <c r="Q169" s="78"/>
      <c r="R169" s="79"/>
      <c r="S169" s="80">
        <f t="shared" si="18"/>
        <v>0</v>
      </c>
      <c r="T169" s="81">
        <f t="shared" si="18"/>
        <v>0</v>
      </c>
      <c r="U169" s="88">
        <f t="shared" si="18"/>
        <v>0</v>
      </c>
      <c r="V169" s="80"/>
      <c r="W169" s="81"/>
      <c r="X169" s="1"/>
    </row>
    <row r="170" spans="1:24" ht="23.25">
      <c r="A170" s="1"/>
      <c r="B170" s="40"/>
      <c r="C170" s="40"/>
      <c r="D170" s="40"/>
      <c r="E170" s="40"/>
      <c r="F170" s="50"/>
      <c r="G170" s="91"/>
      <c r="H170" s="40"/>
      <c r="I170" s="44"/>
      <c r="J170" s="48"/>
      <c r="K170" s="49"/>
      <c r="L170" s="42"/>
      <c r="M170" s="86"/>
      <c r="N170" s="71"/>
      <c r="O170" s="72"/>
      <c r="P170" s="70"/>
      <c r="Q170" s="78"/>
      <c r="R170" s="79"/>
      <c r="S170" s="80"/>
      <c r="T170" s="81"/>
      <c r="U170" s="88"/>
      <c r="V170" s="80"/>
      <c r="W170" s="81"/>
      <c r="X170" s="1"/>
    </row>
    <row r="171" spans="1:24" ht="23.25">
      <c r="A171" s="1"/>
      <c r="B171" s="40"/>
      <c r="C171" s="40"/>
      <c r="D171" s="40"/>
      <c r="E171" s="40"/>
      <c r="F171" s="50"/>
      <c r="G171" s="91"/>
      <c r="H171" s="89" t="s">
        <v>95</v>
      </c>
      <c r="I171" s="44"/>
      <c r="J171" s="48" t="s">
        <v>96</v>
      </c>
      <c r="K171" s="49"/>
      <c r="L171" s="42"/>
      <c r="M171" s="86"/>
      <c r="N171" s="71"/>
      <c r="O171" s="72"/>
      <c r="P171" s="70"/>
      <c r="Q171" s="78"/>
      <c r="R171" s="79"/>
      <c r="S171" s="80">
        <f>+S172+S173</f>
        <v>1750</v>
      </c>
      <c r="T171" s="81">
        <f>+T172+T173</f>
        <v>0</v>
      </c>
      <c r="U171" s="88">
        <f>+U172+U173</f>
        <v>0</v>
      </c>
      <c r="V171" s="80"/>
      <c r="W171" s="81"/>
      <c r="X171" s="1"/>
    </row>
    <row r="172" spans="1:24" ht="23.25">
      <c r="A172" s="1"/>
      <c r="B172" s="40"/>
      <c r="C172" s="40"/>
      <c r="D172" s="40"/>
      <c r="E172" s="40"/>
      <c r="F172" s="50"/>
      <c r="G172" s="91"/>
      <c r="H172" s="40"/>
      <c r="I172" s="44"/>
      <c r="J172" s="48" t="s">
        <v>40</v>
      </c>
      <c r="K172" s="49"/>
      <c r="L172" s="42"/>
      <c r="M172" s="86"/>
      <c r="N172" s="71"/>
      <c r="O172" s="72"/>
      <c r="P172" s="70"/>
      <c r="Q172" s="78"/>
      <c r="R172" s="79"/>
      <c r="S172" s="80">
        <v>1750</v>
      </c>
      <c r="T172" s="81">
        <v>0</v>
      </c>
      <c r="U172" s="88">
        <v>0</v>
      </c>
      <c r="V172" s="80"/>
      <c r="W172" s="81"/>
      <c r="X172" s="1"/>
    </row>
    <row r="173" spans="1:24" ht="23.25">
      <c r="A173" s="1"/>
      <c r="B173" s="40"/>
      <c r="C173" s="40"/>
      <c r="D173" s="40"/>
      <c r="E173" s="40"/>
      <c r="F173" s="50"/>
      <c r="G173" s="91"/>
      <c r="H173" s="40"/>
      <c r="I173" s="44"/>
      <c r="J173" s="48" t="s">
        <v>41</v>
      </c>
      <c r="K173" s="49"/>
      <c r="L173" s="42"/>
      <c r="M173" s="86"/>
      <c r="N173" s="71"/>
      <c r="O173" s="72"/>
      <c r="P173" s="70"/>
      <c r="Q173" s="78"/>
      <c r="R173" s="79"/>
      <c r="S173" s="80">
        <v>0</v>
      </c>
      <c r="T173" s="81">
        <v>0</v>
      </c>
      <c r="U173" s="88">
        <v>0</v>
      </c>
      <c r="V173" s="80"/>
      <c r="W173" s="81"/>
      <c r="X173" s="1"/>
    </row>
    <row r="174" spans="1:24" ht="23.25">
      <c r="A174" s="1"/>
      <c r="B174" s="40"/>
      <c r="C174" s="40"/>
      <c r="D174" s="40"/>
      <c r="E174" s="40"/>
      <c r="F174" s="50"/>
      <c r="G174" s="91"/>
      <c r="H174" s="40"/>
      <c r="I174" s="44"/>
      <c r="J174" s="48"/>
      <c r="K174" s="49"/>
      <c r="L174" s="42"/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0"/>
      <c r="C175" s="40"/>
      <c r="D175" s="40"/>
      <c r="E175" s="40"/>
      <c r="F175" s="50"/>
      <c r="G175" s="92" t="s">
        <v>49</v>
      </c>
      <c r="H175" s="40"/>
      <c r="I175" s="44"/>
      <c r="J175" s="48" t="s">
        <v>50</v>
      </c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0"/>
      <c r="C176" s="40"/>
      <c r="D176" s="40"/>
      <c r="E176" s="40"/>
      <c r="F176" s="50"/>
      <c r="G176" s="91"/>
      <c r="H176" s="40"/>
      <c r="I176" s="44"/>
      <c r="J176" s="48" t="s">
        <v>51</v>
      </c>
      <c r="K176" s="49"/>
      <c r="L176" s="42"/>
      <c r="M176" s="86"/>
      <c r="N176" s="71"/>
      <c r="O176" s="72"/>
      <c r="P176" s="70"/>
      <c r="Q176" s="78"/>
      <c r="R176" s="79"/>
      <c r="S176" s="80">
        <f>+S177+S178</f>
        <v>1698724.8</v>
      </c>
      <c r="T176" s="81">
        <f>+T177+T178</f>
        <v>1626430.1</v>
      </c>
      <c r="U176" s="88">
        <f>+U177+U178</f>
        <v>1435483.0000000002</v>
      </c>
      <c r="V176" s="80">
        <f>(U176/S176)*100</f>
        <v>84.50356408524796</v>
      </c>
      <c r="W176" s="81">
        <f>(U176/T176)*100</f>
        <v>88.25974138083156</v>
      </c>
      <c r="X176" s="1"/>
    </row>
    <row r="177" spans="1:24" ht="23.25">
      <c r="A177" s="1"/>
      <c r="B177" s="40"/>
      <c r="C177" s="40"/>
      <c r="D177" s="40"/>
      <c r="E177" s="40"/>
      <c r="F177" s="50"/>
      <c r="G177" s="91"/>
      <c r="H177" s="40"/>
      <c r="I177" s="44"/>
      <c r="J177" s="48" t="s">
        <v>40</v>
      </c>
      <c r="K177" s="49"/>
      <c r="L177" s="42"/>
      <c r="M177" s="86"/>
      <c r="N177" s="71"/>
      <c r="O177" s="72"/>
      <c r="P177" s="70"/>
      <c r="Q177" s="78"/>
      <c r="R177" s="79"/>
      <c r="S177" s="80">
        <f aca="true" t="shared" si="19" ref="S177:U178">+S193</f>
        <v>1683182.5</v>
      </c>
      <c r="T177" s="81">
        <f t="shared" si="19"/>
        <v>1610887.8</v>
      </c>
      <c r="U177" s="88">
        <f t="shared" si="19"/>
        <v>1420463.9000000001</v>
      </c>
      <c r="V177" s="80">
        <f>(U177/S177)*100</f>
        <v>84.39155587703652</v>
      </c>
      <c r="W177" s="81">
        <f>(U177/T177)*100</f>
        <v>88.17894703777633</v>
      </c>
      <c r="X177" s="1"/>
    </row>
    <row r="178" spans="1:24" ht="23.25">
      <c r="A178" s="1"/>
      <c r="B178" s="40"/>
      <c r="C178" s="40"/>
      <c r="D178" s="40"/>
      <c r="E178" s="40"/>
      <c r="F178" s="50"/>
      <c r="G178" s="91"/>
      <c r="H178" s="40"/>
      <c r="I178" s="44"/>
      <c r="J178" s="48" t="s">
        <v>41</v>
      </c>
      <c r="K178" s="49"/>
      <c r="L178" s="42"/>
      <c r="M178" s="86"/>
      <c r="N178" s="71"/>
      <c r="O178" s="72"/>
      <c r="P178" s="70"/>
      <c r="Q178" s="78"/>
      <c r="R178" s="79"/>
      <c r="S178" s="80">
        <f t="shared" si="19"/>
        <v>15542.3</v>
      </c>
      <c r="T178" s="81">
        <f t="shared" si="19"/>
        <v>15542.3</v>
      </c>
      <c r="U178" s="88">
        <f t="shared" si="19"/>
        <v>15019.1</v>
      </c>
      <c r="V178" s="80">
        <f>(U178/S178)*100</f>
        <v>96.6337028625107</v>
      </c>
      <c r="W178" s="81">
        <f>(U178/T178)*100</f>
        <v>96.6337028625107</v>
      </c>
      <c r="X178" s="1"/>
    </row>
    <row r="179" spans="1:24" ht="23.25">
      <c r="A179" s="1"/>
      <c r="B179" s="40"/>
      <c r="C179" s="40"/>
      <c r="D179" s="40"/>
      <c r="E179" s="40"/>
      <c r="F179" s="50"/>
      <c r="G179" s="91"/>
      <c r="H179" s="40"/>
      <c r="I179" s="44"/>
      <c r="J179" s="48"/>
      <c r="K179" s="49"/>
      <c r="L179" s="42"/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3.25">
      <c r="A180" s="1"/>
      <c r="B180" s="51"/>
      <c r="C180" s="51"/>
      <c r="D180" s="51"/>
      <c r="E180" s="51"/>
      <c r="F180" s="93"/>
      <c r="G180" s="94"/>
      <c r="H180" s="51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672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34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23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35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24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32</v>
      </c>
      <c r="M185" s="23" t="s">
        <v>20</v>
      </c>
      <c r="N185" s="64"/>
      <c r="O185" s="17"/>
      <c r="P185" s="65"/>
      <c r="Q185" s="23" t="s">
        <v>3</v>
      </c>
      <c r="R185" s="16"/>
      <c r="S185" s="20" t="s">
        <v>36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33</v>
      </c>
      <c r="M186" s="30" t="s">
        <v>21</v>
      </c>
      <c r="N186" s="28" t="s">
        <v>6</v>
      </c>
      <c r="O186" s="67" t="s">
        <v>7</v>
      </c>
      <c r="P186" s="28" t="s">
        <v>8</v>
      </c>
      <c r="Q186" s="20" t="s">
        <v>30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13</v>
      </c>
      <c r="C187" s="14" t="s">
        <v>14</v>
      </c>
      <c r="D187" s="14" t="s">
        <v>15</v>
      </c>
      <c r="E187" s="14" t="s">
        <v>16</v>
      </c>
      <c r="F187" s="27" t="s">
        <v>17</v>
      </c>
      <c r="G187" s="2" t="s">
        <v>5</v>
      </c>
      <c r="H187" s="14" t="s">
        <v>18</v>
      </c>
      <c r="I187" s="24"/>
      <c r="J187" s="1"/>
      <c r="K187" s="18"/>
      <c r="L187" s="26" t="s">
        <v>19</v>
      </c>
      <c r="M187" s="28" t="s">
        <v>22</v>
      </c>
      <c r="N187" s="28"/>
      <c r="O187" s="28"/>
      <c r="P187" s="28"/>
      <c r="Q187" s="26" t="s">
        <v>25</v>
      </c>
      <c r="R187" s="29" t="s">
        <v>25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26</v>
      </c>
      <c r="R188" s="37" t="s">
        <v>27</v>
      </c>
      <c r="S188" s="31"/>
      <c r="T188" s="32"/>
      <c r="U188" s="33"/>
      <c r="V188" s="38" t="s">
        <v>28</v>
      </c>
      <c r="W188" s="39" t="s">
        <v>29</v>
      </c>
      <c r="X188" s="1"/>
    </row>
    <row r="189" spans="1:24" ht="23.25">
      <c r="A189" s="1"/>
      <c r="B189" s="40"/>
      <c r="C189" s="40"/>
      <c r="D189" s="40"/>
      <c r="E189" s="40"/>
      <c r="F189" s="50"/>
      <c r="G189" s="91"/>
      <c r="H189" s="40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89" t="s">
        <v>68</v>
      </c>
      <c r="C190" s="89" t="s">
        <v>38</v>
      </c>
      <c r="D190" s="89" t="s">
        <v>72</v>
      </c>
      <c r="E190" s="89" t="s">
        <v>44</v>
      </c>
      <c r="F190" s="90" t="s">
        <v>90</v>
      </c>
      <c r="G190" s="92" t="s">
        <v>49</v>
      </c>
      <c r="H190" s="40"/>
      <c r="I190" s="44"/>
      <c r="J190" s="48" t="s">
        <v>97</v>
      </c>
      <c r="K190" s="49"/>
      <c r="L190" s="42" t="s">
        <v>98</v>
      </c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40"/>
      <c r="D191" s="40"/>
      <c r="E191" s="40"/>
      <c r="F191" s="50"/>
      <c r="G191" s="91"/>
      <c r="H191" s="40"/>
      <c r="I191" s="44"/>
      <c r="J191" s="48" t="s">
        <v>99</v>
      </c>
      <c r="K191" s="49"/>
      <c r="L191" s="42" t="s">
        <v>100</v>
      </c>
      <c r="M191" s="86"/>
      <c r="N191" s="71"/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40"/>
      <c r="C192" s="40"/>
      <c r="D192" s="40"/>
      <c r="E192" s="40"/>
      <c r="F192" s="50"/>
      <c r="G192" s="91"/>
      <c r="H192" s="40"/>
      <c r="I192" s="44"/>
      <c r="J192" s="48" t="s">
        <v>101</v>
      </c>
      <c r="K192" s="49"/>
      <c r="L192" s="42" t="s">
        <v>102</v>
      </c>
      <c r="M192" s="86" t="s">
        <v>103</v>
      </c>
      <c r="N192" s="71">
        <v>1</v>
      </c>
      <c r="O192" s="72">
        <v>1</v>
      </c>
      <c r="P192" s="70">
        <v>1</v>
      </c>
      <c r="Q192" s="78">
        <f>(P192/N192)*100</f>
        <v>100</v>
      </c>
      <c r="R192" s="79">
        <f>(P192/O192)*100</f>
        <v>100</v>
      </c>
      <c r="S192" s="80">
        <f>+S193+S194</f>
        <v>1698724.8</v>
      </c>
      <c r="T192" s="81">
        <f>+T193+T194</f>
        <v>1626430.1</v>
      </c>
      <c r="U192" s="88">
        <f>+U193+U194</f>
        <v>1435483.0000000002</v>
      </c>
      <c r="V192" s="80">
        <f>(U192/S192)*100</f>
        <v>84.50356408524796</v>
      </c>
      <c r="W192" s="81">
        <f>(U192/T192)*100</f>
        <v>88.25974138083156</v>
      </c>
      <c r="X192" s="1"/>
    </row>
    <row r="193" spans="1:24" ht="23.25">
      <c r="A193" s="1"/>
      <c r="B193" s="40"/>
      <c r="C193" s="40"/>
      <c r="D193" s="40"/>
      <c r="E193" s="40"/>
      <c r="F193" s="50"/>
      <c r="G193" s="91"/>
      <c r="H193" s="40"/>
      <c r="I193" s="44"/>
      <c r="J193" s="48" t="s">
        <v>40</v>
      </c>
      <c r="K193" s="49"/>
      <c r="L193" s="42"/>
      <c r="M193" s="86"/>
      <c r="N193" s="71"/>
      <c r="O193" s="72"/>
      <c r="P193" s="70"/>
      <c r="Q193" s="78"/>
      <c r="R193" s="79"/>
      <c r="S193" s="80">
        <f aca="true" t="shared" si="20" ref="S193:U194">+S197+S200+S203+S206+S209+S213+S217+S221+S236+S239+S243+S246+S250+S253+S257+S262+S266+S280+S283</f>
        <v>1683182.5</v>
      </c>
      <c r="T193" s="81">
        <f t="shared" si="20"/>
        <v>1610887.8</v>
      </c>
      <c r="U193" s="88">
        <f t="shared" si="20"/>
        <v>1420463.9000000001</v>
      </c>
      <c r="V193" s="80">
        <f>(U193/S193)*100</f>
        <v>84.39155587703652</v>
      </c>
      <c r="W193" s="81">
        <f>(U193/T193)*100</f>
        <v>88.17894703777633</v>
      </c>
      <c r="X193" s="1"/>
    </row>
    <row r="194" spans="1:24" ht="23.25">
      <c r="A194" s="1"/>
      <c r="B194" s="40"/>
      <c r="C194" s="40"/>
      <c r="D194" s="40"/>
      <c r="E194" s="40"/>
      <c r="F194" s="50"/>
      <c r="G194" s="91"/>
      <c r="H194" s="40"/>
      <c r="I194" s="44"/>
      <c r="J194" s="48" t="s">
        <v>41</v>
      </c>
      <c r="K194" s="49"/>
      <c r="L194" s="42"/>
      <c r="M194" s="86"/>
      <c r="N194" s="71"/>
      <c r="O194" s="72"/>
      <c r="P194" s="70"/>
      <c r="Q194" s="78"/>
      <c r="R194" s="79"/>
      <c r="S194" s="80">
        <f t="shared" si="20"/>
        <v>15542.3</v>
      </c>
      <c r="T194" s="81">
        <f t="shared" si="20"/>
        <v>15542.3</v>
      </c>
      <c r="U194" s="88">
        <f t="shared" si="20"/>
        <v>15019.1</v>
      </c>
      <c r="V194" s="80">
        <f>(U194/S194)*100</f>
        <v>96.6337028625107</v>
      </c>
      <c r="W194" s="81">
        <f>(U194/T194)*100</f>
        <v>96.6337028625107</v>
      </c>
      <c r="X194" s="1"/>
    </row>
    <row r="195" spans="1:24" ht="23.25">
      <c r="A195" s="1"/>
      <c r="B195" s="40"/>
      <c r="C195" s="40"/>
      <c r="D195" s="40"/>
      <c r="E195" s="40"/>
      <c r="F195" s="50"/>
      <c r="G195" s="91"/>
      <c r="H195" s="40"/>
      <c r="I195" s="44"/>
      <c r="J195" s="48"/>
      <c r="K195" s="49"/>
      <c r="L195" s="42"/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0"/>
      <c r="C196" s="40"/>
      <c r="D196" s="40"/>
      <c r="E196" s="40"/>
      <c r="F196" s="50"/>
      <c r="G196" s="91"/>
      <c r="H196" s="89" t="s">
        <v>104</v>
      </c>
      <c r="I196" s="44"/>
      <c r="J196" s="48" t="s">
        <v>105</v>
      </c>
      <c r="K196" s="49"/>
      <c r="L196" s="42"/>
      <c r="M196" s="86"/>
      <c r="N196" s="71"/>
      <c r="O196" s="72"/>
      <c r="P196" s="70"/>
      <c r="Q196" s="78"/>
      <c r="R196" s="79"/>
      <c r="S196" s="80">
        <f>+S197+S198</f>
        <v>55569.1</v>
      </c>
      <c r="T196" s="81">
        <f>+T197+T198</f>
        <v>64134.3</v>
      </c>
      <c r="U196" s="88">
        <f>+U197+U198</f>
        <v>59683.7</v>
      </c>
      <c r="V196" s="80">
        <f>(U196/S196)*100</f>
        <v>107.40447478904642</v>
      </c>
      <c r="W196" s="81">
        <f>(U196/T196)*100</f>
        <v>93.06049960785413</v>
      </c>
      <c r="X196" s="1"/>
    </row>
    <row r="197" spans="1:24" ht="23.25">
      <c r="A197" s="1"/>
      <c r="B197" s="40"/>
      <c r="C197" s="40"/>
      <c r="D197" s="40"/>
      <c r="E197" s="40"/>
      <c r="F197" s="50"/>
      <c r="G197" s="91"/>
      <c r="H197" s="40"/>
      <c r="I197" s="44"/>
      <c r="J197" s="48" t="s">
        <v>40</v>
      </c>
      <c r="K197" s="49"/>
      <c r="L197" s="42"/>
      <c r="M197" s="86"/>
      <c r="N197" s="71"/>
      <c r="O197" s="72"/>
      <c r="P197" s="70"/>
      <c r="Q197" s="78"/>
      <c r="R197" s="79"/>
      <c r="S197" s="80">
        <v>55569.1</v>
      </c>
      <c r="T197" s="81">
        <v>64134.3</v>
      </c>
      <c r="U197" s="88">
        <v>59683.7</v>
      </c>
      <c r="V197" s="80">
        <f>(U197/S197)*100</f>
        <v>107.40447478904642</v>
      </c>
      <c r="W197" s="81">
        <f>(U197/T197)*100</f>
        <v>93.06049960785413</v>
      </c>
      <c r="X197" s="1"/>
    </row>
    <row r="198" spans="1:24" ht="23.25">
      <c r="A198" s="1"/>
      <c r="B198" s="40"/>
      <c r="C198" s="40"/>
      <c r="D198" s="40"/>
      <c r="E198" s="40"/>
      <c r="F198" s="50"/>
      <c r="G198" s="91"/>
      <c r="H198" s="40"/>
      <c r="I198" s="44"/>
      <c r="J198" s="48" t="s">
        <v>41</v>
      </c>
      <c r="K198" s="49"/>
      <c r="L198" s="42"/>
      <c r="M198" s="86"/>
      <c r="N198" s="71"/>
      <c r="O198" s="72"/>
      <c r="P198" s="70"/>
      <c r="Q198" s="78"/>
      <c r="R198" s="79"/>
      <c r="S198" s="80">
        <v>0</v>
      </c>
      <c r="T198" s="81">
        <v>0</v>
      </c>
      <c r="U198" s="88">
        <v>0</v>
      </c>
      <c r="V198" s="80"/>
      <c r="W198" s="81"/>
      <c r="X198" s="1"/>
    </row>
    <row r="199" spans="1:24" ht="23.25">
      <c r="A199" s="1"/>
      <c r="B199" s="40"/>
      <c r="C199" s="40"/>
      <c r="D199" s="40"/>
      <c r="E199" s="40"/>
      <c r="F199" s="50"/>
      <c r="G199" s="91"/>
      <c r="H199" s="89" t="s">
        <v>106</v>
      </c>
      <c r="I199" s="44"/>
      <c r="J199" s="48" t="s">
        <v>107</v>
      </c>
      <c r="K199" s="49"/>
      <c r="L199" s="42"/>
      <c r="M199" s="86"/>
      <c r="N199" s="71"/>
      <c r="O199" s="72"/>
      <c r="P199" s="70"/>
      <c r="Q199" s="78"/>
      <c r="R199" s="79"/>
      <c r="S199" s="80">
        <f>+S200+S201</f>
        <v>81755.3</v>
      </c>
      <c r="T199" s="81">
        <f>+T200+T201</f>
        <v>72922.8</v>
      </c>
      <c r="U199" s="88">
        <f>+U200+U201</f>
        <v>66269.3</v>
      </c>
      <c r="V199" s="80">
        <f aca="true" t="shared" si="21" ref="V199:V209">(U199/S199)*100</f>
        <v>81.05810877092983</v>
      </c>
      <c r="W199" s="81">
        <f aca="true" t="shared" si="22" ref="W199:W209">(U199/T199)*100</f>
        <v>90.87596746147982</v>
      </c>
      <c r="X199" s="1"/>
    </row>
    <row r="200" spans="1:24" ht="23.25">
      <c r="A200" s="1"/>
      <c r="B200" s="40"/>
      <c r="C200" s="40"/>
      <c r="D200" s="40"/>
      <c r="E200" s="40"/>
      <c r="F200" s="50"/>
      <c r="G200" s="91"/>
      <c r="H200" s="40"/>
      <c r="I200" s="44"/>
      <c r="J200" s="48" t="s">
        <v>40</v>
      </c>
      <c r="K200" s="49"/>
      <c r="L200" s="42"/>
      <c r="M200" s="86"/>
      <c r="N200" s="71"/>
      <c r="O200" s="72"/>
      <c r="P200" s="70"/>
      <c r="Q200" s="78"/>
      <c r="R200" s="79"/>
      <c r="S200" s="80">
        <v>81505.3</v>
      </c>
      <c r="T200" s="81">
        <v>72672.8</v>
      </c>
      <c r="U200" s="88">
        <v>66158.1</v>
      </c>
      <c r="V200" s="80">
        <f t="shared" si="21"/>
        <v>81.1703042624222</v>
      </c>
      <c r="W200" s="81">
        <f t="shared" si="22"/>
        <v>91.03557314428508</v>
      </c>
      <c r="X200" s="1"/>
    </row>
    <row r="201" spans="1:24" ht="23.25">
      <c r="A201" s="1"/>
      <c r="B201" s="40"/>
      <c r="C201" s="40"/>
      <c r="D201" s="40"/>
      <c r="E201" s="40"/>
      <c r="F201" s="50"/>
      <c r="G201" s="91"/>
      <c r="H201" s="40"/>
      <c r="I201" s="44"/>
      <c r="J201" s="48" t="s">
        <v>41</v>
      </c>
      <c r="K201" s="49"/>
      <c r="L201" s="42"/>
      <c r="M201" s="86"/>
      <c r="N201" s="71"/>
      <c r="O201" s="72"/>
      <c r="P201" s="70"/>
      <c r="Q201" s="78"/>
      <c r="R201" s="79"/>
      <c r="S201" s="80">
        <v>250</v>
      </c>
      <c r="T201" s="81">
        <v>250</v>
      </c>
      <c r="U201" s="88">
        <v>111.2</v>
      </c>
      <c r="V201" s="80">
        <f t="shared" si="21"/>
        <v>44.480000000000004</v>
      </c>
      <c r="W201" s="81">
        <f t="shared" si="22"/>
        <v>44.480000000000004</v>
      </c>
      <c r="X201" s="1"/>
    </row>
    <row r="202" spans="1:24" ht="23.25">
      <c r="A202" s="1"/>
      <c r="B202" s="40"/>
      <c r="C202" s="40"/>
      <c r="D202" s="40"/>
      <c r="E202" s="40"/>
      <c r="F202" s="50"/>
      <c r="G202" s="91"/>
      <c r="H202" s="89" t="s">
        <v>108</v>
      </c>
      <c r="I202" s="44"/>
      <c r="J202" s="48" t="s">
        <v>109</v>
      </c>
      <c r="K202" s="49"/>
      <c r="L202" s="42"/>
      <c r="M202" s="86"/>
      <c r="N202" s="71"/>
      <c r="O202" s="72"/>
      <c r="P202" s="70"/>
      <c r="Q202" s="78"/>
      <c r="R202" s="79"/>
      <c r="S202" s="80">
        <f>+S203+S204</f>
        <v>579056.5</v>
      </c>
      <c r="T202" s="81">
        <f>+T203+T204</f>
        <v>466899.2</v>
      </c>
      <c r="U202" s="88">
        <f>+U203+U204</f>
        <v>367469.2</v>
      </c>
      <c r="V202" s="80">
        <f t="shared" si="21"/>
        <v>63.459990519059886</v>
      </c>
      <c r="W202" s="81">
        <f t="shared" si="22"/>
        <v>78.70418283004126</v>
      </c>
      <c r="X202" s="1"/>
    </row>
    <row r="203" spans="1:24" ht="23.25">
      <c r="A203" s="1"/>
      <c r="B203" s="40"/>
      <c r="C203" s="40"/>
      <c r="D203" s="40"/>
      <c r="E203" s="40"/>
      <c r="F203" s="50"/>
      <c r="G203" s="91"/>
      <c r="H203" s="40"/>
      <c r="I203" s="44"/>
      <c r="J203" s="48" t="s">
        <v>40</v>
      </c>
      <c r="K203" s="49"/>
      <c r="L203" s="42"/>
      <c r="M203" s="86"/>
      <c r="N203" s="71"/>
      <c r="O203" s="72"/>
      <c r="P203" s="70"/>
      <c r="Q203" s="78"/>
      <c r="R203" s="79"/>
      <c r="S203" s="80">
        <v>578975.1</v>
      </c>
      <c r="T203" s="81">
        <v>466817.8</v>
      </c>
      <c r="U203" s="88">
        <v>367469.2</v>
      </c>
      <c r="V203" s="80">
        <f t="shared" si="21"/>
        <v>63.4689125663608</v>
      </c>
      <c r="W203" s="81">
        <f t="shared" si="22"/>
        <v>78.7179066436627</v>
      </c>
      <c r="X203" s="1"/>
    </row>
    <row r="204" spans="1:24" ht="23.25">
      <c r="A204" s="1"/>
      <c r="B204" s="40"/>
      <c r="C204" s="40"/>
      <c r="D204" s="40"/>
      <c r="E204" s="40"/>
      <c r="F204" s="50"/>
      <c r="G204" s="91"/>
      <c r="H204" s="40"/>
      <c r="I204" s="44"/>
      <c r="J204" s="48" t="s">
        <v>41</v>
      </c>
      <c r="K204" s="49"/>
      <c r="L204" s="42"/>
      <c r="M204" s="86"/>
      <c r="N204" s="71"/>
      <c r="O204" s="72"/>
      <c r="P204" s="70"/>
      <c r="Q204" s="78"/>
      <c r="R204" s="79"/>
      <c r="S204" s="80">
        <v>81.4</v>
      </c>
      <c r="T204" s="81">
        <v>81.4</v>
      </c>
      <c r="U204" s="88">
        <v>0</v>
      </c>
      <c r="V204" s="80">
        <f t="shared" si="21"/>
        <v>0</v>
      </c>
      <c r="W204" s="81">
        <f t="shared" si="22"/>
        <v>0</v>
      </c>
      <c r="X204" s="1"/>
    </row>
    <row r="205" spans="1:24" ht="23.25">
      <c r="A205" s="1"/>
      <c r="B205" s="40"/>
      <c r="C205" s="40"/>
      <c r="D205" s="40"/>
      <c r="E205" s="40"/>
      <c r="F205" s="50"/>
      <c r="G205" s="91"/>
      <c r="H205" s="89" t="s">
        <v>110</v>
      </c>
      <c r="I205" s="44"/>
      <c r="J205" s="48" t="s">
        <v>111</v>
      </c>
      <c r="K205" s="49"/>
      <c r="L205" s="42"/>
      <c r="M205" s="86"/>
      <c r="N205" s="71"/>
      <c r="O205" s="72"/>
      <c r="P205" s="70"/>
      <c r="Q205" s="78"/>
      <c r="R205" s="79"/>
      <c r="S205" s="80">
        <f>+S206+S207</f>
        <v>65347.5</v>
      </c>
      <c r="T205" s="81">
        <f>+T206+T207</f>
        <v>55621.8</v>
      </c>
      <c r="U205" s="88">
        <f>+U206+U207</f>
        <v>51791</v>
      </c>
      <c r="V205" s="80">
        <f t="shared" si="21"/>
        <v>79.2547534335667</v>
      </c>
      <c r="W205" s="81">
        <f t="shared" si="22"/>
        <v>93.11277233027337</v>
      </c>
      <c r="X205" s="1"/>
    </row>
    <row r="206" spans="1:24" ht="23.25">
      <c r="A206" s="1"/>
      <c r="B206" s="40"/>
      <c r="C206" s="40"/>
      <c r="D206" s="40"/>
      <c r="E206" s="40"/>
      <c r="F206" s="50"/>
      <c r="G206" s="91"/>
      <c r="H206" s="40"/>
      <c r="I206" s="44"/>
      <c r="J206" s="48" t="s">
        <v>40</v>
      </c>
      <c r="K206" s="49"/>
      <c r="L206" s="42"/>
      <c r="M206" s="86"/>
      <c r="N206" s="71"/>
      <c r="O206" s="72"/>
      <c r="P206" s="70"/>
      <c r="Q206" s="78"/>
      <c r="R206" s="79"/>
      <c r="S206" s="80">
        <v>65041</v>
      </c>
      <c r="T206" s="81">
        <v>55315.3</v>
      </c>
      <c r="U206" s="88">
        <v>51684.7</v>
      </c>
      <c r="V206" s="80">
        <f t="shared" si="21"/>
        <v>79.46479912670469</v>
      </c>
      <c r="W206" s="81">
        <f t="shared" si="22"/>
        <v>93.43653564203754</v>
      </c>
      <c r="X206" s="1"/>
    </row>
    <row r="207" spans="1:24" ht="23.25">
      <c r="A207" s="1"/>
      <c r="B207" s="40"/>
      <c r="C207" s="40"/>
      <c r="D207" s="40"/>
      <c r="E207" s="40"/>
      <c r="F207" s="50"/>
      <c r="G207" s="91"/>
      <c r="H207" s="40"/>
      <c r="I207" s="44"/>
      <c r="J207" s="48" t="s">
        <v>41</v>
      </c>
      <c r="K207" s="49"/>
      <c r="L207" s="42"/>
      <c r="M207" s="86"/>
      <c r="N207" s="71"/>
      <c r="O207" s="72"/>
      <c r="P207" s="70"/>
      <c r="Q207" s="78"/>
      <c r="R207" s="79"/>
      <c r="S207" s="80">
        <v>306.5</v>
      </c>
      <c r="T207" s="81">
        <v>306.5</v>
      </c>
      <c r="U207" s="88">
        <v>106.3</v>
      </c>
      <c r="V207" s="80">
        <f t="shared" si="21"/>
        <v>34.68189233278956</v>
      </c>
      <c r="W207" s="81">
        <f t="shared" si="22"/>
        <v>34.68189233278956</v>
      </c>
      <c r="X207" s="1"/>
    </row>
    <row r="208" spans="1:24" ht="23.25">
      <c r="A208" s="1"/>
      <c r="B208" s="40"/>
      <c r="C208" s="40"/>
      <c r="D208" s="40"/>
      <c r="E208" s="40"/>
      <c r="F208" s="50"/>
      <c r="G208" s="91"/>
      <c r="H208" s="89" t="s">
        <v>112</v>
      </c>
      <c r="I208" s="44"/>
      <c r="J208" s="48" t="s">
        <v>113</v>
      </c>
      <c r="K208" s="49"/>
      <c r="L208" s="42"/>
      <c r="M208" s="86"/>
      <c r="N208" s="71"/>
      <c r="O208" s="72"/>
      <c r="P208" s="70"/>
      <c r="Q208" s="78"/>
      <c r="R208" s="79"/>
      <c r="S208" s="80">
        <f>+S209+S210</f>
        <v>45177.4</v>
      </c>
      <c r="T208" s="81">
        <f>+T209+T210</f>
        <v>39698.7</v>
      </c>
      <c r="U208" s="88">
        <f>+U209+U210</f>
        <v>36058.7</v>
      </c>
      <c r="V208" s="80">
        <f t="shared" si="21"/>
        <v>79.81579285217829</v>
      </c>
      <c r="W208" s="81">
        <f t="shared" si="22"/>
        <v>90.8309340104336</v>
      </c>
      <c r="X208" s="1"/>
    </row>
    <row r="209" spans="1:24" ht="23.25">
      <c r="A209" s="1"/>
      <c r="B209" s="40"/>
      <c r="C209" s="40"/>
      <c r="D209" s="40"/>
      <c r="E209" s="40"/>
      <c r="F209" s="50"/>
      <c r="G209" s="91"/>
      <c r="H209" s="40"/>
      <c r="I209" s="44"/>
      <c r="J209" s="48" t="s">
        <v>40</v>
      </c>
      <c r="K209" s="49"/>
      <c r="L209" s="42"/>
      <c r="M209" s="86"/>
      <c r="N209" s="71"/>
      <c r="O209" s="72"/>
      <c r="P209" s="70"/>
      <c r="Q209" s="78"/>
      <c r="R209" s="79"/>
      <c r="S209" s="80">
        <v>45177.4</v>
      </c>
      <c r="T209" s="81">
        <v>39698.7</v>
      </c>
      <c r="U209" s="88">
        <v>36058.7</v>
      </c>
      <c r="V209" s="80">
        <f t="shared" si="21"/>
        <v>79.81579285217829</v>
      </c>
      <c r="W209" s="81">
        <f t="shared" si="22"/>
        <v>90.8309340104336</v>
      </c>
      <c r="X209" s="1"/>
    </row>
    <row r="210" spans="1:24" ht="23.25">
      <c r="A210" s="1"/>
      <c r="B210" s="40"/>
      <c r="C210" s="40"/>
      <c r="D210" s="40"/>
      <c r="E210" s="40"/>
      <c r="F210" s="50"/>
      <c r="G210" s="91"/>
      <c r="H210" s="40"/>
      <c r="I210" s="44"/>
      <c r="J210" s="48" t="s">
        <v>41</v>
      </c>
      <c r="K210" s="49"/>
      <c r="L210" s="42"/>
      <c r="M210" s="86"/>
      <c r="N210" s="71"/>
      <c r="O210" s="72"/>
      <c r="P210" s="70"/>
      <c r="Q210" s="78"/>
      <c r="R210" s="79"/>
      <c r="S210" s="80">
        <v>0</v>
      </c>
      <c r="T210" s="81">
        <v>0</v>
      </c>
      <c r="U210" s="88">
        <v>0</v>
      </c>
      <c r="V210" s="80"/>
      <c r="W210" s="81"/>
      <c r="X210" s="1"/>
    </row>
    <row r="211" spans="1:24" ht="23.25">
      <c r="A211" s="1"/>
      <c r="B211" s="40"/>
      <c r="C211" s="40"/>
      <c r="D211" s="40"/>
      <c r="E211" s="40"/>
      <c r="F211" s="50"/>
      <c r="G211" s="91"/>
      <c r="H211" s="89" t="s">
        <v>114</v>
      </c>
      <c r="I211" s="44"/>
      <c r="J211" s="48" t="s">
        <v>115</v>
      </c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0"/>
      <c r="C212" s="40"/>
      <c r="D212" s="40"/>
      <c r="E212" s="40"/>
      <c r="F212" s="50"/>
      <c r="G212" s="91"/>
      <c r="H212" s="40"/>
      <c r="I212" s="44"/>
      <c r="J212" s="48" t="s">
        <v>116</v>
      </c>
      <c r="K212" s="49"/>
      <c r="L212" s="42"/>
      <c r="M212" s="86"/>
      <c r="N212" s="71"/>
      <c r="O212" s="72"/>
      <c r="P212" s="70"/>
      <c r="Q212" s="78"/>
      <c r="R212" s="79"/>
      <c r="S212" s="80">
        <f>+S213+S214</f>
        <v>16155</v>
      </c>
      <c r="T212" s="81">
        <f>+T213+T214</f>
        <v>11008.6</v>
      </c>
      <c r="U212" s="88">
        <f>+U213+U214</f>
        <v>10198.7</v>
      </c>
      <c r="V212" s="80">
        <f>(U212/S212)*100</f>
        <v>63.13030021665119</v>
      </c>
      <c r="W212" s="81">
        <f>(U212/T212)*100</f>
        <v>92.64302454444707</v>
      </c>
      <c r="X212" s="1"/>
    </row>
    <row r="213" spans="1:24" ht="23.25">
      <c r="A213" s="1"/>
      <c r="B213" s="40"/>
      <c r="C213" s="40"/>
      <c r="D213" s="40"/>
      <c r="E213" s="40"/>
      <c r="F213" s="50"/>
      <c r="G213" s="91"/>
      <c r="H213" s="40"/>
      <c r="I213" s="44"/>
      <c r="J213" s="48" t="s">
        <v>40</v>
      </c>
      <c r="K213" s="49"/>
      <c r="L213" s="42"/>
      <c r="M213" s="86"/>
      <c r="N213" s="71"/>
      <c r="O213" s="72"/>
      <c r="P213" s="70"/>
      <c r="Q213" s="78"/>
      <c r="R213" s="79"/>
      <c r="S213" s="80">
        <v>16155</v>
      </c>
      <c r="T213" s="81">
        <v>11008.6</v>
      </c>
      <c r="U213" s="88">
        <v>10198.7</v>
      </c>
      <c r="V213" s="80">
        <f>(U213/S213)*100</f>
        <v>63.13030021665119</v>
      </c>
      <c r="W213" s="81">
        <f>(U213/T213)*100</f>
        <v>92.64302454444707</v>
      </c>
      <c r="X213" s="1"/>
    </row>
    <row r="214" spans="1:24" ht="23.25">
      <c r="A214" s="1"/>
      <c r="B214" s="40"/>
      <c r="C214" s="40"/>
      <c r="D214" s="40"/>
      <c r="E214" s="40"/>
      <c r="F214" s="50"/>
      <c r="G214" s="91"/>
      <c r="H214" s="40"/>
      <c r="I214" s="44"/>
      <c r="J214" s="48" t="s">
        <v>41</v>
      </c>
      <c r="K214" s="49"/>
      <c r="L214" s="42"/>
      <c r="M214" s="86"/>
      <c r="N214" s="71"/>
      <c r="O214" s="72"/>
      <c r="P214" s="70"/>
      <c r="Q214" s="78"/>
      <c r="R214" s="79"/>
      <c r="S214" s="80">
        <v>0</v>
      </c>
      <c r="T214" s="81">
        <v>0</v>
      </c>
      <c r="U214" s="88">
        <v>0</v>
      </c>
      <c r="V214" s="80"/>
      <c r="W214" s="81"/>
      <c r="X214" s="1"/>
    </row>
    <row r="215" spans="1:24" ht="23.25">
      <c r="A215" s="1"/>
      <c r="B215" s="40"/>
      <c r="C215" s="40"/>
      <c r="D215" s="40"/>
      <c r="E215" s="40"/>
      <c r="F215" s="50"/>
      <c r="G215" s="91"/>
      <c r="H215" s="89" t="s">
        <v>117</v>
      </c>
      <c r="I215" s="44"/>
      <c r="J215" s="48" t="s">
        <v>118</v>
      </c>
      <c r="K215" s="49"/>
      <c r="L215" s="42"/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0"/>
      <c r="C216" s="40"/>
      <c r="D216" s="40"/>
      <c r="E216" s="40"/>
      <c r="F216" s="50"/>
      <c r="G216" s="91"/>
      <c r="H216" s="40"/>
      <c r="I216" s="44"/>
      <c r="J216" s="48" t="s">
        <v>119</v>
      </c>
      <c r="K216" s="49"/>
      <c r="L216" s="42"/>
      <c r="M216" s="86"/>
      <c r="N216" s="71"/>
      <c r="O216" s="72"/>
      <c r="P216" s="70"/>
      <c r="Q216" s="78"/>
      <c r="R216" s="79"/>
      <c r="S216" s="80">
        <f>+S217+S218</f>
        <v>62464.3</v>
      </c>
      <c r="T216" s="81">
        <f>+T217+T218</f>
        <v>57688.9</v>
      </c>
      <c r="U216" s="88">
        <f>+U217+U218</f>
        <v>54695.7</v>
      </c>
      <c r="V216" s="80">
        <f>(U216/S216)*100</f>
        <v>87.56313606331936</v>
      </c>
      <c r="W216" s="81">
        <f>(U216/T216)*100</f>
        <v>94.81148019809703</v>
      </c>
      <c r="X216" s="1"/>
    </row>
    <row r="217" spans="1:24" ht="23.25">
      <c r="A217" s="1"/>
      <c r="B217" s="40"/>
      <c r="C217" s="40"/>
      <c r="D217" s="40"/>
      <c r="E217" s="40"/>
      <c r="F217" s="50"/>
      <c r="G217" s="91"/>
      <c r="H217" s="40"/>
      <c r="I217" s="44"/>
      <c r="J217" s="48" t="s">
        <v>40</v>
      </c>
      <c r="K217" s="49"/>
      <c r="L217" s="42"/>
      <c r="M217" s="86"/>
      <c r="N217" s="71"/>
      <c r="O217" s="72"/>
      <c r="P217" s="70"/>
      <c r="Q217" s="78"/>
      <c r="R217" s="79"/>
      <c r="S217" s="80">
        <v>62464.3</v>
      </c>
      <c r="T217" s="81">
        <v>57688.9</v>
      </c>
      <c r="U217" s="88">
        <v>54695.7</v>
      </c>
      <c r="V217" s="80">
        <f>(U217/S217)*100</f>
        <v>87.56313606331936</v>
      </c>
      <c r="W217" s="81">
        <f>(U217/T217)*100</f>
        <v>94.81148019809703</v>
      </c>
      <c r="X217" s="1"/>
    </row>
    <row r="218" spans="1:24" ht="23.25">
      <c r="A218" s="1"/>
      <c r="B218" s="40"/>
      <c r="C218" s="40"/>
      <c r="D218" s="40"/>
      <c r="E218" s="40"/>
      <c r="F218" s="50"/>
      <c r="G218" s="91"/>
      <c r="H218" s="40"/>
      <c r="I218" s="44"/>
      <c r="J218" s="48" t="s">
        <v>41</v>
      </c>
      <c r="K218" s="49"/>
      <c r="L218" s="42"/>
      <c r="M218" s="86"/>
      <c r="N218" s="71"/>
      <c r="O218" s="72"/>
      <c r="P218" s="70"/>
      <c r="Q218" s="78"/>
      <c r="R218" s="79"/>
      <c r="S218" s="80">
        <v>0</v>
      </c>
      <c r="T218" s="81">
        <v>0</v>
      </c>
      <c r="U218" s="88">
        <v>0</v>
      </c>
      <c r="V218" s="80"/>
      <c r="W218" s="81"/>
      <c r="X218" s="1"/>
    </row>
    <row r="219" spans="1:24" ht="23.25">
      <c r="A219" s="1"/>
      <c r="B219" s="40"/>
      <c r="C219" s="40"/>
      <c r="D219" s="40"/>
      <c r="E219" s="40"/>
      <c r="F219" s="50"/>
      <c r="G219" s="91"/>
      <c r="H219" s="89" t="s">
        <v>120</v>
      </c>
      <c r="I219" s="44"/>
      <c r="J219" s="48" t="s">
        <v>121</v>
      </c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0"/>
      <c r="C220" s="40"/>
      <c r="D220" s="40"/>
      <c r="E220" s="40"/>
      <c r="F220" s="50"/>
      <c r="G220" s="91"/>
      <c r="H220" s="40"/>
      <c r="I220" s="44"/>
      <c r="J220" s="48" t="s">
        <v>122</v>
      </c>
      <c r="K220" s="49"/>
      <c r="L220" s="42"/>
      <c r="M220" s="86"/>
      <c r="N220" s="71"/>
      <c r="O220" s="72"/>
      <c r="P220" s="70"/>
      <c r="Q220" s="78"/>
      <c r="R220" s="79"/>
      <c r="S220" s="80">
        <f>+S221+S222</f>
        <v>47543.9</v>
      </c>
      <c r="T220" s="81">
        <f>+T221+T222</f>
        <v>44204.9</v>
      </c>
      <c r="U220" s="88">
        <f>+U221+U222</f>
        <v>40439.5</v>
      </c>
      <c r="V220" s="80">
        <f>(U220/S220)*100</f>
        <v>85.05717873375974</v>
      </c>
      <c r="W220" s="81">
        <f>(U220/T220)*100</f>
        <v>91.48193978495597</v>
      </c>
      <c r="X220" s="1"/>
    </row>
    <row r="221" spans="1:24" ht="23.25">
      <c r="A221" s="1"/>
      <c r="B221" s="40"/>
      <c r="C221" s="40"/>
      <c r="D221" s="40"/>
      <c r="E221" s="40"/>
      <c r="F221" s="50"/>
      <c r="G221" s="91"/>
      <c r="H221" s="40"/>
      <c r="I221" s="44"/>
      <c r="J221" s="48" t="s">
        <v>40</v>
      </c>
      <c r="K221" s="49"/>
      <c r="L221" s="42"/>
      <c r="M221" s="86"/>
      <c r="N221" s="71"/>
      <c r="O221" s="72"/>
      <c r="P221" s="70"/>
      <c r="Q221" s="78"/>
      <c r="R221" s="79"/>
      <c r="S221" s="80">
        <v>47543.9</v>
      </c>
      <c r="T221" s="81">
        <v>44204.9</v>
      </c>
      <c r="U221" s="88">
        <v>40439.5</v>
      </c>
      <c r="V221" s="80">
        <f>(U221/S221)*100</f>
        <v>85.05717873375974</v>
      </c>
      <c r="W221" s="81">
        <f>(U221/T221)*100</f>
        <v>91.48193978495597</v>
      </c>
      <c r="X221" s="1"/>
    </row>
    <row r="222" spans="1:24" ht="23.25">
      <c r="A222" s="1"/>
      <c r="B222" s="40"/>
      <c r="C222" s="40"/>
      <c r="D222" s="40"/>
      <c r="E222" s="40"/>
      <c r="F222" s="50"/>
      <c r="G222" s="91"/>
      <c r="H222" s="40"/>
      <c r="I222" s="44"/>
      <c r="J222" s="48" t="s">
        <v>41</v>
      </c>
      <c r="K222" s="49"/>
      <c r="L222" s="42"/>
      <c r="M222" s="86"/>
      <c r="N222" s="71"/>
      <c r="O222" s="72"/>
      <c r="P222" s="70"/>
      <c r="Q222" s="78"/>
      <c r="R222" s="79"/>
      <c r="S222" s="80">
        <v>0</v>
      </c>
      <c r="T222" s="81">
        <v>0</v>
      </c>
      <c r="U222" s="88">
        <v>0</v>
      </c>
      <c r="V222" s="80"/>
      <c r="W222" s="81"/>
      <c r="X222" s="1"/>
    </row>
    <row r="223" spans="1:24" ht="23.25">
      <c r="A223" s="1"/>
      <c r="B223" s="40"/>
      <c r="C223" s="40"/>
      <c r="D223" s="40"/>
      <c r="E223" s="40"/>
      <c r="F223" s="50"/>
      <c r="G223" s="91"/>
      <c r="H223" s="89" t="s">
        <v>123</v>
      </c>
      <c r="I223" s="44"/>
      <c r="J223" s="48" t="s">
        <v>124</v>
      </c>
      <c r="K223" s="49"/>
      <c r="L223" s="42"/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0"/>
      <c r="C224" s="40"/>
      <c r="D224" s="40"/>
      <c r="E224" s="40"/>
      <c r="F224" s="50"/>
      <c r="G224" s="91"/>
      <c r="H224" s="40"/>
      <c r="I224" s="44"/>
      <c r="J224" s="48" t="s">
        <v>125</v>
      </c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1"/>
      <c r="C225" s="51"/>
      <c r="D225" s="51"/>
      <c r="E225" s="51"/>
      <c r="F225" s="93"/>
      <c r="G225" s="94"/>
      <c r="H225" s="51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673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34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23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35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24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32</v>
      </c>
      <c r="M230" s="23" t="s">
        <v>20</v>
      </c>
      <c r="N230" s="64"/>
      <c r="O230" s="17"/>
      <c r="P230" s="65"/>
      <c r="Q230" s="23" t="s">
        <v>3</v>
      </c>
      <c r="R230" s="16"/>
      <c r="S230" s="20" t="s">
        <v>36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33</v>
      </c>
      <c r="M231" s="30" t="s">
        <v>21</v>
      </c>
      <c r="N231" s="28" t="s">
        <v>6</v>
      </c>
      <c r="O231" s="67" t="s">
        <v>7</v>
      </c>
      <c r="P231" s="28" t="s">
        <v>8</v>
      </c>
      <c r="Q231" s="20" t="s">
        <v>30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13</v>
      </c>
      <c r="C232" s="14" t="s">
        <v>14</v>
      </c>
      <c r="D232" s="14" t="s">
        <v>15</v>
      </c>
      <c r="E232" s="14" t="s">
        <v>16</v>
      </c>
      <c r="F232" s="27" t="s">
        <v>17</v>
      </c>
      <c r="G232" s="2" t="s">
        <v>5</v>
      </c>
      <c r="H232" s="14" t="s">
        <v>18</v>
      </c>
      <c r="I232" s="24"/>
      <c r="J232" s="1"/>
      <c r="K232" s="18"/>
      <c r="L232" s="26" t="s">
        <v>19</v>
      </c>
      <c r="M232" s="28" t="s">
        <v>22</v>
      </c>
      <c r="N232" s="28"/>
      <c r="O232" s="28"/>
      <c r="P232" s="28"/>
      <c r="Q232" s="26" t="s">
        <v>25</v>
      </c>
      <c r="R232" s="29" t="s">
        <v>25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26</v>
      </c>
      <c r="R233" s="37" t="s">
        <v>27</v>
      </c>
      <c r="S233" s="31"/>
      <c r="T233" s="32"/>
      <c r="U233" s="33"/>
      <c r="V233" s="38" t="s">
        <v>28</v>
      </c>
      <c r="W233" s="39" t="s">
        <v>29</v>
      </c>
      <c r="X233" s="1"/>
    </row>
    <row r="234" spans="1:24" ht="23.25">
      <c r="A234" s="1"/>
      <c r="B234" s="40"/>
      <c r="C234" s="40"/>
      <c r="D234" s="40"/>
      <c r="E234" s="40"/>
      <c r="F234" s="50"/>
      <c r="G234" s="91"/>
      <c r="H234" s="40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89" t="s">
        <v>68</v>
      </c>
      <c r="C235" s="89" t="s">
        <v>38</v>
      </c>
      <c r="D235" s="89" t="s">
        <v>72</v>
      </c>
      <c r="E235" s="89" t="s">
        <v>44</v>
      </c>
      <c r="F235" s="90" t="s">
        <v>90</v>
      </c>
      <c r="G235" s="92" t="s">
        <v>49</v>
      </c>
      <c r="H235" s="89" t="s">
        <v>123</v>
      </c>
      <c r="I235" s="44"/>
      <c r="J235" s="48" t="s">
        <v>126</v>
      </c>
      <c r="K235" s="49"/>
      <c r="L235" s="42"/>
      <c r="M235" s="86"/>
      <c r="N235" s="71"/>
      <c r="O235" s="72"/>
      <c r="P235" s="70"/>
      <c r="Q235" s="78"/>
      <c r="R235" s="79"/>
      <c r="S235" s="80">
        <f>+S236+S237</f>
        <v>37680.8</v>
      </c>
      <c r="T235" s="81">
        <f>+T236+T237</f>
        <v>38001</v>
      </c>
      <c r="U235" s="88">
        <f>+U236+U237</f>
        <v>35099.9</v>
      </c>
      <c r="V235" s="80">
        <f>(U235/S235)*100</f>
        <v>93.15062312902062</v>
      </c>
      <c r="W235" s="81">
        <f>(U235/T235)*100</f>
        <v>92.3657272177048</v>
      </c>
      <c r="X235" s="1"/>
    </row>
    <row r="236" spans="1:24" ht="23.25">
      <c r="A236" s="1"/>
      <c r="B236" s="40"/>
      <c r="C236" s="40"/>
      <c r="D236" s="40"/>
      <c r="E236" s="40"/>
      <c r="F236" s="50"/>
      <c r="G236" s="91"/>
      <c r="H236" s="40"/>
      <c r="I236" s="44"/>
      <c r="J236" s="48" t="s">
        <v>40</v>
      </c>
      <c r="K236" s="49"/>
      <c r="L236" s="42"/>
      <c r="M236" s="86"/>
      <c r="N236" s="71"/>
      <c r="O236" s="72"/>
      <c r="P236" s="70"/>
      <c r="Q236" s="78"/>
      <c r="R236" s="79"/>
      <c r="S236" s="80">
        <v>37680.8</v>
      </c>
      <c r="T236" s="81">
        <v>38001</v>
      </c>
      <c r="U236" s="88">
        <v>35099.9</v>
      </c>
      <c r="V236" s="80">
        <f>(U236/S236)*100</f>
        <v>93.15062312902062</v>
      </c>
      <c r="W236" s="81">
        <f>(U236/T236)*100</f>
        <v>92.3657272177048</v>
      </c>
      <c r="X236" s="1"/>
    </row>
    <row r="237" spans="1:24" ht="23.25">
      <c r="A237" s="1"/>
      <c r="B237" s="40"/>
      <c r="C237" s="40"/>
      <c r="D237" s="40"/>
      <c r="E237" s="40"/>
      <c r="F237" s="50"/>
      <c r="G237" s="91"/>
      <c r="H237" s="40"/>
      <c r="I237" s="44"/>
      <c r="J237" s="48" t="s">
        <v>41</v>
      </c>
      <c r="K237" s="49"/>
      <c r="L237" s="42"/>
      <c r="M237" s="86"/>
      <c r="N237" s="71"/>
      <c r="O237" s="72"/>
      <c r="P237" s="70"/>
      <c r="Q237" s="78"/>
      <c r="R237" s="79"/>
      <c r="S237" s="80">
        <v>0</v>
      </c>
      <c r="T237" s="81">
        <v>0</v>
      </c>
      <c r="U237" s="88">
        <v>0</v>
      </c>
      <c r="V237" s="80"/>
      <c r="W237" s="81"/>
      <c r="X237" s="1"/>
    </row>
    <row r="238" spans="1:24" ht="23.25">
      <c r="A238" s="1"/>
      <c r="B238" s="40"/>
      <c r="C238" s="40"/>
      <c r="D238" s="40"/>
      <c r="E238" s="40"/>
      <c r="F238" s="50"/>
      <c r="G238" s="91"/>
      <c r="H238" s="89" t="s">
        <v>127</v>
      </c>
      <c r="I238" s="44"/>
      <c r="J238" s="48" t="s">
        <v>128</v>
      </c>
      <c r="K238" s="49"/>
      <c r="L238" s="42"/>
      <c r="M238" s="86"/>
      <c r="N238" s="71"/>
      <c r="O238" s="72"/>
      <c r="P238" s="70"/>
      <c r="Q238" s="78"/>
      <c r="R238" s="79"/>
      <c r="S238" s="80">
        <f>+S239+S240</f>
        <v>103044.1</v>
      </c>
      <c r="T238" s="81">
        <f>+T239+T240</f>
        <v>154590.7</v>
      </c>
      <c r="U238" s="88">
        <f>+U239+U240</f>
        <v>129828.3</v>
      </c>
      <c r="V238" s="80">
        <f>(U238/S238)*100</f>
        <v>125.99294865014106</v>
      </c>
      <c r="W238" s="81">
        <f>(U238/T238)*100</f>
        <v>83.98196010497398</v>
      </c>
      <c r="X238" s="1"/>
    </row>
    <row r="239" spans="1:24" ht="23.25">
      <c r="A239" s="1"/>
      <c r="B239" s="40"/>
      <c r="C239" s="40"/>
      <c r="D239" s="40"/>
      <c r="E239" s="40"/>
      <c r="F239" s="50"/>
      <c r="G239" s="91"/>
      <c r="H239" s="40"/>
      <c r="I239" s="44"/>
      <c r="J239" s="48" t="s">
        <v>40</v>
      </c>
      <c r="K239" s="49"/>
      <c r="L239" s="42"/>
      <c r="M239" s="86"/>
      <c r="N239" s="71"/>
      <c r="O239" s="72"/>
      <c r="P239" s="70"/>
      <c r="Q239" s="78"/>
      <c r="R239" s="79"/>
      <c r="S239" s="80">
        <v>103044.1</v>
      </c>
      <c r="T239" s="81">
        <v>154590.7</v>
      </c>
      <c r="U239" s="88">
        <v>129828.3</v>
      </c>
      <c r="V239" s="80">
        <f>(U239/S239)*100</f>
        <v>125.99294865014106</v>
      </c>
      <c r="W239" s="81">
        <f>(U239/T239)*100</f>
        <v>83.98196010497398</v>
      </c>
      <c r="X239" s="1"/>
    </row>
    <row r="240" spans="1:24" ht="23.25">
      <c r="A240" s="1"/>
      <c r="B240" s="40"/>
      <c r="C240" s="40"/>
      <c r="D240" s="40"/>
      <c r="E240" s="40"/>
      <c r="F240" s="50"/>
      <c r="G240" s="91"/>
      <c r="H240" s="40"/>
      <c r="I240" s="44"/>
      <c r="J240" s="48" t="s">
        <v>41</v>
      </c>
      <c r="K240" s="49"/>
      <c r="L240" s="42"/>
      <c r="M240" s="86"/>
      <c r="N240" s="71"/>
      <c r="O240" s="72"/>
      <c r="P240" s="70"/>
      <c r="Q240" s="78"/>
      <c r="R240" s="79"/>
      <c r="S240" s="80">
        <v>0</v>
      </c>
      <c r="T240" s="81">
        <v>0</v>
      </c>
      <c r="U240" s="88">
        <v>0</v>
      </c>
      <c r="V240" s="80"/>
      <c r="W240" s="81"/>
      <c r="X240" s="1"/>
    </row>
    <row r="241" spans="1:24" ht="23.25">
      <c r="A241" s="1"/>
      <c r="B241" s="40"/>
      <c r="C241" s="40"/>
      <c r="D241" s="40"/>
      <c r="E241" s="40"/>
      <c r="F241" s="50"/>
      <c r="G241" s="91"/>
      <c r="H241" s="89" t="s">
        <v>129</v>
      </c>
      <c r="I241" s="44"/>
      <c r="J241" s="48" t="s">
        <v>130</v>
      </c>
      <c r="K241" s="49"/>
      <c r="L241" s="42"/>
      <c r="M241" s="86"/>
      <c r="N241" s="71"/>
      <c r="O241" s="72"/>
      <c r="P241" s="70"/>
      <c r="Q241" s="78"/>
      <c r="R241" s="79"/>
      <c r="S241" s="80"/>
      <c r="T241" s="81"/>
      <c r="U241" s="88"/>
      <c r="V241" s="80"/>
      <c r="W241" s="81"/>
      <c r="X241" s="1"/>
    </row>
    <row r="242" spans="1:24" ht="23.25">
      <c r="A242" s="1"/>
      <c r="B242" s="40"/>
      <c r="C242" s="40"/>
      <c r="D242" s="40"/>
      <c r="E242" s="40"/>
      <c r="F242" s="50"/>
      <c r="G242" s="91"/>
      <c r="H242" s="40"/>
      <c r="I242" s="44"/>
      <c r="J242" s="48" t="s">
        <v>131</v>
      </c>
      <c r="K242" s="49"/>
      <c r="L242" s="42"/>
      <c r="M242" s="86"/>
      <c r="N242" s="71"/>
      <c r="O242" s="72"/>
      <c r="P242" s="70"/>
      <c r="Q242" s="78"/>
      <c r="R242" s="79"/>
      <c r="S242" s="80">
        <f>+S243+S244</f>
        <v>58618.3</v>
      </c>
      <c r="T242" s="81">
        <f>+T243+T244</f>
        <v>60685.3</v>
      </c>
      <c r="U242" s="88">
        <f>+U243+U244</f>
        <v>59594.4</v>
      </c>
      <c r="V242" s="80">
        <f aca="true" t="shared" si="23" ref="V242:V247">(U242/S242)*100</f>
        <v>101.66517964526436</v>
      </c>
      <c r="W242" s="81">
        <f aca="true" t="shared" si="24" ref="W242:W247">(U242/T242)*100</f>
        <v>98.20236531746568</v>
      </c>
      <c r="X242" s="1"/>
    </row>
    <row r="243" spans="1:24" ht="23.25">
      <c r="A243" s="1"/>
      <c r="B243" s="40"/>
      <c r="C243" s="40"/>
      <c r="D243" s="40"/>
      <c r="E243" s="40"/>
      <c r="F243" s="50"/>
      <c r="G243" s="91"/>
      <c r="H243" s="40"/>
      <c r="I243" s="44"/>
      <c r="J243" s="48" t="s">
        <v>40</v>
      </c>
      <c r="K243" s="49"/>
      <c r="L243" s="42"/>
      <c r="M243" s="86"/>
      <c r="N243" s="71"/>
      <c r="O243" s="72"/>
      <c r="P243" s="70"/>
      <c r="Q243" s="78"/>
      <c r="R243" s="79"/>
      <c r="S243" s="80">
        <v>43818.3</v>
      </c>
      <c r="T243" s="81">
        <v>45885.3</v>
      </c>
      <c r="U243" s="88">
        <v>44794.4</v>
      </c>
      <c r="V243" s="80">
        <f t="shared" si="23"/>
        <v>102.22760809981217</v>
      </c>
      <c r="W243" s="81">
        <f t="shared" si="24"/>
        <v>97.62255014133066</v>
      </c>
      <c r="X243" s="1"/>
    </row>
    <row r="244" spans="1:24" ht="23.25">
      <c r="A244" s="1"/>
      <c r="B244" s="40"/>
      <c r="C244" s="40"/>
      <c r="D244" s="40"/>
      <c r="E244" s="40"/>
      <c r="F244" s="50"/>
      <c r="G244" s="91"/>
      <c r="H244" s="40"/>
      <c r="I244" s="44"/>
      <c r="J244" s="48" t="s">
        <v>41</v>
      </c>
      <c r="K244" s="49"/>
      <c r="L244" s="42"/>
      <c r="M244" s="86"/>
      <c r="N244" s="71"/>
      <c r="O244" s="72"/>
      <c r="P244" s="70"/>
      <c r="Q244" s="78"/>
      <c r="R244" s="79"/>
      <c r="S244" s="80">
        <v>14800</v>
      </c>
      <c r="T244" s="81">
        <v>14800</v>
      </c>
      <c r="U244" s="88">
        <v>14800</v>
      </c>
      <c r="V244" s="80">
        <f t="shared" si="23"/>
        <v>100</v>
      </c>
      <c r="W244" s="81">
        <f t="shared" si="24"/>
        <v>100</v>
      </c>
      <c r="X244" s="1"/>
    </row>
    <row r="245" spans="1:24" ht="23.25">
      <c r="A245" s="1"/>
      <c r="B245" s="40"/>
      <c r="C245" s="40"/>
      <c r="D245" s="40"/>
      <c r="E245" s="40"/>
      <c r="F245" s="50"/>
      <c r="G245" s="91"/>
      <c r="H245" s="89" t="s">
        <v>95</v>
      </c>
      <c r="I245" s="44"/>
      <c r="J245" s="48" t="s">
        <v>96</v>
      </c>
      <c r="K245" s="49"/>
      <c r="L245" s="42"/>
      <c r="M245" s="86"/>
      <c r="N245" s="71"/>
      <c r="O245" s="72"/>
      <c r="P245" s="70"/>
      <c r="Q245" s="78"/>
      <c r="R245" s="79"/>
      <c r="S245" s="80">
        <f>+S246+S247</f>
        <v>85631.79999999999</v>
      </c>
      <c r="T245" s="81">
        <f>+T246+T247</f>
        <v>86974.2</v>
      </c>
      <c r="U245" s="88">
        <f>+U246+U247</f>
        <v>82911.1</v>
      </c>
      <c r="V245" s="80">
        <f t="shared" si="23"/>
        <v>96.82279246728437</v>
      </c>
      <c r="W245" s="81">
        <f t="shared" si="24"/>
        <v>95.32838473938249</v>
      </c>
      <c r="X245" s="1"/>
    </row>
    <row r="246" spans="1:24" ht="23.25">
      <c r="A246" s="1"/>
      <c r="B246" s="40"/>
      <c r="C246" s="40"/>
      <c r="D246" s="40"/>
      <c r="E246" s="40"/>
      <c r="F246" s="50"/>
      <c r="G246" s="91"/>
      <c r="H246" s="40"/>
      <c r="I246" s="44"/>
      <c r="J246" s="48" t="s">
        <v>40</v>
      </c>
      <c r="K246" s="49"/>
      <c r="L246" s="42"/>
      <c r="M246" s="86"/>
      <c r="N246" s="71"/>
      <c r="O246" s="72"/>
      <c r="P246" s="70"/>
      <c r="Q246" s="78"/>
      <c r="R246" s="79"/>
      <c r="S246" s="80">
        <v>85527.4</v>
      </c>
      <c r="T246" s="81">
        <v>86869.8</v>
      </c>
      <c r="U246" s="88">
        <v>82909.5</v>
      </c>
      <c r="V246" s="80">
        <f t="shared" si="23"/>
        <v>96.93910957190329</v>
      </c>
      <c r="W246" s="81">
        <f t="shared" si="24"/>
        <v>95.44110841742469</v>
      </c>
      <c r="X246" s="1"/>
    </row>
    <row r="247" spans="1:24" ht="23.25">
      <c r="A247" s="1"/>
      <c r="B247" s="40"/>
      <c r="C247" s="40"/>
      <c r="D247" s="40"/>
      <c r="E247" s="40"/>
      <c r="F247" s="50"/>
      <c r="G247" s="91"/>
      <c r="H247" s="40"/>
      <c r="I247" s="44"/>
      <c r="J247" s="48" t="s">
        <v>41</v>
      </c>
      <c r="K247" s="49"/>
      <c r="L247" s="42"/>
      <c r="M247" s="86"/>
      <c r="N247" s="71"/>
      <c r="O247" s="72"/>
      <c r="P247" s="70"/>
      <c r="Q247" s="78"/>
      <c r="R247" s="79"/>
      <c r="S247" s="80">
        <v>104.4</v>
      </c>
      <c r="T247" s="81">
        <v>104.4</v>
      </c>
      <c r="U247" s="88">
        <v>1.6</v>
      </c>
      <c r="V247" s="80">
        <f t="shared" si="23"/>
        <v>1.532567049808429</v>
      </c>
      <c r="W247" s="81">
        <f t="shared" si="24"/>
        <v>1.532567049808429</v>
      </c>
      <c r="X247" s="1"/>
    </row>
    <row r="248" spans="1:24" ht="23.25">
      <c r="A248" s="1"/>
      <c r="B248" s="40"/>
      <c r="C248" s="40"/>
      <c r="D248" s="40"/>
      <c r="E248" s="40"/>
      <c r="F248" s="50"/>
      <c r="G248" s="91"/>
      <c r="H248" s="89" t="s">
        <v>132</v>
      </c>
      <c r="I248" s="44"/>
      <c r="J248" s="48" t="s">
        <v>133</v>
      </c>
      <c r="K248" s="49"/>
      <c r="L248" s="42"/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0"/>
      <c r="C249" s="40"/>
      <c r="D249" s="40"/>
      <c r="E249" s="40"/>
      <c r="F249" s="50"/>
      <c r="G249" s="91"/>
      <c r="H249" s="40"/>
      <c r="I249" s="44"/>
      <c r="J249" s="48" t="s">
        <v>134</v>
      </c>
      <c r="K249" s="49"/>
      <c r="L249" s="42"/>
      <c r="M249" s="86"/>
      <c r="N249" s="71"/>
      <c r="O249" s="72"/>
      <c r="P249" s="70"/>
      <c r="Q249" s="78"/>
      <c r="R249" s="79"/>
      <c r="S249" s="80">
        <f>+S250+S251</f>
        <v>58014.9</v>
      </c>
      <c r="T249" s="81">
        <f>+T250+T251</f>
        <v>66354.2</v>
      </c>
      <c r="U249" s="88">
        <f>+U250+U251</f>
        <v>63590.8</v>
      </c>
      <c r="V249" s="80">
        <f>(U249/S249)*100</f>
        <v>109.61115161794643</v>
      </c>
      <c r="W249" s="81">
        <f>(U249/T249)*100</f>
        <v>95.83538042806636</v>
      </c>
      <c r="X249" s="1"/>
    </row>
    <row r="250" spans="1:24" ht="23.25">
      <c r="A250" s="1"/>
      <c r="B250" s="40"/>
      <c r="C250" s="40"/>
      <c r="D250" s="40"/>
      <c r="E250" s="40"/>
      <c r="F250" s="50"/>
      <c r="G250" s="91"/>
      <c r="H250" s="40"/>
      <c r="I250" s="44"/>
      <c r="J250" s="48" t="s">
        <v>40</v>
      </c>
      <c r="K250" s="49"/>
      <c r="L250" s="42"/>
      <c r="M250" s="86"/>
      <c r="N250" s="71"/>
      <c r="O250" s="72"/>
      <c r="P250" s="70"/>
      <c r="Q250" s="78"/>
      <c r="R250" s="79"/>
      <c r="S250" s="80">
        <v>58014.9</v>
      </c>
      <c r="T250" s="81">
        <v>66354.2</v>
      </c>
      <c r="U250" s="88">
        <v>63590.8</v>
      </c>
      <c r="V250" s="80">
        <f>(U250/S250)*100</f>
        <v>109.61115161794643</v>
      </c>
      <c r="W250" s="81">
        <f>(U250/T250)*100</f>
        <v>95.83538042806636</v>
      </c>
      <c r="X250" s="1"/>
    </row>
    <row r="251" spans="1:24" ht="23.25">
      <c r="A251" s="1"/>
      <c r="B251" s="40"/>
      <c r="C251" s="40"/>
      <c r="D251" s="40"/>
      <c r="E251" s="40"/>
      <c r="F251" s="50"/>
      <c r="G251" s="91"/>
      <c r="H251" s="40"/>
      <c r="I251" s="44"/>
      <c r="J251" s="48" t="s">
        <v>41</v>
      </c>
      <c r="K251" s="49"/>
      <c r="L251" s="42"/>
      <c r="M251" s="86"/>
      <c r="N251" s="71"/>
      <c r="O251" s="72"/>
      <c r="P251" s="70"/>
      <c r="Q251" s="78"/>
      <c r="R251" s="79"/>
      <c r="S251" s="80">
        <v>0</v>
      </c>
      <c r="T251" s="81">
        <v>0</v>
      </c>
      <c r="U251" s="88">
        <v>0</v>
      </c>
      <c r="V251" s="80"/>
      <c r="W251" s="81"/>
      <c r="X251" s="1"/>
    </row>
    <row r="252" spans="1:24" ht="23.25">
      <c r="A252" s="1"/>
      <c r="B252" s="40"/>
      <c r="C252" s="40"/>
      <c r="D252" s="40"/>
      <c r="E252" s="40"/>
      <c r="F252" s="50"/>
      <c r="G252" s="91"/>
      <c r="H252" s="89" t="s">
        <v>135</v>
      </c>
      <c r="I252" s="44"/>
      <c r="J252" s="48" t="s">
        <v>136</v>
      </c>
      <c r="K252" s="49"/>
      <c r="L252" s="42"/>
      <c r="M252" s="86"/>
      <c r="N252" s="71"/>
      <c r="O252" s="72"/>
      <c r="P252" s="70"/>
      <c r="Q252" s="78"/>
      <c r="R252" s="79"/>
      <c r="S252" s="80">
        <f>+S253+S254</f>
        <v>132587.9</v>
      </c>
      <c r="T252" s="81">
        <f>+T253+T254</f>
        <v>100789.4</v>
      </c>
      <c r="U252" s="88">
        <f>+U253+U254</f>
        <v>82515.6</v>
      </c>
      <c r="V252" s="80">
        <f>(U252/S252)*100</f>
        <v>62.234638304098645</v>
      </c>
      <c r="W252" s="81">
        <f>(U252/T252)*100</f>
        <v>81.8693235598188</v>
      </c>
      <c r="X252" s="1"/>
    </row>
    <row r="253" spans="1:24" ht="23.25">
      <c r="A253" s="1"/>
      <c r="B253" s="40"/>
      <c r="C253" s="40"/>
      <c r="D253" s="40"/>
      <c r="E253" s="40"/>
      <c r="F253" s="50"/>
      <c r="G253" s="91"/>
      <c r="H253" s="40"/>
      <c r="I253" s="44"/>
      <c r="J253" s="48" t="s">
        <v>40</v>
      </c>
      <c r="K253" s="49"/>
      <c r="L253" s="42"/>
      <c r="M253" s="86"/>
      <c r="N253" s="71"/>
      <c r="O253" s="72"/>
      <c r="P253" s="70"/>
      <c r="Q253" s="78"/>
      <c r="R253" s="79"/>
      <c r="S253" s="80">
        <v>132587.9</v>
      </c>
      <c r="T253" s="81">
        <v>100789.4</v>
      </c>
      <c r="U253" s="88">
        <v>82515.6</v>
      </c>
      <c r="V253" s="80">
        <f>(U253/S253)*100</f>
        <v>62.234638304098645</v>
      </c>
      <c r="W253" s="81">
        <f>(U253/T253)*100</f>
        <v>81.8693235598188</v>
      </c>
      <c r="X253" s="1"/>
    </row>
    <row r="254" spans="1:24" ht="23.25">
      <c r="A254" s="1"/>
      <c r="B254" s="40"/>
      <c r="C254" s="40"/>
      <c r="D254" s="40"/>
      <c r="E254" s="40"/>
      <c r="F254" s="50"/>
      <c r="G254" s="91"/>
      <c r="H254" s="40"/>
      <c r="I254" s="44"/>
      <c r="J254" s="48" t="s">
        <v>41</v>
      </c>
      <c r="K254" s="49"/>
      <c r="L254" s="42"/>
      <c r="M254" s="86"/>
      <c r="N254" s="71"/>
      <c r="O254" s="72"/>
      <c r="P254" s="70"/>
      <c r="Q254" s="78"/>
      <c r="R254" s="79"/>
      <c r="S254" s="80">
        <v>0</v>
      </c>
      <c r="T254" s="81">
        <v>0</v>
      </c>
      <c r="U254" s="88">
        <v>0</v>
      </c>
      <c r="V254" s="80"/>
      <c r="W254" s="81"/>
      <c r="X254" s="1"/>
    </row>
    <row r="255" spans="1:24" ht="23.25">
      <c r="A255" s="1"/>
      <c r="B255" s="40"/>
      <c r="C255" s="40"/>
      <c r="D255" s="40"/>
      <c r="E255" s="40"/>
      <c r="F255" s="50"/>
      <c r="G255" s="91"/>
      <c r="H255" s="89" t="s">
        <v>137</v>
      </c>
      <c r="I255" s="44"/>
      <c r="J255" s="48" t="s">
        <v>138</v>
      </c>
      <c r="K255" s="49"/>
      <c r="L255" s="42"/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0"/>
      <c r="C256" s="40"/>
      <c r="D256" s="40"/>
      <c r="E256" s="40"/>
      <c r="F256" s="50"/>
      <c r="G256" s="91"/>
      <c r="H256" s="40"/>
      <c r="I256" s="44"/>
      <c r="J256" s="48" t="s">
        <v>139</v>
      </c>
      <c r="K256" s="49"/>
      <c r="L256" s="42"/>
      <c r="M256" s="86"/>
      <c r="N256" s="71"/>
      <c r="O256" s="72"/>
      <c r="P256" s="70"/>
      <c r="Q256" s="78"/>
      <c r="R256" s="79"/>
      <c r="S256" s="80">
        <f>+S257+S258</f>
        <v>43601.4</v>
      </c>
      <c r="T256" s="81">
        <f>+T257+T258</f>
        <v>50299.8</v>
      </c>
      <c r="U256" s="88">
        <f>+U257+U258</f>
        <v>48463.6</v>
      </c>
      <c r="V256" s="80">
        <f>(U256/S256)*100</f>
        <v>111.15147678744259</v>
      </c>
      <c r="W256" s="81">
        <f>(U256/T256)*100</f>
        <v>96.34948846715096</v>
      </c>
      <c r="X256" s="1"/>
    </row>
    <row r="257" spans="1:24" ht="23.25">
      <c r="A257" s="1"/>
      <c r="B257" s="40"/>
      <c r="C257" s="40"/>
      <c r="D257" s="40"/>
      <c r="E257" s="40"/>
      <c r="F257" s="50"/>
      <c r="G257" s="91"/>
      <c r="H257" s="40"/>
      <c r="I257" s="44"/>
      <c r="J257" s="48" t="s">
        <v>40</v>
      </c>
      <c r="K257" s="49"/>
      <c r="L257" s="42"/>
      <c r="M257" s="86"/>
      <c r="N257" s="71"/>
      <c r="O257" s="72"/>
      <c r="P257" s="70"/>
      <c r="Q257" s="78"/>
      <c r="R257" s="79"/>
      <c r="S257" s="80">
        <v>43601.4</v>
      </c>
      <c r="T257" s="81">
        <v>50299.8</v>
      </c>
      <c r="U257" s="88">
        <v>48463.6</v>
      </c>
      <c r="V257" s="80">
        <f>(U257/S257)*100</f>
        <v>111.15147678744259</v>
      </c>
      <c r="W257" s="81">
        <f>(U257/T257)*100</f>
        <v>96.34948846715096</v>
      </c>
      <c r="X257" s="1"/>
    </row>
    <row r="258" spans="1:24" ht="23.25">
      <c r="A258" s="1"/>
      <c r="B258" s="40"/>
      <c r="C258" s="40"/>
      <c r="D258" s="40"/>
      <c r="E258" s="40"/>
      <c r="F258" s="50"/>
      <c r="G258" s="91"/>
      <c r="H258" s="40"/>
      <c r="I258" s="44"/>
      <c r="J258" s="48" t="s">
        <v>41</v>
      </c>
      <c r="K258" s="49"/>
      <c r="L258" s="42"/>
      <c r="M258" s="86"/>
      <c r="N258" s="71"/>
      <c r="O258" s="72"/>
      <c r="P258" s="70"/>
      <c r="Q258" s="78"/>
      <c r="R258" s="79"/>
      <c r="S258" s="80">
        <v>0</v>
      </c>
      <c r="T258" s="81">
        <v>0</v>
      </c>
      <c r="U258" s="88">
        <v>0</v>
      </c>
      <c r="V258" s="80"/>
      <c r="W258" s="81"/>
      <c r="X258" s="1"/>
    </row>
    <row r="259" spans="1:24" ht="23.25">
      <c r="A259" s="1"/>
      <c r="B259" s="40"/>
      <c r="C259" s="40"/>
      <c r="D259" s="40"/>
      <c r="E259" s="40"/>
      <c r="F259" s="50"/>
      <c r="G259" s="91"/>
      <c r="H259" s="89" t="s">
        <v>140</v>
      </c>
      <c r="I259" s="44"/>
      <c r="J259" s="48" t="s">
        <v>141</v>
      </c>
      <c r="K259" s="49"/>
      <c r="L259" s="42"/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0"/>
      <c r="C260" s="40"/>
      <c r="D260" s="40"/>
      <c r="E260" s="40"/>
      <c r="F260" s="50"/>
      <c r="G260" s="91"/>
      <c r="H260" s="40"/>
      <c r="I260" s="44"/>
      <c r="J260" s="48" t="s">
        <v>142</v>
      </c>
      <c r="K260" s="49"/>
      <c r="L260" s="42"/>
      <c r="M260" s="86"/>
      <c r="N260" s="71"/>
      <c r="O260" s="72"/>
      <c r="P260" s="70"/>
      <c r="Q260" s="78"/>
      <c r="R260" s="79"/>
      <c r="S260" s="80"/>
      <c r="T260" s="81"/>
      <c r="U260" s="88"/>
      <c r="V260" s="80"/>
      <c r="W260" s="81"/>
      <c r="X260" s="1"/>
    </row>
    <row r="261" spans="1:24" ht="23.25">
      <c r="A261" s="1"/>
      <c r="B261" s="40"/>
      <c r="C261" s="40"/>
      <c r="D261" s="40"/>
      <c r="E261" s="40"/>
      <c r="F261" s="50"/>
      <c r="G261" s="91"/>
      <c r="H261" s="40"/>
      <c r="I261" s="44"/>
      <c r="J261" s="48" t="s">
        <v>143</v>
      </c>
      <c r="K261" s="49"/>
      <c r="L261" s="42"/>
      <c r="M261" s="86"/>
      <c r="N261" s="71"/>
      <c r="O261" s="72"/>
      <c r="P261" s="70"/>
      <c r="Q261" s="78"/>
      <c r="R261" s="79"/>
      <c r="S261" s="80">
        <f>+S262+S263</f>
        <v>33331.1</v>
      </c>
      <c r="T261" s="81">
        <f>+T262+T263</f>
        <v>35680.8</v>
      </c>
      <c r="U261" s="88">
        <f>+U262+U263</f>
        <v>33737</v>
      </c>
      <c r="V261" s="80">
        <f>(U261/S261)*100</f>
        <v>101.21778159136663</v>
      </c>
      <c r="W261" s="81">
        <f>(U261/T261)*100</f>
        <v>94.55225219165489</v>
      </c>
      <c r="X261" s="1"/>
    </row>
    <row r="262" spans="1:24" ht="23.25">
      <c r="A262" s="1"/>
      <c r="B262" s="40"/>
      <c r="C262" s="40"/>
      <c r="D262" s="40"/>
      <c r="E262" s="40"/>
      <c r="F262" s="50"/>
      <c r="G262" s="91"/>
      <c r="H262" s="40"/>
      <c r="I262" s="44"/>
      <c r="J262" s="48" t="s">
        <v>40</v>
      </c>
      <c r="K262" s="49"/>
      <c r="L262" s="42"/>
      <c r="M262" s="86"/>
      <c r="N262" s="71"/>
      <c r="O262" s="72"/>
      <c r="P262" s="70"/>
      <c r="Q262" s="78"/>
      <c r="R262" s="79"/>
      <c r="S262" s="80">
        <v>33331.1</v>
      </c>
      <c r="T262" s="81">
        <v>35680.8</v>
      </c>
      <c r="U262" s="88">
        <v>33737</v>
      </c>
      <c r="V262" s="80">
        <f>(U262/S262)*100</f>
        <v>101.21778159136663</v>
      </c>
      <c r="W262" s="81">
        <f>(U262/T262)*100</f>
        <v>94.55225219165489</v>
      </c>
      <c r="X262" s="1"/>
    </row>
    <row r="263" spans="1:24" ht="23.25">
      <c r="A263" s="1"/>
      <c r="B263" s="40"/>
      <c r="C263" s="40"/>
      <c r="D263" s="40"/>
      <c r="E263" s="40"/>
      <c r="F263" s="50"/>
      <c r="G263" s="91"/>
      <c r="H263" s="40"/>
      <c r="I263" s="44"/>
      <c r="J263" s="48" t="s">
        <v>41</v>
      </c>
      <c r="K263" s="49"/>
      <c r="L263" s="42"/>
      <c r="M263" s="86"/>
      <c r="N263" s="71"/>
      <c r="O263" s="72"/>
      <c r="P263" s="70"/>
      <c r="Q263" s="78"/>
      <c r="R263" s="79"/>
      <c r="S263" s="80">
        <v>0</v>
      </c>
      <c r="T263" s="81">
        <v>0</v>
      </c>
      <c r="U263" s="88">
        <v>0</v>
      </c>
      <c r="V263" s="80"/>
      <c r="W263" s="81"/>
      <c r="X263" s="1"/>
    </row>
    <row r="264" spans="1:24" ht="23.25">
      <c r="A264" s="1"/>
      <c r="B264" s="40"/>
      <c r="C264" s="40"/>
      <c r="D264" s="40"/>
      <c r="E264" s="40"/>
      <c r="F264" s="50"/>
      <c r="G264" s="91"/>
      <c r="H264" s="89" t="s">
        <v>144</v>
      </c>
      <c r="I264" s="44"/>
      <c r="J264" s="48" t="s">
        <v>138</v>
      </c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0"/>
      <c r="C265" s="40"/>
      <c r="D265" s="40"/>
      <c r="E265" s="40"/>
      <c r="F265" s="50"/>
      <c r="G265" s="91"/>
      <c r="H265" s="40"/>
      <c r="I265" s="44"/>
      <c r="J265" s="48" t="s">
        <v>145</v>
      </c>
      <c r="K265" s="49"/>
      <c r="L265" s="42"/>
      <c r="M265" s="86"/>
      <c r="N265" s="71"/>
      <c r="O265" s="72"/>
      <c r="P265" s="70"/>
      <c r="Q265" s="78"/>
      <c r="R265" s="79"/>
      <c r="S265" s="80">
        <f>+S266+S267</f>
        <v>40557.9</v>
      </c>
      <c r="T265" s="81">
        <f>+T266+T267</f>
        <v>46377.2</v>
      </c>
      <c r="U265" s="88">
        <f>+U266+U267</f>
        <v>45169.1</v>
      </c>
      <c r="V265" s="80">
        <f>(U265/S265)*100</f>
        <v>111.36942494557162</v>
      </c>
      <c r="W265" s="81">
        <f>(U265/T265)*100</f>
        <v>97.39505619140441</v>
      </c>
      <c r="X265" s="1"/>
    </row>
    <row r="266" spans="1:24" ht="23.25">
      <c r="A266" s="1"/>
      <c r="B266" s="40"/>
      <c r="C266" s="40"/>
      <c r="D266" s="40"/>
      <c r="E266" s="40"/>
      <c r="F266" s="50"/>
      <c r="G266" s="91"/>
      <c r="H266" s="40"/>
      <c r="I266" s="44"/>
      <c r="J266" s="48" t="s">
        <v>40</v>
      </c>
      <c r="K266" s="49"/>
      <c r="L266" s="42"/>
      <c r="M266" s="86"/>
      <c r="N266" s="71"/>
      <c r="O266" s="72"/>
      <c r="P266" s="70"/>
      <c r="Q266" s="78"/>
      <c r="R266" s="79"/>
      <c r="S266" s="80">
        <v>40557.9</v>
      </c>
      <c r="T266" s="81">
        <v>46377.2</v>
      </c>
      <c r="U266" s="88">
        <v>45169.1</v>
      </c>
      <c r="V266" s="80">
        <f>(U266/S266)*100</f>
        <v>111.36942494557162</v>
      </c>
      <c r="W266" s="81">
        <f>(U266/T266)*100</f>
        <v>97.39505619140441</v>
      </c>
      <c r="X266" s="1"/>
    </row>
    <row r="267" spans="1:24" ht="23.25">
      <c r="A267" s="1"/>
      <c r="B267" s="40"/>
      <c r="C267" s="40"/>
      <c r="D267" s="40"/>
      <c r="E267" s="40"/>
      <c r="F267" s="50"/>
      <c r="G267" s="91"/>
      <c r="H267" s="40"/>
      <c r="I267" s="44"/>
      <c r="J267" s="48" t="s">
        <v>41</v>
      </c>
      <c r="K267" s="49"/>
      <c r="L267" s="42"/>
      <c r="M267" s="86"/>
      <c r="N267" s="71"/>
      <c r="O267" s="72"/>
      <c r="P267" s="70"/>
      <c r="Q267" s="78"/>
      <c r="R267" s="79"/>
      <c r="S267" s="80">
        <v>0</v>
      </c>
      <c r="T267" s="81">
        <v>0</v>
      </c>
      <c r="U267" s="88">
        <v>0</v>
      </c>
      <c r="V267" s="80"/>
      <c r="W267" s="81"/>
      <c r="X267" s="1"/>
    </row>
    <row r="268" spans="1:24" ht="23.25">
      <c r="A268" s="1"/>
      <c r="B268" s="40"/>
      <c r="C268" s="40"/>
      <c r="D268" s="40"/>
      <c r="E268" s="40"/>
      <c r="F268" s="50"/>
      <c r="G268" s="91"/>
      <c r="H268" s="89" t="s">
        <v>146</v>
      </c>
      <c r="I268" s="44"/>
      <c r="J268" s="48" t="s">
        <v>138</v>
      </c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0"/>
      <c r="C269" s="40"/>
      <c r="D269" s="40"/>
      <c r="E269" s="40"/>
      <c r="F269" s="50"/>
      <c r="G269" s="91"/>
      <c r="H269" s="40"/>
      <c r="I269" s="44"/>
      <c r="J269" s="48" t="s">
        <v>147</v>
      </c>
      <c r="K269" s="49"/>
      <c r="L269" s="42"/>
      <c r="M269" s="86"/>
      <c r="N269" s="71"/>
      <c r="O269" s="72"/>
      <c r="P269" s="70"/>
      <c r="Q269" s="78"/>
      <c r="R269" s="79"/>
      <c r="S269" s="80">
        <f>+S280+S281</f>
        <v>38020.6</v>
      </c>
      <c r="T269" s="81">
        <f>+T280+T281</f>
        <v>43417.5</v>
      </c>
      <c r="U269" s="88">
        <f>+U280+U281</f>
        <v>42040.5</v>
      </c>
      <c r="V269" s="80">
        <f>(U269/S269)*100</f>
        <v>110.57295255729788</v>
      </c>
      <c r="W269" s="81">
        <f>(U269/T269)*100</f>
        <v>96.82846778372776</v>
      </c>
      <c r="X269" s="1"/>
    </row>
    <row r="270" spans="1:24" ht="23.25">
      <c r="A270" s="1"/>
      <c r="B270" s="51"/>
      <c r="C270" s="51"/>
      <c r="D270" s="51"/>
      <c r="E270" s="51"/>
      <c r="F270" s="93"/>
      <c r="G270" s="94"/>
      <c r="H270" s="51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674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34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23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35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24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32</v>
      </c>
      <c r="M275" s="23" t="s">
        <v>20</v>
      </c>
      <c r="N275" s="64"/>
      <c r="O275" s="17"/>
      <c r="P275" s="65"/>
      <c r="Q275" s="23" t="s">
        <v>3</v>
      </c>
      <c r="R275" s="16"/>
      <c r="S275" s="20" t="s">
        <v>36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33</v>
      </c>
      <c r="M276" s="30" t="s">
        <v>21</v>
      </c>
      <c r="N276" s="28" t="s">
        <v>6</v>
      </c>
      <c r="O276" s="67" t="s">
        <v>7</v>
      </c>
      <c r="P276" s="28" t="s">
        <v>8</v>
      </c>
      <c r="Q276" s="20" t="s">
        <v>30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13</v>
      </c>
      <c r="C277" s="14" t="s">
        <v>14</v>
      </c>
      <c r="D277" s="14" t="s">
        <v>15</v>
      </c>
      <c r="E277" s="14" t="s">
        <v>16</v>
      </c>
      <c r="F277" s="27" t="s">
        <v>17</v>
      </c>
      <c r="G277" s="2" t="s">
        <v>5</v>
      </c>
      <c r="H277" s="14" t="s">
        <v>18</v>
      </c>
      <c r="I277" s="24"/>
      <c r="J277" s="1"/>
      <c r="K277" s="18"/>
      <c r="L277" s="26" t="s">
        <v>19</v>
      </c>
      <c r="M277" s="28" t="s">
        <v>22</v>
      </c>
      <c r="N277" s="28"/>
      <c r="O277" s="28"/>
      <c r="P277" s="28"/>
      <c r="Q277" s="26" t="s">
        <v>25</v>
      </c>
      <c r="R277" s="29" t="s">
        <v>25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26</v>
      </c>
      <c r="R278" s="37" t="s">
        <v>27</v>
      </c>
      <c r="S278" s="31"/>
      <c r="T278" s="32"/>
      <c r="U278" s="33"/>
      <c r="V278" s="38" t="s">
        <v>28</v>
      </c>
      <c r="W278" s="39" t="s">
        <v>29</v>
      </c>
      <c r="X278" s="1"/>
    </row>
    <row r="279" spans="1:24" ht="23.25">
      <c r="A279" s="1"/>
      <c r="B279" s="40"/>
      <c r="C279" s="40"/>
      <c r="D279" s="40"/>
      <c r="E279" s="40"/>
      <c r="F279" s="50"/>
      <c r="G279" s="91"/>
      <c r="H279" s="40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89" t="s">
        <v>68</v>
      </c>
      <c r="C280" s="89" t="s">
        <v>38</v>
      </c>
      <c r="D280" s="89" t="s">
        <v>72</v>
      </c>
      <c r="E280" s="89" t="s">
        <v>44</v>
      </c>
      <c r="F280" s="90" t="s">
        <v>90</v>
      </c>
      <c r="G280" s="92" t="s">
        <v>49</v>
      </c>
      <c r="H280" s="89" t="s">
        <v>146</v>
      </c>
      <c r="I280" s="44"/>
      <c r="J280" s="48" t="s">
        <v>40</v>
      </c>
      <c r="K280" s="49"/>
      <c r="L280" s="42"/>
      <c r="M280" s="86"/>
      <c r="N280" s="71"/>
      <c r="O280" s="72"/>
      <c r="P280" s="70"/>
      <c r="Q280" s="78"/>
      <c r="R280" s="79"/>
      <c r="S280" s="80">
        <v>38020.6</v>
      </c>
      <c r="T280" s="81">
        <v>43417.5</v>
      </c>
      <c r="U280" s="88">
        <v>42040.5</v>
      </c>
      <c r="V280" s="80">
        <f>(U280/S280)*100</f>
        <v>110.57295255729788</v>
      </c>
      <c r="W280" s="81">
        <f>(U280/T280)*100</f>
        <v>96.82846778372776</v>
      </c>
      <c r="X280" s="1"/>
    </row>
    <row r="281" spans="1:24" ht="23.25">
      <c r="A281" s="1"/>
      <c r="B281" s="40"/>
      <c r="C281" s="40"/>
      <c r="D281" s="40"/>
      <c r="E281" s="40"/>
      <c r="F281" s="50"/>
      <c r="G281" s="91"/>
      <c r="H281" s="40"/>
      <c r="I281" s="44"/>
      <c r="J281" s="48" t="s">
        <v>41</v>
      </c>
      <c r="K281" s="49"/>
      <c r="L281" s="42"/>
      <c r="M281" s="86"/>
      <c r="N281" s="71"/>
      <c r="O281" s="72"/>
      <c r="P281" s="70"/>
      <c r="Q281" s="78"/>
      <c r="R281" s="79"/>
      <c r="S281" s="80">
        <v>0</v>
      </c>
      <c r="T281" s="81">
        <v>0</v>
      </c>
      <c r="U281" s="88">
        <v>0</v>
      </c>
      <c r="V281" s="80"/>
      <c r="W281" s="81"/>
      <c r="X281" s="1"/>
    </row>
    <row r="282" spans="1:24" ht="23.25">
      <c r="A282" s="1"/>
      <c r="B282" s="40"/>
      <c r="C282" s="40"/>
      <c r="D282" s="40"/>
      <c r="E282" s="40"/>
      <c r="F282" s="50"/>
      <c r="G282" s="91"/>
      <c r="H282" s="89" t="s">
        <v>148</v>
      </c>
      <c r="I282" s="44"/>
      <c r="J282" s="48" t="s">
        <v>149</v>
      </c>
      <c r="K282" s="49"/>
      <c r="L282" s="42"/>
      <c r="M282" s="86"/>
      <c r="N282" s="71"/>
      <c r="O282" s="72"/>
      <c r="P282" s="70"/>
      <c r="Q282" s="78"/>
      <c r="R282" s="79"/>
      <c r="S282" s="80">
        <f>+S283+S284</f>
        <v>114567</v>
      </c>
      <c r="T282" s="81">
        <f>+T283+T284</f>
        <v>131080.8</v>
      </c>
      <c r="U282" s="88">
        <f>+U283+U284</f>
        <v>125926.9</v>
      </c>
      <c r="V282" s="80">
        <f>(U282/S282)*100</f>
        <v>109.91550795604319</v>
      </c>
      <c r="W282" s="81">
        <f>(U282/T282)*100</f>
        <v>96.0681503317038</v>
      </c>
      <c r="X282" s="1"/>
    </row>
    <row r="283" spans="1:24" ht="23.25">
      <c r="A283" s="1"/>
      <c r="B283" s="40"/>
      <c r="C283" s="40"/>
      <c r="D283" s="40"/>
      <c r="E283" s="40"/>
      <c r="F283" s="50"/>
      <c r="G283" s="91"/>
      <c r="H283" s="40"/>
      <c r="I283" s="44"/>
      <c r="J283" s="48" t="s">
        <v>40</v>
      </c>
      <c r="K283" s="49"/>
      <c r="L283" s="42"/>
      <c r="M283" s="86"/>
      <c r="N283" s="71"/>
      <c r="O283" s="72"/>
      <c r="P283" s="70"/>
      <c r="Q283" s="78"/>
      <c r="R283" s="79"/>
      <c r="S283" s="80">
        <v>114567</v>
      </c>
      <c r="T283" s="81">
        <v>131080.8</v>
      </c>
      <c r="U283" s="88">
        <v>125926.9</v>
      </c>
      <c r="V283" s="80">
        <f>(U283/S283)*100</f>
        <v>109.91550795604319</v>
      </c>
      <c r="W283" s="81">
        <f>(U283/T283)*100</f>
        <v>96.0681503317038</v>
      </c>
      <c r="X283" s="1"/>
    </row>
    <row r="284" spans="1:24" ht="23.25">
      <c r="A284" s="1"/>
      <c r="B284" s="40"/>
      <c r="C284" s="40"/>
      <c r="D284" s="40"/>
      <c r="E284" s="40"/>
      <c r="F284" s="50"/>
      <c r="G284" s="91"/>
      <c r="H284" s="40"/>
      <c r="I284" s="44"/>
      <c r="J284" s="48" t="s">
        <v>41</v>
      </c>
      <c r="K284" s="49"/>
      <c r="L284" s="42"/>
      <c r="M284" s="86"/>
      <c r="N284" s="71"/>
      <c r="O284" s="72"/>
      <c r="P284" s="70"/>
      <c r="Q284" s="78"/>
      <c r="R284" s="79"/>
      <c r="S284" s="80">
        <v>0</v>
      </c>
      <c r="T284" s="81">
        <v>0</v>
      </c>
      <c r="U284" s="88">
        <v>0</v>
      </c>
      <c r="V284" s="80"/>
      <c r="W284" s="81"/>
      <c r="X284" s="1"/>
    </row>
    <row r="285" spans="1:24" ht="23.25">
      <c r="A285" s="1"/>
      <c r="B285" s="40"/>
      <c r="C285" s="40"/>
      <c r="D285" s="40"/>
      <c r="E285" s="40"/>
      <c r="F285" s="50"/>
      <c r="G285" s="91"/>
      <c r="H285" s="40"/>
      <c r="I285" s="44"/>
      <c r="J285" s="48"/>
      <c r="K285" s="49"/>
      <c r="L285" s="42"/>
      <c r="M285" s="86"/>
      <c r="N285" s="71"/>
      <c r="O285" s="72"/>
      <c r="P285" s="70"/>
      <c r="Q285" s="78"/>
      <c r="R285" s="79"/>
      <c r="S285" s="80"/>
      <c r="T285" s="81"/>
      <c r="U285" s="88"/>
      <c r="V285" s="80"/>
      <c r="W285" s="81"/>
      <c r="X285" s="1"/>
    </row>
    <row r="286" spans="1:24" ht="23.25">
      <c r="A286" s="1"/>
      <c r="B286" s="40"/>
      <c r="C286" s="40"/>
      <c r="D286" s="40"/>
      <c r="E286" s="40"/>
      <c r="F286" s="90" t="s">
        <v>150</v>
      </c>
      <c r="G286" s="91"/>
      <c r="H286" s="40"/>
      <c r="I286" s="44"/>
      <c r="J286" s="48" t="s">
        <v>151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0"/>
      <c r="C287" s="40"/>
      <c r="D287" s="40"/>
      <c r="E287" s="40"/>
      <c r="F287" s="50"/>
      <c r="G287" s="91"/>
      <c r="H287" s="40"/>
      <c r="I287" s="44"/>
      <c r="J287" s="48" t="s">
        <v>152</v>
      </c>
      <c r="K287" s="49"/>
      <c r="L287" s="42"/>
      <c r="M287" s="86"/>
      <c r="N287" s="71"/>
      <c r="O287" s="72"/>
      <c r="P287" s="70"/>
      <c r="Q287" s="78"/>
      <c r="R287" s="79"/>
      <c r="S287" s="80">
        <f>+S288+S289</f>
        <v>253242.9</v>
      </c>
      <c r="T287" s="81">
        <f>+T288+T289</f>
        <v>191132.1</v>
      </c>
      <c r="U287" s="88">
        <f>+U288+U289</f>
        <v>182847.6</v>
      </c>
      <c r="V287" s="80">
        <f>(U287/S287)*100</f>
        <v>72.20245858817759</v>
      </c>
      <c r="W287" s="81">
        <f>(U287/T287)*100</f>
        <v>95.66556324133937</v>
      </c>
      <c r="X287" s="1"/>
    </row>
    <row r="288" spans="1:24" ht="23.25">
      <c r="A288" s="1"/>
      <c r="B288" s="40"/>
      <c r="C288" s="40"/>
      <c r="D288" s="40"/>
      <c r="E288" s="40"/>
      <c r="F288" s="50"/>
      <c r="G288" s="91"/>
      <c r="H288" s="40"/>
      <c r="I288" s="44"/>
      <c r="J288" s="48" t="s">
        <v>40</v>
      </c>
      <c r="K288" s="49"/>
      <c r="L288" s="42"/>
      <c r="M288" s="86"/>
      <c r="N288" s="71"/>
      <c r="O288" s="72"/>
      <c r="P288" s="70"/>
      <c r="Q288" s="78"/>
      <c r="R288" s="79"/>
      <c r="S288" s="80">
        <f aca="true" t="shared" si="25" ref="S288:U289">+S293</f>
        <v>253242.9</v>
      </c>
      <c r="T288" s="81">
        <f t="shared" si="25"/>
        <v>191132.1</v>
      </c>
      <c r="U288" s="88">
        <f t="shared" si="25"/>
        <v>182847.6</v>
      </c>
      <c r="V288" s="80">
        <f>(U288/S288)*100</f>
        <v>72.20245858817759</v>
      </c>
      <c r="W288" s="81">
        <f>(U288/T288)*100</f>
        <v>95.66556324133937</v>
      </c>
      <c r="X288" s="1"/>
    </row>
    <row r="289" spans="1:24" ht="23.25">
      <c r="A289" s="1"/>
      <c r="B289" s="40"/>
      <c r="C289" s="40"/>
      <c r="D289" s="40"/>
      <c r="E289" s="40"/>
      <c r="F289" s="50"/>
      <c r="G289" s="91"/>
      <c r="H289" s="40"/>
      <c r="I289" s="44"/>
      <c r="J289" s="48" t="s">
        <v>41</v>
      </c>
      <c r="K289" s="49"/>
      <c r="L289" s="42"/>
      <c r="M289" s="86"/>
      <c r="N289" s="71"/>
      <c r="O289" s="72"/>
      <c r="P289" s="70"/>
      <c r="Q289" s="78"/>
      <c r="R289" s="79"/>
      <c r="S289" s="80">
        <f t="shared" si="25"/>
        <v>0</v>
      </c>
      <c r="T289" s="81">
        <f t="shared" si="25"/>
        <v>0</v>
      </c>
      <c r="U289" s="88">
        <f t="shared" si="25"/>
        <v>0</v>
      </c>
      <c r="V289" s="80"/>
      <c r="W289" s="81"/>
      <c r="X289" s="1"/>
    </row>
    <row r="290" spans="1:24" ht="23.25">
      <c r="A290" s="1"/>
      <c r="B290" s="40"/>
      <c r="C290" s="40"/>
      <c r="D290" s="40"/>
      <c r="E290" s="40"/>
      <c r="F290" s="50"/>
      <c r="G290" s="91"/>
      <c r="H290" s="40"/>
      <c r="I290" s="44"/>
      <c r="J290" s="48"/>
      <c r="K290" s="49"/>
      <c r="L290" s="42"/>
      <c r="M290" s="86"/>
      <c r="N290" s="71"/>
      <c r="O290" s="72"/>
      <c r="P290" s="70"/>
      <c r="Q290" s="78"/>
      <c r="R290" s="79"/>
      <c r="S290" s="80"/>
      <c r="T290" s="81"/>
      <c r="U290" s="88"/>
      <c r="V290" s="80"/>
      <c r="W290" s="81"/>
      <c r="X290" s="1"/>
    </row>
    <row r="291" spans="1:24" ht="23.25">
      <c r="A291" s="1"/>
      <c r="B291" s="40"/>
      <c r="C291" s="40"/>
      <c r="D291" s="40"/>
      <c r="E291" s="40"/>
      <c r="F291" s="50"/>
      <c r="G291" s="92" t="s">
        <v>49</v>
      </c>
      <c r="H291" s="40"/>
      <c r="I291" s="44"/>
      <c r="J291" s="48" t="s">
        <v>50</v>
      </c>
      <c r="K291" s="49"/>
      <c r="L291" s="42"/>
      <c r="M291" s="86"/>
      <c r="N291" s="71"/>
      <c r="O291" s="72"/>
      <c r="P291" s="70"/>
      <c r="Q291" s="78"/>
      <c r="R291" s="79"/>
      <c r="S291" s="80"/>
      <c r="T291" s="81"/>
      <c r="U291" s="88"/>
      <c r="V291" s="80"/>
      <c r="W291" s="81"/>
      <c r="X291" s="1"/>
    </row>
    <row r="292" spans="1:24" ht="23.25">
      <c r="A292" s="1"/>
      <c r="B292" s="40"/>
      <c r="C292" s="40"/>
      <c r="D292" s="40"/>
      <c r="E292" s="40"/>
      <c r="F292" s="50"/>
      <c r="G292" s="91"/>
      <c r="H292" s="40"/>
      <c r="I292" s="44"/>
      <c r="J292" s="48" t="s">
        <v>51</v>
      </c>
      <c r="K292" s="49"/>
      <c r="L292" s="42"/>
      <c r="M292" s="86"/>
      <c r="N292" s="71"/>
      <c r="O292" s="72"/>
      <c r="P292" s="70"/>
      <c r="Q292" s="78"/>
      <c r="R292" s="79"/>
      <c r="S292" s="80">
        <f>+S293+S294</f>
        <v>253242.9</v>
      </c>
      <c r="T292" s="81">
        <f>+T293+T294</f>
        <v>191132.1</v>
      </c>
      <c r="U292" s="88">
        <f>+U293+U294</f>
        <v>182847.6</v>
      </c>
      <c r="V292" s="80">
        <f>(U292/S292)*100</f>
        <v>72.20245858817759</v>
      </c>
      <c r="W292" s="81">
        <f>(U292/T292)*100</f>
        <v>95.66556324133937</v>
      </c>
      <c r="X292" s="1"/>
    </row>
    <row r="293" spans="1:24" ht="23.25">
      <c r="A293" s="1"/>
      <c r="B293" s="40"/>
      <c r="C293" s="40"/>
      <c r="D293" s="40"/>
      <c r="E293" s="40"/>
      <c r="F293" s="50"/>
      <c r="G293" s="91"/>
      <c r="H293" s="40"/>
      <c r="I293" s="44"/>
      <c r="J293" s="48" t="s">
        <v>40</v>
      </c>
      <c r="K293" s="49"/>
      <c r="L293" s="42"/>
      <c r="M293" s="86"/>
      <c r="N293" s="71"/>
      <c r="O293" s="72"/>
      <c r="P293" s="70"/>
      <c r="Q293" s="78"/>
      <c r="R293" s="79"/>
      <c r="S293" s="80">
        <f aca="true" t="shared" si="26" ref="S293:U294">+S304+S307</f>
        <v>253242.9</v>
      </c>
      <c r="T293" s="81">
        <f t="shared" si="26"/>
        <v>191132.1</v>
      </c>
      <c r="U293" s="88">
        <f t="shared" si="26"/>
        <v>182847.6</v>
      </c>
      <c r="V293" s="80">
        <f>(U293/S293)*100</f>
        <v>72.20245858817759</v>
      </c>
      <c r="W293" s="81">
        <f>(U293/T293)*100</f>
        <v>95.66556324133937</v>
      </c>
      <c r="X293" s="1"/>
    </row>
    <row r="294" spans="1:24" ht="23.25">
      <c r="A294" s="1"/>
      <c r="B294" s="40"/>
      <c r="C294" s="40"/>
      <c r="D294" s="40"/>
      <c r="E294" s="40"/>
      <c r="F294" s="50"/>
      <c r="G294" s="91"/>
      <c r="H294" s="40"/>
      <c r="I294" s="44"/>
      <c r="J294" s="48" t="s">
        <v>41</v>
      </c>
      <c r="K294" s="49"/>
      <c r="L294" s="42"/>
      <c r="M294" s="86"/>
      <c r="N294" s="71"/>
      <c r="O294" s="72"/>
      <c r="P294" s="70"/>
      <c r="Q294" s="78"/>
      <c r="R294" s="79"/>
      <c r="S294" s="80">
        <f t="shared" si="26"/>
        <v>0</v>
      </c>
      <c r="T294" s="81">
        <f t="shared" si="26"/>
        <v>0</v>
      </c>
      <c r="U294" s="88">
        <f t="shared" si="26"/>
        <v>0</v>
      </c>
      <c r="V294" s="80"/>
      <c r="W294" s="81"/>
      <c r="X294" s="1"/>
    </row>
    <row r="295" spans="1:24" ht="23.25">
      <c r="A295" s="1"/>
      <c r="B295" s="40"/>
      <c r="C295" s="40"/>
      <c r="D295" s="40"/>
      <c r="E295" s="40"/>
      <c r="F295" s="50"/>
      <c r="G295" s="91"/>
      <c r="H295" s="40"/>
      <c r="I295" s="44"/>
      <c r="J295" s="48"/>
      <c r="K295" s="49"/>
      <c r="L295" s="42"/>
      <c r="M295" s="86"/>
      <c r="N295" s="71"/>
      <c r="O295" s="72"/>
      <c r="P295" s="70"/>
      <c r="Q295" s="78"/>
      <c r="R295" s="79"/>
      <c r="S295" s="80"/>
      <c r="T295" s="81"/>
      <c r="U295" s="88"/>
      <c r="V295" s="80"/>
      <c r="W295" s="81"/>
      <c r="X295" s="1"/>
    </row>
    <row r="296" spans="1:24" ht="23.25">
      <c r="A296" s="1"/>
      <c r="B296" s="40"/>
      <c r="C296" s="40"/>
      <c r="D296" s="40"/>
      <c r="E296" s="40"/>
      <c r="F296" s="50"/>
      <c r="G296" s="91"/>
      <c r="H296" s="40"/>
      <c r="I296" s="44"/>
      <c r="J296" s="48" t="s">
        <v>153</v>
      </c>
      <c r="K296" s="49"/>
      <c r="L296" s="42" t="s">
        <v>154</v>
      </c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0"/>
      <c r="C297" s="40"/>
      <c r="D297" s="40"/>
      <c r="E297" s="40"/>
      <c r="F297" s="50"/>
      <c r="G297" s="91"/>
      <c r="H297" s="40"/>
      <c r="I297" s="44"/>
      <c r="J297" s="48" t="s">
        <v>155</v>
      </c>
      <c r="K297" s="49"/>
      <c r="L297" s="42" t="s">
        <v>156</v>
      </c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40"/>
      <c r="C298" s="40"/>
      <c r="D298" s="40"/>
      <c r="E298" s="40"/>
      <c r="F298" s="50"/>
      <c r="G298" s="91"/>
      <c r="H298" s="40"/>
      <c r="I298" s="44"/>
      <c r="J298" s="48" t="s">
        <v>157</v>
      </c>
      <c r="K298" s="49"/>
      <c r="L298" s="42" t="s">
        <v>158</v>
      </c>
      <c r="M298" s="86" t="s">
        <v>159</v>
      </c>
      <c r="N298" s="71">
        <v>1648</v>
      </c>
      <c r="O298" s="72">
        <v>1648</v>
      </c>
      <c r="P298" s="70">
        <v>1731</v>
      </c>
      <c r="Q298" s="78">
        <f>(P298/N298)*100</f>
        <v>105.03640776699028</v>
      </c>
      <c r="R298" s="79">
        <f>(P298/O298)*100</f>
        <v>105.03640776699028</v>
      </c>
      <c r="S298" s="80">
        <f>+S299+S300</f>
        <v>253242.9</v>
      </c>
      <c r="T298" s="81">
        <f>+T299+T300</f>
        <v>191132.1</v>
      </c>
      <c r="U298" s="88">
        <f>+U299+U300</f>
        <v>182847.6</v>
      </c>
      <c r="V298" s="80">
        <f>(U298/S298)*100</f>
        <v>72.20245858817759</v>
      </c>
      <c r="W298" s="81">
        <f>(U298/T298)*100</f>
        <v>95.66556324133937</v>
      </c>
      <c r="X298" s="1"/>
    </row>
    <row r="299" spans="1:24" ht="23.25">
      <c r="A299" s="1"/>
      <c r="B299" s="40"/>
      <c r="C299" s="40"/>
      <c r="D299" s="40"/>
      <c r="E299" s="40"/>
      <c r="F299" s="50"/>
      <c r="G299" s="91"/>
      <c r="H299" s="40"/>
      <c r="I299" s="44"/>
      <c r="J299" s="48" t="s">
        <v>40</v>
      </c>
      <c r="K299" s="49"/>
      <c r="L299" s="42"/>
      <c r="M299" s="86"/>
      <c r="N299" s="71"/>
      <c r="O299" s="72"/>
      <c r="P299" s="70"/>
      <c r="Q299" s="78"/>
      <c r="R299" s="79"/>
      <c r="S299" s="80">
        <f aca="true" t="shared" si="27" ref="S299:U300">+S293</f>
        <v>253242.9</v>
      </c>
      <c r="T299" s="81">
        <f t="shared" si="27"/>
        <v>191132.1</v>
      </c>
      <c r="U299" s="88">
        <f t="shared" si="27"/>
        <v>182847.6</v>
      </c>
      <c r="V299" s="80">
        <f>(U299/S299)*100</f>
        <v>72.20245858817759</v>
      </c>
      <c r="W299" s="81">
        <f>(U299/T299)*100</f>
        <v>95.66556324133937</v>
      </c>
      <c r="X299" s="1"/>
    </row>
    <row r="300" spans="1:24" ht="23.25">
      <c r="A300" s="1"/>
      <c r="B300" s="40"/>
      <c r="C300" s="40"/>
      <c r="D300" s="40"/>
      <c r="E300" s="40"/>
      <c r="F300" s="50"/>
      <c r="G300" s="91"/>
      <c r="H300" s="40"/>
      <c r="I300" s="44"/>
      <c r="J300" s="48" t="s">
        <v>41</v>
      </c>
      <c r="K300" s="49"/>
      <c r="L300" s="42"/>
      <c r="M300" s="86"/>
      <c r="N300" s="71"/>
      <c r="O300" s="72"/>
      <c r="P300" s="70"/>
      <c r="Q300" s="78"/>
      <c r="R300" s="79"/>
      <c r="S300" s="80">
        <f t="shared" si="27"/>
        <v>0</v>
      </c>
      <c r="T300" s="81">
        <f t="shared" si="27"/>
        <v>0</v>
      </c>
      <c r="U300" s="88">
        <f t="shared" si="27"/>
        <v>0</v>
      </c>
      <c r="V300" s="80"/>
      <c r="W300" s="81"/>
      <c r="X300" s="1"/>
    </row>
    <row r="301" spans="1:24" ht="23.25">
      <c r="A301" s="1"/>
      <c r="B301" s="40"/>
      <c r="C301" s="40"/>
      <c r="D301" s="40"/>
      <c r="E301" s="40"/>
      <c r="F301" s="50"/>
      <c r="G301" s="91"/>
      <c r="H301" s="40"/>
      <c r="I301" s="44"/>
      <c r="J301" s="48"/>
      <c r="K301" s="49"/>
      <c r="L301" s="42"/>
      <c r="M301" s="86"/>
      <c r="N301" s="71"/>
      <c r="O301" s="72"/>
      <c r="P301" s="70"/>
      <c r="Q301" s="78"/>
      <c r="R301" s="79"/>
      <c r="S301" s="80"/>
      <c r="T301" s="81"/>
      <c r="U301" s="88"/>
      <c r="V301" s="80"/>
      <c r="W301" s="81"/>
      <c r="X301" s="1"/>
    </row>
    <row r="302" spans="1:24" ht="23.25">
      <c r="A302" s="1"/>
      <c r="B302" s="40"/>
      <c r="C302" s="40"/>
      <c r="D302" s="40"/>
      <c r="E302" s="40"/>
      <c r="F302" s="50"/>
      <c r="G302" s="91"/>
      <c r="H302" s="89" t="s">
        <v>160</v>
      </c>
      <c r="I302" s="44"/>
      <c r="J302" s="48" t="s">
        <v>161</v>
      </c>
      <c r="K302" s="49"/>
      <c r="L302" s="42"/>
      <c r="M302" s="86"/>
      <c r="N302" s="71"/>
      <c r="O302" s="72"/>
      <c r="P302" s="70"/>
      <c r="Q302" s="78"/>
      <c r="R302" s="79"/>
      <c r="S302" s="80"/>
      <c r="T302" s="81"/>
      <c r="U302" s="88"/>
      <c r="V302" s="80"/>
      <c r="W302" s="81"/>
      <c r="X302" s="1"/>
    </row>
    <row r="303" spans="1:24" ht="23.25">
      <c r="A303" s="1"/>
      <c r="B303" s="40"/>
      <c r="C303" s="40"/>
      <c r="D303" s="40"/>
      <c r="E303" s="40"/>
      <c r="F303" s="50"/>
      <c r="G303" s="91"/>
      <c r="H303" s="40"/>
      <c r="I303" s="44"/>
      <c r="J303" s="48" t="s">
        <v>162</v>
      </c>
      <c r="K303" s="49"/>
      <c r="L303" s="42"/>
      <c r="M303" s="86"/>
      <c r="N303" s="71"/>
      <c r="O303" s="72"/>
      <c r="P303" s="70"/>
      <c r="Q303" s="78"/>
      <c r="R303" s="79"/>
      <c r="S303" s="80">
        <f>+S304+S305</f>
        <v>40251.6</v>
      </c>
      <c r="T303" s="81">
        <f>+T304+T305</f>
        <v>22832.7</v>
      </c>
      <c r="U303" s="88">
        <f>+U304+U305</f>
        <v>19528.5</v>
      </c>
      <c r="V303" s="80">
        <f>(U303/S303)*100</f>
        <v>48.51608383269237</v>
      </c>
      <c r="W303" s="81">
        <f>(U303/T303)*100</f>
        <v>85.5286496997727</v>
      </c>
      <c r="X303" s="1"/>
    </row>
    <row r="304" spans="1:24" ht="23.25">
      <c r="A304" s="1"/>
      <c r="B304" s="40"/>
      <c r="C304" s="40"/>
      <c r="D304" s="40"/>
      <c r="E304" s="40"/>
      <c r="F304" s="50"/>
      <c r="G304" s="91"/>
      <c r="H304" s="40"/>
      <c r="I304" s="44"/>
      <c r="J304" s="48" t="s">
        <v>40</v>
      </c>
      <c r="K304" s="49"/>
      <c r="L304" s="42"/>
      <c r="M304" s="86"/>
      <c r="N304" s="71"/>
      <c r="O304" s="72"/>
      <c r="P304" s="70"/>
      <c r="Q304" s="78"/>
      <c r="R304" s="79"/>
      <c r="S304" s="80">
        <v>40251.6</v>
      </c>
      <c r="T304" s="81">
        <v>22832.7</v>
      </c>
      <c r="U304" s="88">
        <v>19528.5</v>
      </c>
      <c r="V304" s="80">
        <f>(U304/S304)*100</f>
        <v>48.51608383269237</v>
      </c>
      <c r="W304" s="81">
        <f>(U304/T304)*100</f>
        <v>85.5286496997727</v>
      </c>
      <c r="X304" s="1"/>
    </row>
    <row r="305" spans="1:24" ht="23.25">
      <c r="A305" s="1"/>
      <c r="B305" s="40"/>
      <c r="C305" s="40"/>
      <c r="D305" s="40"/>
      <c r="E305" s="40"/>
      <c r="F305" s="50"/>
      <c r="G305" s="91"/>
      <c r="H305" s="40"/>
      <c r="I305" s="44"/>
      <c r="J305" s="48" t="s">
        <v>41</v>
      </c>
      <c r="K305" s="49"/>
      <c r="L305" s="42"/>
      <c r="M305" s="86"/>
      <c r="N305" s="71"/>
      <c r="O305" s="72"/>
      <c r="P305" s="70"/>
      <c r="Q305" s="78"/>
      <c r="R305" s="79"/>
      <c r="S305" s="80">
        <v>0</v>
      </c>
      <c r="T305" s="81">
        <v>0</v>
      </c>
      <c r="U305" s="88">
        <v>0</v>
      </c>
      <c r="V305" s="80"/>
      <c r="W305" s="81"/>
      <c r="X305" s="1"/>
    </row>
    <row r="306" spans="1:24" ht="23.25">
      <c r="A306" s="1"/>
      <c r="B306" s="40"/>
      <c r="C306" s="40"/>
      <c r="D306" s="40"/>
      <c r="E306" s="40"/>
      <c r="F306" s="50"/>
      <c r="G306" s="91"/>
      <c r="H306" s="89" t="s">
        <v>150</v>
      </c>
      <c r="I306" s="44"/>
      <c r="J306" s="48" t="s">
        <v>163</v>
      </c>
      <c r="K306" s="49"/>
      <c r="L306" s="42"/>
      <c r="M306" s="86"/>
      <c r="N306" s="71"/>
      <c r="O306" s="72"/>
      <c r="P306" s="70"/>
      <c r="Q306" s="78"/>
      <c r="R306" s="79"/>
      <c r="S306" s="80">
        <f>+S307+S308</f>
        <v>212991.3</v>
      </c>
      <c r="T306" s="81">
        <f>+T307+T308</f>
        <v>168299.4</v>
      </c>
      <c r="U306" s="88">
        <f>+U307+U308</f>
        <v>163319.1</v>
      </c>
      <c r="V306" s="80">
        <f>(U306/S306)*100</f>
        <v>76.67876575240398</v>
      </c>
      <c r="W306" s="81">
        <f>(U306/T306)*100</f>
        <v>97.04080941465033</v>
      </c>
      <c r="X306" s="1"/>
    </row>
    <row r="307" spans="1:24" ht="23.25">
      <c r="A307" s="1"/>
      <c r="B307" s="40"/>
      <c r="C307" s="40"/>
      <c r="D307" s="40"/>
      <c r="E307" s="40"/>
      <c r="F307" s="50"/>
      <c r="G307" s="91"/>
      <c r="H307" s="40"/>
      <c r="I307" s="44"/>
      <c r="J307" s="48" t="s">
        <v>40</v>
      </c>
      <c r="K307" s="49"/>
      <c r="L307" s="42"/>
      <c r="M307" s="86"/>
      <c r="N307" s="71"/>
      <c r="O307" s="72"/>
      <c r="P307" s="70"/>
      <c r="Q307" s="78"/>
      <c r="R307" s="79"/>
      <c r="S307" s="80">
        <v>212991.3</v>
      </c>
      <c r="T307" s="81">
        <v>168299.4</v>
      </c>
      <c r="U307" s="88">
        <v>163319.1</v>
      </c>
      <c r="V307" s="80">
        <f>(U307/S307)*100</f>
        <v>76.67876575240398</v>
      </c>
      <c r="W307" s="81">
        <f>(U307/T307)*100</f>
        <v>97.04080941465033</v>
      </c>
      <c r="X307" s="1"/>
    </row>
    <row r="308" spans="1:24" ht="23.25">
      <c r="A308" s="1"/>
      <c r="B308" s="40"/>
      <c r="C308" s="40"/>
      <c r="D308" s="40"/>
      <c r="E308" s="40"/>
      <c r="F308" s="50"/>
      <c r="G308" s="91"/>
      <c r="H308" s="40"/>
      <c r="I308" s="44"/>
      <c r="J308" s="48" t="s">
        <v>41</v>
      </c>
      <c r="K308" s="49"/>
      <c r="L308" s="42"/>
      <c r="M308" s="86"/>
      <c r="N308" s="71"/>
      <c r="O308" s="72"/>
      <c r="P308" s="70"/>
      <c r="Q308" s="78"/>
      <c r="R308" s="79"/>
      <c r="S308" s="80">
        <v>0</v>
      </c>
      <c r="T308" s="81">
        <v>0</v>
      </c>
      <c r="U308" s="88">
        <v>0</v>
      </c>
      <c r="V308" s="80"/>
      <c r="W308" s="81"/>
      <c r="X308" s="1"/>
    </row>
    <row r="309" spans="1:24" ht="23.25">
      <c r="A309" s="1"/>
      <c r="B309" s="40"/>
      <c r="C309" s="40"/>
      <c r="D309" s="40"/>
      <c r="E309" s="40"/>
      <c r="F309" s="50"/>
      <c r="G309" s="91"/>
      <c r="H309" s="40"/>
      <c r="I309" s="44"/>
      <c r="J309" s="48"/>
      <c r="K309" s="49"/>
      <c r="L309" s="42"/>
      <c r="M309" s="86"/>
      <c r="N309" s="71"/>
      <c r="O309" s="72"/>
      <c r="P309" s="70"/>
      <c r="Q309" s="78"/>
      <c r="R309" s="79"/>
      <c r="S309" s="80"/>
      <c r="T309" s="81"/>
      <c r="U309" s="88"/>
      <c r="V309" s="80"/>
      <c r="W309" s="81"/>
      <c r="X309" s="1"/>
    </row>
    <row r="310" spans="1:24" ht="23.25">
      <c r="A310" s="1"/>
      <c r="B310" s="40"/>
      <c r="C310" s="40"/>
      <c r="D310" s="40"/>
      <c r="E310" s="40"/>
      <c r="F310" s="90" t="s">
        <v>164</v>
      </c>
      <c r="G310" s="91"/>
      <c r="H310" s="40"/>
      <c r="I310" s="44"/>
      <c r="J310" s="48" t="s">
        <v>165</v>
      </c>
      <c r="K310" s="49"/>
      <c r="L310" s="42"/>
      <c r="M310" s="86"/>
      <c r="N310" s="71"/>
      <c r="O310" s="72"/>
      <c r="P310" s="70"/>
      <c r="Q310" s="78"/>
      <c r="R310" s="79"/>
      <c r="S310" s="80"/>
      <c r="T310" s="81"/>
      <c r="U310" s="88"/>
      <c r="V310" s="80"/>
      <c r="W310" s="81"/>
      <c r="X310" s="1"/>
    </row>
    <row r="311" spans="1:24" ht="23.25">
      <c r="A311" s="1"/>
      <c r="B311" s="40"/>
      <c r="C311" s="40"/>
      <c r="D311" s="40"/>
      <c r="E311" s="40"/>
      <c r="F311" s="50"/>
      <c r="G311" s="91"/>
      <c r="H311" s="40"/>
      <c r="I311" s="44"/>
      <c r="J311" s="48" t="s">
        <v>166</v>
      </c>
      <c r="K311" s="49"/>
      <c r="L311" s="42"/>
      <c r="M311" s="86"/>
      <c r="N311" s="71"/>
      <c r="O311" s="72"/>
      <c r="P311" s="70"/>
      <c r="Q311" s="78"/>
      <c r="R311" s="79"/>
      <c r="S311" s="80"/>
      <c r="T311" s="81"/>
      <c r="U311" s="88"/>
      <c r="V311" s="80"/>
      <c r="W311" s="81"/>
      <c r="X311" s="1"/>
    </row>
    <row r="312" spans="1:24" ht="23.25">
      <c r="A312" s="1"/>
      <c r="B312" s="40"/>
      <c r="C312" s="40"/>
      <c r="D312" s="40"/>
      <c r="E312" s="40"/>
      <c r="F312" s="50"/>
      <c r="G312" s="91"/>
      <c r="H312" s="40"/>
      <c r="I312" s="44"/>
      <c r="J312" s="48" t="s">
        <v>167</v>
      </c>
      <c r="K312" s="49"/>
      <c r="L312" s="42"/>
      <c r="M312" s="86"/>
      <c r="N312" s="71"/>
      <c r="O312" s="72"/>
      <c r="P312" s="70"/>
      <c r="Q312" s="78"/>
      <c r="R312" s="79"/>
      <c r="S312" s="80">
        <f>+S313+S314</f>
        <v>30050</v>
      </c>
      <c r="T312" s="81">
        <f>+T313+T314</f>
        <v>28575.1</v>
      </c>
      <c r="U312" s="88">
        <f>+U313+U314</f>
        <v>26542.1</v>
      </c>
      <c r="V312" s="80">
        <f>(U312/S312)*100</f>
        <v>88.32645590682195</v>
      </c>
      <c r="W312" s="81">
        <f>(U312/T312)*100</f>
        <v>92.88541422427218</v>
      </c>
      <c r="X312" s="1"/>
    </row>
    <row r="313" spans="1:24" ht="23.25">
      <c r="A313" s="1"/>
      <c r="B313" s="40"/>
      <c r="C313" s="40"/>
      <c r="D313" s="40"/>
      <c r="E313" s="40"/>
      <c r="F313" s="50"/>
      <c r="G313" s="91"/>
      <c r="H313" s="40"/>
      <c r="I313" s="44"/>
      <c r="J313" s="48" t="s">
        <v>40</v>
      </c>
      <c r="K313" s="49"/>
      <c r="L313" s="42"/>
      <c r="M313" s="86"/>
      <c r="N313" s="71"/>
      <c r="O313" s="72"/>
      <c r="P313" s="70"/>
      <c r="Q313" s="78"/>
      <c r="R313" s="79"/>
      <c r="S313" s="80">
        <f aca="true" t="shared" si="28" ref="S313:U314">+S327</f>
        <v>30050</v>
      </c>
      <c r="T313" s="81">
        <f t="shared" si="28"/>
        <v>28575.1</v>
      </c>
      <c r="U313" s="88">
        <f t="shared" si="28"/>
        <v>26542.1</v>
      </c>
      <c r="V313" s="80">
        <f>(U313/S313)*100</f>
        <v>88.32645590682195</v>
      </c>
      <c r="W313" s="81">
        <f>(U313/T313)*100</f>
        <v>92.88541422427218</v>
      </c>
      <c r="X313" s="1"/>
    </row>
    <row r="314" spans="1:24" ht="23.25">
      <c r="A314" s="1"/>
      <c r="B314" s="40"/>
      <c r="C314" s="40"/>
      <c r="D314" s="40"/>
      <c r="E314" s="40"/>
      <c r="F314" s="50"/>
      <c r="G314" s="91"/>
      <c r="H314" s="40"/>
      <c r="I314" s="44"/>
      <c r="J314" s="48" t="s">
        <v>41</v>
      </c>
      <c r="K314" s="49"/>
      <c r="L314" s="42"/>
      <c r="M314" s="86"/>
      <c r="N314" s="71"/>
      <c r="O314" s="72"/>
      <c r="P314" s="70"/>
      <c r="Q314" s="78"/>
      <c r="R314" s="79"/>
      <c r="S314" s="80">
        <f t="shared" si="28"/>
        <v>0</v>
      </c>
      <c r="T314" s="81">
        <f t="shared" si="28"/>
        <v>0</v>
      </c>
      <c r="U314" s="88">
        <f t="shared" si="28"/>
        <v>0</v>
      </c>
      <c r="V314" s="80"/>
      <c r="W314" s="81"/>
      <c r="X314" s="1"/>
    </row>
    <row r="315" spans="1:24" ht="23.25">
      <c r="A315" s="1"/>
      <c r="B315" s="51"/>
      <c r="C315" s="51"/>
      <c r="D315" s="51"/>
      <c r="E315" s="51"/>
      <c r="F315" s="93"/>
      <c r="G315" s="94"/>
      <c r="H315" s="51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675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34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23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35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24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32</v>
      </c>
      <c r="M320" s="23" t="s">
        <v>20</v>
      </c>
      <c r="N320" s="64"/>
      <c r="O320" s="17"/>
      <c r="P320" s="65"/>
      <c r="Q320" s="23" t="s">
        <v>3</v>
      </c>
      <c r="R320" s="16"/>
      <c r="S320" s="20" t="s">
        <v>36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33</v>
      </c>
      <c r="M321" s="30" t="s">
        <v>21</v>
      </c>
      <c r="N321" s="28" t="s">
        <v>6</v>
      </c>
      <c r="O321" s="67" t="s">
        <v>7</v>
      </c>
      <c r="P321" s="28" t="s">
        <v>8</v>
      </c>
      <c r="Q321" s="20" t="s">
        <v>30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13</v>
      </c>
      <c r="C322" s="14" t="s">
        <v>14</v>
      </c>
      <c r="D322" s="14" t="s">
        <v>15</v>
      </c>
      <c r="E322" s="14" t="s">
        <v>16</v>
      </c>
      <c r="F322" s="27" t="s">
        <v>17</v>
      </c>
      <c r="G322" s="2" t="s">
        <v>5</v>
      </c>
      <c r="H322" s="14" t="s">
        <v>18</v>
      </c>
      <c r="I322" s="24"/>
      <c r="J322" s="1"/>
      <c r="K322" s="18"/>
      <c r="L322" s="26" t="s">
        <v>19</v>
      </c>
      <c r="M322" s="28" t="s">
        <v>22</v>
      </c>
      <c r="N322" s="28"/>
      <c r="O322" s="28"/>
      <c r="P322" s="28"/>
      <c r="Q322" s="26" t="s">
        <v>25</v>
      </c>
      <c r="R322" s="29" t="s">
        <v>25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26</v>
      </c>
      <c r="R323" s="37" t="s">
        <v>27</v>
      </c>
      <c r="S323" s="31"/>
      <c r="T323" s="32"/>
      <c r="U323" s="33"/>
      <c r="V323" s="38" t="s">
        <v>28</v>
      </c>
      <c r="W323" s="39" t="s">
        <v>29</v>
      </c>
      <c r="X323" s="1"/>
    </row>
    <row r="324" spans="1:24" ht="23.25">
      <c r="A324" s="1"/>
      <c r="B324" s="40"/>
      <c r="C324" s="40"/>
      <c r="D324" s="40"/>
      <c r="E324" s="40"/>
      <c r="F324" s="50"/>
      <c r="G324" s="91"/>
      <c r="H324" s="40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89" t="s">
        <v>68</v>
      </c>
      <c r="C325" s="89" t="s">
        <v>38</v>
      </c>
      <c r="D325" s="89" t="s">
        <v>72</v>
      </c>
      <c r="E325" s="89" t="s">
        <v>44</v>
      </c>
      <c r="F325" s="90" t="s">
        <v>164</v>
      </c>
      <c r="G325" s="92" t="s">
        <v>49</v>
      </c>
      <c r="H325" s="40"/>
      <c r="I325" s="44"/>
      <c r="J325" s="48" t="s">
        <v>50</v>
      </c>
      <c r="K325" s="49"/>
      <c r="L325" s="42"/>
      <c r="M325" s="86"/>
      <c r="N325" s="71"/>
      <c r="O325" s="72"/>
      <c r="P325" s="70"/>
      <c r="Q325" s="78"/>
      <c r="R325" s="79"/>
      <c r="S325" s="80"/>
      <c r="T325" s="81"/>
      <c r="U325" s="88"/>
      <c r="V325" s="80"/>
      <c r="W325" s="81"/>
      <c r="X325" s="1"/>
    </row>
    <row r="326" spans="1:24" ht="23.25">
      <c r="A326" s="1"/>
      <c r="B326" s="40"/>
      <c r="C326" s="40"/>
      <c r="D326" s="40"/>
      <c r="E326" s="40"/>
      <c r="F326" s="50"/>
      <c r="G326" s="91"/>
      <c r="H326" s="40"/>
      <c r="I326" s="44"/>
      <c r="J326" s="48" t="s">
        <v>51</v>
      </c>
      <c r="K326" s="49"/>
      <c r="L326" s="42"/>
      <c r="M326" s="86"/>
      <c r="N326" s="71"/>
      <c r="O326" s="72"/>
      <c r="P326" s="70"/>
      <c r="Q326" s="78"/>
      <c r="R326" s="79"/>
      <c r="S326" s="80">
        <f>+S327+S328</f>
        <v>30050</v>
      </c>
      <c r="T326" s="81">
        <f>+T327+T328</f>
        <v>28575.1</v>
      </c>
      <c r="U326" s="88">
        <f>+U327+U328</f>
        <v>26542.1</v>
      </c>
      <c r="V326" s="80">
        <f>(U326/S326)*100</f>
        <v>88.32645590682195</v>
      </c>
      <c r="W326" s="81">
        <f>(U326/T326)*100</f>
        <v>92.88541422427218</v>
      </c>
      <c r="X326" s="1"/>
    </row>
    <row r="327" spans="1:24" ht="23.25">
      <c r="A327" s="1"/>
      <c r="B327" s="40"/>
      <c r="C327" s="40"/>
      <c r="D327" s="40"/>
      <c r="E327" s="40"/>
      <c r="F327" s="50"/>
      <c r="G327" s="91"/>
      <c r="H327" s="40"/>
      <c r="I327" s="44"/>
      <c r="J327" s="48" t="s">
        <v>40</v>
      </c>
      <c r="K327" s="49"/>
      <c r="L327" s="42"/>
      <c r="M327" s="86"/>
      <c r="N327" s="71"/>
      <c r="O327" s="72"/>
      <c r="P327" s="70"/>
      <c r="Q327" s="78"/>
      <c r="R327" s="79"/>
      <c r="S327" s="80">
        <f aca="true" t="shared" si="29" ref="S327:U328">+S338</f>
        <v>30050</v>
      </c>
      <c r="T327" s="81">
        <f t="shared" si="29"/>
        <v>28575.1</v>
      </c>
      <c r="U327" s="88">
        <f t="shared" si="29"/>
        <v>26542.1</v>
      </c>
      <c r="V327" s="80">
        <f>(U327/S327)*100</f>
        <v>88.32645590682195</v>
      </c>
      <c r="W327" s="81">
        <f>(U327/T327)*100</f>
        <v>92.88541422427218</v>
      </c>
      <c r="X327" s="1"/>
    </row>
    <row r="328" spans="1:24" ht="23.25">
      <c r="A328" s="1"/>
      <c r="B328" s="40"/>
      <c r="C328" s="40"/>
      <c r="D328" s="40"/>
      <c r="E328" s="40"/>
      <c r="F328" s="50"/>
      <c r="G328" s="91"/>
      <c r="H328" s="40"/>
      <c r="I328" s="44"/>
      <c r="J328" s="48" t="s">
        <v>41</v>
      </c>
      <c r="K328" s="49"/>
      <c r="L328" s="42"/>
      <c r="M328" s="86"/>
      <c r="N328" s="71"/>
      <c r="O328" s="72"/>
      <c r="P328" s="70"/>
      <c r="Q328" s="78"/>
      <c r="R328" s="79"/>
      <c r="S328" s="80">
        <f t="shared" si="29"/>
        <v>0</v>
      </c>
      <c r="T328" s="81">
        <f t="shared" si="29"/>
        <v>0</v>
      </c>
      <c r="U328" s="88">
        <f t="shared" si="29"/>
        <v>0</v>
      </c>
      <c r="V328" s="80"/>
      <c r="W328" s="81"/>
      <c r="X328" s="1"/>
    </row>
    <row r="329" spans="1:24" ht="23.25">
      <c r="A329" s="1"/>
      <c r="B329" s="40"/>
      <c r="C329" s="40"/>
      <c r="D329" s="40"/>
      <c r="E329" s="40"/>
      <c r="F329" s="50"/>
      <c r="G329" s="91"/>
      <c r="H329" s="40"/>
      <c r="I329" s="44"/>
      <c r="J329" s="48"/>
      <c r="K329" s="49"/>
      <c r="L329" s="42"/>
      <c r="M329" s="86"/>
      <c r="N329" s="71"/>
      <c r="O329" s="72"/>
      <c r="P329" s="70"/>
      <c r="Q329" s="78"/>
      <c r="R329" s="79"/>
      <c r="S329" s="80"/>
      <c r="T329" s="81"/>
      <c r="U329" s="88"/>
      <c r="V329" s="80"/>
      <c r="W329" s="81"/>
      <c r="X329" s="1"/>
    </row>
    <row r="330" spans="1:24" ht="23.25">
      <c r="A330" s="1"/>
      <c r="B330" s="40"/>
      <c r="C330" s="40"/>
      <c r="D330" s="40"/>
      <c r="E330" s="40"/>
      <c r="F330" s="50"/>
      <c r="G330" s="91"/>
      <c r="H330" s="40"/>
      <c r="I330" s="44"/>
      <c r="J330" s="48" t="s">
        <v>168</v>
      </c>
      <c r="K330" s="49"/>
      <c r="L330" s="42"/>
      <c r="M330" s="86"/>
      <c r="N330" s="71"/>
      <c r="O330" s="72"/>
      <c r="P330" s="70"/>
      <c r="Q330" s="78"/>
      <c r="R330" s="79"/>
      <c r="S330" s="80"/>
      <c r="T330" s="81"/>
      <c r="U330" s="88"/>
      <c r="V330" s="80"/>
      <c r="W330" s="81"/>
      <c r="X330" s="1"/>
    </row>
    <row r="331" spans="1:24" ht="23.25">
      <c r="A331" s="1"/>
      <c r="B331" s="40"/>
      <c r="C331" s="40"/>
      <c r="D331" s="40"/>
      <c r="E331" s="40"/>
      <c r="F331" s="50"/>
      <c r="G331" s="91"/>
      <c r="H331" s="40"/>
      <c r="I331" s="44"/>
      <c r="J331" s="48" t="s">
        <v>169</v>
      </c>
      <c r="K331" s="49"/>
      <c r="L331" s="42" t="s">
        <v>170</v>
      </c>
      <c r="M331" s="86"/>
      <c r="N331" s="71"/>
      <c r="O331" s="72"/>
      <c r="P331" s="70"/>
      <c r="Q331" s="78"/>
      <c r="R331" s="79"/>
      <c r="S331" s="80"/>
      <c r="T331" s="81"/>
      <c r="U331" s="88"/>
      <c r="V331" s="80"/>
      <c r="W331" s="81"/>
      <c r="X331" s="1"/>
    </row>
    <row r="332" spans="1:24" ht="23.25">
      <c r="A332" s="1"/>
      <c r="B332" s="40"/>
      <c r="C332" s="40"/>
      <c r="D332" s="40"/>
      <c r="E332" s="40"/>
      <c r="F332" s="50"/>
      <c r="G332" s="91"/>
      <c r="H332" s="40"/>
      <c r="I332" s="44"/>
      <c r="J332" s="48" t="s">
        <v>171</v>
      </c>
      <c r="K332" s="49"/>
      <c r="L332" s="42" t="s">
        <v>172</v>
      </c>
      <c r="M332" s="86" t="s">
        <v>173</v>
      </c>
      <c r="N332" s="71">
        <v>628</v>
      </c>
      <c r="O332" s="72">
        <v>628</v>
      </c>
      <c r="P332" s="70">
        <v>723</v>
      </c>
      <c r="Q332" s="78">
        <f>(P332/N332)*100</f>
        <v>115.12738853503184</v>
      </c>
      <c r="R332" s="79">
        <f>(P332/O332)*100</f>
        <v>115.12738853503184</v>
      </c>
      <c r="S332" s="80">
        <f>+S333+S334</f>
        <v>30050</v>
      </c>
      <c r="T332" s="81">
        <f>+T333+T334</f>
        <v>28575.1</v>
      </c>
      <c r="U332" s="88">
        <f>+U333+U334</f>
        <v>26542.1</v>
      </c>
      <c r="V332" s="80">
        <f>(U332/S332)*100</f>
        <v>88.32645590682195</v>
      </c>
      <c r="W332" s="81">
        <f>(U332/T332)*100</f>
        <v>92.88541422427218</v>
      </c>
      <c r="X332" s="1"/>
    </row>
    <row r="333" spans="1:24" ht="23.25">
      <c r="A333" s="1"/>
      <c r="B333" s="40"/>
      <c r="C333" s="40"/>
      <c r="D333" s="40"/>
      <c r="E333" s="40"/>
      <c r="F333" s="50"/>
      <c r="G333" s="91"/>
      <c r="H333" s="40"/>
      <c r="I333" s="44"/>
      <c r="J333" s="48" t="s">
        <v>40</v>
      </c>
      <c r="K333" s="49"/>
      <c r="L333" s="42"/>
      <c r="M333" s="86"/>
      <c r="N333" s="71"/>
      <c r="O333" s="72"/>
      <c r="P333" s="70"/>
      <c r="Q333" s="78"/>
      <c r="R333" s="79"/>
      <c r="S333" s="80">
        <f aca="true" t="shared" si="30" ref="S333:U334">+S338</f>
        <v>30050</v>
      </c>
      <c r="T333" s="81">
        <f t="shared" si="30"/>
        <v>28575.1</v>
      </c>
      <c r="U333" s="88">
        <f t="shared" si="30"/>
        <v>26542.1</v>
      </c>
      <c r="V333" s="80">
        <f>(U333/S333)*100</f>
        <v>88.32645590682195</v>
      </c>
      <c r="W333" s="81">
        <f>(U333/T333)*100</f>
        <v>92.88541422427218</v>
      </c>
      <c r="X333" s="1"/>
    </row>
    <row r="334" spans="1:24" ht="23.25">
      <c r="A334" s="1"/>
      <c r="B334" s="40"/>
      <c r="C334" s="40"/>
      <c r="D334" s="40"/>
      <c r="E334" s="40"/>
      <c r="F334" s="50"/>
      <c r="G334" s="91"/>
      <c r="H334" s="40"/>
      <c r="I334" s="44"/>
      <c r="J334" s="48" t="s">
        <v>41</v>
      </c>
      <c r="K334" s="49"/>
      <c r="L334" s="42"/>
      <c r="M334" s="86"/>
      <c r="N334" s="71"/>
      <c r="O334" s="72"/>
      <c r="P334" s="70"/>
      <c r="Q334" s="78"/>
      <c r="R334" s="79"/>
      <c r="S334" s="80">
        <f t="shared" si="30"/>
        <v>0</v>
      </c>
      <c r="T334" s="81">
        <f t="shared" si="30"/>
        <v>0</v>
      </c>
      <c r="U334" s="88">
        <f t="shared" si="30"/>
        <v>0</v>
      </c>
      <c r="V334" s="80"/>
      <c r="W334" s="81"/>
      <c r="X334" s="1"/>
    </row>
    <row r="335" spans="1:24" ht="23.25">
      <c r="A335" s="1"/>
      <c r="B335" s="40"/>
      <c r="C335" s="40"/>
      <c r="D335" s="40"/>
      <c r="E335" s="40"/>
      <c r="F335" s="50"/>
      <c r="G335" s="91"/>
      <c r="H335" s="40"/>
      <c r="I335" s="44"/>
      <c r="J335" s="48"/>
      <c r="K335" s="49"/>
      <c r="L335" s="42"/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0"/>
      <c r="C336" s="40"/>
      <c r="D336" s="40"/>
      <c r="E336" s="40"/>
      <c r="F336" s="50"/>
      <c r="G336" s="91"/>
      <c r="H336" s="89" t="s">
        <v>174</v>
      </c>
      <c r="I336" s="44"/>
      <c r="J336" s="48" t="s">
        <v>175</v>
      </c>
      <c r="K336" s="49"/>
      <c r="L336" s="42"/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0"/>
      <c r="C337" s="40"/>
      <c r="D337" s="40"/>
      <c r="E337" s="40"/>
      <c r="F337" s="50"/>
      <c r="G337" s="91"/>
      <c r="H337" s="40"/>
      <c r="I337" s="44"/>
      <c r="J337" s="48" t="s">
        <v>176</v>
      </c>
      <c r="K337" s="49"/>
      <c r="L337" s="42"/>
      <c r="M337" s="86"/>
      <c r="N337" s="71"/>
      <c r="O337" s="72"/>
      <c r="P337" s="70"/>
      <c r="Q337" s="78"/>
      <c r="R337" s="79"/>
      <c r="S337" s="80">
        <f>+S338+S339</f>
        <v>30050</v>
      </c>
      <c r="T337" s="81">
        <f>+T338+T339</f>
        <v>28575.1</v>
      </c>
      <c r="U337" s="88">
        <f>+U338+U339</f>
        <v>26542.1</v>
      </c>
      <c r="V337" s="80">
        <f>(U337/S337)*100</f>
        <v>88.32645590682195</v>
      </c>
      <c r="W337" s="81">
        <f>(U337/T337)*100</f>
        <v>92.88541422427218</v>
      </c>
      <c r="X337" s="1"/>
    </row>
    <row r="338" spans="1:24" ht="23.25">
      <c r="A338" s="1"/>
      <c r="B338" s="40"/>
      <c r="C338" s="40"/>
      <c r="D338" s="40"/>
      <c r="E338" s="40"/>
      <c r="F338" s="50"/>
      <c r="G338" s="91"/>
      <c r="H338" s="40"/>
      <c r="I338" s="44"/>
      <c r="J338" s="48" t="s">
        <v>40</v>
      </c>
      <c r="K338" s="49"/>
      <c r="L338" s="42"/>
      <c r="M338" s="86"/>
      <c r="N338" s="71"/>
      <c r="O338" s="72"/>
      <c r="P338" s="70"/>
      <c r="Q338" s="78"/>
      <c r="R338" s="79"/>
      <c r="S338" s="80">
        <v>30050</v>
      </c>
      <c r="T338" s="81">
        <v>28575.1</v>
      </c>
      <c r="U338" s="88">
        <v>26542.1</v>
      </c>
      <c r="V338" s="80">
        <f>(U338/S338)*100</f>
        <v>88.32645590682195</v>
      </c>
      <c r="W338" s="81">
        <f>(U338/T338)*100</f>
        <v>92.88541422427218</v>
      </c>
      <c r="X338" s="1"/>
    </row>
    <row r="339" spans="1:24" ht="23.25">
      <c r="A339" s="1"/>
      <c r="B339" s="40"/>
      <c r="C339" s="40"/>
      <c r="D339" s="40"/>
      <c r="E339" s="40"/>
      <c r="F339" s="50"/>
      <c r="G339" s="91"/>
      <c r="H339" s="40"/>
      <c r="I339" s="44"/>
      <c r="J339" s="48" t="s">
        <v>41</v>
      </c>
      <c r="K339" s="49"/>
      <c r="L339" s="42"/>
      <c r="M339" s="86"/>
      <c r="N339" s="71"/>
      <c r="O339" s="72"/>
      <c r="P339" s="70"/>
      <c r="Q339" s="78"/>
      <c r="R339" s="79"/>
      <c r="S339" s="80">
        <v>0</v>
      </c>
      <c r="T339" s="81">
        <v>0</v>
      </c>
      <c r="U339" s="88">
        <v>0</v>
      </c>
      <c r="V339" s="80"/>
      <c r="W339" s="81"/>
      <c r="X339" s="1"/>
    </row>
    <row r="340" spans="1:24" ht="23.25">
      <c r="A340" s="1"/>
      <c r="B340" s="40"/>
      <c r="C340" s="40"/>
      <c r="D340" s="40"/>
      <c r="E340" s="40"/>
      <c r="F340" s="50"/>
      <c r="G340" s="91"/>
      <c r="H340" s="40"/>
      <c r="I340" s="44"/>
      <c r="J340" s="48"/>
      <c r="K340" s="49"/>
      <c r="L340" s="42"/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0"/>
      <c r="C341" s="40"/>
      <c r="D341" s="40"/>
      <c r="E341" s="40"/>
      <c r="F341" s="90" t="s">
        <v>177</v>
      </c>
      <c r="G341" s="91"/>
      <c r="H341" s="40"/>
      <c r="I341" s="44"/>
      <c r="J341" s="48" t="s">
        <v>178</v>
      </c>
      <c r="K341" s="49"/>
      <c r="L341" s="42"/>
      <c r="M341" s="86"/>
      <c r="N341" s="71"/>
      <c r="O341" s="72"/>
      <c r="P341" s="70"/>
      <c r="Q341" s="78"/>
      <c r="R341" s="79"/>
      <c r="S341" s="80"/>
      <c r="T341" s="81"/>
      <c r="U341" s="88"/>
      <c r="V341" s="80"/>
      <c r="W341" s="81"/>
      <c r="X341" s="1"/>
    </row>
    <row r="342" spans="1:24" ht="23.25">
      <c r="A342" s="1"/>
      <c r="B342" s="40"/>
      <c r="C342" s="40"/>
      <c r="D342" s="40"/>
      <c r="E342" s="40"/>
      <c r="F342" s="50"/>
      <c r="G342" s="91"/>
      <c r="H342" s="40"/>
      <c r="I342" s="44"/>
      <c r="J342" s="48" t="s">
        <v>179</v>
      </c>
      <c r="K342" s="49"/>
      <c r="L342" s="42"/>
      <c r="M342" s="86"/>
      <c r="N342" s="71"/>
      <c r="O342" s="72"/>
      <c r="P342" s="70"/>
      <c r="Q342" s="78"/>
      <c r="R342" s="79"/>
      <c r="S342" s="80">
        <f>+S343+S344</f>
        <v>176297</v>
      </c>
      <c r="T342" s="81">
        <f>+T343+T344</f>
        <v>146006.5</v>
      </c>
      <c r="U342" s="88">
        <f>+U343+U344</f>
        <v>140290.3</v>
      </c>
      <c r="V342" s="80">
        <f>(U342/S342)*100</f>
        <v>79.5761130365236</v>
      </c>
      <c r="W342" s="81">
        <f>(U342/T342)*100</f>
        <v>96.0849688198813</v>
      </c>
      <c r="X342" s="1"/>
    </row>
    <row r="343" spans="1:24" ht="23.25">
      <c r="A343" s="1"/>
      <c r="B343" s="40"/>
      <c r="C343" s="40"/>
      <c r="D343" s="40"/>
      <c r="E343" s="40"/>
      <c r="F343" s="50"/>
      <c r="G343" s="91"/>
      <c r="H343" s="40"/>
      <c r="I343" s="44"/>
      <c r="J343" s="48" t="s">
        <v>40</v>
      </c>
      <c r="K343" s="49"/>
      <c r="L343" s="42"/>
      <c r="M343" s="86"/>
      <c r="N343" s="71"/>
      <c r="O343" s="72"/>
      <c r="P343" s="70"/>
      <c r="Q343" s="78"/>
      <c r="R343" s="79"/>
      <c r="S343" s="80">
        <f aca="true" t="shared" si="31" ref="S343:U344">+S348</f>
        <v>175709</v>
      </c>
      <c r="T343" s="81">
        <f t="shared" si="31"/>
        <v>43635.4</v>
      </c>
      <c r="U343" s="88">
        <f t="shared" si="31"/>
        <v>38172.4</v>
      </c>
      <c r="V343" s="80">
        <f>(U343/S343)*100</f>
        <v>21.724783591051114</v>
      </c>
      <c r="W343" s="81">
        <f>(U343/T343)*100</f>
        <v>87.48034852436325</v>
      </c>
      <c r="X343" s="1"/>
    </row>
    <row r="344" spans="1:24" ht="23.25">
      <c r="A344" s="1"/>
      <c r="B344" s="40"/>
      <c r="C344" s="40"/>
      <c r="D344" s="40"/>
      <c r="E344" s="40"/>
      <c r="F344" s="50"/>
      <c r="G344" s="91"/>
      <c r="H344" s="40"/>
      <c r="I344" s="44"/>
      <c r="J344" s="48" t="s">
        <v>41</v>
      </c>
      <c r="K344" s="49"/>
      <c r="L344" s="42"/>
      <c r="M344" s="86"/>
      <c r="N344" s="71"/>
      <c r="O344" s="72"/>
      <c r="P344" s="70"/>
      <c r="Q344" s="78"/>
      <c r="R344" s="79"/>
      <c r="S344" s="80">
        <f t="shared" si="31"/>
        <v>588</v>
      </c>
      <c r="T344" s="81">
        <f t="shared" si="31"/>
        <v>102371.1</v>
      </c>
      <c r="U344" s="88">
        <f t="shared" si="31"/>
        <v>102117.9</v>
      </c>
      <c r="V344" s="80">
        <f>(U344/S344)*100</f>
        <v>17366.989795918365</v>
      </c>
      <c r="W344" s="81">
        <f>(U344/T344)*100</f>
        <v>99.75266457037189</v>
      </c>
      <c r="X344" s="1"/>
    </row>
    <row r="345" spans="1:24" ht="23.25">
      <c r="A345" s="1"/>
      <c r="B345" s="40"/>
      <c r="C345" s="40"/>
      <c r="D345" s="40"/>
      <c r="E345" s="40"/>
      <c r="F345" s="50"/>
      <c r="G345" s="91"/>
      <c r="H345" s="40"/>
      <c r="I345" s="44"/>
      <c r="J345" s="48"/>
      <c r="K345" s="49"/>
      <c r="L345" s="42"/>
      <c r="M345" s="86"/>
      <c r="N345" s="71"/>
      <c r="O345" s="72"/>
      <c r="P345" s="70"/>
      <c r="Q345" s="78"/>
      <c r="R345" s="79"/>
      <c r="S345" s="80"/>
      <c r="T345" s="81"/>
      <c r="U345" s="88"/>
      <c r="V345" s="80"/>
      <c r="W345" s="81"/>
      <c r="X345" s="1"/>
    </row>
    <row r="346" spans="1:24" ht="23.25">
      <c r="A346" s="1"/>
      <c r="B346" s="40"/>
      <c r="C346" s="40"/>
      <c r="D346" s="40"/>
      <c r="E346" s="40"/>
      <c r="F346" s="50"/>
      <c r="G346" s="92" t="s">
        <v>49</v>
      </c>
      <c r="H346" s="40"/>
      <c r="I346" s="44"/>
      <c r="J346" s="48" t="s">
        <v>50</v>
      </c>
      <c r="K346" s="49"/>
      <c r="L346" s="42"/>
      <c r="M346" s="86"/>
      <c r="N346" s="71"/>
      <c r="O346" s="72"/>
      <c r="P346" s="70"/>
      <c r="Q346" s="78"/>
      <c r="R346" s="79"/>
      <c r="S346" s="80"/>
      <c r="T346" s="81"/>
      <c r="U346" s="88"/>
      <c r="V346" s="80"/>
      <c r="W346" s="81"/>
      <c r="X346" s="1"/>
    </row>
    <row r="347" spans="1:24" ht="23.25">
      <c r="A347" s="1"/>
      <c r="B347" s="40"/>
      <c r="C347" s="40"/>
      <c r="D347" s="40"/>
      <c r="E347" s="40"/>
      <c r="F347" s="50"/>
      <c r="G347" s="91"/>
      <c r="H347" s="40"/>
      <c r="I347" s="44"/>
      <c r="J347" s="48" t="s">
        <v>51</v>
      </c>
      <c r="K347" s="49"/>
      <c r="L347" s="42"/>
      <c r="M347" s="86"/>
      <c r="N347" s="71"/>
      <c r="O347" s="72"/>
      <c r="P347" s="70"/>
      <c r="Q347" s="78"/>
      <c r="R347" s="79"/>
      <c r="S347" s="80">
        <f>+S348+S349</f>
        <v>176297</v>
      </c>
      <c r="T347" s="81">
        <f>+T348+T349</f>
        <v>146006.5</v>
      </c>
      <c r="U347" s="88">
        <f>+U348+U349</f>
        <v>140290.3</v>
      </c>
      <c r="V347" s="80">
        <f>(U347/S347)*100</f>
        <v>79.5761130365236</v>
      </c>
      <c r="W347" s="81">
        <f>(U347/T347)*100</f>
        <v>96.0849688198813</v>
      </c>
      <c r="X347" s="1"/>
    </row>
    <row r="348" spans="1:24" ht="23.25">
      <c r="A348" s="1"/>
      <c r="B348" s="40"/>
      <c r="C348" s="40"/>
      <c r="D348" s="40"/>
      <c r="E348" s="40"/>
      <c r="F348" s="50"/>
      <c r="G348" s="91"/>
      <c r="H348" s="40"/>
      <c r="I348" s="44"/>
      <c r="J348" s="48" t="s">
        <v>40</v>
      </c>
      <c r="K348" s="49"/>
      <c r="L348" s="42"/>
      <c r="M348" s="86"/>
      <c r="N348" s="71"/>
      <c r="O348" s="72"/>
      <c r="P348" s="70"/>
      <c r="Q348" s="78"/>
      <c r="R348" s="79"/>
      <c r="S348" s="80">
        <f>+S359</f>
        <v>175709</v>
      </c>
      <c r="T348" s="81">
        <f>+T359</f>
        <v>43635.4</v>
      </c>
      <c r="U348" s="88">
        <f>+U359</f>
        <v>38172.4</v>
      </c>
      <c r="V348" s="80">
        <f>(U348/S348)*100</f>
        <v>21.724783591051114</v>
      </c>
      <c r="W348" s="81">
        <f>(U348/T348)*100</f>
        <v>87.48034852436325</v>
      </c>
      <c r="X348" s="1"/>
    </row>
    <row r="349" spans="1:24" ht="23.25">
      <c r="A349" s="1"/>
      <c r="B349" s="40"/>
      <c r="C349" s="40"/>
      <c r="D349" s="40"/>
      <c r="E349" s="40"/>
      <c r="F349" s="50"/>
      <c r="G349" s="91"/>
      <c r="H349" s="40"/>
      <c r="I349" s="44"/>
      <c r="J349" s="48" t="s">
        <v>41</v>
      </c>
      <c r="K349" s="49"/>
      <c r="L349" s="42"/>
      <c r="M349" s="86"/>
      <c r="N349" s="71"/>
      <c r="O349" s="72"/>
      <c r="P349" s="70"/>
      <c r="Q349" s="78"/>
      <c r="R349" s="79"/>
      <c r="S349" s="80">
        <f>+S370</f>
        <v>588</v>
      </c>
      <c r="T349" s="81">
        <f>+T370</f>
        <v>102371.1</v>
      </c>
      <c r="U349" s="88">
        <f>+U370</f>
        <v>102117.9</v>
      </c>
      <c r="V349" s="80">
        <f>(U349/S349)*100</f>
        <v>17366.989795918365</v>
      </c>
      <c r="W349" s="81">
        <f>(U349/T349)*100</f>
        <v>99.75266457037189</v>
      </c>
      <c r="X349" s="1"/>
    </row>
    <row r="350" spans="1:24" ht="23.25">
      <c r="A350" s="1"/>
      <c r="B350" s="40"/>
      <c r="C350" s="40"/>
      <c r="D350" s="40"/>
      <c r="E350" s="40"/>
      <c r="F350" s="50"/>
      <c r="G350" s="91"/>
      <c r="H350" s="40"/>
      <c r="I350" s="44"/>
      <c r="J350" s="48"/>
      <c r="K350" s="49"/>
      <c r="L350" s="42"/>
      <c r="M350" s="86"/>
      <c r="N350" s="71"/>
      <c r="O350" s="72"/>
      <c r="P350" s="70"/>
      <c r="Q350" s="78"/>
      <c r="R350" s="79"/>
      <c r="S350" s="80"/>
      <c r="T350" s="81"/>
      <c r="U350" s="88"/>
      <c r="V350" s="80"/>
      <c r="W350" s="81"/>
      <c r="X350" s="1"/>
    </row>
    <row r="351" spans="1:24" ht="23.25">
      <c r="A351" s="1"/>
      <c r="B351" s="40"/>
      <c r="C351" s="40"/>
      <c r="D351" s="40"/>
      <c r="E351" s="40"/>
      <c r="F351" s="50"/>
      <c r="G351" s="91"/>
      <c r="H351" s="40"/>
      <c r="I351" s="44"/>
      <c r="J351" s="48" t="s">
        <v>180</v>
      </c>
      <c r="K351" s="49"/>
      <c r="L351" s="42" t="s">
        <v>181</v>
      </c>
      <c r="M351" s="86"/>
      <c r="N351" s="71"/>
      <c r="O351" s="72"/>
      <c r="P351" s="70"/>
      <c r="Q351" s="78"/>
      <c r="R351" s="79"/>
      <c r="S351" s="80"/>
      <c r="T351" s="81"/>
      <c r="U351" s="88"/>
      <c r="V351" s="80"/>
      <c r="W351" s="81"/>
      <c r="X351" s="1"/>
    </row>
    <row r="352" spans="1:24" ht="23.25">
      <c r="A352" s="1"/>
      <c r="B352" s="40"/>
      <c r="C352" s="40"/>
      <c r="D352" s="40"/>
      <c r="E352" s="40"/>
      <c r="F352" s="50"/>
      <c r="G352" s="91"/>
      <c r="H352" s="40"/>
      <c r="I352" s="44"/>
      <c r="J352" s="48" t="s">
        <v>182</v>
      </c>
      <c r="K352" s="49"/>
      <c r="L352" s="42" t="s">
        <v>183</v>
      </c>
      <c r="M352" s="86"/>
      <c r="N352" s="71"/>
      <c r="O352" s="72"/>
      <c r="P352" s="70"/>
      <c r="Q352" s="78"/>
      <c r="R352" s="79"/>
      <c r="S352" s="80"/>
      <c r="T352" s="81"/>
      <c r="U352" s="88"/>
      <c r="V352" s="80"/>
      <c r="W352" s="81"/>
      <c r="X352" s="1"/>
    </row>
    <row r="353" spans="1:24" ht="23.25">
      <c r="A353" s="1"/>
      <c r="B353" s="40"/>
      <c r="C353" s="40"/>
      <c r="D353" s="40"/>
      <c r="E353" s="40"/>
      <c r="F353" s="50"/>
      <c r="G353" s="91"/>
      <c r="H353" s="40"/>
      <c r="I353" s="44"/>
      <c r="J353" s="48" t="s">
        <v>184</v>
      </c>
      <c r="K353" s="49"/>
      <c r="L353" s="42" t="s">
        <v>185</v>
      </c>
      <c r="M353" s="86" t="s">
        <v>103</v>
      </c>
      <c r="N353" s="71">
        <v>289</v>
      </c>
      <c r="O353" s="72">
        <v>289</v>
      </c>
      <c r="P353" s="70">
        <v>508</v>
      </c>
      <c r="Q353" s="78">
        <f>(P353/N353)*100</f>
        <v>175.77854671280278</v>
      </c>
      <c r="R353" s="79">
        <f>(P353/O353)*100</f>
        <v>175.77854671280278</v>
      </c>
      <c r="S353" s="80">
        <f>+S354+S355</f>
        <v>176297</v>
      </c>
      <c r="T353" s="81">
        <f>+T354+T355</f>
        <v>146006.5</v>
      </c>
      <c r="U353" s="88">
        <f>+U354+U355</f>
        <v>140290.3</v>
      </c>
      <c r="V353" s="80">
        <f>(U353/S353)*100</f>
        <v>79.5761130365236</v>
      </c>
      <c r="W353" s="81">
        <f>(U353/T353)*100</f>
        <v>96.0849688198813</v>
      </c>
      <c r="X353" s="1"/>
    </row>
    <row r="354" spans="1:24" ht="23.25">
      <c r="A354" s="1"/>
      <c r="B354" s="40"/>
      <c r="C354" s="40"/>
      <c r="D354" s="40"/>
      <c r="E354" s="40"/>
      <c r="F354" s="50"/>
      <c r="G354" s="91"/>
      <c r="H354" s="40"/>
      <c r="I354" s="44"/>
      <c r="J354" s="48" t="s">
        <v>40</v>
      </c>
      <c r="K354" s="49"/>
      <c r="L354" s="42"/>
      <c r="M354" s="86"/>
      <c r="N354" s="71"/>
      <c r="O354" s="72"/>
      <c r="P354" s="70"/>
      <c r="Q354" s="78"/>
      <c r="R354" s="79"/>
      <c r="S354" s="80">
        <f>+S359</f>
        <v>175709</v>
      </c>
      <c r="T354" s="81">
        <f>+T359</f>
        <v>43635.4</v>
      </c>
      <c r="U354" s="88">
        <f>+U359</f>
        <v>38172.4</v>
      </c>
      <c r="V354" s="80">
        <f>(U354/S354)*100</f>
        <v>21.724783591051114</v>
      </c>
      <c r="W354" s="81">
        <f>(U354/T354)*100</f>
        <v>87.48034852436325</v>
      </c>
      <c r="X354" s="1"/>
    </row>
    <row r="355" spans="1:24" ht="23.25">
      <c r="A355" s="1"/>
      <c r="B355" s="40"/>
      <c r="C355" s="40"/>
      <c r="D355" s="40"/>
      <c r="E355" s="40"/>
      <c r="F355" s="50"/>
      <c r="G355" s="91"/>
      <c r="H355" s="40"/>
      <c r="I355" s="44"/>
      <c r="J355" s="48" t="s">
        <v>41</v>
      </c>
      <c r="K355" s="49"/>
      <c r="L355" s="42"/>
      <c r="M355" s="86"/>
      <c r="N355" s="71"/>
      <c r="O355" s="72"/>
      <c r="P355" s="70"/>
      <c r="Q355" s="78"/>
      <c r="R355" s="79"/>
      <c r="S355" s="80">
        <f>+S370</f>
        <v>588</v>
      </c>
      <c r="T355" s="81">
        <f>+T370</f>
        <v>102371.1</v>
      </c>
      <c r="U355" s="88">
        <f>+U370</f>
        <v>102117.9</v>
      </c>
      <c r="V355" s="80">
        <f>(U355/S355)*100</f>
        <v>17366.989795918365</v>
      </c>
      <c r="W355" s="81">
        <f>(U355/T355)*100</f>
        <v>99.75266457037189</v>
      </c>
      <c r="X355" s="1"/>
    </row>
    <row r="356" spans="1:24" ht="23.25">
      <c r="A356" s="1"/>
      <c r="B356" s="40"/>
      <c r="C356" s="40"/>
      <c r="D356" s="40"/>
      <c r="E356" s="40"/>
      <c r="F356" s="50"/>
      <c r="G356" s="91"/>
      <c r="H356" s="40"/>
      <c r="I356" s="44"/>
      <c r="J356" s="48"/>
      <c r="K356" s="49"/>
      <c r="L356" s="42"/>
      <c r="M356" s="86"/>
      <c r="N356" s="71"/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0"/>
      <c r="C357" s="40"/>
      <c r="D357" s="40"/>
      <c r="E357" s="40"/>
      <c r="F357" s="50"/>
      <c r="G357" s="91"/>
      <c r="H357" s="89" t="s">
        <v>186</v>
      </c>
      <c r="I357" s="44"/>
      <c r="J357" s="48" t="s">
        <v>187</v>
      </c>
      <c r="K357" s="49"/>
      <c r="L357" s="42"/>
      <c r="M357" s="86"/>
      <c r="N357" s="71"/>
      <c r="O357" s="72"/>
      <c r="P357" s="70"/>
      <c r="Q357" s="78"/>
      <c r="R357" s="79"/>
      <c r="S357" s="80"/>
      <c r="T357" s="81"/>
      <c r="U357" s="88"/>
      <c r="V357" s="80"/>
      <c r="W357" s="81"/>
      <c r="X357" s="1"/>
    </row>
    <row r="358" spans="1:24" ht="23.25">
      <c r="A358" s="1"/>
      <c r="B358" s="40"/>
      <c r="C358" s="40"/>
      <c r="D358" s="40"/>
      <c r="E358" s="40"/>
      <c r="F358" s="50"/>
      <c r="G358" s="91"/>
      <c r="H358" s="40"/>
      <c r="I358" s="44"/>
      <c r="J358" s="48" t="s">
        <v>188</v>
      </c>
      <c r="K358" s="49"/>
      <c r="L358" s="42"/>
      <c r="M358" s="86"/>
      <c r="N358" s="71"/>
      <c r="O358" s="72"/>
      <c r="P358" s="70"/>
      <c r="Q358" s="78"/>
      <c r="R358" s="79"/>
      <c r="S358" s="80">
        <f>+S359+S370</f>
        <v>176297</v>
      </c>
      <c r="T358" s="81">
        <f>+T359+T370</f>
        <v>146006.5</v>
      </c>
      <c r="U358" s="88">
        <f>+U359+U370</f>
        <v>140290.3</v>
      </c>
      <c r="V358" s="80">
        <f>(U358/S358)*100</f>
        <v>79.5761130365236</v>
      </c>
      <c r="W358" s="81">
        <f>(U358/T358)*100</f>
        <v>96.0849688198813</v>
      </c>
      <c r="X358" s="1"/>
    </row>
    <row r="359" spans="1:24" ht="23.25">
      <c r="A359" s="1"/>
      <c r="B359" s="40"/>
      <c r="C359" s="40"/>
      <c r="D359" s="40"/>
      <c r="E359" s="40"/>
      <c r="F359" s="50"/>
      <c r="G359" s="91"/>
      <c r="H359" s="40"/>
      <c r="I359" s="44"/>
      <c r="J359" s="48" t="s">
        <v>40</v>
      </c>
      <c r="K359" s="49"/>
      <c r="L359" s="42"/>
      <c r="M359" s="86"/>
      <c r="N359" s="71"/>
      <c r="O359" s="72"/>
      <c r="P359" s="70"/>
      <c r="Q359" s="78"/>
      <c r="R359" s="79"/>
      <c r="S359" s="80">
        <v>175709</v>
      </c>
      <c r="T359" s="81">
        <v>43635.4</v>
      </c>
      <c r="U359" s="88">
        <v>38172.4</v>
      </c>
      <c r="V359" s="80">
        <f>(U359/S359)*100</f>
        <v>21.724783591051114</v>
      </c>
      <c r="W359" s="81">
        <f>(U359/T359)*100</f>
        <v>87.48034852436325</v>
      </c>
      <c r="X359" s="1"/>
    </row>
    <row r="360" spans="1:24" ht="23.25">
      <c r="A360" s="1"/>
      <c r="B360" s="51"/>
      <c r="C360" s="51"/>
      <c r="D360" s="51"/>
      <c r="E360" s="51"/>
      <c r="F360" s="93"/>
      <c r="G360" s="94"/>
      <c r="H360" s="51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676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34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23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35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24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32</v>
      </c>
      <c r="M365" s="23" t="s">
        <v>20</v>
      </c>
      <c r="N365" s="64"/>
      <c r="O365" s="17"/>
      <c r="P365" s="65"/>
      <c r="Q365" s="23" t="s">
        <v>3</v>
      </c>
      <c r="R365" s="16"/>
      <c r="S365" s="20" t="s">
        <v>36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33</v>
      </c>
      <c r="M366" s="30" t="s">
        <v>21</v>
      </c>
      <c r="N366" s="28" t="s">
        <v>6</v>
      </c>
      <c r="O366" s="67" t="s">
        <v>7</v>
      </c>
      <c r="P366" s="28" t="s">
        <v>8</v>
      </c>
      <c r="Q366" s="20" t="s">
        <v>30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13</v>
      </c>
      <c r="C367" s="14" t="s">
        <v>14</v>
      </c>
      <c r="D367" s="14" t="s">
        <v>15</v>
      </c>
      <c r="E367" s="14" t="s">
        <v>16</v>
      </c>
      <c r="F367" s="27" t="s">
        <v>17</v>
      </c>
      <c r="G367" s="2" t="s">
        <v>5</v>
      </c>
      <c r="H367" s="14" t="s">
        <v>18</v>
      </c>
      <c r="I367" s="24"/>
      <c r="J367" s="1"/>
      <c r="K367" s="18"/>
      <c r="L367" s="26" t="s">
        <v>19</v>
      </c>
      <c r="M367" s="28" t="s">
        <v>22</v>
      </c>
      <c r="N367" s="28"/>
      <c r="O367" s="28"/>
      <c r="P367" s="28"/>
      <c r="Q367" s="26" t="s">
        <v>25</v>
      </c>
      <c r="R367" s="29" t="s">
        <v>25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26</v>
      </c>
      <c r="R368" s="37" t="s">
        <v>27</v>
      </c>
      <c r="S368" s="31"/>
      <c r="T368" s="32"/>
      <c r="U368" s="33"/>
      <c r="V368" s="38" t="s">
        <v>28</v>
      </c>
      <c r="W368" s="39" t="s">
        <v>29</v>
      </c>
      <c r="X368" s="1"/>
    </row>
    <row r="369" spans="1:24" ht="23.25">
      <c r="A369" s="1"/>
      <c r="B369" s="40"/>
      <c r="C369" s="40"/>
      <c r="D369" s="40"/>
      <c r="E369" s="40"/>
      <c r="F369" s="50"/>
      <c r="G369" s="91"/>
      <c r="H369" s="40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89" t="s">
        <v>68</v>
      </c>
      <c r="C370" s="89" t="s">
        <v>38</v>
      </c>
      <c r="D370" s="89" t="s">
        <v>72</v>
      </c>
      <c r="E370" s="89" t="s">
        <v>44</v>
      </c>
      <c r="F370" s="90" t="s">
        <v>177</v>
      </c>
      <c r="G370" s="92" t="s">
        <v>49</v>
      </c>
      <c r="H370" s="89" t="s">
        <v>186</v>
      </c>
      <c r="I370" s="44"/>
      <c r="J370" s="48" t="s">
        <v>41</v>
      </c>
      <c r="K370" s="49"/>
      <c r="L370" s="42"/>
      <c r="M370" s="86"/>
      <c r="N370" s="71"/>
      <c r="O370" s="72"/>
      <c r="P370" s="70"/>
      <c r="Q370" s="78"/>
      <c r="R370" s="79"/>
      <c r="S370" s="80">
        <v>588</v>
      </c>
      <c r="T370" s="81">
        <v>102371.1</v>
      </c>
      <c r="U370" s="88">
        <v>102117.9</v>
      </c>
      <c r="V370" s="80">
        <f>(U370/S370)*100</f>
        <v>17366.989795918365</v>
      </c>
      <c r="W370" s="81">
        <f>(U370/T370)*100</f>
        <v>99.75266457037189</v>
      </c>
      <c r="X370" s="1"/>
    </row>
    <row r="371" spans="1:24" ht="23.25">
      <c r="A371" s="1"/>
      <c r="B371" s="40"/>
      <c r="C371" s="40"/>
      <c r="D371" s="40"/>
      <c r="E371" s="40"/>
      <c r="F371" s="50"/>
      <c r="G371" s="91"/>
      <c r="H371" s="40"/>
      <c r="I371" s="44"/>
      <c r="J371" s="48"/>
      <c r="K371" s="49"/>
      <c r="L371" s="42"/>
      <c r="M371" s="86"/>
      <c r="N371" s="71"/>
      <c r="O371" s="72"/>
      <c r="P371" s="70"/>
      <c r="Q371" s="78"/>
      <c r="R371" s="79"/>
      <c r="S371" s="80"/>
      <c r="T371" s="81"/>
      <c r="U371" s="88"/>
      <c r="V371" s="80"/>
      <c r="W371" s="81"/>
      <c r="X371" s="1"/>
    </row>
    <row r="372" spans="1:24" ht="23.25">
      <c r="A372" s="1"/>
      <c r="B372" s="40"/>
      <c r="C372" s="40"/>
      <c r="D372" s="40"/>
      <c r="E372" s="40"/>
      <c r="F372" s="90" t="s">
        <v>189</v>
      </c>
      <c r="G372" s="91"/>
      <c r="H372" s="40"/>
      <c r="I372" s="44"/>
      <c r="J372" s="48" t="s">
        <v>190</v>
      </c>
      <c r="K372" s="49"/>
      <c r="L372" s="42"/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0"/>
      <c r="C373" s="40"/>
      <c r="D373" s="40"/>
      <c r="E373" s="40"/>
      <c r="F373" s="50"/>
      <c r="G373" s="91"/>
      <c r="H373" s="40"/>
      <c r="I373" s="44"/>
      <c r="J373" s="48" t="s">
        <v>191</v>
      </c>
      <c r="K373" s="49"/>
      <c r="L373" s="42"/>
      <c r="M373" s="86"/>
      <c r="N373" s="71"/>
      <c r="O373" s="72"/>
      <c r="P373" s="70"/>
      <c r="Q373" s="78"/>
      <c r="R373" s="79"/>
      <c r="S373" s="80">
        <f>+S374+S375</f>
        <v>40709.6</v>
      </c>
      <c r="T373" s="81">
        <f>+T374+T375</f>
        <v>39232</v>
      </c>
      <c r="U373" s="88">
        <f>+U374+U375</f>
        <v>36393.3</v>
      </c>
      <c r="V373" s="80">
        <f>(U373/S373)*100</f>
        <v>89.39734116768527</v>
      </c>
      <c r="W373" s="81">
        <f>(U373/T373)*100</f>
        <v>92.76432504078305</v>
      </c>
      <c r="X373" s="1"/>
    </row>
    <row r="374" spans="1:24" ht="23.25">
      <c r="A374" s="1"/>
      <c r="B374" s="40"/>
      <c r="C374" s="40"/>
      <c r="D374" s="40"/>
      <c r="E374" s="40"/>
      <c r="F374" s="50"/>
      <c r="G374" s="91"/>
      <c r="H374" s="40"/>
      <c r="I374" s="44"/>
      <c r="J374" s="48" t="s">
        <v>40</v>
      </c>
      <c r="K374" s="49"/>
      <c r="L374" s="42"/>
      <c r="M374" s="86"/>
      <c r="N374" s="71"/>
      <c r="O374" s="72"/>
      <c r="P374" s="70"/>
      <c r="Q374" s="78"/>
      <c r="R374" s="79"/>
      <c r="S374" s="80">
        <f aca="true" t="shared" si="32" ref="S374:U375">+S378+S388</f>
        <v>40709.6</v>
      </c>
      <c r="T374" s="81">
        <f t="shared" si="32"/>
        <v>39232</v>
      </c>
      <c r="U374" s="88">
        <f t="shared" si="32"/>
        <v>36393.3</v>
      </c>
      <c r="V374" s="80">
        <f>(U374/S374)*100</f>
        <v>89.39734116768527</v>
      </c>
      <c r="W374" s="81">
        <f>(U374/T374)*100</f>
        <v>92.76432504078305</v>
      </c>
      <c r="X374" s="1"/>
    </row>
    <row r="375" spans="1:24" ht="23.25">
      <c r="A375" s="1"/>
      <c r="B375" s="40"/>
      <c r="C375" s="40"/>
      <c r="D375" s="40"/>
      <c r="E375" s="40"/>
      <c r="F375" s="50"/>
      <c r="G375" s="91"/>
      <c r="H375" s="40"/>
      <c r="I375" s="44"/>
      <c r="J375" s="48" t="s">
        <v>41</v>
      </c>
      <c r="K375" s="49"/>
      <c r="L375" s="42"/>
      <c r="M375" s="86"/>
      <c r="N375" s="71"/>
      <c r="O375" s="72"/>
      <c r="P375" s="70"/>
      <c r="Q375" s="78"/>
      <c r="R375" s="79"/>
      <c r="S375" s="80">
        <f t="shared" si="32"/>
        <v>0</v>
      </c>
      <c r="T375" s="81">
        <f t="shared" si="32"/>
        <v>0</v>
      </c>
      <c r="U375" s="88">
        <f t="shared" si="32"/>
        <v>0</v>
      </c>
      <c r="V375" s="80"/>
      <c r="W375" s="81"/>
      <c r="X375" s="1"/>
    </row>
    <row r="376" spans="1:24" ht="23.25">
      <c r="A376" s="1"/>
      <c r="B376" s="40"/>
      <c r="C376" s="40"/>
      <c r="D376" s="40"/>
      <c r="E376" s="40"/>
      <c r="F376" s="50"/>
      <c r="G376" s="91"/>
      <c r="H376" s="40"/>
      <c r="I376" s="44"/>
      <c r="J376" s="48"/>
      <c r="K376" s="49"/>
      <c r="L376" s="42"/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0"/>
      <c r="C377" s="40"/>
      <c r="D377" s="40"/>
      <c r="E377" s="40"/>
      <c r="F377" s="50"/>
      <c r="G377" s="92" t="s">
        <v>192</v>
      </c>
      <c r="H377" s="40"/>
      <c r="I377" s="44"/>
      <c r="J377" s="48" t="s">
        <v>193</v>
      </c>
      <c r="K377" s="49"/>
      <c r="L377" s="42"/>
      <c r="M377" s="86"/>
      <c r="N377" s="71"/>
      <c r="O377" s="72"/>
      <c r="P377" s="70"/>
      <c r="Q377" s="78"/>
      <c r="R377" s="79"/>
      <c r="S377" s="80">
        <f>+S378+S379</f>
        <v>7272.5</v>
      </c>
      <c r="T377" s="81">
        <f>+T378+T379</f>
        <v>1794.8</v>
      </c>
      <c r="U377" s="88">
        <f>+U378+U379</f>
        <v>1497.3</v>
      </c>
      <c r="V377" s="80">
        <f>(U377/S377)*100</f>
        <v>20.588518391199724</v>
      </c>
      <c r="W377" s="81">
        <f>(U377/T377)*100</f>
        <v>83.42433697347894</v>
      </c>
      <c r="X377" s="1"/>
    </row>
    <row r="378" spans="1:24" ht="23.25">
      <c r="A378" s="1"/>
      <c r="B378" s="40"/>
      <c r="C378" s="40"/>
      <c r="D378" s="40"/>
      <c r="E378" s="40"/>
      <c r="F378" s="50"/>
      <c r="G378" s="91"/>
      <c r="H378" s="40"/>
      <c r="I378" s="44"/>
      <c r="J378" s="48" t="s">
        <v>40</v>
      </c>
      <c r="K378" s="49"/>
      <c r="L378" s="42"/>
      <c r="M378" s="86"/>
      <c r="N378" s="71"/>
      <c r="O378" s="72"/>
      <c r="P378" s="70"/>
      <c r="Q378" s="78"/>
      <c r="R378" s="79"/>
      <c r="S378" s="80">
        <f aca="true" t="shared" si="33" ref="S378:U379">+S383</f>
        <v>7272.5</v>
      </c>
      <c r="T378" s="81">
        <f t="shared" si="33"/>
        <v>1794.8</v>
      </c>
      <c r="U378" s="88">
        <f t="shared" si="33"/>
        <v>1497.3</v>
      </c>
      <c r="V378" s="80">
        <f>(U378/S378)*100</f>
        <v>20.588518391199724</v>
      </c>
      <c r="W378" s="81">
        <f>(U378/T378)*100</f>
        <v>83.42433697347894</v>
      </c>
      <c r="X378" s="1"/>
    </row>
    <row r="379" spans="1:24" ht="23.25">
      <c r="A379" s="1"/>
      <c r="B379" s="40"/>
      <c r="C379" s="40"/>
      <c r="D379" s="40"/>
      <c r="E379" s="40"/>
      <c r="F379" s="50"/>
      <c r="G379" s="91"/>
      <c r="H379" s="40"/>
      <c r="I379" s="44"/>
      <c r="J379" s="48" t="s">
        <v>41</v>
      </c>
      <c r="K379" s="49"/>
      <c r="L379" s="42"/>
      <c r="M379" s="86"/>
      <c r="N379" s="71"/>
      <c r="O379" s="72"/>
      <c r="P379" s="70"/>
      <c r="Q379" s="78"/>
      <c r="R379" s="79"/>
      <c r="S379" s="80">
        <f t="shared" si="33"/>
        <v>0</v>
      </c>
      <c r="T379" s="81">
        <f t="shared" si="33"/>
        <v>0</v>
      </c>
      <c r="U379" s="88">
        <f t="shared" si="33"/>
        <v>0</v>
      </c>
      <c r="V379" s="80"/>
      <c r="W379" s="81"/>
      <c r="X379" s="1"/>
    </row>
    <row r="380" spans="1:24" ht="23.25">
      <c r="A380" s="1"/>
      <c r="B380" s="40"/>
      <c r="C380" s="40"/>
      <c r="D380" s="40"/>
      <c r="E380" s="40"/>
      <c r="F380" s="50"/>
      <c r="G380" s="91"/>
      <c r="H380" s="40"/>
      <c r="I380" s="44"/>
      <c r="J380" s="48"/>
      <c r="K380" s="49"/>
      <c r="L380" s="42"/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0"/>
      <c r="C381" s="40"/>
      <c r="D381" s="40"/>
      <c r="E381" s="40"/>
      <c r="F381" s="50"/>
      <c r="G381" s="91"/>
      <c r="H381" s="89" t="s">
        <v>194</v>
      </c>
      <c r="I381" s="44"/>
      <c r="J381" s="48" t="s">
        <v>195</v>
      </c>
      <c r="K381" s="49"/>
      <c r="L381" s="42"/>
      <c r="M381" s="86"/>
      <c r="N381" s="71"/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40"/>
      <c r="C382" s="40"/>
      <c r="D382" s="40"/>
      <c r="E382" s="40"/>
      <c r="F382" s="50"/>
      <c r="G382" s="91"/>
      <c r="H382" s="40"/>
      <c r="I382" s="44"/>
      <c r="J382" s="48" t="s">
        <v>196</v>
      </c>
      <c r="K382" s="49"/>
      <c r="L382" s="42"/>
      <c r="M382" s="86"/>
      <c r="N382" s="71"/>
      <c r="O382" s="72"/>
      <c r="P382" s="70"/>
      <c r="Q382" s="78"/>
      <c r="R382" s="79"/>
      <c r="S382" s="80">
        <f>+S383+S384</f>
        <v>7272.5</v>
      </c>
      <c r="T382" s="81">
        <f>+T383+T384</f>
        <v>1794.8</v>
      </c>
      <c r="U382" s="88">
        <f>+U383+U384</f>
        <v>1497.3</v>
      </c>
      <c r="V382" s="80">
        <f>(U382/S382)*100</f>
        <v>20.588518391199724</v>
      </c>
      <c r="W382" s="81">
        <f>(U382/T382)*100</f>
        <v>83.42433697347894</v>
      </c>
      <c r="X382" s="1"/>
    </row>
    <row r="383" spans="1:24" ht="23.25">
      <c r="A383" s="1"/>
      <c r="B383" s="40"/>
      <c r="C383" s="40"/>
      <c r="D383" s="40"/>
      <c r="E383" s="40"/>
      <c r="F383" s="50"/>
      <c r="G383" s="91"/>
      <c r="H383" s="40"/>
      <c r="I383" s="44"/>
      <c r="J383" s="48" t="s">
        <v>40</v>
      </c>
      <c r="K383" s="49"/>
      <c r="L383" s="42"/>
      <c r="M383" s="86"/>
      <c r="N383" s="71"/>
      <c r="O383" s="72"/>
      <c r="P383" s="70"/>
      <c r="Q383" s="78"/>
      <c r="R383" s="79"/>
      <c r="S383" s="80">
        <v>7272.5</v>
      </c>
      <c r="T383" s="81">
        <v>1794.8</v>
      </c>
      <c r="U383" s="88">
        <v>1497.3</v>
      </c>
      <c r="V383" s="80">
        <f>(U383/S383)*100</f>
        <v>20.588518391199724</v>
      </c>
      <c r="W383" s="81">
        <f>(U383/T383)*100</f>
        <v>83.42433697347894</v>
      </c>
      <c r="X383" s="1"/>
    </row>
    <row r="384" spans="1:24" ht="23.25">
      <c r="A384" s="1"/>
      <c r="B384" s="40"/>
      <c r="C384" s="40"/>
      <c r="D384" s="40"/>
      <c r="E384" s="40"/>
      <c r="F384" s="50"/>
      <c r="G384" s="91"/>
      <c r="H384" s="40"/>
      <c r="I384" s="44"/>
      <c r="J384" s="48" t="s">
        <v>41</v>
      </c>
      <c r="K384" s="49"/>
      <c r="L384" s="42"/>
      <c r="M384" s="86"/>
      <c r="N384" s="71"/>
      <c r="O384" s="72"/>
      <c r="P384" s="70"/>
      <c r="Q384" s="78"/>
      <c r="R384" s="79"/>
      <c r="S384" s="80">
        <v>0</v>
      </c>
      <c r="T384" s="81">
        <v>0</v>
      </c>
      <c r="U384" s="88">
        <v>0</v>
      </c>
      <c r="V384" s="80"/>
      <c r="W384" s="81"/>
      <c r="X384" s="1"/>
    </row>
    <row r="385" spans="1:24" ht="23.25">
      <c r="A385" s="1"/>
      <c r="B385" s="40"/>
      <c r="C385" s="40"/>
      <c r="D385" s="40"/>
      <c r="E385" s="40"/>
      <c r="F385" s="50"/>
      <c r="G385" s="91"/>
      <c r="H385" s="40"/>
      <c r="I385" s="44"/>
      <c r="J385" s="48"/>
      <c r="K385" s="49"/>
      <c r="L385" s="42"/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0"/>
      <c r="C386" s="40"/>
      <c r="D386" s="40"/>
      <c r="E386" s="40"/>
      <c r="F386" s="50"/>
      <c r="G386" s="92" t="s">
        <v>49</v>
      </c>
      <c r="H386" s="40"/>
      <c r="I386" s="44"/>
      <c r="J386" s="48" t="s">
        <v>50</v>
      </c>
      <c r="K386" s="49"/>
      <c r="L386" s="42"/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40"/>
      <c r="C387" s="40"/>
      <c r="D387" s="40"/>
      <c r="E387" s="40"/>
      <c r="F387" s="50"/>
      <c r="G387" s="91"/>
      <c r="H387" s="40"/>
      <c r="I387" s="44"/>
      <c r="J387" s="48" t="s">
        <v>51</v>
      </c>
      <c r="K387" s="49"/>
      <c r="L387" s="42"/>
      <c r="M387" s="86"/>
      <c r="N387" s="71"/>
      <c r="O387" s="72"/>
      <c r="P387" s="70"/>
      <c r="Q387" s="78"/>
      <c r="R387" s="79"/>
      <c r="S387" s="80">
        <f>+S388+S389</f>
        <v>33437.1</v>
      </c>
      <c r="T387" s="81">
        <f>+T388+T389</f>
        <v>37437.2</v>
      </c>
      <c r="U387" s="88">
        <f>+U388+U389</f>
        <v>34896</v>
      </c>
      <c r="V387" s="80">
        <f>(U387/S387)*100</f>
        <v>104.36311761486492</v>
      </c>
      <c r="W387" s="81">
        <f>(U387/T387)*100</f>
        <v>93.21209919545265</v>
      </c>
      <c r="X387" s="1"/>
    </row>
    <row r="388" spans="1:24" ht="23.25">
      <c r="A388" s="1"/>
      <c r="B388" s="40"/>
      <c r="C388" s="40"/>
      <c r="D388" s="40"/>
      <c r="E388" s="40"/>
      <c r="F388" s="50"/>
      <c r="G388" s="91"/>
      <c r="H388" s="40"/>
      <c r="I388" s="44"/>
      <c r="J388" s="48" t="s">
        <v>40</v>
      </c>
      <c r="K388" s="49"/>
      <c r="L388" s="42"/>
      <c r="M388" s="86"/>
      <c r="N388" s="71"/>
      <c r="O388" s="72"/>
      <c r="P388" s="70"/>
      <c r="Q388" s="78"/>
      <c r="R388" s="79"/>
      <c r="S388" s="80">
        <f aca="true" t="shared" si="34" ref="S388:U389">+S393</f>
        <v>33437.1</v>
      </c>
      <c r="T388" s="81">
        <f t="shared" si="34"/>
        <v>37437.2</v>
      </c>
      <c r="U388" s="88">
        <f t="shared" si="34"/>
        <v>34896</v>
      </c>
      <c r="V388" s="80">
        <f>(U388/S388)*100</f>
        <v>104.36311761486492</v>
      </c>
      <c r="W388" s="81">
        <f>(U388/T388)*100</f>
        <v>93.21209919545265</v>
      </c>
      <c r="X388" s="1"/>
    </row>
    <row r="389" spans="1:24" ht="23.25">
      <c r="A389" s="1"/>
      <c r="B389" s="40"/>
      <c r="C389" s="40"/>
      <c r="D389" s="40"/>
      <c r="E389" s="40"/>
      <c r="F389" s="50"/>
      <c r="G389" s="91"/>
      <c r="H389" s="40"/>
      <c r="I389" s="44"/>
      <c r="J389" s="48" t="s">
        <v>41</v>
      </c>
      <c r="K389" s="49"/>
      <c r="L389" s="42"/>
      <c r="M389" s="86"/>
      <c r="N389" s="71"/>
      <c r="O389" s="72"/>
      <c r="P389" s="70"/>
      <c r="Q389" s="78"/>
      <c r="R389" s="79"/>
      <c r="S389" s="80">
        <f t="shared" si="34"/>
        <v>0</v>
      </c>
      <c r="T389" s="81">
        <f t="shared" si="34"/>
        <v>0</v>
      </c>
      <c r="U389" s="88">
        <f t="shared" si="34"/>
        <v>0</v>
      </c>
      <c r="V389" s="80"/>
      <c r="W389" s="81"/>
      <c r="X389" s="1"/>
    </row>
    <row r="390" spans="1:24" ht="23.25">
      <c r="A390" s="1"/>
      <c r="B390" s="40"/>
      <c r="C390" s="40"/>
      <c r="D390" s="40"/>
      <c r="E390" s="40"/>
      <c r="F390" s="50"/>
      <c r="G390" s="91"/>
      <c r="H390" s="40"/>
      <c r="I390" s="44"/>
      <c r="J390" s="48"/>
      <c r="K390" s="49"/>
      <c r="L390" s="42"/>
      <c r="M390" s="86"/>
      <c r="N390" s="71"/>
      <c r="O390" s="72"/>
      <c r="P390" s="70"/>
      <c r="Q390" s="78"/>
      <c r="R390" s="79"/>
      <c r="S390" s="80"/>
      <c r="T390" s="81"/>
      <c r="U390" s="88"/>
      <c r="V390" s="80"/>
      <c r="W390" s="81"/>
      <c r="X390" s="1"/>
    </row>
    <row r="391" spans="1:24" ht="23.25">
      <c r="A391" s="1"/>
      <c r="B391" s="40"/>
      <c r="C391" s="40"/>
      <c r="D391" s="40"/>
      <c r="E391" s="40"/>
      <c r="F391" s="50"/>
      <c r="G391" s="91"/>
      <c r="H391" s="89" t="s">
        <v>194</v>
      </c>
      <c r="I391" s="44"/>
      <c r="J391" s="48" t="s">
        <v>197</v>
      </c>
      <c r="K391" s="49"/>
      <c r="L391" s="42"/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0"/>
      <c r="C392" s="40"/>
      <c r="D392" s="40"/>
      <c r="E392" s="40"/>
      <c r="F392" s="50"/>
      <c r="G392" s="91"/>
      <c r="H392" s="40"/>
      <c r="I392" s="44"/>
      <c r="J392" s="48" t="s">
        <v>196</v>
      </c>
      <c r="K392" s="49"/>
      <c r="L392" s="42"/>
      <c r="M392" s="86"/>
      <c r="N392" s="71"/>
      <c r="O392" s="72"/>
      <c r="P392" s="70"/>
      <c r="Q392" s="78"/>
      <c r="R392" s="79"/>
      <c r="S392" s="80">
        <f>+S393+S394</f>
        <v>33437.1</v>
      </c>
      <c r="T392" s="81">
        <f>+T393+T394</f>
        <v>37437.2</v>
      </c>
      <c r="U392" s="88">
        <f>+U393+U394</f>
        <v>34896</v>
      </c>
      <c r="V392" s="80">
        <f>(U392/S392)*100</f>
        <v>104.36311761486492</v>
      </c>
      <c r="W392" s="81">
        <f>(U392/T392)*100</f>
        <v>93.21209919545265</v>
      </c>
      <c r="X392" s="1"/>
    </row>
    <row r="393" spans="1:24" ht="23.25">
      <c r="A393" s="1"/>
      <c r="B393" s="40"/>
      <c r="C393" s="40"/>
      <c r="D393" s="40"/>
      <c r="E393" s="40"/>
      <c r="F393" s="50"/>
      <c r="G393" s="91"/>
      <c r="H393" s="40"/>
      <c r="I393" s="44"/>
      <c r="J393" s="48" t="s">
        <v>40</v>
      </c>
      <c r="K393" s="49"/>
      <c r="L393" s="42"/>
      <c r="M393" s="86"/>
      <c r="N393" s="71"/>
      <c r="O393" s="72"/>
      <c r="P393" s="70"/>
      <c r="Q393" s="78"/>
      <c r="R393" s="79"/>
      <c r="S393" s="80">
        <v>33437.1</v>
      </c>
      <c r="T393" s="81">
        <v>37437.2</v>
      </c>
      <c r="U393" s="88">
        <v>34896</v>
      </c>
      <c r="V393" s="80">
        <f>(U393/S393)*100</f>
        <v>104.36311761486492</v>
      </c>
      <c r="W393" s="81">
        <f>(U393/T393)*100</f>
        <v>93.21209919545265</v>
      </c>
      <c r="X393" s="1"/>
    </row>
    <row r="394" spans="1:24" ht="23.25">
      <c r="A394" s="1"/>
      <c r="B394" s="40"/>
      <c r="C394" s="40"/>
      <c r="D394" s="40"/>
      <c r="E394" s="40"/>
      <c r="F394" s="50"/>
      <c r="G394" s="91"/>
      <c r="H394" s="40"/>
      <c r="I394" s="44"/>
      <c r="J394" s="48" t="s">
        <v>41</v>
      </c>
      <c r="K394" s="49"/>
      <c r="L394" s="42"/>
      <c r="M394" s="86"/>
      <c r="N394" s="71"/>
      <c r="O394" s="72"/>
      <c r="P394" s="70"/>
      <c r="Q394" s="78"/>
      <c r="R394" s="79"/>
      <c r="S394" s="80">
        <v>0</v>
      </c>
      <c r="T394" s="81">
        <v>0</v>
      </c>
      <c r="U394" s="88">
        <v>0</v>
      </c>
      <c r="V394" s="80"/>
      <c r="W394" s="81"/>
      <c r="X394" s="1"/>
    </row>
    <row r="395" spans="1:24" ht="23.25">
      <c r="A395" s="1"/>
      <c r="B395" s="40"/>
      <c r="C395" s="40"/>
      <c r="D395" s="40"/>
      <c r="E395" s="40"/>
      <c r="F395" s="50"/>
      <c r="G395" s="91"/>
      <c r="H395" s="40"/>
      <c r="I395" s="44"/>
      <c r="J395" s="48"/>
      <c r="K395" s="49"/>
      <c r="L395" s="42"/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0"/>
      <c r="C396" s="40"/>
      <c r="D396" s="40"/>
      <c r="E396" s="40"/>
      <c r="F396" s="90" t="s">
        <v>75</v>
      </c>
      <c r="G396" s="91"/>
      <c r="H396" s="40"/>
      <c r="I396" s="44"/>
      <c r="J396" s="48" t="s">
        <v>76</v>
      </c>
      <c r="K396" s="49"/>
      <c r="L396" s="42"/>
      <c r="M396" s="86"/>
      <c r="N396" s="71"/>
      <c r="O396" s="72"/>
      <c r="P396" s="70"/>
      <c r="Q396" s="78"/>
      <c r="R396" s="79"/>
      <c r="S396" s="80">
        <f>+S397+S398</f>
        <v>294044.3</v>
      </c>
      <c r="T396" s="81">
        <f>+T397+T398</f>
        <v>284772.4</v>
      </c>
      <c r="U396" s="88">
        <f>+U397+U398</f>
        <v>266233.69999999995</v>
      </c>
      <c r="V396" s="80">
        <f>(U396/S396)*100</f>
        <v>90.54203737328014</v>
      </c>
      <c r="W396" s="81">
        <f>(U396/T396)*100</f>
        <v>93.48999411459816</v>
      </c>
      <c r="X396" s="1"/>
    </row>
    <row r="397" spans="1:24" ht="23.25">
      <c r="A397" s="1"/>
      <c r="B397" s="40"/>
      <c r="C397" s="40"/>
      <c r="D397" s="40"/>
      <c r="E397" s="40"/>
      <c r="F397" s="50"/>
      <c r="G397" s="91"/>
      <c r="H397" s="40"/>
      <c r="I397" s="44"/>
      <c r="J397" s="48" t="s">
        <v>40</v>
      </c>
      <c r="K397" s="49"/>
      <c r="L397" s="42"/>
      <c r="M397" s="86"/>
      <c r="N397" s="71"/>
      <c r="O397" s="72"/>
      <c r="P397" s="70"/>
      <c r="Q397" s="78"/>
      <c r="R397" s="79"/>
      <c r="S397" s="80">
        <f aca="true" t="shared" si="35" ref="S397:U398">+S402</f>
        <v>155766.1</v>
      </c>
      <c r="T397" s="81">
        <f t="shared" si="35"/>
        <v>139088.69999999998</v>
      </c>
      <c r="U397" s="88">
        <f t="shared" si="35"/>
        <v>130000.79999999999</v>
      </c>
      <c r="V397" s="80">
        <f>(U397/S397)*100</f>
        <v>83.45898112618855</v>
      </c>
      <c r="W397" s="81">
        <f>(U397/T397)*100</f>
        <v>93.46611191275784</v>
      </c>
      <c r="X397" s="1"/>
    </row>
    <row r="398" spans="1:24" ht="23.25">
      <c r="A398" s="1"/>
      <c r="B398" s="40"/>
      <c r="C398" s="40"/>
      <c r="D398" s="40"/>
      <c r="E398" s="40"/>
      <c r="F398" s="50"/>
      <c r="G398" s="91"/>
      <c r="H398" s="40"/>
      <c r="I398" s="44"/>
      <c r="J398" s="48" t="s">
        <v>41</v>
      </c>
      <c r="K398" s="49"/>
      <c r="L398" s="42"/>
      <c r="M398" s="86"/>
      <c r="N398" s="71"/>
      <c r="O398" s="72"/>
      <c r="P398" s="70"/>
      <c r="Q398" s="78"/>
      <c r="R398" s="79"/>
      <c r="S398" s="80">
        <f t="shared" si="35"/>
        <v>138278.19999999998</v>
      </c>
      <c r="T398" s="81">
        <f t="shared" si="35"/>
        <v>145683.7</v>
      </c>
      <c r="U398" s="88">
        <f t="shared" si="35"/>
        <v>136232.9</v>
      </c>
      <c r="V398" s="80">
        <f>(U398/S398)*100</f>
        <v>98.52088037015235</v>
      </c>
      <c r="W398" s="81">
        <f>(U398/T398)*100</f>
        <v>93.51279518573456</v>
      </c>
      <c r="X398" s="1"/>
    </row>
    <row r="399" spans="1:24" ht="23.25">
      <c r="A399" s="1"/>
      <c r="B399" s="40"/>
      <c r="C399" s="40"/>
      <c r="D399" s="40"/>
      <c r="E399" s="40"/>
      <c r="F399" s="50"/>
      <c r="G399" s="91"/>
      <c r="H399" s="40"/>
      <c r="I399" s="44"/>
      <c r="J399" s="48"/>
      <c r="K399" s="49"/>
      <c r="L399" s="42"/>
      <c r="M399" s="86"/>
      <c r="N399" s="71"/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0"/>
      <c r="C400" s="40"/>
      <c r="D400" s="40"/>
      <c r="E400" s="40"/>
      <c r="F400" s="50"/>
      <c r="G400" s="92" t="s">
        <v>49</v>
      </c>
      <c r="H400" s="40"/>
      <c r="I400" s="44"/>
      <c r="J400" s="48" t="s">
        <v>50</v>
      </c>
      <c r="K400" s="49"/>
      <c r="L400" s="42"/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0"/>
      <c r="C401" s="40"/>
      <c r="D401" s="40"/>
      <c r="E401" s="40"/>
      <c r="F401" s="50"/>
      <c r="G401" s="91"/>
      <c r="H401" s="40"/>
      <c r="I401" s="44"/>
      <c r="J401" s="48" t="s">
        <v>51</v>
      </c>
      <c r="K401" s="49"/>
      <c r="L401" s="42"/>
      <c r="M401" s="86"/>
      <c r="N401" s="71"/>
      <c r="O401" s="72"/>
      <c r="P401" s="70"/>
      <c r="Q401" s="78"/>
      <c r="R401" s="79"/>
      <c r="S401" s="80">
        <f>+S402+S403</f>
        <v>294044.3</v>
      </c>
      <c r="T401" s="81">
        <f>+T402+T403</f>
        <v>284772.4</v>
      </c>
      <c r="U401" s="88">
        <f>+U402+U403</f>
        <v>266233.69999999995</v>
      </c>
      <c r="V401" s="80">
        <f>(U401/S401)*100</f>
        <v>90.54203737328014</v>
      </c>
      <c r="W401" s="81">
        <f>(U401/T401)*100</f>
        <v>93.48999411459816</v>
      </c>
      <c r="X401" s="1"/>
    </row>
    <row r="402" spans="1:24" ht="23.25">
      <c r="A402" s="1"/>
      <c r="B402" s="40"/>
      <c r="C402" s="40"/>
      <c r="D402" s="40"/>
      <c r="E402" s="40"/>
      <c r="F402" s="50"/>
      <c r="G402" s="91"/>
      <c r="H402" s="40"/>
      <c r="I402" s="44"/>
      <c r="J402" s="48" t="s">
        <v>40</v>
      </c>
      <c r="K402" s="49"/>
      <c r="L402" s="42"/>
      <c r="M402" s="86"/>
      <c r="N402" s="71"/>
      <c r="O402" s="72"/>
      <c r="P402" s="70"/>
      <c r="Q402" s="78"/>
      <c r="R402" s="79"/>
      <c r="S402" s="80">
        <f aca="true" t="shared" si="36" ref="S402:U403">+S424+S427+S430+S434</f>
        <v>155766.1</v>
      </c>
      <c r="T402" s="81">
        <f t="shared" si="36"/>
        <v>139088.69999999998</v>
      </c>
      <c r="U402" s="88">
        <f t="shared" si="36"/>
        <v>130000.79999999999</v>
      </c>
      <c r="V402" s="80">
        <f>(U402/S402)*100</f>
        <v>83.45898112618855</v>
      </c>
      <c r="W402" s="81">
        <f>(U402/T402)*100</f>
        <v>93.46611191275784</v>
      </c>
      <c r="X402" s="1"/>
    </row>
    <row r="403" spans="1:24" ht="23.25">
      <c r="A403" s="1"/>
      <c r="B403" s="40"/>
      <c r="C403" s="40"/>
      <c r="D403" s="40"/>
      <c r="E403" s="40"/>
      <c r="F403" s="50"/>
      <c r="G403" s="91"/>
      <c r="H403" s="40"/>
      <c r="I403" s="44"/>
      <c r="J403" s="48" t="s">
        <v>41</v>
      </c>
      <c r="K403" s="49"/>
      <c r="L403" s="42"/>
      <c r="M403" s="86"/>
      <c r="N403" s="71"/>
      <c r="O403" s="72"/>
      <c r="P403" s="70"/>
      <c r="Q403" s="78"/>
      <c r="R403" s="79"/>
      <c r="S403" s="80">
        <f t="shared" si="36"/>
        <v>138278.19999999998</v>
      </c>
      <c r="T403" s="81">
        <f t="shared" si="36"/>
        <v>145683.7</v>
      </c>
      <c r="U403" s="88">
        <f t="shared" si="36"/>
        <v>136232.9</v>
      </c>
      <c r="V403" s="80">
        <f>(U403/S403)*100</f>
        <v>98.52088037015235</v>
      </c>
      <c r="W403" s="81">
        <f>(U403/T403)*100</f>
        <v>93.51279518573456</v>
      </c>
      <c r="X403" s="1"/>
    </row>
    <row r="404" spans="1:24" ht="23.25">
      <c r="A404" s="1"/>
      <c r="B404" s="40"/>
      <c r="C404" s="40"/>
      <c r="D404" s="40"/>
      <c r="E404" s="40"/>
      <c r="F404" s="50"/>
      <c r="G404" s="91"/>
      <c r="H404" s="40"/>
      <c r="I404" s="44"/>
      <c r="J404" s="48"/>
      <c r="K404" s="49"/>
      <c r="L404" s="42"/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1"/>
      <c r="C405" s="51"/>
      <c r="D405" s="51"/>
      <c r="E405" s="51"/>
      <c r="F405" s="93"/>
      <c r="G405" s="94"/>
      <c r="H405" s="51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677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34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23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35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24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32</v>
      </c>
      <c r="M410" s="23" t="s">
        <v>20</v>
      </c>
      <c r="N410" s="64"/>
      <c r="O410" s="17"/>
      <c r="P410" s="65"/>
      <c r="Q410" s="23" t="s">
        <v>3</v>
      </c>
      <c r="R410" s="16"/>
      <c r="S410" s="20" t="s">
        <v>36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33</v>
      </c>
      <c r="M411" s="30" t="s">
        <v>21</v>
      </c>
      <c r="N411" s="28" t="s">
        <v>6</v>
      </c>
      <c r="O411" s="67" t="s">
        <v>7</v>
      </c>
      <c r="P411" s="28" t="s">
        <v>8</v>
      </c>
      <c r="Q411" s="20" t="s">
        <v>30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13</v>
      </c>
      <c r="C412" s="14" t="s">
        <v>14</v>
      </c>
      <c r="D412" s="14" t="s">
        <v>15</v>
      </c>
      <c r="E412" s="14" t="s">
        <v>16</v>
      </c>
      <c r="F412" s="27" t="s">
        <v>17</v>
      </c>
      <c r="G412" s="2" t="s">
        <v>5</v>
      </c>
      <c r="H412" s="14" t="s">
        <v>18</v>
      </c>
      <c r="I412" s="24"/>
      <c r="J412" s="1"/>
      <c r="K412" s="18"/>
      <c r="L412" s="26" t="s">
        <v>19</v>
      </c>
      <c r="M412" s="28" t="s">
        <v>22</v>
      </c>
      <c r="N412" s="28"/>
      <c r="O412" s="28"/>
      <c r="P412" s="28"/>
      <c r="Q412" s="26" t="s">
        <v>25</v>
      </c>
      <c r="R412" s="29" t="s">
        <v>25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26</v>
      </c>
      <c r="R413" s="37" t="s">
        <v>27</v>
      </c>
      <c r="S413" s="31"/>
      <c r="T413" s="32"/>
      <c r="U413" s="33"/>
      <c r="V413" s="38" t="s">
        <v>28</v>
      </c>
      <c r="W413" s="39" t="s">
        <v>29</v>
      </c>
      <c r="X413" s="1"/>
    </row>
    <row r="414" spans="1:24" ht="23.25">
      <c r="A414" s="1"/>
      <c r="B414" s="40"/>
      <c r="C414" s="40"/>
      <c r="D414" s="40"/>
      <c r="E414" s="40"/>
      <c r="F414" s="50"/>
      <c r="G414" s="91"/>
      <c r="H414" s="40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89" t="s">
        <v>68</v>
      </c>
      <c r="C415" s="89" t="s">
        <v>38</v>
      </c>
      <c r="D415" s="89" t="s">
        <v>72</v>
      </c>
      <c r="E415" s="89" t="s">
        <v>44</v>
      </c>
      <c r="F415" s="90" t="s">
        <v>75</v>
      </c>
      <c r="G415" s="92" t="s">
        <v>49</v>
      </c>
      <c r="H415" s="40"/>
      <c r="I415" s="44"/>
      <c r="J415" s="48" t="s">
        <v>198</v>
      </c>
      <c r="K415" s="49"/>
      <c r="L415" s="42" t="s">
        <v>199</v>
      </c>
      <c r="M415" s="86"/>
      <c r="N415" s="71"/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40"/>
      <c r="D416" s="40"/>
      <c r="E416" s="40"/>
      <c r="F416" s="50"/>
      <c r="G416" s="91"/>
      <c r="H416" s="40"/>
      <c r="I416" s="44"/>
      <c r="J416" s="48" t="s">
        <v>200</v>
      </c>
      <c r="K416" s="49"/>
      <c r="L416" s="42" t="s">
        <v>201</v>
      </c>
      <c r="M416" s="86"/>
      <c r="N416" s="71"/>
      <c r="O416" s="72"/>
      <c r="P416" s="70"/>
      <c r="Q416" s="78"/>
      <c r="R416" s="79"/>
      <c r="S416" s="80"/>
      <c r="T416" s="81"/>
      <c r="U416" s="88"/>
      <c r="V416" s="80"/>
      <c r="W416" s="81"/>
      <c r="X416" s="1"/>
    </row>
    <row r="417" spans="1:24" ht="23.25">
      <c r="A417" s="1"/>
      <c r="B417" s="40"/>
      <c r="C417" s="40"/>
      <c r="D417" s="40"/>
      <c r="E417" s="40"/>
      <c r="F417" s="50"/>
      <c r="G417" s="91"/>
      <c r="H417" s="40"/>
      <c r="I417" s="44"/>
      <c r="J417" s="48" t="s">
        <v>202</v>
      </c>
      <c r="K417" s="49"/>
      <c r="L417" s="42" t="s">
        <v>203</v>
      </c>
      <c r="M417" s="86"/>
      <c r="N417" s="71"/>
      <c r="O417" s="72"/>
      <c r="P417" s="70"/>
      <c r="Q417" s="78"/>
      <c r="R417" s="79"/>
      <c r="S417" s="80"/>
      <c r="T417" s="81"/>
      <c r="U417" s="88"/>
      <c r="V417" s="80"/>
      <c r="W417" s="81"/>
      <c r="X417" s="1"/>
    </row>
    <row r="418" spans="1:24" ht="23.25">
      <c r="A418" s="1"/>
      <c r="B418" s="40"/>
      <c r="C418" s="40"/>
      <c r="D418" s="40"/>
      <c r="E418" s="40"/>
      <c r="F418" s="50"/>
      <c r="G418" s="91"/>
      <c r="H418" s="40"/>
      <c r="I418" s="44"/>
      <c r="J418" s="48"/>
      <c r="K418" s="49"/>
      <c r="L418" s="42" t="s">
        <v>204</v>
      </c>
      <c r="M418" s="86"/>
      <c r="N418" s="71"/>
      <c r="O418" s="72"/>
      <c r="P418" s="70"/>
      <c r="Q418" s="78"/>
      <c r="R418" s="79"/>
      <c r="S418" s="80"/>
      <c r="T418" s="81"/>
      <c r="U418" s="88"/>
      <c r="V418" s="80"/>
      <c r="W418" s="81"/>
      <c r="X418" s="1"/>
    </row>
    <row r="419" spans="1:24" ht="23.25">
      <c r="A419" s="1"/>
      <c r="B419" s="40"/>
      <c r="C419" s="40"/>
      <c r="D419" s="40"/>
      <c r="E419" s="40"/>
      <c r="F419" s="50"/>
      <c r="G419" s="91"/>
      <c r="H419" s="40"/>
      <c r="I419" s="44"/>
      <c r="J419" s="48"/>
      <c r="K419" s="49"/>
      <c r="L419" s="42" t="s">
        <v>205</v>
      </c>
      <c r="M419" s="86" t="s">
        <v>206</v>
      </c>
      <c r="N419" s="71">
        <v>18134406</v>
      </c>
      <c r="O419" s="72">
        <v>18134406</v>
      </c>
      <c r="P419" s="70">
        <v>17844956</v>
      </c>
      <c r="Q419" s="78">
        <f>(P419/N419)*100</f>
        <v>98.40386280091005</v>
      </c>
      <c r="R419" s="79">
        <f>(P419/O419)*100</f>
        <v>98.40386280091005</v>
      </c>
      <c r="S419" s="80">
        <f>+S420+S421</f>
        <v>294044.3</v>
      </c>
      <c r="T419" s="81">
        <f>+T420+T421</f>
        <v>284772.4</v>
      </c>
      <c r="U419" s="88">
        <f>+U420+U421</f>
        <v>266233.69999999995</v>
      </c>
      <c r="V419" s="80">
        <f>(U419/S419)*100</f>
        <v>90.54203737328014</v>
      </c>
      <c r="W419" s="81">
        <f>(U419/T419)*100</f>
        <v>93.48999411459816</v>
      </c>
      <c r="X419" s="1"/>
    </row>
    <row r="420" spans="1:24" ht="23.25">
      <c r="A420" s="1"/>
      <c r="B420" s="40"/>
      <c r="C420" s="40"/>
      <c r="D420" s="40"/>
      <c r="E420" s="40"/>
      <c r="F420" s="50"/>
      <c r="G420" s="91"/>
      <c r="H420" s="40"/>
      <c r="I420" s="44"/>
      <c r="J420" s="48" t="s">
        <v>40</v>
      </c>
      <c r="K420" s="49"/>
      <c r="L420" s="42"/>
      <c r="M420" s="86"/>
      <c r="N420" s="71"/>
      <c r="O420" s="72"/>
      <c r="P420" s="70"/>
      <c r="Q420" s="78"/>
      <c r="R420" s="79"/>
      <c r="S420" s="80">
        <f aca="true" t="shared" si="37" ref="S420:U421">+S402</f>
        <v>155766.1</v>
      </c>
      <c r="T420" s="81">
        <f t="shared" si="37"/>
        <v>139088.69999999998</v>
      </c>
      <c r="U420" s="88">
        <f t="shared" si="37"/>
        <v>130000.79999999999</v>
      </c>
      <c r="V420" s="80">
        <f>(U420/S420)*100</f>
        <v>83.45898112618855</v>
      </c>
      <c r="W420" s="81">
        <f>(U420/T420)*100</f>
        <v>93.46611191275784</v>
      </c>
      <c r="X420" s="1"/>
    </row>
    <row r="421" spans="1:24" ht="23.25">
      <c r="A421" s="1"/>
      <c r="B421" s="40"/>
      <c r="C421" s="40"/>
      <c r="D421" s="40"/>
      <c r="E421" s="40"/>
      <c r="F421" s="50"/>
      <c r="G421" s="91"/>
      <c r="H421" s="40"/>
      <c r="I421" s="44"/>
      <c r="J421" s="48" t="s">
        <v>41</v>
      </c>
      <c r="K421" s="49"/>
      <c r="L421" s="42"/>
      <c r="M421" s="86"/>
      <c r="N421" s="71"/>
      <c r="O421" s="72"/>
      <c r="P421" s="70"/>
      <c r="Q421" s="78"/>
      <c r="R421" s="79"/>
      <c r="S421" s="80">
        <f t="shared" si="37"/>
        <v>138278.19999999998</v>
      </c>
      <c r="T421" s="81">
        <f t="shared" si="37"/>
        <v>145683.7</v>
      </c>
      <c r="U421" s="88">
        <f t="shared" si="37"/>
        <v>136232.9</v>
      </c>
      <c r="V421" s="80">
        <f>(U421/S421)*100</f>
        <v>98.52088037015235</v>
      </c>
      <c r="W421" s="81">
        <f>(U421/T421)*100</f>
        <v>93.51279518573456</v>
      </c>
      <c r="X421" s="1"/>
    </row>
    <row r="422" spans="1:24" ht="23.25">
      <c r="A422" s="1"/>
      <c r="B422" s="40"/>
      <c r="C422" s="40"/>
      <c r="D422" s="40"/>
      <c r="E422" s="40"/>
      <c r="F422" s="50"/>
      <c r="G422" s="91"/>
      <c r="H422" s="40"/>
      <c r="I422" s="44"/>
      <c r="J422" s="48"/>
      <c r="K422" s="49"/>
      <c r="L422" s="42"/>
      <c r="M422" s="86"/>
      <c r="N422" s="71"/>
      <c r="O422" s="72"/>
      <c r="P422" s="70"/>
      <c r="Q422" s="78"/>
      <c r="R422" s="79"/>
      <c r="S422" s="80"/>
      <c r="T422" s="81"/>
      <c r="U422" s="88"/>
      <c r="V422" s="80"/>
      <c r="W422" s="81"/>
      <c r="X422" s="1"/>
    </row>
    <row r="423" spans="1:24" ht="23.25">
      <c r="A423" s="1"/>
      <c r="B423" s="40"/>
      <c r="C423" s="40"/>
      <c r="D423" s="40"/>
      <c r="E423" s="40"/>
      <c r="F423" s="50"/>
      <c r="G423" s="91"/>
      <c r="H423" s="89" t="s">
        <v>207</v>
      </c>
      <c r="I423" s="44"/>
      <c r="J423" s="48" t="s">
        <v>208</v>
      </c>
      <c r="K423" s="49"/>
      <c r="L423" s="42"/>
      <c r="M423" s="86"/>
      <c r="N423" s="71"/>
      <c r="O423" s="72"/>
      <c r="P423" s="70"/>
      <c r="Q423" s="78"/>
      <c r="R423" s="79"/>
      <c r="S423" s="80">
        <f>+S424+S425</f>
        <v>68134.1</v>
      </c>
      <c r="T423" s="81">
        <f>+T424+T425</f>
        <v>48842.8</v>
      </c>
      <c r="U423" s="88">
        <f>+U424+U425</f>
        <v>45360.6</v>
      </c>
      <c r="V423" s="80">
        <f>(U423/S423)*100</f>
        <v>66.57547395503866</v>
      </c>
      <c r="W423" s="81">
        <f>(U423/T423)*100</f>
        <v>92.8705970992654</v>
      </c>
      <c r="X423" s="1"/>
    </row>
    <row r="424" spans="1:24" ht="23.25">
      <c r="A424" s="1"/>
      <c r="B424" s="40"/>
      <c r="C424" s="40"/>
      <c r="D424" s="40"/>
      <c r="E424" s="40"/>
      <c r="F424" s="50"/>
      <c r="G424" s="91"/>
      <c r="H424" s="40"/>
      <c r="I424" s="44"/>
      <c r="J424" s="48" t="s">
        <v>40</v>
      </c>
      <c r="K424" s="49"/>
      <c r="L424" s="42"/>
      <c r="M424" s="86"/>
      <c r="N424" s="71"/>
      <c r="O424" s="72"/>
      <c r="P424" s="70"/>
      <c r="Q424" s="78"/>
      <c r="R424" s="79"/>
      <c r="S424" s="80">
        <v>68134.1</v>
      </c>
      <c r="T424" s="81">
        <v>48842.8</v>
      </c>
      <c r="U424" s="88">
        <v>45360.6</v>
      </c>
      <c r="V424" s="80">
        <f>(U424/S424)*100</f>
        <v>66.57547395503866</v>
      </c>
      <c r="W424" s="81">
        <f>(U424/T424)*100</f>
        <v>92.8705970992654</v>
      </c>
      <c r="X424" s="1"/>
    </row>
    <row r="425" spans="1:24" ht="23.25">
      <c r="A425" s="1"/>
      <c r="B425" s="40"/>
      <c r="C425" s="40"/>
      <c r="D425" s="40"/>
      <c r="E425" s="40"/>
      <c r="F425" s="50"/>
      <c r="G425" s="91"/>
      <c r="H425" s="40"/>
      <c r="I425" s="44"/>
      <c r="J425" s="48" t="s">
        <v>41</v>
      </c>
      <c r="K425" s="49"/>
      <c r="L425" s="42"/>
      <c r="M425" s="86"/>
      <c r="N425" s="71"/>
      <c r="O425" s="72"/>
      <c r="P425" s="70"/>
      <c r="Q425" s="78"/>
      <c r="R425" s="79"/>
      <c r="S425" s="80">
        <v>0</v>
      </c>
      <c r="T425" s="81">
        <v>0</v>
      </c>
      <c r="U425" s="88">
        <v>0</v>
      </c>
      <c r="V425" s="80"/>
      <c r="W425" s="81"/>
      <c r="X425" s="1"/>
    </row>
    <row r="426" spans="1:24" ht="23.25">
      <c r="A426" s="1"/>
      <c r="B426" s="40"/>
      <c r="C426" s="40"/>
      <c r="D426" s="40"/>
      <c r="E426" s="40"/>
      <c r="F426" s="50"/>
      <c r="G426" s="91"/>
      <c r="H426" s="89" t="s">
        <v>209</v>
      </c>
      <c r="I426" s="44"/>
      <c r="J426" s="48" t="s">
        <v>210</v>
      </c>
      <c r="K426" s="49"/>
      <c r="L426" s="42"/>
      <c r="M426" s="86"/>
      <c r="N426" s="71"/>
      <c r="O426" s="72"/>
      <c r="P426" s="70"/>
      <c r="Q426" s="78"/>
      <c r="R426" s="79"/>
      <c r="S426" s="80">
        <f>+S427+S428</f>
        <v>58696.200000000004</v>
      </c>
      <c r="T426" s="81">
        <f>+T427+T428</f>
        <v>77748</v>
      </c>
      <c r="U426" s="88">
        <f>+U427+U428</f>
        <v>74586.6</v>
      </c>
      <c r="V426" s="80">
        <f>(U426/S426)*100</f>
        <v>127.07228065871385</v>
      </c>
      <c r="W426" s="81">
        <f>(U426/T426)*100</f>
        <v>95.93378607809848</v>
      </c>
      <c r="X426" s="1"/>
    </row>
    <row r="427" spans="1:24" ht="23.25">
      <c r="A427" s="1"/>
      <c r="B427" s="40"/>
      <c r="C427" s="40"/>
      <c r="D427" s="40"/>
      <c r="E427" s="40"/>
      <c r="F427" s="50"/>
      <c r="G427" s="91"/>
      <c r="H427" s="40"/>
      <c r="I427" s="44"/>
      <c r="J427" s="48" t="s">
        <v>40</v>
      </c>
      <c r="K427" s="49"/>
      <c r="L427" s="42"/>
      <c r="M427" s="86"/>
      <c r="N427" s="71"/>
      <c r="O427" s="72"/>
      <c r="P427" s="70"/>
      <c r="Q427" s="78"/>
      <c r="R427" s="79"/>
      <c r="S427" s="80">
        <v>58520.8</v>
      </c>
      <c r="T427" s="81">
        <v>62572.6</v>
      </c>
      <c r="U427" s="88">
        <v>59586.6</v>
      </c>
      <c r="V427" s="80">
        <f>(U427/S427)*100</f>
        <v>101.82123279244301</v>
      </c>
      <c r="W427" s="81">
        <f>(U427/T427)*100</f>
        <v>95.2279432211543</v>
      </c>
      <c r="X427" s="1"/>
    </row>
    <row r="428" spans="1:24" ht="23.25">
      <c r="A428" s="1"/>
      <c r="B428" s="40"/>
      <c r="C428" s="40"/>
      <c r="D428" s="40"/>
      <c r="E428" s="40"/>
      <c r="F428" s="50"/>
      <c r="G428" s="91"/>
      <c r="H428" s="40"/>
      <c r="I428" s="44"/>
      <c r="J428" s="48" t="s">
        <v>41</v>
      </c>
      <c r="K428" s="49"/>
      <c r="L428" s="42"/>
      <c r="M428" s="86"/>
      <c r="N428" s="71"/>
      <c r="O428" s="72"/>
      <c r="P428" s="70"/>
      <c r="Q428" s="78"/>
      <c r="R428" s="79"/>
      <c r="S428" s="80">
        <v>175.4</v>
      </c>
      <c r="T428" s="81">
        <v>15175.4</v>
      </c>
      <c r="U428" s="88">
        <v>15000</v>
      </c>
      <c r="V428" s="80">
        <f>(U428/S428)*100</f>
        <v>8551.88141391106</v>
      </c>
      <c r="W428" s="81">
        <f>(U428/T428)*100</f>
        <v>98.84418203144563</v>
      </c>
      <c r="X428" s="1"/>
    </row>
    <row r="429" spans="1:24" ht="23.25">
      <c r="A429" s="1"/>
      <c r="B429" s="40"/>
      <c r="C429" s="40"/>
      <c r="D429" s="40"/>
      <c r="E429" s="40"/>
      <c r="F429" s="50"/>
      <c r="G429" s="91"/>
      <c r="H429" s="89" t="s">
        <v>211</v>
      </c>
      <c r="I429" s="44"/>
      <c r="J429" s="48" t="s">
        <v>212</v>
      </c>
      <c r="K429" s="49"/>
      <c r="L429" s="42"/>
      <c r="M429" s="86"/>
      <c r="N429" s="71"/>
      <c r="O429" s="72"/>
      <c r="P429" s="70"/>
      <c r="Q429" s="78"/>
      <c r="R429" s="79"/>
      <c r="S429" s="80">
        <f>+S430+S431</f>
        <v>29111.2</v>
      </c>
      <c r="T429" s="81">
        <f>+T430+T431</f>
        <v>27673.3</v>
      </c>
      <c r="U429" s="88">
        <f>+U430+U431</f>
        <v>25053.6</v>
      </c>
      <c r="V429" s="80">
        <f>(U429/S429)*100</f>
        <v>86.0617219489406</v>
      </c>
      <c r="W429" s="81">
        <f>(U429/T429)*100</f>
        <v>90.53347450430559</v>
      </c>
      <c r="X429" s="1"/>
    </row>
    <row r="430" spans="1:24" ht="23.25">
      <c r="A430" s="1"/>
      <c r="B430" s="40"/>
      <c r="C430" s="40"/>
      <c r="D430" s="40"/>
      <c r="E430" s="40"/>
      <c r="F430" s="50"/>
      <c r="G430" s="91"/>
      <c r="H430" s="40"/>
      <c r="I430" s="44"/>
      <c r="J430" s="48" t="s">
        <v>40</v>
      </c>
      <c r="K430" s="49"/>
      <c r="L430" s="42"/>
      <c r="M430" s="86"/>
      <c r="N430" s="71"/>
      <c r="O430" s="72"/>
      <c r="P430" s="70"/>
      <c r="Q430" s="78"/>
      <c r="R430" s="79"/>
      <c r="S430" s="80">
        <v>29111.2</v>
      </c>
      <c r="T430" s="81">
        <v>27673.3</v>
      </c>
      <c r="U430" s="88">
        <v>25053.6</v>
      </c>
      <c r="V430" s="80">
        <f>(U430/S430)*100</f>
        <v>86.0617219489406</v>
      </c>
      <c r="W430" s="81">
        <f>(U430/T430)*100</f>
        <v>90.53347450430559</v>
      </c>
      <c r="X430" s="1"/>
    </row>
    <row r="431" spans="1:24" ht="23.25">
      <c r="A431" s="1"/>
      <c r="B431" s="40"/>
      <c r="C431" s="40"/>
      <c r="D431" s="40"/>
      <c r="E431" s="40"/>
      <c r="F431" s="50"/>
      <c r="G431" s="91"/>
      <c r="H431" s="40"/>
      <c r="I431" s="44"/>
      <c r="J431" s="48" t="s">
        <v>41</v>
      </c>
      <c r="K431" s="49"/>
      <c r="L431" s="42"/>
      <c r="M431" s="86"/>
      <c r="N431" s="71"/>
      <c r="O431" s="72"/>
      <c r="P431" s="70"/>
      <c r="Q431" s="78"/>
      <c r="R431" s="79"/>
      <c r="S431" s="80">
        <v>0</v>
      </c>
      <c r="T431" s="81">
        <v>0</v>
      </c>
      <c r="U431" s="88">
        <v>0</v>
      </c>
      <c r="V431" s="80"/>
      <c r="W431" s="81"/>
      <c r="X431" s="1"/>
    </row>
    <row r="432" spans="1:24" ht="23.25">
      <c r="A432" s="1"/>
      <c r="B432" s="40"/>
      <c r="C432" s="40"/>
      <c r="D432" s="40"/>
      <c r="E432" s="40"/>
      <c r="F432" s="50"/>
      <c r="G432" s="91"/>
      <c r="H432" s="89" t="s">
        <v>213</v>
      </c>
      <c r="I432" s="44"/>
      <c r="J432" s="48" t="s">
        <v>214</v>
      </c>
      <c r="K432" s="49"/>
      <c r="L432" s="42"/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0"/>
      <c r="C433" s="40"/>
      <c r="D433" s="40"/>
      <c r="E433" s="40"/>
      <c r="F433" s="50"/>
      <c r="G433" s="91"/>
      <c r="H433" s="40"/>
      <c r="I433" s="44"/>
      <c r="J433" s="48" t="s">
        <v>215</v>
      </c>
      <c r="K433" s="49"/>
      <c r="L433" s="42"/>
      <c r="M433" s="86"/>
      <c r="N433" s="71"/>
      <c r="O433" s="72"/>
      <c r="P433" s="70"/>
      <c r="Q433" s="78"/>
      <c r="R433" s="79"/>
      <c r="S433" s="80">
        <f>+S434+S435</f>
        <v>138102.8</v>
      </c>
      <c r="T433" s="81">
        <f>+T434+T435</f>
        <v>130508.3</v>
      </c>
      <c r="U433" s="88">
        <f>+U434+U435</f>
        <v>121232.9</v>
      </c>
      <c r="V433" s="80">
        <f>(U433/S433)*100</f>
        <v>87.78453441928767</v>
      </c>
      <c r="W433" s="81">
        <f>(U433/T433)*100</f>
        <v>92.8928658177296</v>
      </c>
      <c r="X433" s="1"/>
    </row>
    <row r="434" spans="1:24" ht="23.25">
      <c r="A434" s="1"/>
      <c r="B434" s="40"/>
      <c r="C434" s="40"/>
      <c r="D434" s="40"/>
      <c r="E434" s="40"/>
      <c r="F434" s="50"/>
      <c r="G434" s="91"/>
      <c r="H434" s="40"/>
      <c r="I434" s="44"/>
      <c r="J434" s="48" t="s">
        <v>40</v>
      </c>
      <c r="K434" s="49"/>
      <c r="L434" s="42"/>
      <c r="M434" s="86"/>
      <c r="N434" s="71"/>
      <c r="O434" s="72"/>
      <c r="P434" s="70"/>
      <c r="Q434" s="78"/>
      <c r="R434" s="79"/>
      <c r="S434" s="80">
        <v>0</v>
      </c>
      <c r="T434" s="81">
        <v>0</v>
      </c>
      <c r="U434" s="88">
        <v>0</v>
      </c>
      <c r="V434" s="80"/>
      <c r="W434" s="81"/>
      <c r="X434" s="1"/>
    </row>
    <row r="435" spans="1:24" ht="23.25">
      <c r="A435" s="1"/>
      <c r="B435" s="40"/>
      <c r="C435" s="40"/>
      <c r="D435" s="40"/>
      <c r="E435" s="40"/>
      <c r="F435" s="50"/>
      <c r="G435" s="91"/>
      <c r="H435" s="40"/>
      <c r="I435" s="44"/>
      <c r="J435" s="48" t="s">
        <v>41</v>
      </c>
      <c r="K435" s="49"/>
      <c r="L435" s="42"/>
      <c r="M435" s="86"/>
      <c r="N435" s="71"/>
      <c r="O435" s="72"/>
      <c r="P435" s="70"/>
      <c r="Q435" s="78"/>
      <c r="R435" s="79"/>
      <c r="S435" s="80">
        <v>138102.8</v>
      </c>
      <c r="T435" s="81">
        <v>130508.3</v>
      </c>
      <c r="U435" s="88">
        <v>121232.9</v>
      </c>
      <c r="V435" s="80">
        <f>(U435/S435)*100</f>
        <v>87.78453441928767</v>
      </c>
      <c r="W435" s="81">
        <f>(U435/T435)*100</f>
        <v>92.8928658177296</v>
      </c>
      <c r="X435" s="1"/>
    </row>
    <row r="436" spans="1:24" ht="23.25">
      <c r="A436" s="1"/>
      <c r="B436" s="40"/>
      <c r="C436" s="40"/>
      <c r="D436" s="40"/>
      <c r="E436" s="40"/>
      <c r="F436" s="50"/>
      <c r="G436" s="91"/>
      <c r="H436" s="40"/>
      <c r="I436" s="44"/>
      <c r="J436" s="48"/>
      <c r="K436" s="49"/>
      <c r="L436" s="42"/>
      <c r="M436" s="86"/>
      <c r="N436" s="71"/>
      <c r="O436" s="72"/>
      <c r="P436" s="70"/>
      <c r="Q436" s="78"/>
      <c r="R436" s="79"/>
      <c r="S436" s="80"/>
      <c r="T436" s="81"/>
      <c r="U436" s="88"/>
      <c r="V436" s="80"/>
      <c r="W436" s="81"/>
      <c r="X436" s="1"/>
    </row>
    <row r="437" spans="1:24" ht="23.25">
      <c r="A437" s="1"/>
      <c r="B437" s="40"/>
      <c r="C437" s="40"/>
      <c r="D437" s="40"/>
      <c r="E437" s="40"/>
      <c r="F437" s="90" t="s">
        <v>216</v>
      </c>
      <c r="G437" s="91"/>
      <c r="H437" s="40"/>
      <c r="I437" s="44"/>
      <c r="J437" s="48" t="s">
        <v>217</v>
      </c>
      <c r="K437" s="49"/>
      <c r="L437" s="42"/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0"/>
      <c r="C438" s="40"/>
      <c r="D438" s="40"/>
      <c r="E438" s="40"/>
      <c r="F438" s="50"/>
      <c r="G438" s="91"/>
      <c r="H438" s="40"/>
      <c r="I438" s="44"/>
      <c r="J438" s="48" t="s">
        <v>218</v>
      </c>
      <c r="K438" s="49"/>
      <c r="L438" s="42"/>
      <c r="M438" s="86"/>
      <c r="N438" s="71"/>
      <c r="O438" s="72"/>
      <c r="P438" s="70"/>
      <c r="Q438" s="78"/>
      <c r="R438" s="79"/>
      <c r="S438" s="80">
        <f>+S439+S440</f>
        <v>1738982</v>
      </c>
      <c r="T438" s="81">
        <f>+T439+T440</f>
        <v>2162765.3</v>
      </c>
      <c r="U438" s="88">
        <f>+U439+U440</f>
        <v>2162765.2</v>
      </c>
      <c r="V438" s="80">
        <f>(U438/S438)*100</f>
        <v>124.36961394655034</v>
      </c>
      <c r="W438" s="81">
        <f>(U438/T438)*100</f>
        <v>99.9999953762898</v>
      </c>
      <c r="X438" s="1"/>
    </row>
    <row r="439" spans="1:24" ht="23.25">
      <c r="A439" s="1"/>
      <c r="B439" s="40"/>
      <c r="C439" s="40"/>
      <c r="D439" s="40"/>
      <c r="E439" s="40"/>
      <c r="F439" s="50"/>
      <c r="G439" s="91"/>
      <c r="H439" s="40"/>
      <c r="I439" s="44"/>
      <c r="J439" s="48" t="s">
        <v>40</v>
      </c>
      <c r="K439" s="49"/>
      <c r="L439" s="42"/>
      <c r="M439" s="86"/>
      <c r="N439" s="71"/>
      <c r="O439" s="72"/>
      <c r="P439" s="70"/>
      <c r="Q439" s="78"/>
      <c r="R439" s="79"/>
      <c r="S439" s="80">
        <f aca="true" t="shared" si="38" ref="S439:U440">+S444</f>
        <v>0</v>
      </c>
      <c r="T439" s="81">
        <f t="shared" si="38"/>
        <v>0</v>
      </c>
      <c r="U439" s="88">
        <f t="shared" si="38"/>
        <v>0</v>
      </c>
      <c r="V439" s="80"/>
      <c r="W439" s="81"/>
      <c r="X439" s="1"/>
    </row>
    <row r="440" spans="1:24" ht="23.25">
      <c r="A440" s="1"/>
      <c r="B440" s="40"/>
      <c r="C440" s="40"/>
      <c r="D440" s="40"/>
      <c r="E440" s="40"/>
      <c r="F440" s="50"/>
      <c r="G440" s="91"/>
      <c r="H440" s="40"/>
      <c r="I440" s="44"/>
      <c r="J440" s="48" t="s">
        <v>41</v>
      </c>
      <c r="K440" s="49"/>
      <c r="L440" s="42"/>
      <c r="M440" s="86"/>
      <c r="N440" s="71"/>
      <c r="O440" s="72"/>
      <c r="P440" s="70"/>
      <c r="Q440" s="78"/>
      <c r="R440" s="79"/>
      <c r="S440" s="80">
        <f t="shared" si="38"/>
        <v>1738982</v>
      </c>
      <c r="T440" s="81">
        <f t="shared" si="38"/>
        <v>2162765.3</v>
      </c>
      <c r="U440" s="88">
        <f t="shared" si="38"/>
        <v>2162765.2</v>
      </c>
      <c r="V440" s="80">
        <f>(U440/S440)*100</f>
        <v>124.36961394655034</v>
      </c>
      <c r="W440" s="81">
        <f>(U440/T440)*100</f>
        <v>99.9999953762898</v>
      </c>
      <c r="X440" s="1"/>
    </row>
    <row r="441" spans="1:24" ht="23.25">
      <c r="A441" s="1"/>
      <c r="B441" s="40"/>
      <c r="C441" s="40"/>
      <c r="D441" s="40"/>
      <c r="E441" s="40"/>
      <c r="F441" s="50"/>
      <c r="G441" s="91"/>
      <c r="H441" s="40"/>
      <c r="I441" s="44"/>
      <c r="J441" s="48"/>
      <c r="K441" s="49"/>
      <c r="L441" s="42"/>
      <c r="M441" s="86"/>
      <c r="N441" s="71"/>
      <c r="O441" s="72"/>
      <c r="P441" s="70"/>
      <c r="Q441" s="78"/>
      <c r="R441" s="79"/>
      <c r="S441" s="80"/>
      <c r="T441" s="81"/>
      <c r="U441" s="88"/>
      <c r="V441" s="80"/>
      <c r="W441" s="81"/>
      <c r="X441" s="1"/>
    </row>
    <row r="442" spans="1:24" ht="23.25">
      <c r="A442" s="1"/>
      <c r="B442" s="40"/>
      <c r="C442" s="40"/>
      <c r="D442" s="40"/>
      <c r="E442" s="40"/>
      <c r="F442" s="50"/>
      <c r="G442" s="92" t="s">
        <v>49</v>
      </c>
      <c r="H442" s="40"/>
      <c r="I442" s="44"/>
      <c r="J442" s="48" t="s">
        <v>50</v>
      </c>
      <c r="K442" s="49"/>
      <c r="L442" s="42"/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0"/>
      <c r="C443" s="40"/>
      <c r="D443" s="40"/>
      <c r="E443" s="40"/>
      <c r="F443" s="50"/>
      <c r="G443" s="91"/>
      <c r="H443" s="40"/>
      <c r="I443" s="44"/>
      <c r="J443" s="48" t="s">
        <v>51</v>
      </c>
      <c r="K443" s="49"/>
      <c r="L443" s="42"/>
      <c r="M443" s="86"/>
      <c r="N443" s="71"/>
      <c r="O443" s="72"/>
      <c r="P443" s="70"/>
      <c r="Q443" s="78"/>
      <c r="R443" s="79"/>
      <c r="S443" s="80">
        <f>+S444+S445</f>
        <v>1738982</v>
      </c>
      <c r="T443" s="81">
        <f>+T444+T445</f>
        <v>2162765.3</v>
      </c>
      <c r="U443" s="88">
        <f>+U444+U445</f>
        <v>2162765.2</v>
      </c>
      <c r="V443" s="80">
        <f>(U443/S443)*100</f>
        <v>124.36961394655034</v>
      </c>
      <c r="W443" s="81">
        <f>(U443/T443)*100</f>
        <v>99.9999953762898</v>
      </c>
      <c r="X443" s="1"/>
    </row>
    <row r="444" spans="1:24" ht="23.25">
      <c r="A444" s="1"/>
      <c r="B444" s="40"/>
      <c r="C444" s="40"/>
      <c r="D444" s="40"/>
      <c r="E444" s="40"/>
      <c r="F444" s="50"/>
      <c r="G444" s="91"/>
      <c r="H444" s="40"/>
      <c r="I444" s="44"/>
      <c r="J444" s="48" t="s">
        <v>40</v>
      </c>
      <c r="K444" s="49"/>
      <c r="L444" s="42"/>
      <c r="M444" s="86"/>
      <c r="N444" s="71"/>
      <c r="O444" s="72"/>
      <c r="P444" s="70"/>
      <c r="Q444" s="78"/>
      <c r="R444" s="79"/>
      <c r="S444" s="80">
        <f aca="true" t="shared" si="39" ref="S444:U445">+S469</f>
        <v>0</v>
      </c>
      <c r="T444" s="81">
        <f t="shared" si="39"/>
        <v>0</v>
      </c>
      <c r="U444" s="88">
        <f t="shared" si="39"/>
        <v>0</v>
      </c>
      <c r="V444" s="80"/>
      <c r="W444" s="81"/>
      <c r="X444" s="1"/>
    </row>
    <row r="445" spans="1:24" ht="23.25">
      <c r="A445" s="1"/>
      <c r="B445" s="40"/>
      <c r="C445" s="40"/>
      <c r="D445" s="40"/>
      <c r="E445" s="40"/>
      <c r="F445" s="50"/>
      <c r="G445" s="91"/>
      <c r="H445" s="40"/>
      <c r="I445" s="44"/>
      <c r="J445" s="48" t="s">
        <v>41</v>
      </c>
      <c r="K445" s="49"/>
      <c r="L445" s="42"/>
      <c r="M445" s="86"/>
      <c r="N445" s="71"/>
      <c r="O445" s="72"/>
      <c r="P445" s="70"/>
      <c r="Q445" s="78"/>
      <c r="R445" s="79"/>
      <c r="S445" s="80">
        <f t="shared" si="39"/>
        <v>1738982</v>
      </c>
      <c r="T445" s="81">
        <f t="shared" si="39"/>
        <v>2162765.3</v>
      </c>
      <c r="U445" s="88">
        <f t="shared" si="39"/>
        <v>2162765.2</v>
      </c>
      <c r="V445" s="80">
        <f>(U445/S445)*100</f>
        <v>124.36961394655034</v>
      </c>
      <c r="W445" s="81">
        <f>(U445/T445)*100</f>
        <v>99.9999953762898</v>
      </c>
      <c r="X445" s="1"/>
    </row>
    <row r="446" spans="1:24" ht="23.25">
      <c r="A446" s="1"/>
      <c r="B446" s="40"/>
      <c r="C446" s="40"/>
      <c r="D446" s="40"/>
      <c r="E446" s="40"/>
      <c r="F446" s="50"/>
      <c r="G446" s="91"/>
      <c r="H446" s="40"/>
      <c r="I446" s="44"/>
      <c r="J446" s="48"/>
      <c r="K446" s="49"/>
      <c r="L446" s="42"/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0"/>
      <c r="C447" s="40"/>
      <c r="D447" s="40"/>
      <c r="E447" s="40"/>
      <c r="F447" s="50"/>
      <c r="G447" s="91"/>
      <c r="H447" s="40"/>
      <c r="I447" s="44"/>
      <c r="J447" s="48" t="s">
        <v>219</v>
      </c>
      <c r="K447" s="49"/>
      <c r="L447" s="42"/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0"/>
      <c r="C448" s="40"/>
      <c r="D448" s="40"/>
      <c r="E448" s="40"/>
      <c r="F448" s="50"/>
      <c r="G448" s="91"/>
      <c r="H448" s="40"/>
      <c r="I448" s="44"/>
      <c r="J448" s="48" t="s">
        <v>220</v>
      </c>
      <c r="K448" s="49"/>
      <c r="L448" s="42" t="s">
        <v>221</v>
      </c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0"/>
      <c r="C449" s="40"/>
      <c r="D449" s="40"/>
      <c r="E449" s="40"/>
      <c r="F449" s="50"/>
      <c r="G449" s="91"/>
      <c r="H449" s="40"/>
      <c r="I449" s="44"/>
      <c r="J449" s="48" t="s">
        <v>222</v>
      </c>
      <c r="K449" s="49"/>
      <c r="L449" s="42" t="s">
        <v>223</v>
      </c>
      <c r="M449" s="86" t="s">
        <v>224</v>
      </c>
      <c r="N449" s="71">
        <v>650000</v>
      </c>
      <c r="O449" s="72">
        <v>129689</v>
      </c>
      <c r="P449" s="70">
        <v>207493</v>
      </c>
      <c r="Q449" s="78">
        <f>(P449/N449)*100</f>
        <v>31.922</v>
      </c>
      <c r="R449" s="79">
        <f>(P449/O449)*100</f>
        <v>159.99275189106245</v>
      </c>
      <c r="S449" s="80">
        <f>+S460+S461</f>
        <v>1634643.1</v>
      </c>
      <c r="T449" s="81">
        <f>+T460+T461</f>
        <v>2032999.4</v>
      </c>
      <c r="U449" s="88">
        <f>+U460+U461</f>
        <v>2032999.3</v>
      </c>
      <c r="V449" s="80">
        <f>(U449/S449)*100</f>
        <v>124.36961315898255</v>
      </c>
      <c r="W449" s="81">
        <f>(U449/T449)*100</f>
        <v>99.9999950811594</v>
      </c>
      <c r="X449" s="1"/>
    </row>
    <row r="450" spans="1:24" ht="23.25">
      <c r="A450" s="1"/>
      <c r="B450" s="51"/>
      <c r="C450" s="51"/>
      <c r="D450" s="51"/>
      <c r="E450" s="51"/>
      <c r="F450" s="93"/>
      <c r="G450" s="94"/>
      <c r="H450" s="51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678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34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23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35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24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32</v>
      </c>
      <c r="M455" s="23" t="s">
        <v>20</v>
      </c>
      <c r="N455" s="64"/>
      <c r="O455" s="17"/>
      <c r="P455" s="65"/>
      <c r="Q455" s="23" t="s">
        <v>3</v>
      </c>
      <c r="R455" s="16"/>
      <c r="S455" s="20" t="s">
        <v>36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33</v>
      </c>
      <c r="M456" s="30" t="s">
        <v>21</v>
      </c>
      <c r="N456" s="28" t="s">
        <v>6</v>
      </c>
      <c r="O456" s="67" t="s">
        <v>7</v>
      </c>
      <c r="P456" s="28" t="s">
        <v>8</v>
      </c>
      <c r="Q456" s="20" t="s">
        <v>30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13</v>
      </c>
      <c r="C457" s="14" t="s">
        <v>14</v>
      </c>
      <c r="D457" s="14" t="s">
        <v>15</v>
      </c>
      <c r="E457" s="14" t="s">
        <v>16</v>
      </c>
      <c r="F457" s="27" t="s">
        <v>17</v>
      </c>
      <c r="G457" s="2" t="s">
        <v>5</v>
      </c>
      <c r="H457" s="14" t="s">
        <v>18</v>
      </c>
      <c r="I457" s="24"/>
      <c r="J457" s="1"/>
      <c r="K457" s="18"/>
      <c r="L457" s="26" t="s">
        <v>19</v>
      </c>
      <c r="M457" s="28" t="s">
        <v>22</v>
      </c>
      <c r="N457" s="28"/>
      <c r="O457" s="28"/>
      <c r="P457" s="28"/>
      <c r="Q457" s="26" t="s">
        <v>25</v>
      </c>
      <c r="R457" s="29" t="s">
        <v>25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26</v>
      </c>
      <c r="R458" s="37" t="s">
        <v>27</v>
      </c>
      <c r="S458" s="31"/>
      <c r="T458" s="32"/>
      <c r="U458" s="33"/>
      <c r="V458" s="38" t="s">
        <v>28</v>
      </c>
      <c r="W458" s="39" t="s">
        <v>29</v>
      </c>
      <c r="X458" s="1"/>
    </row>
    <row r="459" spans="1:24" ht="23.25">
      <c r="A459" s="1"/>
      <c r="B459" s="40"/>
      <c r="C459" s="40"/>
      <c r="D459" s="40"/>
      <c r="E459" s="40"/>
      <c r="F459" s="50"/>
      <c r="G459" s="91"/>
      <c r="H459" s="40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89" t="s">
        <v>68</v>
      </c>
      <c r="C460" s="89" t="s">
        <v>38</v>
      </c>
      <c r="D460" s="89" t="s">
        <v>72</v>
      </c>
      <c r="E460" s="89" t="s">
        <v>44</v>
      </c>
      <c r="F460" s="90" t="s">
        <v>216</v>
      </c>
      <c r="G460" s="92" t="s">
        <v>49</v>
      </c>
      <c r="H460" s="40"/>
      <c r="I460" s="44"/>
      <c r="J460" s="48" t="s">
        <v>40</v>
      </c>
      <c r="K460" s="49"/>
      <c r="L460" s="42"/>
      <c r="M460" s="86"/>
      <c r="N460" s="71"/>
      <c r="O460" s="72"/>
      <c r="P460" s="70"/>
      <c r="Q460" s="78"/>
      <c r="R460" s="79"/>
      <c r="S460" s="80"/>
      <c r="T460" s="81"/>
      <c r="U460" s="88"/>
      <c r="V460" s="80"/>
      <c r="W460" s="81"/>
      <c r="X460" s="1"/>
    </row>
    <row r="461" spans="1:24" ht="23.25">
      <c r="A461" s="1"/>
      <c r="B461" s="40"/>
      <c r="C461" s="40"/>
      <c r="D461" s="40"/>
      <c r="E461" s="40"/>
      <c r="F461" s="50"/>
      <c r="G461" s="91"/>
      <c r="H461" s="40"/>
      <c r="I461" s="44"/>
      <c r="J461" s="48" t="s">
        <v>41</v>
      </c>
      <c r="K461" s="49"/>
      <c r="L461" s="42"/>
      <c r="M461" s="86"/>
      <c r="N461" s="71"/>
      <c r="O461" s="72"/>
      <c r="P461" s="70"/>
      <c r="Q461" s="78"/>
      <c r="R461" s="79"/>
      <c r="S461" s="80">
        <v>1634643.1</v>
      </c>
      <c r="T461" s="81">
        <v>2032999.4</v>
      </c>
      <c r="U461" s="88">
        <v>2032999.3</v>
      </c>
      <c r="V461" s="80">
        <f>(U461/S461)*100</f>
        <v>124.36961315898255</v>
      </c>
      <c r="W461" s="81">
        <f>(U461/T461)*100</f>
        <v>99.9999950811594</v>
      </c>
      <c r="X461" s="1"/>
    </row>
    <row r="462" spans="1:24" ht="23.25">
      <c r="A462" s="1"/>
      <c r="B462" s="40"/>
      <c r="C462" s="40"/>
      <c r="D462" s="40"/>
      <c r="E462" s="40"/>
      <c r="F462" s="50"/>
      <c r="G462" s="91"/>
      <c r="H462" s="40"/>
      <c r="I462" s="44"/>
      <c r="J462" s="48" t="s">
        <v>225</v>
      </c>
      <c r="K462" s="49"/>
      <c r="L462" s="42"/>
      <c r="M462" s="86"/>
      <c r="N462" s="71"/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0"/>
      <c r="C463" s="40"/>
      <c r="D463" s="40"/>
      <c r="E463" s="40"/>
      <c r="F463" s="50"/>
      <c r="G463" s="91"/>
      <c r="H463" s="40"/>
      <c r="I463" s="44"/>
      <c r="J463" s="48" t="s">
        <v>226</v>
      </c>
      <c r="K463" s="49"/>
      <c r="L463" s="42" t="s">
        <v>221</v>
      </c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40"/>
      <c r="C464" s="40"/>
      <c r="D464" s="40"/>
      <c r="E464" s="40"/>
      <c r="F464" s="50"/>
      <c r="G464" s="91"/>
      <c r="H464" s="40"/>
      <c r="I464" s="44"/>
      <c r="J464" s="48" t="s">
        <v>227</v>
      </c>
      <c r="K464" s="49"/>
      <c r="L464" s="42" t="s">
        <v>223</v>
      </c>
      <c r="M464" s="86" t="s">
        <v>224</v>
      </c>
      <c r="N464" s="71">
        <v>9500</v>
      </c>
      <c r="O464" s="72">
        <v>9500</v>
      </c>
      <c r="P464" s="70">
        <v>8726</v>
      </c>
      <c r="Q464" s="78">
        <f>(P464/N464)*100</f>
        <v>91.85263157894737</v>
      </c>
      <c r="R464" s="79">
        <f>(P464/O464)*100</f>
        <v>91.85263157894737</v>
      </c>
      <c r="S464" s="80">
        <f>+S465+S466</f>
        <v>104338.9</v>
      </c>
      <c r="T464" s="81">
        <f>+T465+T466</f>
        <v>129765.9</v>
      </c>
      <c r="U464" s="88">
        <f>+U465+U466</f>
        <v>129765.9</v>
      </c>
      <c r="V464" s="80">
        <f>(U464/S464)*100</f>
        <v>124.36962628511515</v>
      </c>
      <c r="W464" s="81">
        <f>(U464/T464)*100</f>
        <v>100</v>
      </c>
      <c r="X464" s="1"/>
    </row>
    <row r="465" spans="1:24" ht="23.25">
      <c r="A465" s="1"/>
      <c r="B465" s="40"/>
      <c r="C465" s="40"/>
      <c r="D465" s="40"/>
      <c r="E465" s="40"/>
      <c r="F465" s="50"/>
      <c r="G465" s="91"/>
      <c r="H465" s="40"/>
      <c r="I465" s="44"/>
      <c r="J465" s="48" t="s">
        <v>40</v>
      </c>
      <c r="K465" s="49"/>
      <c r="L465" s="42"/>
      <c r="M465" s="86"/>
      <c r="N465" s="71"/>
      <c r="O465" s="72"/>
      <c r="P465" s="70"/>
      <c r="Q465" s="78"/>
      <c r="R465" s="79"/>
      <c r="S465" s="80"/>
      <c r="T465" s="81"/>
      <c r="U465" s="88"/>
      <c r="V465" s="80"/>
      <c r="W465" s="81"/>
      <c r="X465" s="1"/>
    </row>
    <row r="466" spans="1:24" ht="23.25">
      <c r="A466" s="1"/>
      <c r="B466" s="40"/>
      <c r="C466" s="40"/>
      <c r="D466" s="40"/>
      <c r="E466" s="40"/>
      <c r="F466" s="50"/>
      <c r="G466" s="91"/>
      <c r="H466" s="40"/>
      <c r="I466" s="44"/>
      <c r="J466" s="48" t="s">
        <v>41</v>
      </c>
      <c r="K466" s="49"/>
      <c r="L466" s="42"/>
      <c r="M466" s="86"/>
      <c r="N466" s="71"/>
      <c r="O466" s="72"/>
      <c r="P466" s="70"/>
      <c r="Q466" s="78"/>
      <c r="R466" s="79"/>
      <c r="S466" s="80">
        <v>104338.9</v>
      </c>
      <c r="T466" s="81">
        <v>129765.9</v>
      </c>
      <c r="U466" s="88">
        <v>129765.9</v>
      </c>
      <c r="V466" s="80">
        <f>(U466/S466)*100</f>
        <v>124.36962628511515</v>
      </c>
      <c r="W466" s="81">
        <f>(U466/T466)*100</f>
        <v>100</v>
      </c>
      <c r="X466" s="1"/>
    </row>
    <row r="467" spans="1:24" ht="23.25">
      <c r="A467" s="1"/>
      <c r="B467" s="40"/>
      <c r="C467" s="40"/>
      <c r="D467" s="40"/>
      <c r="E467" s="40"/>
      <c r="F467" s="50"/>
      <c r="G467" s="91"/>
      <c r="H467" s="40"/>
      <c r="I467" s="44"/>
      <c r="J467" s="48"/>
      <c r="K467" s="49"/>
      <c r="L467" s="42"/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40"/>
      <c r="C468" s="40"/>
      <c r="D468" s="40"/>
      <c r="E468" s="40"/>
      <c r="F468" s="50"/>
      <c r="G468" s="91"/>
      <c r="H468" s="89" t="s">
        <v>228</v>
      </c>
      <c r="I468" s="44"/>
      <c r="J468" s="48" t="s">
        <v>229</v>
      </c>
      <c r="K468" s="49"/>
      <c r="L468" s="42"/>
      <c r="M468" s="86"/>
      <c r="N468" s="71"/>
      <c r="O468" s="72"/>
      <c r="P468" s="70"/>
      <c r="Q468" s="78"/>
      <c r="R468" s="79"/>
      <c r="S468" s="80">
        <f>+S469+S470</f>
        <v>1738982</v>
      </c>
      <c r="T468" s="81">
        <f>+T469+T470</f>
        <v>2162765.3</v>
      </c>
      <c r="U468" s="88">
        <f>+U469+U470</f>
        <v>2162765.2</v>
      </c>
      <c r="V468" s="80">
        <f>(U468/S468)*100</f>
        <v>124.36961394655034</v>
      </c>
      <c r="W468" s="81">
        <f>(U468/T468)*100</f>
        <v>99.9999953762898</v>
      </c>
      <c r="X468" s="1"/>
    </row>
    <row r="469" spans="1:24" ht="23.25">
      <c r="A469" s="1"/>
      <c r="B469" s="40"/>
      <c r="C469" s="40"/>
      <c r="D469" s="40"/>
      <c r="E469" s="40"/>
      <c r="F469" s="50"/>
      <c r="G469" s="91"/>
      <c r="H469" s="40"/>
      <c r="I469" s="44"/>
      <c r="J469" s="48" t="s">
        <v>40</v>
      </c>
      <c r="K469" s="49"/>
      <c r="L469" s="42"/>
      <c r="M469" s="86"/>
      <c r="N469" s="71"/>
      <c r="O469" s="72"/>
      <c r="P469" s="70"/>
      <c r="Q469" s="78"/>
      <c r="R469" s="79"/>
      <c r="S469" s="80">
        <v>0</v>
      </c>
      <c r="T469" s="81">
        <v>0</v>
      </c>
      <c r="U469" s="88">
        <v>0</v>
      </c>
      <c r="V469" s="80"/>
      <c r="W469" s="81"/>
      <c r="X469" s="1"/>
    </row>
    <row r="470" spans="1:24" ht="23.25">
      <c r="A470" s="1"/>
      <c r="B470" s="40"/>
      <c r="C470" s="40"/>
      <c r="D470" s="40"/>
      <c r="E470" s="40"/>
      <c r="F470" s="50"/>
      <c r="G470" s="91"/>
      <c r="H470" s="40"/>
      <c r="I470" s="44"/>
      <c r="J470" s="48" t="s">
        <v>41</v>
      </c>
      <c r="K470" s="49"/>
      <c r="L470" s="42"/>
      <c r="M470" s="86"/>
      <c r="N470" s="71"/>
      <c r="O470" s="72"/>
      <c r="P470" s="70"/>
      <c r="Q470" s="78"/>
      <c r="R470" s="79"/>
      <c r="S470" s="80">
        <v>1738982</v>
      </c>
      <c r="T470" s="81">
        <v>2162765.3</v>
      </c>
      <c r="U470" s="88">
        <v>2162765.2</v>
      </c>
      <c r="V470" s="80">
        <f>(U470/S470)*100</f>
        <v>124.36961394655034</v>
      </c>
      <c r="W470" s="81">
        <f>(U470/T470)*100</f>
        <v>99.9999953762898</v>
      </c>
      <c r="X470" s="1"/>
    </row>
    <row r="471" spans="1:24" ht="23.25">
      <c r="A471" s="1"/>
      <c r="B471" s="40"/>
      <c r="C471" s="40"/>
      <c r="D471" s="40"/>
      <c r="E471" s="40"/>
      <c r="F471" s="50"/>
      <c r="G471" s="91"/>
      <c r="H471" s="40"/>
      <c r="I471" s="44"/>
      <c r="J471" s="48"/>
      <c r="K471" s="49"/>
      <c r="L471" s="42"/>
      <c r="M471" s="86"/>
      <c r="N471" s="71"/>
      <c r="O471" s="72"/>
      <c r="P471" s="70"/>
      <c r="Q471" s="78"/>
      <c r="R471" s="79"/>
      <c r="S471" s="80"/>
      <c r="T471" s="81"/>
      <c r="U471" s="88"/>
      <c r="V471" s="80"/>
      <c r="W471" s="81"/>
      <c r="X471" s="1"/>
    </row>
    <row r="472" spans="1:24" ht="23.25">
      <c r="A472" s="1"/>
      <c r="B472" s="40"/>
      <c r="C472" s="40"/>
      <c r="D472" s="40"/>
      <c r="E472" s="40"/>
      <c r="F472" s="90" t="s">
        <v>230</v>
      </c>
      <c r="G472" s="91"/>
      <c r="H472" s="40"/>
      <c r="I472" s="44"/>
      <c r="J472" s="48" t="s">
        <v>231</v>
      </c>
      <c r="K472" s="49"/>
      <c r="L472" s="42"/>
      <c r="M472" s="86"/>
      <c r="N472" s="71"/>
      <c r="O472" s="72"/>
      <c r="P472" s="70"/>
      <c r="Q472" s="78"/>
      <c r="R472" s="79"/>
      <c r="S472" s="80">
        <f>+S473+S474</f>
        <v>563244.9</v>
      </c>
      <c r="T472" s="81">
        <f>+T473+T474</f>
        <v>540566.6</v>
      </c>
      <c r="U472" s="88">
        <f>+U473+U474</f>
        <v>412438.50000000006</v>
      </c>
      <c r="V472" s="80">
        <f>(U472/S472)*100</f>
        <v>73.22543000389352</v>
      </c>
      <c r="W472" s="81">
        <f>(U472/T472)*100</f>
        <v>76.29744420021512</v>
      </c>
      <c r="X472" s="1"/>
    </row>
    <row r="473" spans="1:24" ht="23.25">
      <c r="A473" s="1"/>
      <c r="B473" s="40"/>
      <c r="C473" s="40"/>
      <c r="D473" s="40"/>
      <c r="E473" s="40"/>
      <c r="F473" s="50"/>
      <c r="G473" s="91"/>
      <c r="H473" s="40"/>
      <c r="I473" s="44"/>
      <c r="J473" s="48" t="s">
        <v>40</v>
      </c>
      <c r="K473" s="49"/>
      <c r="L473" s="42"/>
      <c r="M473" s="86"/>
      <c r="N473" s="71"/>
      <c r="O473" s="72"/>
      <c r="P473" s="70"/>
      <c r="Q473" s="78"/>
      <c r="R473" s="79"/>
      <c r="S473" s="80">
        <f>+S478+S494</f>
        <v>563244.9</v>
      </c>
      <c r="T473" s="81">
        <f>+T478+T494</f>
        <v>540566.6</v>
      </c>
      <c r="U473" s="88">
        <f>+U478+U494</f>
        <v>412438.50000000006</v>
      </c>
      <c r="V473" s="80">
        <f>(U473/S473)*100</f>
        <v>73.22543000389352</v>
      </c>
      <c r="W473" s="81">
        <f>(U473/T473)*100</f>
        <v>76.29744420021512</v>
      </c>
      <c r="X473" s="1"/>
    </row>
    <row r="474" spans="1:24" ht="23.25">
      <c r="A474" s="1"/>
      <c r="B474" s="40"/>
      <c r="C474" s="40"/>
      <c r="D474" s="40"/>
      <c r="E474" s="40"/>
      <c r="F474" s="50"/>
      <c r="G474" s="91"/>
      <c r="H474" s="40"/>
      <c r="I474" s="44"/>
      <c r="J474" s="48" t="s">
        <v>41</v>
      </c>
      <c r="K474" s="49"/>
      <c r="L474" s="42"/>
      <c r="M474" s="86"/>
      <c r="N474" s="71"/>
      <c r="O474" s="72"/>
      <c r="P474" s="70"/>
      <c r="Q474" s="78"/>
      <c r="R474" s="79"/>
      <c r="S474" s="80">
        <f>+S479+S505</f>
        <v>0</v>
      </c>
      <c r="T474" s="81">
        <f>+T479+T505</f>
        <v>0</v>
      </c>
      <c r="U474" s="88">
        <f>+U479+U505</f>
        <v>0</v>
      </c>
      <c r="V474" s="80"/>
      <c r="W474" s="81"/>
      <c r="X474" s="1"/>
    </row>
    <row r="475" spans="1:24" ht="23.25">
      <c r="A475" s="1"/>
      <c r="B475" s="40"/>
      <c r="C475" s="40"/>
      <c r="D475" s="40"/>
      <c r="E475" s="40"/>
      <c r="F475" s="50"/>
      <c r="G475" s="91"/>
      <c r="H475" s="40"/>
      <c r="I475" s="44"/>
      <c r="J475" s="48"/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0"/>
      <c r="C476" s="40"/>
      <c r="D476" s="40"/>
      <c r="E476" s="40"/>
      <c r="F476" s="50"/>
      <c r="G476" s="92" t="s">
        <v>232</v>
      </c>
      <c r="H476" s="40"/>
      <c r="I476" s="44"/>
      <c r="J476" s="48" t="s">
        <v>233</v>
      </c>
      <c r="K476" s="49"/>
      <c r="L476" s="42"/>
      <c r="M476" s="86"/>
      <c r="N476" s="71"/>
      <c r="O476" s="72"/>
      <c r="P476" s="70"/>
      <c r="Q476" s="78"/>
      <c r="R476" s="79"/>
      <c r="S476" s="80"/>
      <c r="T476" s="81"/>
      <c r="U476" s="88"/>
      <c r="V476" s="80"/>
      <c r="W476" s="81"/>
      <c r="X476" s="1"/>
    </row>
    <row r="477" spans="1:24" ht="23.25">
      <c r="A477" s="1"/>
      <c r="B477" s="40"/>
      <c r="C477" s="40"/>
      <c r="D477" s="40"/>
      <c r="E477" s="40"/>
      <c r="F477" s="50"/>
      <c r="G477" s="91"/>
      <c r="H477" s="40"/>
      <c r="I477" s="44"/>
      <c r="J477" s="48" t="s">
        <v>234</v>
      </c>
      <c r="K477" s="49"/>
      <c r="L477" s="42"/>
      <c r="M477" s="86"/>
      <c r="N477" s="71"/>
      <c r="O477" s="72"/>
      <c r="P477" s="70"/>
      <c r="Q477" s="78"/>
      <c r="R477" s="79"/>
      <c r="S477" s="80">
        <f>+S478+S479</f>
        <v>255135.4</v>
      </c>
      <c r="T477" s="81">
        <f>+T478+T479</f>
        <v>118629</v>
      </c>
      <c r="U477" s="88">
        <f>+U478+U479</f>
        <v>22209.9</v>
      </c>
      <c r="V477" s="80">
        <f>(U477/S477)*100</f>
        <v>8.705142445932632</v>
      </c>
      <c r="W477" s="81">
        <f>(U477/T477)*100</f>
        <v>18.72215057026528</v>
      </c>
      <c r="X477" s="1"/>
    </row>
    <row r="478" spans="1:24" ht="23.25">
      <c r="A478" s="1"/>
      <c r="B478" s="40"/>
      <c r="C478" s="40"/>
      <c r="D478" s="40"/>
      <c r="E478" s="40"/>
      <c r="F478" s="50"/>
      <c r="G478" s="91"/>
      <c r="H478" s="40"/>
      <c r="I478" s="44"/>
      <c r="J478" s="48" t="s">
        <v>40</v>
      </c>
      <c r="K478" s="49"/>
      <c r="L478" s="42"/>
      <c r="M478" s="86"/>
      <c r="N478" s="71"/>
      <c r="O478" s="72"/>
      <c r="P478" s="70"/>
      <c r="Q478" s="78"/>
      <c r="R478" s="79"/>
      <c r="S478" s="80">
        <f aca="true" t="shared" si="40" ref="S478:U479">+S489</f>
        <v>255135.4</v>
      </c>
      <c r="T478" s="81">
        <f t="shared" si="40"/>
        <v>118629</v>
      </c>
      <c r="U478" s="88">
        <f t="shared" si="40"/>
        <v>22209.9</v>
      </c>
      <c r="V478" s="80">
        <f>(U478/S478)*100</f>
        <v>8.705142445932632</v>
      </c>
      <c r="W478" s="81">
        <f>(U478/T478)*100</f>
        <v>18.72215057026528</v>
      </c>
      <c r="X478" s="1"/>
    </row>
    <row r="479" spans="1:24" ht="23.25">
      <c r="A479" s="1"/>
      <c r="B479" s="40"/>
      <c r="C479" s="40"/>
      <c r="D479" s="40"/>
      <c r="E479" s="40"/>
      <c r="F479" s="50"/>
      <c r="G479" s="91"/>
      <c r="H479" s="40"/>
      <c r="I479" s="44"/>
      <c r="J479" s="48" t="s">
        <v>41</v>
      </c>
      <c r="K479" s="49"/>
      <c r="L479" s="42"/>
      <c r="M479" s="86"/>
      <c r="N479" s="71"/>
      <c r="O479" s="72"/>
      <c r="P479" s="70"/>
      <c r="Q479" s="78"/>
      <c r="R479" s="79"/>
      <c r="S479" s="80">
        <f t="shared" si="40"/>
        <v>0</v>
      </c>
      <c r="T479" s="81">
        <f t="shared" si="40"/>
        <v>0</v>
      </c>
      <c r="U479" s="88">
        <f t="shared" si="40"/>
        <v>0</v>
      </c>
      <c r="V479" s="80"/>
      <c r="W479" s="81"/>
      <c r="X479" s="1"/>
    </row>
    <row r="480" spans="1:24" ht="23.25">
      <c r="A480" s="1"/>
      <c r="B480" s="40"/>
      <c r="C480" s="40"/>
      <c r="D480" s="40"/>
      <c r="E480" s="40"/>
      <c r="F480" s="50"/>
      <c r="G480" s="91"/>
      <c r="H480" s="40"/>
      <c r="I480" s="44"/>
      <c r="J480" s="48"/>
      <c r="K480" s="49"/>
      <c r="L480" s="42"/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0"/>
      <c r="C481" s="40"/>
      <c r="D481" s="40"/>
      <c r="E481" s="40"/>
      <c r="F481" s="50"/>
      <c r="G481" s="91"/>
      <c r="H481" s="40"/>
      <c r="I481" s="44"/>
      <c r="J481" s="48" t="s">
        <v>235</v>
      </c>
      <c r="K481" s="49"/>
      <c r="L481" s="42"/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0"/>
      <c r="C482" s="40"/>
      <c r="D482" s="40"/>
      <c r="E482" s="40"/>
      <c r="F482" s="50"/>
      <c r="G482" s="91"/>
      <c r="H482" s="40"/>
      <c r="I482" s="44"/>
      <c r="J482" s="48" t="s">
        <v>236</v>
      </c>
      <c r="K482" s="49"/>
      <c r="L482" s="42" t="s">
        <v>237</v>
      </c>
      <c r="M482" s="86"/>
      <c r="N482" s="71"/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0"/>
      <c r="C483" s="40"/>
      <c r="D483" s="40"/>
      <c r="E483" s="40"/>
      <c r="F483" s="50"/>
      <c r="G483" s="91"/>
      <c r="H483" s="40"/>
      <c r="I483" s="44"/>
      <c r="J483" s="48" t="s">
        <v>238</v>
      </c>
      <c r="K483" s="49"/>
      <c r="L483" s="42" t="s">
        <v>239</v>
      </c>
      <c r="M483" s="86"/>
      <c r="N483" s="71"/>
      <c r="O483" s="72"/>
      <c r="P483" s="70"/>
      <c r="Q483" s="78"/>
      <c r="R483" s="79"/>
      <c r="S483" s="80"/>
      <c r="T483" s="81"/>
      <c r="U483" s="88"/>
      <c r="V483" s="80"/>
      <c r="W483" s="81"/>
      <c r="X483" s="1"/>
    </row>
    <row r="484" spans="1:24" ht="23.25">
      <c r="A484" s="1"/>
      <c r="B484" s="40"/>
      <c r="C484" s="40"/>
      <c r="D484" s="40"/>
      <c r="E484" s="40"/>
      <c r="F484" s="50"/>
      <c r="G484" s="91"/>
      <c r="H484" s="40"/>
      <c r="I484" s="44"/>
      <c r="J484" s="48" t="s">
        <v>240</v>
      </c>
      <c r="K484" s="49"/>
      <c r="L484" s="42" t="s">
        <v>67</v>
      </c>
      <c r="M484" s="86" t="s">
        <v>103</v>
      </c>
      <c r="N484" s="71">
        <v>260</v>
      </c>
      <c r="O484" s="72">
        <v>260</v>
      </c>
      <c r="P484" s="70">
        <v>260</v>
      </c>
      <c r="Q484" s="78">
        <f>(P484/N484)*100</f>
        <v>100</v>
      </c>
      <c r="R484" s="79">
        <f>(P484/O484)*100</f>
        <v>100</v>
      </c>
      <c r="S484" s="80">
        <f>+S485+S486</f>
        <v>255135.4</v>
      </c>
      <c r="T484" s="81">
        <f>+T485+T486</f>
        <v>118629</v>
      </c>
      <c r="U484" s="88">
        <f>+U485+U486</f>
        <v>22209.9</v>
      </c>
      <c r="V484" s="80">
        <f>(U484/S484)*100</f>
        <v>8.705142445932632</v>
      </c>
      <c r="W484" s="81">
        <f>(U484/T484)*100</f>
        <v>18.72215057026528</v>
      </c>
      <c r="X484" s="1"/>
    </row>
    <row r="485" spans="1:24" ht="23.25">
      <c r="A485" s="1"/>
      <c r="B485" s="40"/>
      <c r="C485" s="40"/>
      <c r="D485" s="40"/>
      <c r="E485" s="40"/>
      <c r="F485" s="50"/>
      <c r="G485" s="91"/>
      <c r="H485" s="40"/>
      <c r="I485" s="44"/>
      <c r="J485" s="48" t="s">
        <v>40</v>
      </c>
      <c r="K485" s="49"/>
      <c r="L485" s="42"/>
      <c r="M485" s="86"/>
      <c r="N485" s="71"/>
      <c r="O485" s="72"/>
      <c r="P485" s="70"/>
      <c r="Q485" s="78"/>
      <c r="R485" s="79"/>
      <c r="S485" s="80">
        <f aca="true" t="shared" si="41" ref="S485:U486">+S489</f>
        <v>255135.4</v>
      </c>
      <c r="T485" s="81">
        <f t="shared" si="41"/>
        <v>118629</v>
      </c>
      <c r="U485" s="88">
        <f t="shared" si="41"/>
        <v>22209.9</v>
      </c>
      <c r="V485" s="80">
        <f>(U485/S485)*100</f>
        <v>8.705142445932632</v>
      </c>
      <c r="W485" s="81">
        <f>(U485/T485)*100</f>
        <v>18.72215057026528</v>
      </c>
      <c r="X485" s="1"/>
    </row>
    <row r="486" spans="1:24" ht="23.25">
      <c r="A486" s="1"/>
      <c r="B486" s="40"/>
      <c r="C486" s="40"/>
      <c r="D486" s="40"/>
      <c r="E486" s="40"/>
      <c r="F486" s="50"/>
      <c r="G486" s="91"/>
      <c r="H486" s="40"/>
      <c r="I486" s="44"/>
      <c r="J486" s="48" t="s">
        <v>41</v>
      </c>
      <c r="K486" s="49"/>
      <c r="L486" s="42"/>
      <c r="M486" s="86"/>
      <c r="N486" s="71"/>
      <c r="O486" s="72"/>
      <c r="P486" s="70"/>
      <c r="Q486" s="78"/>
      <c r="R486" s="79"/>
      <c r="S486" s="80">
        <f t="shared" si="41"/>
        <v>0</v>
      </c>
      <c r="T486" s="81">
        <f t="shared" si="41"/>
        <v>0</v>
      </c>
      <c r="U486" s="88">
        <f t="shared" si="41"/>
        <v>0</v>
      </c>
      <c r="V486" s="80"/>
      <c r="W486" s="81"/>
      <c r="X486" s="1"/>
    </row>
    <row r="487" spans="1:24" ht="23.25">
      <c r="A487" s="1"/>
      <c r="B487" s="40"/>
      <c r="C487" s="40"/>
      <c r="D487" s="40"/>
      <c r="E487" s="40"/>
      <c r="F487" s="50"/>
      <c r="G487" s="91"/>
      <c r="H487" s="40"/>
      <c r="I487" s="44"/>
      <c r="J487" s="48"/>
      <c r="K487" s="49"/>
      <c r="L487" s="42"/>
      <c r="M487" s="86"/>
      <c r="N487" s="71"/>
      <c r="O487" s="72"/>
      <c r="P487" s="70"/>
      <c r="Q487" s="78"/>
      <c r="R487" s="79"/>
      <c r="S487" s="80"/>
      <c r="T487" s="81"/>
      <c r="U487" s="88"/>
      <c r="V487" s="80"/>
      <c r="W487" s="81"/>
      <c r="X487" s="1"/>
    </row>
    <row r="488" spans="1:24" ht="23.25">
      <c r="A488" s="1"/>
      <c r="B488" s="40"/>
      <c r="C488" s="40"/>
      <c r="D488" s="40"/>
      <c r="E488" s="40"/>
      <c r="F488" s="50"/>
      <c r="G488" s="91"/>
      <c r="H488" s="89" t="s">
        <v>241</v>
      </c>
      <c r="I488" s="44"/>
      <c r="J488" s="48" t="s">
        <v>242</v>
      </c>
      <c r="K488" s="49"/>
      <c r="L488" s="42"/>
      <c r="M488" s="86"/>
      <c r="N488" s="71"/>
      <c r="O488" s="72"/>
      <c r="P488" s="70"/>
      <c r="Q488" s="78"/>
      <c r="R488" s="79"/>
      <c r="S488" s="80">
        <f>+S489+S490</f>
        <v>255135.4</v>
      </c>
      <c r="T488" s="81">
        <f>+T489+T490</f>
        <v>118629</v>
      </c>
      <c r="U488" s="88">
        <f>+U489+U490</f>
        <v>22209.9</v>
      </c>
      <c r="V488" s="80">
        <f>(U488/S488)*100</f>
        <v>8.705142445932632</v>
      </c>
      <c r="W488" s="81">
        <f>(U488/T488)*100</f>
        <v>18.72215057026528</v>
      </c>
      <c r="X488" s="1"/>
    </row>
    <row r="489" spans="1:24" ht="23.25">
      <c r="A489" s="1"/>
      <c r="B489" s="40"/>
      <c r="C489" s="40"/>
      <c r="D489" s="40"/>
      <c r="E489" s="40"/>
      <c r="F489" s="50"/>
      <c r="G489" s="91"/>
      <c r="H489" s="40"/>
      <c r="I489" s="44"/>
      <c r="J489" s="48" t="s">
        <v>40</v>
      </c>
      <c r="K489" s="49"/>
      <c r="L489" s="42"/>
      <c r="M489" s="86"/>
      <c r="N489" s="71"/>
      <c r="O489" s="72"/>
      <c r="P489" s="70"/>
      <c r="Q489" s="78"/>
      <c r="R489" s="79"/>
      <c r="S489" s="80">
        <v>255135.4</v>
      </c>
      <c r="T489" s="81">
        <v>118629</v>
      </c>
      <c r="U489" s="88">
        <v>22209.9</v>
      </c>
      <c r="V489" s="80">
        <f>(U489/S489)*100</f>
        <v>8.705142445932632</v>
      </c>
      <c r="W489" s="81">
        <f>(U489/T489)*100</f>
        <v>18.72215057026528</v>
      </c>
      <c r="X489" s="1"/>
    </row>
    <row r="490" spans="1:24" ht="23.25">
      <c r="A490" s="1"/>
      <c r="B490" s="40"/>
      <c r="C490" s="40"/>
      <c r="D490" s="40"/>
      <c r="E490" s="40"/>
      <c r="F490" s="50"/>
      <c r="G490" s="91"/>
      <c r="H490" s="40"/>
      <c r="I490" s="44"/>
      <c r="J490" s="48" t="s">
        <v>41</v>
      </c>
      <c r="K490" s="49"/>
      <c r="L490" s="42"/>
      <c r="M490" s="86"/>
      <c r="N490" s="71"/>
      <c r="O490" s="72"/>
      <c r="P490" s="70"/>
      <c r="Q490" s="78"/>
      <c r="R490" s="79"/>
      <c r="S490" s="80">
        <v>0</v>
      </c>
      <c r="T490" s="81">
        <v>0</v>
      </c>
      <c r="U490" s="88">
        <v>0</v>
      </c>
      <c r="V490" s="80"/>
      <c r="W490" s="81"/>
      <c r="X490" s="1"/>
    </row>
    <row r="491" spans="1:24" ht="23.25">
      <c r="A491" s="1"/>
      <c r="B491" s="40"/>
      <c r="C491" s="40"/>
      <c r="D491" s="40"/>
      <c r="E491" s="40"/>
      <c r="F491" s="50"/>
      <c r="G491" s="91"/>
      <c r="H491" s="40"/>
      <c r="I491" s="44"/>
      <c r="J491" s="48"/>
      <c r="K491" s="49"/>
      <c r="L491" s="42"/>
      <c r="M491" s="86"/>
      <c r="N491" s="71"/>
      <c r="O491" s="72"/>
      <c r="P491" s="70"/>
      <c r="Q491" s="78"/>
      <c r="R491" s="79"/>
      <c r="S491" s="80"/>
      <c r="T491" s="81"/>
      <c r="U491" s="88"/>
      <c r="V491" s="80"/>
      <c r="W491" s="81"/>
      <c r="X491" s="1"/>
    </row>
    <row r="492" spans="1:24" ht="23.25">
      <c r="A492" s="1"/>
      <c r="B492" s="40"/>
      <c r="C492" s="40"/>
      <c r="D492" s="40"/>
      <c r="E492" s="40"/>
      <c r="F492" s="50"/>
      <c r="G492" s="92" t="s">
        <v>49</v>
      </c>
      <c r="H492" s="40"/>
      <c r="I492" s="44"/>
      <c r="J492" s="48" t="s">
        <v>50</v>
      </c>
      <c r="K492" s="49"/>
      <c r="L492" s="42"/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0"/>
      <c r="C493" s="40"/>
      <c r="D493" s="40"/>
      <c r="E493" s="40"/>
      <c r="F493" s="50"/>
      <c r="G493" s="91"/>
      <c r="H493" s="40"/>
      <c r="I493" s="44"/>
      <c r="J493" s="48" t="s">
        <v>51</v>
      </c>
      <c r="K493" s="49"/>
      <c r="L493" s="42"/>
      <c r="M493" s="86"/>
      <c r="N493" s="71"/>
      <c r="O493" s="72"/>
      <c r="P493" s="70"/>
      <c r="Q493" s="78"/>
      <c r="R493" s="79"/>
      <c r="S493" s="80">
        <f>+S494+S505</f>
        <v>308109.5</v>
      </c>
      <c r="T493" s="81">
        <f>+T494+T505</f>
        <v>421937.6</v>
      </c>
      <c r="U493" s="88">
        <f>+U494+U505</f>
        <v>390228.60000000003</v>
      </c>
      <c r="V493" s="80">
        <f>(U493/S493)*100</f>
        <v>126.65256994672349</v>
      </c>
      <c r="W493" s="81">
        <f>(U493/T493)*100</f>
        <v>92.48490772095211</v>
      </c>
      <c r="X493" s="1"/>
    </row>
    <row r="494" spans="1:24" ht="23.25">
      <c r="A494" s="1"/>
      <c r="B494" s="40"/>
      <c r="C494" s="40"/>
      <c r="D494" s="40"/>
      <c r="E494" s="40"/>
      <c r="F494" s="50"/>
      <c r="G494" s="91"/>
      <c r="H494" s="40"/>
      <c r="I494" s="44"/>
      <c r="J494" s="48" t="s">
        <v>40</v>
      </c>
      <c r="K494" s="49"/>
      <c r="L494" s="42"/>
      <c r="M494" s="86"/>
      <c r="N494" s="71"/>
      <c r="O494" s="72"/>
      <c r="P494" s="70"/>
      <c r="Q494" s="78"/>
      <c r="R494" s="79"/>
      <c r="S494" s="80">
        <f>+S508+S511+S515+S519+S522+S525</f>
        <v>308109.5</v>
      </c>
      <c r="T494" s="81">
        <f>+T508+T511+T515+T519+T522+T525</f>
        <v>421937.6</v>
      </c>
      <c r="U494" s="88">
        <f>+U508+U511+U515+U519+U522+U525</f>
        <v>390228.60000000003</v>
      </c>
      <c r="V494" s="80">
        <f>(U494/S494)*100</f>
        <v>126.65256994672349</v>
      </c>
      <c r="W494" s="81">
        <f>(U494/T494)*100</f>
        <v>92.48490772095211</v>
      </c>
      <c r="X494" s="1"/>
    </row>
    <row r="495" spans="1:24" ht="23.25">
      <c r="A495" s="1"/>
      <c r="B495" s="51"/>
      <c r="C495" s="51"/>
      <c r="D495" s="51"/>
      <c r="E495" s="51"/>
      <c r="F495" s="93"/>
      <c r="G495" s="94"/>
      <c r="H495" s="51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679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34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23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35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24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32</v>
      </c>
      <c r="M500" s="23" t="s">
        <v>20</v>
      </c>
      <c r="N500" s="64"/>
      <c r="O500" s="17"/>
      <c r="P500" s="65"/>
      <c r="Q500" s="23" t="s">
        <v>3</v>
      </c>
      <c r="R500" s="16"/>
      <c r="S500" s="20" t="s">
        <v>36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33</v>
      </c>
      <c r="M501" s="30" t="s">
        <v>21</v>
      </c>
      <c r="N501" s="28" t="s">
        <v>6</v>
      </c>
      <c r="O501" s="67" t="s">
        <v>7</v>
      </c>
      <c r="P501" s="28" t="s">
        <v>8</v>
      </c>
      <c r="Q501" s="20" t="s">
        <v>30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13</v>
      </c>
      <c r="C502" s="14" t="s">
        <v>14</v>
      </c>
      <c r="D502" s="14" t="s">
        <v>15</v>
      </c>
      <c r="E502" s="14" t="s">
        <v>16</v>
      </c>
      <c r="F502" s="27" t="s">
        <v>17</v>
      </c>
      <c r="G502" s="2" t="s">
        <v>5</v>
      </c>
      <c r="H502" s="14" t="s">
        <v>18</v>
      </c>
      <c r="I502" s="24"/>
      <c r="J502" s="1"/>
      <c r="K502" s="18"/>
      <c r="L502" s="26" t="s">
        <v>19</v>
      </c>
      <c r="M502" s="28" t="s">
        <v>22</v>
      </c>
      <c r="N502" s="28"/>
      <c r="O502" s="28"/>
      <c r="P502" s="28"/>
      <c r="Q502" s="26" t="s">
        <v>25</v>
      </c>
      <c r="R502" s="29" t="s">
        <v>25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26</v>
      </c>
      <c r="R503" s="37" t="s">
        <v>27</v>
      </c>
      <c r="S503" s="31"/>
      <c r="T503" s="32"/>
      <c r="U503" s="33"/>
      <c r="V503" s="38" t="s">
        <v>28</v>
      </c>
      <c r="W503" s="39" t="s">
        <v>29</v>
      </c>
      <c r="X503" s="1"/>
    </row>
    <row r="504" spans="1:24" ht="23.25">
      <c r="A504" s="1"/>
      <c r="B504" s="40"/>
      <c r="C504" s="40"/>
      <c r="D504" s="40"/>
      <c r="E504" s="40"/>
      <c r="F504" s="50"/>
      <c r="G504" s="91"/>
      <c r="H504" s="40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89" t="s">
        <v>68</v>
      </c>
      <c r="C505" s="89" t="s">
        <v>38</v>
      </c>
      <c r="D505" s="89" t="s">
        <v>72</v>
      </c>
      <c r="E505" s="89" t="s">
        <v>44</v>
      </c>
      <c r="F505" s="90" t="s">
        <v>230</v>
      </c>
      <c r="G505" s="92" t="s">
        <v>49</v>
      </c>
      <c r="H505" s="40"/>
      <c r="I505" s="44"/>
      <c r="J505" s="48" t="s">
        <v>41</v>
      </c>
      <c r="K505" s="49"/>
      <c r="L505" s="42"/>
      <c r="M505" s="86"/>
      <c r="N505" s="71"/>
      <c r="O505" s="72"/>
      <c r="P505" s="70"/>
      <c r="Q505" s="78"/>
      <c r="R505" s="79"/>
      <c r="S505" s="80">
        <f>+S509+S512+S516+S520+S523+S526</f>
        <v>0</v>
      </c>
      <c r="T505" s="81">
        <f>+T509+T512+T516+T520+T523+T526</f>
        <v>0</v>
      </c>
      <c r="U505" s="88">
        <f>+U509+U512+U516+U520+U523+U526</f>
        <v>0</v>
      </c>
      <c r="V505" s="80"/>
      <c r="W505" s="81"/>
      <c r="X505" s="1"/>
    </row>
    <row r="506" spans="1:24" ht="23.25">
      <c r="A506" s="1"/>
      <c r="B506" s="40"/>
      <c r="C506" s="40"/>
      <c r="D506" s="40"/>
      <c r="E506" s="40"/>
      <c r="F506" s="50"/>
      <c r="G506" s="91"/>
      <c r="H506" s="40"/>
      <c r="I506" s="44"/>
      <c r="J506" s="48"/>
      <c r="K506" s="49"/>
      <c r="L506" s="42"/>
      <c r="M506" s="86"/>
      <c r="N506" s="71"/>
      <c r="O506" s="72"/>
      <c r="P506" s="70"/>
      <c r="Q506" s="78"/>
      <c r="R506" s="79"/>
      <c r="S506" s="80"/>
      <c r="T506" s="81"/>
      <c r="U506" s="88"/>
      <c r="V506" s="80"/>
      <c r="W506" s="81"/>
      <c r="X506" s="1"/>
    </row>
    <row r="507" spans="1:24" ht="23.25">
      <c r="A507" s="1"/>
      <c r="B507" s="40"/>
      <c r="C507" s="40"/>
      <c r="D507" s="40"/>
      <c r="E507" s="40"/>
      <c r="F507" s="50"/>
      <c r="G507" s="91"/>
      <c r="H507" s="89" t="s">
        <v>241</v>
      </c>
      <c r="I507" s="44"/>
      <c r="J507" s="48" t="s">
        <v>242</v>
      </c>
      <c r="K507" s="49"/>
      <c r="L507" s="42"/>
      <c r="M507" s="86"/>
      <c r="N507" s="71"/>
      <c r="O507" s="72"/>
      <c r="P507" s="70"/>
      <c r="Q507" s="78"/>
      <c r="R507" s="79"/>
      <c r="S507" s="80">
        <f>+S508+S509</f>
        <v>286187</v>
      </c>
      <c r="T507" s="81">
        <f>+T508+T509</f>
        <v>399682.2</v>
      </c>
      <c r="U507" s="88">
        <f>+U508+U509</f>
        <v>371992.1</v>
      </c>
      <c r="V507" s="80">
        <f>(U507/S507)*100</f>
        <v>129.98217948404366</v>
      </c>
      <c r="W507" s="81">
        <f>(U507/T507)*100</f>
        <v>93.0719706807058</v>
      </c>
      <c r="X507" s="1"/>
    </row>
    <row r="508" spans="1:24" ht="23.25">
      <c r="A508" s="1"/>
      <c r="B508" s="40"/>
      <c r="C508" s="40"/>
      <c r="D508" s="40"/>
      <c r="E508" s="40"/>
      <c r="F508" s="50"/>
      <c r="G508" s="91"/>
      <c r="H508" s="40"/>
      <c r="I508" s="44"/>
      <c r="J508" s="48" t="s">
        <v>40</v>
      </c>
      <c r="K508" s="49"/>
      <c r="L508" s="42"/>
      <c r="M508" s="86"/>
      <c r="N508" s="71"/>
      <c r="O508" s="72"/>
      <c r="P508" s="70"/>
      <c r="Q508" s="78"/>
      <c r="R508" s="79"/>
      <c r="S508" s="80">
        <v>286187</v>
      </c>
      <c r="T508" s="81">
        <v>399682.2</v>
      </c>
      <c r="U508" s="88">
        <v>371992.1</v>
      </c>
      <c r="V508" s="80">
        <f>(U508/S508)*100</f>
        <v>129.98217948404366</v>
      </c>
      <c r="W508" s="81">
        <f>(U508/T508)*100</f>
        <v>93.0719706807058</v>
      </c>
      <c r="X508" s="1"/>
    </row>
    <row r="509" spans="1:24" ht="23.25">
      <c r="A509" s="1"/>
      <c r="B509" s="40"/>
      <c r="C509" s="40"/>
      <c r="D509" s="40"/>
      <c r="E509" s="40"/>
      <c r="F509" s="50"/>
      <c r="G509" s="91"/>
      <c r="H509" s="40"/>
      <c r="I509" s="44"/>
      <c r="J509" s="48" t="s">
        <v>41</v>
      </c>
      <c r="K509" s="49"/>
      <c r="L509" s="42"/>
      <c r="M509" s="86"/>
      <c r="N509" s="71"/>
      <c r="O509" s="72"/>
      <c r="P509" s="70"/>
      <c r="Q509" s="78"/>
      <c r="R509" s="79"/>
      <c r="S509" s="80">
        <v>0</v>
      </c>
      <c r="T509" s="81">
        <v>0</v>
      </c>
      <c r="U509" s="88">
        <v>0</v>
      </c>
      <c r="V509" s="80"/>
      <c r="W509" s="81"/>
      <c r="X509" s="1"/>
    </row>
    <row r="510" spans="1:24" ht="23.25">
      <c r="A510" s="1"/>
      <c r="B510" s="40"/>
      <c r="C510" s="40"/>
      <c r="D510" s="40"/>
      <c r="E510" s="40"/>
      <c r="F510" s="50"/>
      <c r="G510" s="91"/>
      <c r="H510" s="89" t="s">
        <v>243</v>
      </c>
      <c r="I510" s="44"/>
      <c r="J510" s="48" t="s">
        <v>244</v>
      </c>
      <c r="K510" s="49"/>
      <c r="L510" s="42"/>
      <c r="M510" s="86"/>
      <c r="N510" s="71"/>
      <c r="O510" s="72"/>
      <c r="P510" s="70"/>
      <c r="Q510" s="78"/>
      <c r="R510" s="79"/>
      <c r="S510" s="80">
        <f>+S511+S512</f>
        <v>4363.8</v>
      </c>
      <c r="T510" s="81">
        <f>+T511+T512</f>
        <v>2463</v>
      </c>
      <c r="U510" s="88">
        <f>+U511+U512</f>
        <v>1976</v>
      </c>
      <c r="V510" s="80">
        <f>(U510/S510)*100</f>
        <v>45.281635272010625</v>
      </c>
      <c r="W510" s="81">
        <f>(U510/T510)*100</f>
        <v>80.22736500203006</v>
      </c>
      <c r="X510" s="1"/>
    </row>
    <row r="511" spans="1:24" ht="23.25">
      <c r="A511" s="1"/>
      <c r="B511" s="40"/>
      <c r="C511" s="40"/>
      <c r="D511" s="40"/>
      <c r="E511" s="40"/>
      <c r="F511" s="50"/>
      <c r="G511" s="91"/>
      <c r="H511" s="40"/>
      <c r="I511" s="44"/>
      <c r="J511" s="48" t="s">
        <v>40</v>
      </c>
      <c r="K511" s="49"/>
      <c r="L511" s="42"/>
      <c r="M511" s="86"/>
      <c r="N511" s="71"/>
      <c r="O511" s="72"/>
      <c r="P511" s="70"/>
      <c r="Q511" s="78"/>
      <c r="R511" s="79"/>
      <c r="S511" s="80">
        <v>4363.8</v>
      </c>
      <c r="T511" s="81">
        <v>2463</v>
      </c>
      <c r="U511" s="88">
        <v>1976</v>
      </c>
      <c r="V511" s="80">
        <f>(U511/S511)*100</f>
        <v>45.281635272010625</v>
      </c>
      <c r="W511" s="81">
        <f>(U511/T511)*100</f>
        <v>80.22736500203006</v>
      </c>
      <c r="X511" s="1"/>
    </row>
    <row r="512" spans="1:24" ht="23.25">
      <c r="A512" s="1"/>
      <c r="B512" s="40"/>
      <c r="C512" s="40"/>
      <c r="D512" s="40"/>
      <c r="E512" s="40"/>
      <c r="F512" s="50"/>
      <c r="G512" s="91"/>
      <c r="H512" s="40"/>
      <c r="I512" s="44"/>
      <c r="J512" s="48" t="s">
        <v>41</v>
      </c>
      <c r="K512" s="49"/>
      <c r="L512" s="42"/>
      <c r="M512" s="86"/>
      <c r="N512" s="71"/>
      <c r="O512" s="72"/>
      <c r="P512" s="70"/>
      <c r="Q512" s="78"/>
      <c r="R512" s="79"/>
      <c r="S512" s="80">
        <v>0</v>
      </c>
      <c r="T512" s="81">
        <v>0</v>
      </c>
      <c r="U512" s="88">
        <v>0</v>
      </c>
      <c r="V512" s="80"/>
      <c r="W512" s="81"/>
      <c r="X512" s="1"/>
    </row>
    <row r="513" spans="1:24" ht="23.25">
      <c r="A513" s="1"/>
      <c r="B513" s="40"/>
      <c r="C513" s="40"/>
      <c r="D513" s="40"/>
      <c r="E513" s="40"/>
      <c r="F513" s="50"/>
      <c r="G513" s="91"/>
      <c r="H513" s="89" t="s">
        <v>245</v>
      </c>
      <c r="I513" s="44"/>
      <c r="J513" s="48" t="s">
        <v>246</v>
      </c>
      <c r="K513" s="49"/>
      <c r="L513" s="42"/>
      <c r="M513" s="86"/>
      <c r="N513" s="71"/>
      <c r="O513" s="72"/>
      <c r="P513" s="70"/>
      <c r="Q513" s="78"/>
      <c r="R513" s="79"/>
      <c r="S513" s="80"/>
      <c r="T513" s="81"/>
      <c r="U513" s="88"/>
      <c r="V513" s="80"/>
      <c r="W513" s="81"/>
      <c r="X513" s="1"/>
    </row>
    <row r="514" spans="1:24" ht="23.25">
      <c r="A514" s="1"/>
      <c r="B514" s="40"/>
      <c r="C514" s="40"/>
      <c r="D514" s="40"/>
      <c r="E514" s="40"/>
      <c r="F514" s="50"/>
      <c r="G514" s="91"/>
      <c r="H514" s="40"/>
      <c r="I514" s="44"/>
      <c r="J514" s="48" t="s">
        <v>247</v>
      </c>
      <c r="K514" s="49"/>
      <c r="L514" s="42"/>
      <c r="M514" s="86"/>
      <c r="N514" s="71"/>
      <c r="O514" s="72"/>
      <c r="P514" s="70"/>
      <c r="Q514" s="78"/>
      <c r="R514" s="79"/>
      <c r="S514" s="80">
        <f>+S515+S516</f>
        <v>1906.2</v>
      </c>
      <c r="T514" s="81">
        <f>+T515+T516</f>
        <v>1047.3</v>
      </c>
      <c r="U514" s="88">
        <f>+U515+U516</f>
        <v>907.4</v>
      </c>
      <c r="V514" s="80">
        <f>(U514/S514)*100</f>
        <v>47.602560067149305</v>
      </c>
      <c r="W514" s="81">
        <f>(U514/T514)*100</f>
        <v>86.64184092428148</v>
      </c>
      <c r="X514" s="1"/>
    </row>
    <row r="515" spans="1:24" ht="23.25">
      <c r="A515" s="1"/>
      <c r="B515" s="40"/>
      <c r="C515" s="40"/>
      <c r="D515" s="40"/>
      <c r="E515" s="40"/>
      <c r="F515" s="50"/>
      <c r="G515" s="91"/>
      <c r="H515" s="40"/>
      <c r="I515" s="44"/>
      <c r="J515" s="48" t="s">
        <v>40</v>
      </c>
      <c r="K515" s="49"/>
      <c r="L515" s="42"/>
      <c r="M515" s="86"/>
      <c r="N515" s="71"/>
      <c r="O515" s="72"/>
      <c r="P515" s="70"/>
      <c r="Q515" s="78"/>
      <c r="R515" s="79"/>
      <c r="S515" s="80">
        <v>1906.2</v>
      </c>
      <c r="T515" s="81">
        <v>1047.3</v>
      </c>
      <c r="U515" s="88">
        <v>907.4</v>
      </c>
      <c r="V515" s="80">
        <f>(U515/S515)*100</f>
        <v>47.602560067149305</v>
      </c>
      <c r="W515" s="81">
        <f>(U515/T515)*100</f>
        <v>86.64184092428148</v>
      </c>
      <c r="X515" s="1"/>
    </row>
    <row r="516" spans="1:24" ht="23.25">
      <c r="A516" s="1"/>
      <c r="B516" s="40"/>
      <c r="C516" s="40"/>
      <c r="D516" s="40"/>
      <c r="E516" s="40"/>
      <c r="F516" s="50"/>
      <c r="G516" s="91"/>
      <c r="H516" s="40"/>
      <c r="I516" s="44"/>
      <c r="J516" s="48" t="s">
        <v>41</v>
      </c>
      <c r="K516" s="49"/>
      <c r="L516" s="42"/>
      <c r="M516" s="86"/>
      <c r="N516" s="71"/>
      <c r="O516" s="72"/>
      <c r="P516" s="70"/>
      <c r="Q516" s="78"/>
      <c r="R516" s="79"/>
      <c r="S516" s="80">
        <v>0</v>
      </c>
      <c r="T516" s="81">
        <v>0</v>
      </c>
      <c r="U516" s="88">
        <v>0</v>
      </c>
      <c r="V516" s="80"/>
      <c r="W516" s="81"/>
      <c r="X516" s="1"/>
    </row>
    <row r="517" spans="1:24" ht="23.25">
      <c r="A517" s="1"/>
      <c r="B517" s="40"/>
      <c r="C517" s="40"/>
      <c r="D517" s="40"/>
      <c r="E517" s="40"/>
      <c r="F517" s="50"/>
      <c r="G517" s="91"/>
      <c r="H517" s="89" t="s">
        <v>248</v>
      </c>
      <c r="I517" s="44"/>
      <c r="J517" s="48" t="s">
        <v>249</v>
      </c>
      <c r="K517" s="49"/>
      <c r="L517" s="42"/>
      <c r="M517" s="86"/>
      <c r="N517" s="71"/>
      <c r="O517" s="72"/>
      <c r="P517" s="70"/>
      <c r="Q517" s="78"/>
      <c r="R517" s="79"/>
      <c r="S517" s="80"/>
      <c r="T517" s="81"/>
      <c r="U517" s="88"/>
      <c r="V517" s="80"/>
      <c r="W517" s="81"/>
      <c r="X517" s="1"/>
    </row>
    <row r="518" spans="1:24" ht="23.25">
      <c r="A518" s="1"/>
      <c r="B518" s="40"/>
      <c r="C518" s="40"/>
      <c r="D518" s="40"/>
      <c r="E518" s="40"/>
      <c r="F518" s="50"/>
      <c r="G518" s="91"/>
      <c r="H518" s="40"/>
      <c r="I518" s="44"/>
      <c r="J518" s="48" t="s">
        <v>250</v>
      </c>
      <c r="K518" s="49"/>
      <c r="L518" s="42"/>
      <c r="M518" s="86"/>
      <c r="N518" s="71"/>
      <c r="O518" s="72"/>
      <c r="P518" s="70"/>
      <c r="Q518" s="78"/>
      <c r="R518" s="79"/>
      <c r="S518" s="80">
        <f>+S519+S520</f>
        <v>12605.5</v>
      </c>
      <c r="T518" s="81">
        <f>+T519+T520</f>
        <v>8359.1</v>
      </c>
      <c r="U518" s="88">
        <f>+U519+U520</f>
        <v>7320.5</v>
      </c>
      <c r="V518" s="80">
        <f>(U518/S518)*100</f>
        <v>58.073856649875054</v>
      </c>
      <c r="W518" s="81">
        <f>(U518/T518)*100</f>
        <v>87.5752174277135</v>
      </c>
      <c r="X518" s="1"/>
    </row>
    <row r="519" spans="1:24" ht="23.25">
      <c r="A519" s="1"/>
      <c r="B519" s="40"/>
      <c r="C519" s="40"/>
      <c r="D519" s="40"/>
      <c r="E519" s="40"/>
      <c r="F519" s="50"/>
      <c r="G519" s="91"/>
      <c r="H519" s="40"/>
      <c r="I519" s="44"/>
      <c r="J519" s="48" t="s">
        <v>40</v>
      </c>
      <c r="K519" s="49"/>
      <c r="L519" s="42"/>
      <c r="M519" s="86"/>
      <c r="N519" s="71"/>
      <c r="O519" s="72"/>
      <c r="P519" s="70"/>
      <c r="Q519" s="78"/>
      <c r="R519" s="79"/>
      <c r="S519" s="80">
        <v>12605.5</v>
      </c>
      <c r="T519" s="81">
        <v>8359.1</v>
      </c>
      <c r="U519" s="88">
        <v>7320.5</v>
      </c>
      <c r="V519" s="80">
        <f>(U519/S519)*100</f>
        <v>58.073856649875054</v>
      </c>
      <c r="W519" s="81">
        <f>(U519/T519)*100</f>
        <v>87.5752174277135</v>
      </c>
      <c r="X519" s="1"/>
    </row>
    <row r="520" spans="1:24" ht="23.25">
      <c r="A520" s="1"/>
      <c r="B520" s="40"/>
      <c r="C520" s="40"/>
      <c r="D520" s="40"/>
      <c r="E520" s="40"/>
      <c r="F520" s="50"/>
      <c r="G520" s="91"/>
      <c r="H520" s="40"/>
      <c r="I520" s="44"/>
      <c r="J520" s="48" t="s">
        <v>41</v>
      </c>
      <c r="K520" s="49"/>
      <c r="L520" s="42"/>
      <c r="M520" s="86"/>
      <c r="N520" s="71"/>
      <c r="O520" s="72"/>
      <c r="P520" s="70"/>
      <c r="Q520" s="78"/>
      <c r="R520" s="79"/>
      <c r="S520" s="80">
        <v>0</v>
      </c>
      <c r="T520" s="81">
        <v>0</v>
      </c>
      <c r="U520" s="88">
        <v>0</v>
      </c>
      <c r="V520" s="80"/>
      <c r="W520" s="81"/>
      <c r="X520" s="1"/>
    </row>
    <row r="521" spans="1:24" ht="23.25">
      <c r="A521" s="1"/>
      <c r="B521" s="40"/>
      <c r="C521" s="40"/>
      <c r="D521" s="40"/>
      <c r="E521" s="40"/>
      <c r="F521" s="50"/>
      <c r="G521" s="91"/>
      <c r="H521" s="89" t="s">
        <v>251</v>
      </c>
      <c r="I521" s="44"/>
      <c r="J521" s="48" t="s">
        <v>252</v>
      </c>
      <c r="K521" s="49"/>
      <c r="L521" s="42"/>
      <c r="M521" s="86"/>
      <c r="N521" s="71"/>
      <c r="O521" s="72"/>
      <c r="P521" s="70"/>
      <c r="Q521" s="78"/>
      <c r="R521" s="79"/>
      <c r="S521" s="80">
        <f>+S522+S523</f>
        <v>1310.7</v>
      </c>
      <c r="T521" s="81">
        <f>+T522+T523</f>
        <v>810</v>
      </c>
      <c r="U521" s="88">
        <f>+U522+U523</f>
        <v>669.2</v>
      </c>
      <c r="V521" s="80">
        <f>(U521/S521)*100</f>
        <v>51.05668726634622</v>
      </c>
      <c r="W521" s="81">
        <f>(U521/T521)*100</f>
        <v>82.61728395061729</v>
      </c>
      <c r="X521" s="1"/>
    </row>
    <row r="522" spans="1:24" ht="23.25">
      <c r="A522" s="1"/>
      <c r="B522" s="40"/>
      <c r="C522" s="40"/>
      <c r="D522" s="40"/>
      <c r="E522" s="40"/>
      <c r="F522" s="50"/>
      <c r="G522" s="91"/>
      <c r="H522" s="40"/>
      <c r="I522" s="44"/>
      <c r="J522" s="48" t="s">
        <v>40</v>
      </c>
      <c r="K522" s="49"/>
      <c r="L522" s="42"/>
      <c r="M522" s="86"/>
      <c r="N522" s="71"/>
      <c r="O522" s="72"/>
      <c r="P522" s="70"/>
      <c r="Q522" s="78"/>
      <c r="R522" s="79"/>
      <c r="S522" s="80">
        <v>1310.7</v>
      </c>
      <c r="T522" s="81">
        <v>810</v>
      </c>
      <c r="U522" s="88">
        <v>669.2</v>
      </c>
      <c r="V522" s="80">
        <f>(U522/S522)*100</f>
        <v>51.05668726634622</v>
      </c>
      <c r="W522" s="81">
        <f>(U522/T522)*100</f>
        <v>82.61728395061729</v>
      </c>
      <c r="X522" s="1"/>
    </row>
    <row r="523" spans="1:24" ht="23.25">
      <c r="A523" s="1"/>
      <c r="B523" s="40"/>
      <c r="C523" s="40"/>
      <c r="D523" s="40"/>
      <c r="E523" s="40"/>
      <c r="F523" s="50"/>
      <c r="G523" s="91"/>
      <c r="H523" s="40"/>
      <c r="I523" s="44"/>
      <c r="J523" s="48" t="s">
        <v>41</v>
      </c>
      <c r="K523" s="49"/>
      <c r="L523" s="42"/>
      <c r="M523" s="86"/>
      <c r="N523" s="71"/>
      <c r="O523" s="72"/>
      <c r="P523" s="70"/>
      <c r="Q523" s="78"/>
      <c r="R523" s="79"/>
      <c r="S523" s="80">
        <v>0</v>
      </c>
      <c r="T523" s="81">
        <v>0</v>
      </c>
      <c r="U523" s="88">
        <v>0</v>
      </c>
      <c r="V523" s="80"/>
      <c r="W523" s="81"/>
      <c r="X523" s="1"/>
    </row>
    <row r="524" spans="1:24" ht="23.25">
      <c r="A524" s="1"/>
      <c r="B524" s="40"/>
      <c r="C524" s="40"/>
      <c r="D524" s="40"/>
      <c r="E524" s="40"/>
      <c r="F524" s="50"/>
      <c r="G524" s="91"/>
      <c r="H524" s="89" t="s">
        <v>253</v>
      </c>
      <c r="I524" s="44"/>
      <c r="J524" s="48" t="s">
        <v>254</v>
      </c>
      <c r="K524" s="49"/>
      <c r="L524" s="42"/>
      <c r="M524" s="86"/>
      <c r="N524" s="71"/>
      <c r="O524" s="72"/>
      <c r="P524" s="70"/>
      <c r="Q524" s="78"/>
      <c r="R524" s="79"/>
      <c r="S524" s="80">
        <f>+S525+S526</f>
        <v>1736.3</v>
      </c>
      <c r="T524" s="81">
        <f>+T525+T526</f>
        <v>9576</v>
      </c>
      <c r="U524" s="88">
        <f>+U525+U526</f>
        <v>7363.4</v>
      </c>
      <c r="V524" s="80">
        <f>(U524/S524)*100</f>
        <v>424.085699475897</v>
      </c>
      <c r="W524" s="81">
        <f>(U524/T524)*100</f>
        <v>76.89431913116124</v>
      </c>
      <c r="X524" s="1"/>
    </row>
    <row r="525" spans="1:24" ht="23.25">
      <c r="A525" s="1"/>
      <c r="B525" s="40"/>
      <c r="C525" s="40"/>
      <c r="D525" s="40"/>
      <c r="E525" s="40"/>
      <c r="F525" s="50"/>
      <c r="G525" s="91"/>
      <c r="H525" s="40"/>
      <c r="I525" s="44"/>
      <c r="J525" s="48" t="s">
        <v>40</v>
      </c>
      <c r="K525" s="49"/>
      <c r="L525" s="42"/>
      <c r="M525" s="86"/>
      <c r="N525" s="71"/>
      <c r="O525" s="72"/>
      <c r="P525" s="70"/>
      <c r="Q525" s="78"/>
      <c r="R525" s="79"/>
      <c r="S525" s="80">
        <v>1736.3</v>
      </c>
      <c r="T525" s="81">
        <v>9576</v>
      </c>
      <c r="U525" s="88">
        <v>7363.4</v>
      </c>
      <c r="V525" s="80">
        <f>(U525/S525)*100</f>
        <v>424.085699475897</v>
      </c>
      <c r="W525" s="81">
        <f>(U525/T525)*100</f>
        <v>76.89431913116124</v>
      </c>
      <c r="X525" s="1"/>
    </row>
    <row r="526" spans="1:24" ht="23.25">
      <c r="A526" s="1"/>
      <c r="B526" s="40"/>
      <c r="C526" s="40"/>
      <c r="D526" s="40"/>
      <c r="E526" s="40"/>
      <c r="F526" s="50"/>
      <c r="G526" s="91"/>
      <c r="H526" s="40"/>
      <c r="I526" s="44"/>
      <c r="J526" s="48" t="s">
        <v>41</v>
      </c>
      <c r="K526" s="49"/>
      <c r="L526" s="42"/>
      <c r="M526" s="86"/>
      <c r="N526" s="71"/>
      <c r="O526" s="72"/>
      <c r="P526" s="70"/>
      <c r="Q526" s="78"/>
      <c r="R526" s="79"/>
      <c r="S526" s="80">
        <v>0</v>
      </c>
      <c r="T526" s="81">
        <v>0</v>
      </c>
      <c r="U526" s="88">
        <v>0</v>
      </c>
      <c r="V526" s="80"/>
      <c r="W526" s="81"/>
      <c r="X526" s="1"/>
    </row>
    <row r="527" spans="1:24" ht="23.25">
      <c r="A527" s="1"/>
      <c r="B527" s="40"/>
      <c r="C527" s="40"/>
      <c r="D527" s="40"/>
      <c r="E527" s="40"/>
      <c r="F527" s="50"/>
      <c r="G527" s="91"/>
      <c r="H527" s="40"/>
      <c r="I527" s="44"/>
      <c r="J527" s="48"/>
      <c r="K527" s="49"/>
      <c r="L527" s="42"/>
      <c r="M527" s="86"/>
      <c r="N527" s="71"/>
      <c r="O527" s="72"/>
      <c r="P527" s="70"/>
      <c r="Q527" s="78"/>
      <c r="R527" s="79"/>
      <c r="S527" s="80"/>
      <c r="T527" s="81"/>
      <c r="U527" s="88"/>
      <c r="V527" s="80"/>
      <c r="W527" s="81"/>
      <c r="X527" s="1"/>
    </row>
    <row r="528" spans="1:24" ht="23.25">
      <c r="A528" s="1"/>
      <c r="B528" s="40"/>
      <c r="C528" s="40"/>
      <c r="D528" s="40"/>
      <c r="E528" s="40"/>
      <c r="F528" s="90" t="s">
        <v>255</v>
      </c>
      <c r="G528" s="91"/>
      <c r="H528" s="40"/>
      <c r="I528" s="44"/>
      <c r="J528" s="48" t="s">
        <v>256</v>
      </c>
      <c r="K528" s="49"/>
      <c r="L528" s="42"/>
      <c r="M528" s="86"/>
      <c r="N528" s="71"/>
      <c r="O528" s="72"/>
      <c r="P528" s="70"/>
      <c r="Q528" s="78"/>
      <c r="R528" s="79"/>
      <c r="S528" s="80">
        <f>+S529+S530</f>
        <v>2245090.7</v>
      </c>
      <c r="T528" s="81">
        <f>+T529+T530</f>
        <v>2907180.9</v>
      </c>
      <c r="U528" s="88">
        <f>+U529+U530</f>
        <v>2879971.9</v>
      </c>
      <c r="V528" s="80">
        <f>(U528/S528)*100</f>
        <v>128.27864370913832</v>
      </c>
      <c r="W528" s="81">
        <f>(U528/T528)*100</f>
        <v>99.06407612955906</v>
      </c>
      <c r="X528" s="1"/>
    </row>
    <row r="529" spans="1:24" ht="23.25">
      <c r="A529" s="1"/>
      <c r="B529" s="40"/>
      <c r="C529" s="40"/>
      <c r="D529" s="40"/>
      <c r="E529" s="40"/>
      <c r="F529" s="50"/>
      <c r="G529" s="91"/>
      <c r="H529" s="40"/>
      <c r="I529" s="44"/>
      <c r="J529" s="48" t="s">
        <v>40</v>
      </c>
      <c r="K529" s="49"/>
      <c r="L529" s="42"/>
      <c r="M529" s="86"/>
      <c r="N529" s="71"/>
      <c r="O529" s="72"/>
      <c r="P529" s="70"/>
      <c r="Q529" s="78"/>
      <c r="R529" s="79"/>
      <c r="S529" s="80">
        <f aca="true" t="shared" si="42" ref="S529:U530">+S534</f>
        <v>0</v>
      </c>
      <c r="T529" s="81">
        <f t="shared" si="42"/>
        <v>0</v>
      </c>
      <c r="U529" s="88">
        <f t="shared" si="42"/>
        <v>0</v>
      </c>
      <c r="V529" s="80"/>
      <c r="W529" s="81"/>
      <c r="X529" s="1"/>
    </row>
    <row r="530" spans="1:24" ht="23.25">
      <c r="A530" s="1"/>
      <c r="B530" s="40"/>
      <c r="C530" s="40"/>
      <c r="D530" s="40"/>
      <c r="E530" s="40"/>
      <c r="F530" s="50"/>
      <c r="G530" s="91"/>
      <c r="H530" s="40"/>
      <c r="I530" s="44"/>
      <c r="J530" s="48" t="s">
        <v>41</v>
      </c>
      <c r="K530" s="49"/>
      <c r="L530" s="42"/>
      <c r="M530" s="86"/>
      <c r="N530" s="71"/>
      <c r="O530" s="72"/>
      <c r="P530" s="70"/>
      <c r="Q530" s="78"/>
      <c r="R530" s="79"/>
      <c r="S530" s="80">
        <f t="shared" si="42"/>
        <v>2245090.7</v>
      </c>
      <c r="T530" s="81">
        <f t="shared" si="42"/>
        <v>2907180.9</v>
      </c>
      <c r="U530" s="88">
        <f t="shared" si="42"/>
        <v>2879971.9</v>
      </c>
      <c r="V530" s="80">
        <f>(U530/S530)*100</f>
        <v>128.27864370913832</v>
      </c>
      <c r="W530" s="81">
        <f>(U530/T530)*100</f>
        <v>99.06407612955906</v>
      </c>
      <c r="X530" s="1"/>
    </row>
    <row r="531" spans="1:24" ht="23.25">
      <c r="A531" s="1"/>
      <c r="B531" s="40"/>
      <c r="C531" s="40"/>
      <c r="D531" s="40"/>
      <c r="E531" s="40"/>
      <c r="F531" s="50"/>
      <c r="G531" s="91"/>
      <c r="H531" s="40"/>
      <c r="I531" s="44"/>
      <c r="J531" s="48"/>
      <c r="K531" s="49"/>
      <c r="L531" s="42"/>
      <c r="M531" s="86"/>
      <c r="N531" s="71"/>
      <c r="O531" s="72"/>
      <c r="P531" s="70"/>
      <c r="Q531" s="78"/>
      <c r="R531" s="79"/>
      <c r="S531" s="80"/>
      <c r="T531" s="81"/>
      <c r="U531" s="88"/>
      <c r="V531" s="80"/>
      <c r="W531" s="81"/>
      <c r="X531" s="1"/>
    </row>
    <row r="532" spans="1:24" ht="23.25">
      <c r="A532" s="1"/>
      <c r="B532" s="40"/>
      <c r="C532" s="40"/>
      <c r="D532" s="40"/>
      <c r="E532" s="40"/>
      <c r="F532" s="50"/>
      <c r="G532" s="92" t="s">
        <v>49</v>
      </c>
      <c r="H532" s="40"/>
      <c r="I532" s="44"/>
      <c r="J532" s="48" t="s">
        <v>50</v>
      </c>
      <c r="K532" s="49"/>
      <c r="L532" s="42"/>
      <c r="M532" s="86"/>
      <c r="N532" s="71"/>
      <c r="O532" s="72"/>
      <c r="P532" s="70"/>
      <c r="Q532" s="78"/>
      <c r="R532" s="79"/>
      <c r="S532" s="80"/>
      <c r="T532" s="81"/>
      <c r="U532" s="88"/>
      <c r="V532" s="80"/>
      <c r="W532" s="81"/>
      <c r="X532" s="1"/>
    </row>
    <row r="533" spans="1:24" ht="23.25">
      <c r="A533" s="1"/>
      <c r="B533" s="40"/>
      <c r="C533" s="40"/>
      <c r="D533" s="40"/>
      <c r="E533" s="40"/>
      <c r="F533" s="50"/>
      <c r="G533" s="91"/>
      <c r="H533" s="40"/>
      <c r="I533" s="44"/>
      <c r="J533" s="48" t="s">
        <v>51</v>
      </c>
      <c r="K533" s="49"/>
      <c r="L533" s="42"/>
      <c r="M533" s="86"/>
      <c r="N533" s="71"/>
      <c r="O533" s="72"/>
      <c r="P533" s="70"/>
      <c r="Q533" s="78"/>
      <c r="R533" s="79"/>
      <c r="S533" s="80">
        <f>+S534+S535</f>
        <v>2245090.7</v>
      </c>
      <c r="T533" s="81">
        <f>+T534+T535</f>
        <v>2907180.9</v>
      </c>
      <c r="U533" s="88">
        <f>+U534+U535</f>
        <v>2879971.9</v>
      </c>
      <c r="V533" s="80">
        <f>(U533/S533)*100</f>
        <v>128.27864370913832</v>
      </c>
      <c r="W533" s="81">
        <f>(U533/T533)*100</f>
        <v>99.06407612955906</v>
      </c>
      <c r="X533" s="1"/>
    </row>
    <row r="534" spans="1:24" ht="23.25">
      <c r="A534" s="1"/>
      <c r="B534" s="40"/>
      <c r="C534" s="40"/>
      <c r="D534" s="40"/>
      <c r="E534" s="40"/>
      <c r="F534" s="50"/>
      <c r="G534" s="91"/>
      <c r="H534" s="40"/>
      <c r="I534" s="44"/>
      <c r="J534" s="48" t="s">
        <v>40</v>
      </c>
      <c r="K534" s="49"/>
      <c r="L534" s="42"/>
      <c r="M534" s="86"/>
      <c r="N534" s="71"/>
      <c r="O534" s="72"/>
      <c r="P534" s="70"/>
      <c r="Q534" s="78"/>
      <c r="R534" s="79"/>
      <c r="S534" s="80">
        <f aca="true" t="shared" si="43" ref="S534:U535">+S560</f>
        <v>0</v>
      </c>
      <c r="T534" s="81">
        <f t="shared" si="43"/>
        <v>0</v>
      </c>
      <c r="U534" s="88">
        <f t="shared" si="43"/>
        <v>0</v>
      </c>
      <c r="V534" s="80"/>
      <c r="W534" s="81"/>
      <c r="X534" s="1"/>
    </row>
    <row r="535" spans="1:24" ht="23.25">
      <c r="A535" s="1"/>
      <c r="B535" s="40"/>
      <c r="C535" s="40"/>
      <c r="D535" s="40"/>
      <c r="E535" s="40"/>
      <c r="F535" s="50"/>
      <c r="G535" s="91"/>
      <c r="H535" s="40"/>
      <c r="I535" s="44"/>
      <c r="J535" s="48" t="s">
        <v>41</v>
      </c>
      <c r="K535" s="49"/>
      <c r="L535" s="42"/>
      <c r="M535" s="86"/>
      <c r="N535" s="71"/>
      <c r="O535" s="72"/>
      <c r="P535" s="70"/>
      <c r="Q535" s="78"/>
      <c r="R535" s="79"/>
      <c r="S535" s="80">
        <f t="shared" si="43"/>
        <v>2245090.7</v>
      </c>
      <c r="T535" s="81">
        <f t="shared" si="43"/>
        <v>2907180.9</v>
      </c>
      <c r="U535" s="88">
        <f t="shared" si="43"/>
        <v>2879971.9</v>
      </c>
      <c r="V535" s="80">
        <f>(U535/S535)*100</f>
        <v>128.27864370913832</v>
      </c>
      <c r="W535" s="81">
        <f>(U535/T535)*100</f>
        <v>99.06407612955906</v>
      </c>
      <c r="X535" s="1"/>
    </row>
    <row r="536" spans="1:24" ht="23.25">
      <c r="A536" s="1"/>
      <c r="B536" s="40"/>
      <c r="C536" s="40"/>
      <c r="D536" s="40"/>
      <c r="E536" s="40"/>
      <c r="F536" s="50"/>
      <c r="G536" s="91"/>
      <c r="H536" s="40"/>
      <c r="I536" s="44"/>
      <c r="J536" s="48"/>
      <c r="K536" s="49"/>
      <c r="L536" s="42"/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0"/>
      <c r="C537" s="40"/>
      <c r="D537" s="40"/>
      <c r="E537" s="40"/>
      <c r="F537" s="50"/>
      <c r="G537" s="91"/>
      <c r="H537" s="40"/>
      <c r="I537" s="44"/>
      <c r="J537" s="48" t="s">
        <v>257</v>
      </c>
      <c r="K537" s="49"/>
      <c r="L537" s="42" t="s">
        <v>258</v>
      </c>
      <c r="M537" s="86"/>
      <c r="N537" s="71"/>
      <c r="O537" s="72"/>
      <c r="P537" s="70"/>
      <c r="Q537" s="78"/>
      <c r="R537" s="79"/>
      <c r="S537" s="80"/>
      <c r="T537" s="81"/>
      <c r="U537" s="88"/>
      <c r="V537" s="80"/>
      <c r="W537" s="81"/>
      <c r="X537" s="1"/>
    </row>
    <row r="538" spans="1:24" ht="23.25">
      <c r="A538" s="1"/>
      <c r="B538" s="40"/>
      <c r="C538" s="40"/>
      <c r="D538" s="40"/>
      <c r="E538" s="40"/>
      <c r="F538" s="50"/>
      <c r="G538" s="91"/>
      <c r="H538" s="40"/>
      <c r="I538" s="44"/>
      <c r="J538" s="48" t="s">
        <v>259</v>
      </c>
      <c r="K538" s="49"/>
      <c r="L538" s="42" t="s">
        <v>260</v>
      </c>
      <c r="M538" s="86" t="s">
        <v>261</v>
      </c>
      <c r="N538" s="71"/>
      <c r="O538" s="72"/>
      <c r="P538" s="70"/>
      <c r="Q538" s="78"/>
      <c r="R538" s="79"/>
      <c r="S538" s="80"/>
      <c r="T538" s="81"/>
      <c r="U538" s="88"/>
      <c r="V538" s="80"/>
      <c r="W538" s="81"/>
      <c r="X538" s="1"/>
    </row>
    <row r="539" spans="1:24" ht="23.25">
      <c r="A539" s="1"/>
      <c r="B539" s="40"/>
      <c r="C539" s="40"/>
      <c r="D539" s="40"/>
      <c r="E539" s="40"/>
      <c r="F539" s="50"/>
      <c r="G539" s="91"/>
      <c r="H539" s="40"/>
      <c r="I539" s="44"/>
      <c r="J539" s="48" t="s">
        <v>262</v>
      </c>
      <c r="K539" s="49"/>
      <c r="L539" s="42" t="s">
        <v>263</v>
      </c>
      <c r="M539" s="86" t="s">
        <v>264</v>
      </c>
      <c r="N539" s="71">
        <v>414908</v>
      </c>
      <c r="O539" s="72">
        <v>414907.6</v>
      </c>
      <c r="P539" s="70">
        <v>495992</v>
      </c>
      <c r="Q539" s="78">
        <f>(P539/N539)*100</f>
        <v>119.54264559854234</v>
      </c>
      <c r="R539" s="79">
        <f>(P539/O539)*100</f>
        <v>119.54276084602935</v>
      </c>
      <c r="S539" s="80">
        <f>+S550+S551</f>
        <v>1234799.9</v>
      </c>
      <c r="T539" s="81">
        <f>+T550+T551</f>
        <v>1598949.5</v>
      </c>
      <c r="U539" s="88">
        <f>+U550+U551</f>
        <v>1583984.5</v>
      </c>
      <c r="V539" s="80">
        <f>(U539/S539)*100</f>
        <v>128.27863850653048</v>
      </c>
      <c r="W539" s="81">
        <f>(U539/T539)*100</f>
        <v>99.06407300543263</v>
      </c>
      <c r="X539" s="1"/>
    </row>
    <row r="540" spans="1:24" ht="23.25">
      <c r="A540" s="1"/>
      <c r="B540" s="51"/>
      <c r="C540" s="51"/>
      <c r="D540" s="51"/>
      <c r="E540" s="51"/>
      <c r="F540" s="93"/>
      <c r="G540" s="94"/>
      <c r="H540" s="51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680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34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23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35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24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32</v>
      </c>
      <c r="M545" s="23" t="s">
        <v>20</v>
      </c>
      <c r="N545" s="64"/>
      <c r="O545" s="17"/>
      <c r="P545" s="65"/>
      <c r="Q545" s="23" t="s">
        <v>3</v>
      </c>
      <c r="R545" s="16"/>
      <c r="S545" s="20" t="s">
        <v>36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33</v>
      </c>
      <c r="M546" s="30" t="s">
        <v>21</v>
      </c>
      <c r="N546" s="28" t="s">
        <v>6</v>
      </c>
      <c r="O546" s="67" t="s">
        <v>7</v>
      </c>
      <c r="P546" s="28" t="s">
        <v>8</v>
      </c>
      <c r="Q546" s="20" t="s">
        <v>30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13</v>
      </c>
      <c r="C547" s="14" t="s">
        <v>14</v>
      </c>
      <c r="D547" s="14" t="s">
        <v>15</v>
      </c>
      <c r="E547" s="14" t="s">
        <v>16</v>
      </c>
      <c r="F547" s="27" t="s">
        <v>17</v>
      </c>
      <c r="G547" s="2" t="s">
        <v>5</v>
      </c>
      <c r="H547" s="14" t="s">
        <v>18</v>
      </c>
      <c r="I547" s="24"/>
      <c r="J547" s="1"/>
      <c r="K547" s="18"/>
      <c r="L547" s="26" t="s">
        <v>19</v>
      </c>
      <c r="M547" s="28" t="s">
        <v>22</v>
      </c>
      <c r="N547" s="28"/>
      <c r="O547" s="28"/>
      <c r="P547" s="28"/>
      <c r="Q547" s="26" t="s">
        <v>25</v>
      </c>
      <c r="R547" s="29" t="s">
        <v>25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26</v>
      </c>
      <c r="R548" s="37" t="s">
        <v>27</v>
      </c>
      <c r="S548" s="31"/>
      <c r="T548" s="32"/>
      <c r="U548" s="33"/>
      <c r="V548" s="38" t="s">
        <v>28</v>
      </c>
      <c r="W548" s="39" t="s">
        <v>29</v>
      </c>
      <c r="X548" s="1"/>
    </row>
    <row r="549" spans="1:24" ht="23.25">
      <c r="A549" s="1"/>
      <c r="B549" s="40"/>
      <c r="C549" s="40"/>
      <c r="D549" s="40"/>
      <c r="E549" s="40"/>
      <c r="F549" s="50"/>
      <c r="G549" s="91"/>
      <c r="H549" s="40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89" t="s">
        <v>68</v>
      </c>
      <c r="C550" s="89" t="s">
        <v>38</v>
      </c>
      <c r="D550" s="89" t="s">
        <v>72</v>
      </c>
      <c r="E550" s="89" t="s">
        <v>44</v>
      </c>
      <c r="F550" s="90" t="s">
        <v>255</v>
      </c>
      <c r="G550" s="92" t="s">
        <v>49</v>
      </c>
      <c r="H550" s="40"/>
      <c r="I550" s="44"/>
      <c r="J550" s="48" t="s">
        <v>40</v>
      </c>
      <c r="K550" s="49"/>
      <c r="L550" s="42"/>
      <c r="M550" s="86"/>
      <c r="N550" s="71"/>
      <c r="O550" s="72"/>
      <c r="P550" s="70"/>
      <c r="Q550" s="78"/>
      <c r="R550" s="79"/>
      <c r="S550" s="80"/>
      <c r="T550" s="81"/>
      <c r="U550" s="88"/>
      <c r="V550" s="80"/>
      <c r="W550" s="81"/>
      <c r="X550" s="1"/>
    </row>
    <row r="551" spans="1:24" ht="23.25">
      <c r="A551" s="1"/>
      <c r="B551" s="40"/>
      <c r="C551" s="40"/>
      <c r="D551" s="40"/>
      <c r="E551" s="40"/>
      <c r="F551" s="50"/>
      <c r="G551" s="91"/>
      <c r="H551" s="40"/>
      <c r="I551" s="44"/>
      <c r="J551" s="48" t="s">
        <v>41</v>
      </c>
      <c r="K551" s="49"/>
      <c r="L551" s="42"/>
      <c r="M551" s="86"/>
      <c r="N551" s="71"/>
      <c r="O551" s="72"/>
      <c r="P551" s="70"/>
      <c r="Q551" s="78"/>
      <c r="R551" s="79"/>
      <c r="S551" s="80">
        <v>1234799.9</v>
      </c>
      <c r="T551" s="81">
        <v>1598949.5</v>
      </c>
      <c r="U551" s="88">
        <v>1583984.5</v>
      </c>
      <c r="V551" s="80">
        <f>(U551/S551)*100</f>
        <v>128.27863850653048</v>
      </c>
      <c r="W551" s="81">
        <f>(U551/T551)*100</f>
        <v>99.06407300543263</v>
      </c>
      <c r="X551" s="1"/>
    </row>
    <row r="552" spans="1:24" ht="23.25">
      <c r="A552" s="1"/>
      <c r="B552" s="40"/>
      <c r="C552" s="40"/>
      <c r="D552" s="40"/>
      <c r="E552" s="40"/>
      <c r="F552" s="50"/>
      <c r="G552" s="91"/>
      <c r="H552" s="40"/>
      <c r="I552" s="44"/>
      <c r="J552" s="48" t="s">
        <v>265</v>
      </c>
      <c r="K552" s="49"/>
      <c r="L552" s="42" t="s">
        <v>258</v>
      </c>
      <c r="M552" s="86"/>
      <c r="N552" s="71"/>
      <c r="O552" s="72"/>
      <c r="P552" s="70"/>
      <c r="Q552" s="78"/>
      <c r="R552" s="79"/>
      <c r="S552" s="80"/>
      <c r="T552" s="81"/>
      <c r="U552" s="88"/>
      <c r="V552" s="80"/>
      <c r="W552" s="81"/>
      <c r="X552" s="1"/>
    </row>
    <row r="553" spans="1:24" ht="23.25">
      <c r="A553" s="1"/>
      <c r="B553" s="40"/>
      <c r="C553" s="40"/>
      <c r="D553" s="40"/>
      <c r="E553" s="40"/>
      <c r="F553" s="50"/>
      <c r="G553" s="91"/>
      <c r="H553" s="40"/>
      <c r="I553" s="44"/>
      <c r="J553" s="48" t="s">
        <v>266</v>
      </c>
      <c r="K553" s="49"/>
      <c r="L553" s="42" t="s">
        <v>267</v>
      </c>
      <c r="M553" s="86"/>
      <c r="N553" s="71"/>
      <c r="O553" s="72"/>
      <c r="P553" s="70"/>
      <c r="Q553" s="78"/>
      <c r="R553" s="79"/>
      <c r="S553" s="80"/>
      <c r="T553" s="81"/>
      <c r="U553" s="88"/>
      <c r="V553" s="80"/>
      <c r="W553" s="81"/>
      <c r="X553" s="1"/>
    </row>
    <row r="554" spans="1:24" ht="23.25">
      <c r="A554" s="1"/>
      <c r="B554" s="40"/>
      <c r="C554" s="40"/>
      <c r="D554" s="40"/>
      <c r="E554" s="40"/>
      <c r="F554" s="50"/>
      <c r="G554" s="91"/>
      <c r="H554" s="40"/>
      <c r="I554" s="44"/>
      <c r="J554" s="48" t="s">
        <v>268</v>
      </c>
      <c r="K554" s="49"/>
      <c r="L554" s="42" t="s">
        <v>269</v>
      </c>
      <c r="M554" s="86" t="s">
        <v>261</v>
      </c>
      <c r="N554" s="71"/>
      <c r="O554" s="72"/>
      <c r="P554" s="70"/>
      <c r="Q554" s="78"/>
      <c r="R554" s="79"/>
      <c r="S554" s="80"/>
      <c r="T554" s="81"/>
      <c r="U554" s="88"/>
      <c r="V554" s="80"/>
      <c r="W554" s="81"/>
      <c r="X554" s="1"/>
    </row>
    <row r="555" spans="1:24" ht="23.25">
      <c r="A555" s="1"/>
      <c r="B555" s="40"/>
      <c r="C555" s="40"/>
      <c r="D555" s="40"/>
      <c r="E555" s="40"/>
      <c r="F555" s="50"/>
      <c r="G555" s="91"/>
      <c r="H555" s="40"/>
      <c r="I555" s="44"/>
      <c r="J555" s="48"/>
      <c r="K555" s="49"/>
      <c r="L555" s="42" t="s">
        <v>270</v>
      </c>
      <c r="M555" s="86" t="s">
        <v>264</v>
      </c>
      <c r="N555" s="71">
        <v>104108</v>
      </c>
      <c r="O555" s="72">
        <v>104108</v>
      </c>
      <c r="P555" s="70">
        <v>121013</v>
      </c>
      <c r="Q555" s="78">
        <f>(P555/N555)*100</f>
        <v>116.2379452107427</v>
      </c>
      <c r="R555" s="79">
        <f>(P555/O555)*100</f>
        <v>116.2379452107427</v>
      </c>
      <c r="S555" s="80">
        <f>+S556+S557</f>
        <v>1010290.8</v>
      </c>
      <c r="T555" s="81">
        <f>+T556+T557</f>
        <v>1308231.4</v>
      </c>
      <c r="U555" s="88">
        <f>+U556+U557</f>
        <v>1295987.4</v>
      </c>
      <c r="V555" s="80">
        <f>(U555/S555)*100</f>
        <v>128.27865006788144</v>
      </c>
      <c r="W555" s="81">
        <f>(U555/T555)*100</f>
        <v>99.06407994793581</v>
      </c>
      <c r="X555" s="1"/>
    </row>
    <row r="556" spans="1:24" ht="23.25">
      <c r="A556" s="1"/>
      <c r="B556" s="40"/>
      <c r="C556" s="40"/>
      <c r="D556" s="40"/>
      <c r="E556" s="40"/>
      <c r="F556" s="50"/>
      <c r="G556" s="91"/>
      <c r="H556" s="40"/>
      <c r="I556" s="44"/>
      <c r="J556" s="48" t="s">
        <v>40</v>
      </c>
      <c r="K556" s="49"/>
      <c r="L556" s="42"/>
      <c r="M556" s="86"/>
      <c r="N556" s="71"/>
      <c r="O556" s="72"/>
      <c r="P556" s="70"/>
      <c r="Q556" s="78"/>
      <c r="R556" s="79"/>
      <c r="S556" s="80"/>
      <c r="T556" s="81"/>
      <c r="U556" s="88"/>
      <c r="V556" s="80"/>
      <c r="W556" s="81"/>
      <c r="X556" s="1"/>
    </row>
    <row r="557" spans="1:24" ht="23.25">
      <c r="A557" s="1"/>
      <c r="B557" s="40"/>
      <c r="C557" s="40"/>
      <c r="D557" s="40"/>
      <c r="E557" s="40"/>
      <c r="F557" s="50"/>
      <c r="G557" s="91"/>
      <c r="H557" s="40"/>
      <c r="I557" s="44"/>
      <c r="J557" s="48" t="s">
        <v>41</v>
      </c>
      <c r="K557" s="49"/>
      <c r="L557" s="42"/>
      <c r="M557" s="86"/>
      <c r="N557" s="71"/>
      <c r="O557" s="72"/>
      <c r="P557" s="70"/>
      <c r="Q557" s="78"/>
      <c r="R557" s="79"/>
      <c r="S557" s="80">
        <v>1010290.8</v>
      </c>
      <c r="T557" s="81">
        <v>1308231.4</v>
      </c>
      <c r="U557" s="88">
        <v>1295987.4</v>
      </c>
      <c r="V557" s="80">
        <f>(U557/S557)*100</f>
        <v>128.27865006788144</v>
      </c>
      <c r="W557" s="81">
        <f>(U557/T557)*100</f>
        <v>99.06407994793581</v>
      </c>
      <c r="X557" s="1"/>
    </row>
    <row r="558" spans="1:24" ht="23.25">
      <c r="A558" s="1"/>
      <c r="B558" s="40"/>
      <c r="C558" s="40"/>
      <c r="D558" s="40"/>
      <c r="E558" s="40"/>
      <c r="F558" s="50"/>
      <c r="G558" s="91"/>
      <c r="H558" s="40"/>
      <c r="I558" s="44"/>
      <c r="J558" s="48"/>
      <c r="K558" s="49"/>
      <c r="L558" s="42"/>
      <c r="M558" s="86"/>
      <c r="N558" s="71"/>
      <c r="O558" s="72"/>
      <c r="P558" s="70"/>
      <c r="Q558" s="78"/>
      <c r="R558" s="79"/>
      <c r="S558" s="80"/>
      <c r="T558" s="81"/>
      <c r="U558" s="88"/>
      <c r="V558" s="80"/>
      <c r="W558" s="81"/>
      <c r="X558" s="1"/>
    </row>
    <row r="559" spans="1:24" ht="23.25">
      <c r="A559" s="1"/>
      <c r="B559" s="40"/>
      <c r="C559" s="40"/>
      <c r="D559" s="40"/>
      <c r="E559" s="40"/>
      <c r="F559" s="50"/>
      <c r="G559" s="91"/>
      <c r="H559" s="89" t="s">
        <v>228</v>
      </c>
      <c r="I559" s="44"/>
      <c r="J559" s="48" t="s">
        <v>229</v>
      </c>
      <c r="K559" s="49"/>
      <c r="L559" s="42"/>
      <c r="M559" s="86"/>
      <c r="N559" s="71"/>
      <c r="O559" s="72"/>
      <c r="P559" s="70"/>
      <c r="Q559" s="78"/>
      <c r="R559" s="79"/>
      <c r="S559" s="80">
        <f>+S560+S561</f>
        <v>2245090.7</v>
      </c>
      <c r="T559" s="81">
        <f>+T560+T561</f>
        <v>2907180.9</v>
      </c>
      <c r="U559" s="88">
        <f>+U560+U561</f>
        <v>2879971.9</v>
      </c>
      <c r="V559" s="80">
        <f>(U559/S559)*100</f>
        <v>128.27864370913832</v>
      </c>
      <c r="W559" s="81">
        <f>(U559/T559)*100</f>
        <v>99.06407612955906</v>
      </c>
      <c r="X559" s="1"/>
    </row>
    <row r="560" spans="1:24" ht="23.25">
      <c r="A560" s="1"/>
      <c r="B560" s="40"/>
      <c r="C560" s="40"/>
      <c r="D560" s="40"/>
      <c r="E560" s="40"/>
      <c r="F560" s="50"/>
      <c r="G560" s="91"/>
      <c r="H560" s="40"/>
      <c r="I560" s="44"/>
      <c r="J560" s="48" t="s">
        <v>40</v>
      </c>
      <c r="K560" s="49"/>
      <c r="L560" s="42"/>
      <c r="M560" s="86"/>
      <c r="N560" s="71"/>
      <c r="O560" s="72"/>
      <c r="P560" s="70"/>
      <c r="Q560" s="78"/>
      <c r="R560" s="79"/>
      <c r="S560" s="80">
        <v>0</v>
      </c>
      <c r="T560" s="81">
        <v>0</v>
      </c>
      <c r="U560" s="88">
        <v>0</v>
      </c>
      <c r="V560" s="80"/>
      <c r="W560" s="81"/>
      <c r="X560" s="1"/>
    </row>
    <row r="561" spans="1:24" ht="23.25">
      <c r="A561" s="1"/>
      <c r="B561" s="40"/>
      <c r="C561" s="40"/>
      <c r="D561" s="40"/>
      <c r="E561" s="40"/>
      <c r="F561" s="50"/>
      <c r="G561" s="91"/>
      <c r="H561" s="40"/>
      <c r="I561" s="44"/>
      <c r="J561" s="48" t="s">
        <v>41</v>
      </c>
      <c r="K561" s="49"/>
      <c r="L561" s="42"/>
      <c r="M561" s="86"/>
      <c r="N561" s="71"/>
      <c r="O561" s="72"/>
      <c r="P561" s="70"/>
      <c r="Q561" s="78"/>
      <c r="R561" s="79"/>
      <c r="S561" s="80">
        <v>2245090.7</v>
      </c>
      <c r="T561" s="81">
        <v>2907180.9</v>
      </c>
      <c r="U561" s="88">
        <v>2879971.9</v>
      </c>
      <c r="V561" s="80">
        <f>(U561/S561)*100</f>
        <v>128.27864370913832</v>
      </c>
      <c r="W561" s="81">
        <f>(U561/T561)*100</f>
        <v>99.06407612955906</v>
      </c>
      <c r="X561" s="1"/>
    </row>
    <row r="562" spans="1:24" ht="23.25">
      <c r="A562" s="1"/>
      <c r="B562" s="40"/>
      <c r="C562" s="40"/>
      <c r="D562" s="40"/>
      <c r="E562" s="40"/>
      <c r="F562" s="50"/>
      <c r="G562" s="91"/>
      <c r="H562" s="40"/>
      <c r="I562" s="44"/>
      <c r="J562" s="48"/>
      <c r="K562" s="49"/>
      <c r="L562" s="42"/>
      <c r="M562" s="86"/>
      <c r="N562" s="71"/>
      <c r="O562" s="72"/>
      <c r="P562" s="70"/>
      <c r="Q562" s="78"/>
      <c r="R562" s="79"/>
      <c r="S562" s="80"/>
      <c r="T562" s="81"/>
      <c r="U562" s="88"/>
      <c r="V562" s="80"/>
      <c r="W562" s="81"/>
      <c r="X562" s="1"/>
    </row>
    <row r="563" spans="1:24" ht="23.25">
      <c r="A563" s="1"/>
      <c r="B563" s="40"/>
      <c r="C563" s="40"/>
      <c r="D563" s="40"/>
      <c r="E563" s="40"/>
      <c r="F563" s="90" t="s">
        <v>271</v>
      </c>
      <c r="G563" s="91"/>
      <c r="H563" s="40"/>
      <c r="I563" s="44"/>
      <c r="J563" s="48" t="s">
        <v>272</v>
      </c>
      <c r="K563" s="49"/>
      <c r="L563" s="42"/>
      <c r="M563" s="86"/>
      <c r="N563" s="71"/>
      <c r="O563" s="72"/>
      <c r="P563" s="70"/>
      <c r="Q563" s="78"/>
      <c r="R563" s="79"/>
      <c r="S563" s="80"/>
      <c r="T563" s="81"/>
      <c r="U563" s="88"/>
      <c r="V563" s="80"/>
      <c r="W563" s="81"/>
      <c r="X563" s="1"/>
    </row>
    <row r="564" spans="1:24" ht="23.25">
      <c r="A564" s="1"/>
      <c r="B564" s="40"/>
      <c r="C564" s="40"/>
      <c r="D564" s="40"/>
      <c r="E564" s="40"/>
      <c r="F564" s="50"/>
      <c r="G564" s="91"/>
      <c r="H564" s="40"/>
      <c r="I564" s="44"/>
      <c r="J564" s="48" t="s">
        <v>273</v>
      </c>
      <c r="K564" s="49"/>
      <c r="L564" s="42"/>
      <c r="M564" s="86"/>
      <c r="N564" s="71"/>
      <c r="O564" s="72"/>
      <c r="P564" s="70"/>
      <c r="Q564" s="78"/>
      <c r="R564" s="79"/>
      <c r="S564" s="80">
        <f>+S565+S566</f>
        <v>711690.7</v>
      </c>
      <c r="T564" s="81">
        <f>+T565+T566</f>
        <v>751340.3</v>
      </c>
      <c r="U564" s="88">
        <f>+U565+U566</f>
        <v>751340.3</v>
      </c>
      <c r="V564" s="80">
        <f>(U564/S564)*100</f>
        <v>105.57118422370844</v>
      </c>
      <c r="W564" s="81">
        <f>(U564/T564)*100</f>
        <v>100</v>
      </c>
      <c r="X564" s="1"/>
    </row>
    <row r="565" spans="1:24" ht="23.25">
      <c r="A565" s="1"/>
      <c r="B565" s="40"/>
      <c r="C565" s="40"/>
      <c r="D565" s="40"/>
      <c r="E565" s="40"/>
      <c r="F565" s="50"/>
      <c r="G565" s="91"/>
      <c r="H565" s="40"/>
      <c r="I565" s="44"/>
      <c r="J565" s="48" t="s">
        <v>40</v>
      </c>
      <c r="K565" s="49"/>
      <c r="L565" s="42"/>
      <c r="M565" s="86"/>
      <c r="N565" s="71"/>
      <c r="O565" s="72"/>
      <c r="P565" s="70"/>
      <c r="Q565" s="78"/>
      <c r="R565" s="79"/>
      <c r="S565" s="80">
        <f aca="true" t="shared" si="44" ref="S565:U566">+S570</f>
        <v>0</v>
      </c>
      <c r="T565" s="81">
        <f t="shared" si="44"/>
        <v>0</v>
      </c>
      <c r="U565" s="88">
        <f t="shared" si="44"/>
        <v>0</v>
      </c>
      <c r="V565" s="80"/>
      <c r="W565" s="81"/>
      <c r="X565" s="1"/>
    </row>
    <row r="566" spans="1:24" ht="23.25">
      <c r="A566" s="1"/>
      <c r="B566" s="40"/>
      <c r="C566" s="40"/>
      <c r="D566" s="40"/>
      <c r="E566" s="40"/>
      <c r="F566" s="50"/>
      <c r="G566" s="91"/>
      <c r="H566" s="40"/>
      <c r="I566" s="44"/>
      <c r="J566" s="48" t="s">
        <v>41</v>
      </c>
      <c r="K566" s="49"/>
      <c r="L566" s="42"/>
      <c r="M566" s="86"/>
      <c r="N566" s="71"/>
      <c r="O566" s="72"/>
      <c r="P566" s="70"/>
      <c r="Q566" s="78"/>
      <c r="R566" s="79"/>
      <c r="S566" s="80">
        <f t="shared" si="44"/>
        <v>711690.7</v>
      </c>
      <c r="T566" s="81">
        <f t="shared" si="44"/>
        <v>751340.3</v>
      </c>
      <c r="U566" s="88">
        <f t="shared" si="44"/>
        <v>751340.3</v>
      </c>
      <c r="V566" s="80">
        <f>(U566/S566)*100</f>
        <v>105.57118422370844</v>
      </c>
      <c r="W566" s="81">
        <f>(U566/T566)*100</f>
        <v>100</v>
      </c>
      <c r="X566" s="1"/>
    </row>
    <row r="567" spans="1:24" ht="23.25">
      <c r="A567" s="1"/>
      <c r="B567" s="40"/>
      <c r="C567" s="40"/>
      <c r="D567" s="40"/>
      <c r="E567" s="40"/>
      <c r="F567" s="50"/>
      <c r="G567" s="91"/>
      <c r="H567" s="40"/>
      <c r="I567" s="44"/>
      <c r="J567" s="48"/>
      <c r="K567" s="49"/>
      <c r="L567" s="42"/>
      <c r="M567" s="86"/>
      <c r="N567" s="71"/>
      <c r="O567" s="72"/>
      <c r="P567" s="70"/>
      <c r="Q567" s="78"/>
      <c r="R567" s="79"/>
      <c r="S567" s="80"/>
      <c r="T567" s="81"/>
      <c r="U567" s="88"/>
      <c r="V567" s="80"/>
      <c r="W567" s="81"/>
      <c r="X567" s="1"/>
    </row>
    <row r="568" spans="1:24" ht="23.25">
      <c r="A568" s="1"/>
      <c r="B568" s="40"/>
      <c r="C568" s="40"/>
      <c r="D568" s="40"/>
      <c r="E568" s="40"/>
      <c r="F568" s="50"/>
      <c r="G568" s="92" t="s">
        <v>49</v>
      </c>
      <c r="H568" s="40"/>
      <c r="I568" s="44"/>
      <c r="J568" s="48" t="s">
        <v>50</v>
      </c>
      <c r="K568" s="49"/>
      <c r="L568" s="42"/>
      <c r="M568" s="86"/>
      <c r="N568" s="71"/>
      <c r="O568" s="72"/>
      <c r="P568" s="70"/>
      <c r="Q568" s="78"/>
      <c r="R568" s="79"/>
      <c r="S568" s="80"/>
      <c r="T568" s="81"/>
      <c r="U568" s="88"/>
      <c r="V568" s="80"/>
      <c r="W568" s="81"/>
      <c r="X568" s="1"/>
    </row>
    <row r="569" spans="1:24" ht="23.25">
      <c r="A569" s="1"/>
      <c r="B569" s="40"/>
      <c r="C569" s="40"/>
      <c r="D569" s="40"/>
      <c r="E569" s="40"/>
      <c r="F569" s="50"/>
      <c r="G569" s="91"/>
      <c r="H569" s="40"/>
      <c r="I569" s="44"/>
      <c r="J569" s="48" t="s">
        <v>51</v>
      </c>
      <c r="K569" s="49"/>
      <c r="L569" s="42"/>
      <c r="M569" s="86"/>
      <c r="N569" s="71"/>
      <c r="O569" s="72"/>
      <c r="P569" s="70"/>
      <c r="Q569" s="78"/>
      <c r="R569" s="79"/>
      <c r="S569" s="80">
        <f>+S570+S571</f>
        <v>711690.7</v>
      </c>
      <c r="T569" s="81">
        <f>+T570+T571</f>
        <v>751340.3</v>
      </c>
      <c r="U569" s="88">
        <f>+U570+U571</f>
        <v>751340.3</v>
      </c>
      <c r="V569" s="80">
        <f>(U569/S569)*100</f>
        <v>105.57118422370844</v>
      </c>
      <c r="W569" s="81">
        <f>(U569/T569)*100</f>
        <v>100</v>
      </c>
      <c r="X569" s="1"/>
    </row>
    <row r="570" spans="1:24" ht="23.25">
      <c r="A570" s="1"/>
      <c r="B570" s="40"/>
      <c r="C570" s="40"/>
      <c r="D570" s="40"/>
      <c r="E570" s="40"/>
      <c r="F570" s="50"/>
      <c r="G570" s="91"/>
      <c r="H570" s="40"/>
      <c r="I570" s="44"/>
      <c r="J570" s="48" t="s">
        <v>40</v>
      </c>
      <c r="K570" s="49"/>
      <c r="L570" s="42"/>
      <c r="M570" s="86"/>
      <c r="N570" s="71"/>
      <c r="O570" s="72"/>
      <c r="P570" s="70"/>
      <c r="Q570" s="78"/>
      <c r="R570" s="79"/>
      <c r="S570" s="80">
        <f aca="true" t="shared" si="45" ref="S570:U571">+S596</f>
        <v>0</v>
      </c>
      <c r="T570" s="81">
        <f t="shared" si="45"/>
        <v>0</v>
      </c>
      <c r="U570" s="88">
        <f t="shared" si="45"/>
        <v>0</v>
      </c>
      <c r="V570" s="80"/>
      <c r="W570" s="81"/>
      <c r="X570" s="1"/>
    </row>
    <row r="571" spans="1:24" ht="23.25">
      <c r="A571" s="1"/>
      <c r="B571" s="40"/>
      <c r="C571" s="40"/>
      <c r="D571" s="40"/>
      <c r="E571" s="40"/>
      <c r="F571" s="50"/>
      <c r="G571" s="91"/>
      <c r="H571" s="40"/>
      <c r="I571" s="44"/>
      <c r="J571" s="48" t="s">
        <v>41</v>
      </c>
      <c r="K571" s="49"/>
      <c r="L571" s="42"/>
      <c r="M571" s="86"/>
      <c r="N571" s="71"/>
      <c r="O571" s="72"/>
      <c r="P571" s="70"/>
      <c r="Q571" s="78"/>
      <c r="R571" s="79"/>
      <c r="S571" s="80">
        <f t="shared" si="45"/>
        <v>711690.7</v>
      </c>
      <c r="T571" s="81">
        <f t="shared" si="45"/>
        <v>751340.3</v>
      </c>
      <c r="U571" s="88">
        <f t="shared" si="45"/>
        <v>751340.3</v>
      </c>
      <c r="V571" s="80">
        <f>(U571/S571)*100</f>
        <v>105.57118422370844</v>
      </c>
      <c r="W571" s="81">
        <f>(U571/T571)*100</f>
        <v>100</v>
      </c>
      <c r="X571" s="1"/>
    </row>
    <row r="572" spans="1:24" ht="23.25">
      <c r="A572" s="1"/>
      <c r="B572" s="40"/>
      <c r="C572" s="40"/>
      <c r="D572" s="40"/>
      <c r="E572" s="40"/>
      <c r="F572" s="50"/>
      <c r="G572" s="91"/>
      <c r="H572" s="40"/>
      <c r="I572" s="44"/>
      <c r="J572" s="48"/>
      <c r="K572" s="49"/>
      <c r="L572" s="42"/>
      <c r="M572" s="86"/>
      <c r="N572" s="71"/>
      <c r="O572" s="72"/>
      <c r="P572" s="70"/>
      <c r="Q572" s="78"/>
      <c r="R572" s="79"/>
      <c r="S572" s="80"/>
      <c r="T572" s="81"/>
      <c r="U572" s="88"/>
      <c r="V572" s="80"/>
      <c r="W572" s="81"/>
      <c r="X572" s="1"/>
    </row>
    <row r="573" spans="1:24" ht="23.25">
      <c r="A573" s="1"/>
      <c r="B573" s="40"/>
      <c r="C573" s="40"/>
      <c r="D573" s="40"/>
      <c r="E573" s="40"/>
      <c r="F573" s="50"/>
      <c r="G573" s="91"/>
      <c r="H573" s="40"/>
      <c r="I573" s="44"/>
      <c r="J573" s="48" t="s">
        <v>274</v>
      </c>
      <c r="K573" s="49"/>
      <c r="L573" s="42"/>
      <c r="M573" s="86"/>
      <c r="N573" s="71"/>
      <c r="O573" s="72"/>
      <c r="P573" s="70"/>
      <c r="Q573" s="78"/>
      <c r="R573" s="79"/>
      <c r="S573" s="80"/>
      <c r="T573" s="81"/>
      <c r="U573" s="88"/>
      <c r="V573" s="80"/>
      <c r="W573" s="81"/>
      <c r="X573" s="1"/>
    </row>
    <row r="574" spans="1:24" ht="23.25">
      <c r="A574" s="1"/>
      <c r="B574" s="40"/>
      <c r="C574" s="40"/>
      <c r="D574" s="40"/>
      <c r="E574" s="40"/>
      <c r="F574" s="50"/>
      <c r="G574" s="91"/>
      <c r="H574" s="40"/>
      <c r="I574" s="44"/>
      <c r="J574" s="48" t="s">
        <v>275</v>
      </c>
      <c r="K574" s="49"/>
      <c r="L574" s="42"/>
      <c r="M574" s="86"/>
      <c r="N574" s="71"/>
      <c r="O574" s="72"/>
      <c r="P574" s="70"/>
      <c r="Q574" s="78"/>
      <c r="R574" s="79"/>
      <c r="S574" s="80"/>
      <c r="T574" s="81"/>
      <c r="U574" s="88"/>
      <c r="V574" s="80"/>
      <c r="W574" s="81"/>
      <c r="X574" s="1"/>
    </row>
    <row r="575" spans="1:24" ht="23.25">
      <c r="A575" s="1"/>
      <c r="B575" s="40"/>
      <c r="C575" s="40"/>
      <c r="D575" s="40"/>
      <c r="E575" s="40"/>
      <c r="F575" s="50"/>
      <c r="G575" s="91"/>
      <c r="H575" s="40"/>
      <c r="I575" s="44"/>
      <c r="J575" s="48" t="s">
        <v>276</v>
      </c>
      <c r="K575" s="49"/>
      <c r="L575" s="42" t="s">
        <v>277</v>
      </c>
      <c r="M575" s="86"/>
      <c r="N575" s="71"/>
      <c r="O575" s="72"/>
      <c r="P575" s="70"/>
      <c r="Q575" s="78"/>
      <c r="R575" s="79"/>
      <c r="S575" s="80"/>
      <c r="T575" s="81"/>
      <c r="U575" s="88"/>
      <c r="V575" s="80"/>
      <c r="W575" s="81"/>
      <c r="X575" s="1"/>
    </row>
    <row r="576" spans="1:24" ht="23.25">
      <c r="A576" s="1"/>
      <c r="B576" s="40"/>
      <c r="C576" s="40"/>
      <c r="D576" s="40"/>
      <c r="E576" s="40"/>
      <c r="F576" s="50"/>
      <c r="G576" s="91"/>
      <c r="H576" s="40"/>
      <c r="I576" s="44"/>
      <c r="J576" s="48" t="s">
        <v>278</v>
      </c>
      <c r="K576" s="49"/>
      <c r="L576" s="42" t="s">
        <v>279</v>
      </c>
      <c r="M576" s="86" t="s">
        <v>280</v>
      </c>
      <c r="N576" s="71">
        <v>82806</v>
      </c>
      <c r="O576" s="72">
        <v>82806</v>
      </c>
      <c r="P576" s="70">
        <v>146995</v>
      </c>
      <c r="Q576" s="78">
        <f>(P576/N576)*100</f>
        <v>177.5173296621018</v>
      </c>
      <c r="R576" s="79">
        <f>(P576/O576)*100</f>
        <v>177.5173296621018</v>
      </c>
      <c r="S576" s="80">
        <f>+S577+S578</f>
        <v>284676.3</v>
      </c>
      <c r="T576" s="81">
        <f>+T577+T578</f>
        <v>300536.1</v>
      </c>
      <c r="U576" s="88">
        <f>+U577+U578</f>
        <v>300536.1</v>
      </c>
      <c r="V576" s="80">
        <f>(U576/S576)*100</f>
        <v>105.57116978125683</v>
      </c>
      <c r="W576" s="81">
        <f>(U576/T576)*100</f>
        <v>100</v>
      </c>
      <c r="X576" s="1"/>
    </row>
    <row r="577" spans="1:24" ht="23.25">
      <c r="A577" s="1"/>
      <c r="B577" s="40"/>
      <c r="C577" s="40"/>
      <c r="D577" s="40"/>
      <c r="E577" s="40"/>
      <c r="F577" s="50"/>
      <c r="G577" s="91"/>
      <c r="H577" s="40"/>
      <c r="I577" s="44"/>
      <c r="J577" s="48" t="s">
        <v>40</v>
      </c>
      <c r="K577" s="49"/>
      <c r="L577" s="42"/>
      <c r="M577" s="86"/>
      <c r="N577" s="71"/>
      <c r="O577" s="72"/>
      <c r="P577" s="70"/>
      <c r="Q577" s="78"/>
      <c r="R577" s="79"/>
      <c r="S577" s="80"/>
      <c r="T577" s="81"/>
      <c r="U577" s="88"/>
      <c r="V577" s="80"/>
      <c r="W577" s="81"/>
      <c r="X577" s="1"/>
    </row>
    <row r="578" spans="1:24" ht="23.25">
      <c r="A578" s="1"/>
      <c r="B578" s="40"/>
      <c r="C578" s="40"/>
      <c r="D578" s="40"/>
      <c r="E578" s="40"/>
      <c r="F578" s="50"/>
      <c r="G578" s="91"/>
      <c r="H578" s="40"/>
      <c r="I578" s="44"/>
      <c r="J578" s="48" t="s">
        <v>41</v>
      </c>
      <c r="K578" s="49"/>
      <c r="L578" s="42"/>
      <c r="M578" s="86"/>
      <c r="N578" s="71"/>
      <c r="O578" s="72"/>
      <c r="P578" s="70"/>
      <c r="Q578" s="78"/>
      <c r="R578" s="79"/>
      <c r="S578" s="80">
        <v>284676.3</v>
      </c>
      <c r="T578" s="81">
        <v>300536.1</v>
      </c>
      <c r="U578" s="88">
        <v>300536.1</v>
      </c>
      <c r="V578" s="80">
        <f>(U578/S578)*100</f>
        <v>105.57116978125683</v>
      </c>
      <c r="W578" s="81">
        <f>(U578/T578)*100</f>
        <v>100</v>
      </c>
      <c r="X578" s="1"/>
    </row>
    <row r="579" spans="1:24" ht="23.25">
      <c r="A579" s="1"/>
      <c r="B579" s="40"/>
      <c r="C579" s="40"/>
      <c r="D579" s="40"/>
      <c r="E579" s="40"/>
      <c r="F579" s="50"/>
      <c r="G579" s="91"/>
      <c r="H579" s="40"/>
      <c r="I579" s="44"/>
      <c r="J579" s="48" t="s">
        <v>281</v>
      </c>
      <c r="K579" s="49"/>
      <c r="L579" s="42" t="s">
        <v>258</v>
      </c>
      <c r="M579" s="86"/>
      <c r="N579" s="71"/>
      <c r="O579" s="72"/>
      <c r="P579" s="70"/>
      <c r="Q579" s="78"/>
      <c r="R579" s="79"/>
      <c r="S579" s="80"/>
      <c r="T579" s="81"/>
      <c r="U579" s="88"/>
      <c r="V579" s="80"/>
      <c r="W579" s="81"/>
      <c r="X579" s="1"/>
    </row>
    <row r="580" spans="1:24" ht="23.25">
      <c r="A580" s="1"/>
      <c r="B580" s="40"/>
      <c r="C580" s="40"/>
      <c r="D580" s="40"/>
      <c r="E580" s="40"/>
      <c r="F580" s="50"/>
      <c r="G580" s="91"/>
      <c r="H580" s="40"/>
      <c r="I580" s="44"/>
      <c r="J580" s="48" t="s">
        <v>282</v>
      </c>
      <c r="K580" s="49"/>
      <c r="L580" s="42" t="s">
        <v>283</v>
      </c>
      <c r="M580" s="86"/>
      <c r="N580" s="71"/>
      <c r="O580" s="72"/>
      <c r="P580" s="70"/>
      <c r="Q580" s="78"/>
      <c r="R580" s="79"/>
      <c r="S580" s="80"/>
      <c r="T580" s="81"/>
      <c r="U580" s="88"/>
      <c r="V580" s="80"/>
      <c r="W580" s="81"/>
      <c r="X580" s="1"/>
    </row>
    <row r="581" spans="1:24" ht="23.25">
      <c r="A581" s="1"/>
      <c r="B581" s="40"/>
      <c r="C581" s="40"/>
      <c r="D581" s="40"/>
      <c r="E581" s="40"/>
      <c r="F581" s="50"/>
      <c r="G581" s="91"/>
      <c r="H581" s="40"/>
      <c r="I581" s="44"/>
      <c r="J581" s="48" t="s">
        <v>284</v>
      </c>
      <c r="K581" s="49"/>
      <c r="L581" s="42" t="s">
        <v>285</v>
      </c>
      <c r="M581" s="86" t="s">
        <v>286</v>
      </c>
      <c r="N581" s="71">
        <v>4554981</v>
      </c>
      <c r="O581" s="72">
        <v>4554981</v>
      </c>
      <c r="P581" s="70">
        <v>4203942</v>
      </c>
      <c r="Q581" s="78">
        <f>(P581/N581)*100</f>
        <v>92.29329386884379</v>
      </c>
      <c r="R581" s="79">
        <f>(P581/O581)*100</f>
        <v>92.29329386884379</v>
      </c>
      <c r="S581" s="80">
        <f>+S582+S583</f>
        <v>427014.4</v>
      </c>
      <c r="T581" s="81">
        <f>+T582+T583</f>
        <v>450804.2</v>
      </c>
      <c r="U581" s="88">
        <f>+U582+U583</f>
        <v>450804.2</v>
      </c>
      <c r="V581" s="80">
        <f>(U581/S581)*100</f>
        <v>105.57119385201061</v>
      </c>
      <c r="W581" s="81">
        <f>(U581/T581)*100</f>
        <v>100</v>
      </c>
      <c r="X581" s="1"/>
    </row>
    <row r="582" spans="1:24" ht="23.25">
      <c r="A582" s="1"/>
      <c r="B582" s="40"/>
      <c r="C582" s="40"/>
      <c r="D582" s="40"/>
      <c r="E582" s="40"/>
      <c r="F582" s="50"/>
      <c r="G582" s="91"/>
      <c r="H582" s="40"/>
      <c r="I582" s="44"/>
      <c r="J582" s="48" t="s">
        <v>40</v>
      </c>
      <c r="K582" s="49"/>
      <c r="L582" s="42"/>
      <c r="M582" s="86"/>
      <c r="N582" s="71"/>
      <c r="O582" s="72"/>
      <c r="P582" s="70"/>
      <c r="Q582" s="78"/>
      <c r="R582" s="79"/>
      <c r="S582" s="80"/>
      <c r="T582" s="81"/>
      <c r="U582" s="88"/>
      <c r="V582" s="80"/>
      <c r="W582" s="81"/>
      <c r="X582" s="1"/>
    </row>
    <row r="583" spans="1:24" ht="23.25">
      <c r="A583" s="1"/>
      <c r="B583" s="40"/>
      <c r="C583" s="40"/>
      <c r="D583" s="40"/>
      <c r="E583" s="40"/>
      <c r="F583" s="50"/>
      <c r="G583" s="91"/>
      <c r="H583" s="40"/>
      <c r="I583" s="44"/>
      <c r="J583" s="48" t="s">
        <v>41</v>
      </c>
      <c r="K583" s="49"/>
      <c r="L583" s="42"/>
      <c r="M583" s="86"/>
      <c r="N583" s="71"/>
      <c r="O583" s="72"/>
      <c r="P583" s="70"/>
      <c r="Q583" s="78"/>
      <c r="R583" s="79"/>
      <c r="S583" s="80">
        <v>427014.4</v>
      </c>
      <c r="T583" s="81">
        <v>450804.2</v>
      </c>
      <c r="U583" s="88">
        <v>450804.2</v>
      </c>
      <c r="V583" s="80">
        <f>(U583/S583)*100</f>
        <v>105.57119385201061</v>
      </c>
      <c r="W583" s="81">
        <f>(U583/T583)*100</f>
        <v>100</v>
      </c>
      <c r="X583" s="1"/>
    </row>
    <row r="584" spans="1:24" ht="23.25">
      <c r="A584" s="1"/>
      <c r="B584" s="40"/>
      <c r="C584" s="40"/>
      <c r="D584" s="40"/>
      <c r="E584" s="40"/>
      <c r="F584" s="50"/>
      <c r="G584" s="91"/>
      <c r="H584" s="40"/>
      <c r="I584" s="44"/>
      <c r="J584" s="48"/>
      <c r="K584" s="49"/>
      <c r="L584" s="42"/>
      <c r="M584" s="86"/>
      <c r="N584" s="71"/>
      <c r="O584" s="72"/>
      <c r="P584" s="70"/>
      <c r="Q584" s="78"/>
      <c r="R584" s="79"/>
      <c r="S584" s="80"/>
      <c r="T584" s="81"/>
      <c r="U584" s="88"/>
      <c r="V584" s="80"/>
      <c r="W584" s="81"/>
      <c r="X584" s="1"/>
    </row>
    <row r="585" spans="1:24" ht="23.25">
      <c r="A585" s="1"/>
      <c r="B585" s="51"/>
      <c r="C585" s="51"/>
      <c r="D585" s="51"/>
      <c r="E585" s="51"/>
      <c r="F585" s="93"/>
      <c r="G585" s="94"/>
      <c r="H585" s="51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681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34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23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35</v>
      </c>
      <c r="O589" s="62"/>
      <c r="P589" s="62"/>
      <c r="Q589" s="62"/>
      <c r="R589" s="63"/>
      <c r="S589" s="14" t="s">
        <v>2</v>
      </c>
      <c r="T589" s="15"/>
      <c r="U589" s="15"/>
      <c r="V589" s="15"/>
      <c r="W589" s="16"/>
      <c r="X589" s="1"/>
    </row>
    <row r="590" spans="1:24" ht="23.25">
      <c r="A590" s="1"/>
      <c r="B590" s="20" t="s">
        <v>24</v>
      </c>
      <c r="C590" s="21"/>
      <c r="D590" s="21"/>
      <c r="E590" s="21"/>
      <c r="F590" s="21"/>
      <c r="G590" s="21"/>
      <c r="H590" s="61"/>
      <c r="I590" s="1"/>
      <c r="J590" s="2" t="s">
        <v>4</v>
      </c>
      <c r="K590" s="18"/>
      <c r="L590" s="23" t="s">
        <v>32</v>
      </c>
      <c r="M590" s="23" t="s">
        <v>20</v>
      </c>
      <c r="N590" s="64"/>
      <c r="O590" s="17"/>
      <c r="P590" s="65"/>
      <c r="Q590" s="23" t="s">
        <v>3</v>
      </c>
      <c r="R590" s="16"/>
      <c r="S590" s="20" t="s">
        <v>36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33</v>
      </c>
      <c r="M591" s="30" t="s">
        <v>21</v>
      </c>
      <c r="N591" s="28" t="s">
        <v>6</v>
      </c>
      <c r="O591" s="67" t="s">
        <v>7</v>
      </c>
      <c r="P591" s="28" t="s">
        <v>8</v>
      </c>
      <c r="Q591" s="20" t="s">
        <v>30</v>
      </c>
      <c r="R591" s="22"/>
      <c r="S591" s="24"/>
      <c r="T591" s="25"/>
      <c r="U591" s="1"/>
      <c r="V591" s="14" t="s">
        <v>3</v>
      </c>
      <c r="W591" s="16"/>
      <c r="X591" s="1"/>
    </row>
    <row r="592" spans="1:24" ht="23.25">
      <c r="A592" s="1"/>
      <c r="B592" s="14" t="s">
        <v>13</v>
      </c>
      <c r="C592" s="14" t="s">
        <v>14</v>
      </c>
      <c r="D592" s="14" t="s">
        <v>15</v>
      </c>
      <c r="E592" s="14" t="s">
        <v>16</v>
      </c>
      <c r="F592" s="27" t="s">
        <v>17</v>
      </c>
      <c r="G592" s="2" t="s">
        <v>5</v>
      </c>
      <c r="H592" s="14" t="s">
        <v>18</v>
      </c>
      <c r="I592" s="24"/>
      <c r="J592" s="1"/>
      <c r="K592" s="18"/>
      <c r="L592" s="26" t="s">
        <v>19</v>
      </c>
      <c r="M592" s="28" t="s">
        <v>22</v>
      </c>
      <c r="N592" s="28"/>
      <c r="O592" s="28"/>
      <c r="P592" s="28"/>
      <c r="Q592" s="26" t="s">
        <v>25</v>
      </c>
      <c r="R592" s="29" t="s">
        <v>25</v>
      </c>
      <c r="S592" s="30" t="s">
        <v>6</v>
      </c>
      <c r="T592" s="28" t="s">
        <v>9</v>
      </c>
      <c r="U592" s="26" t="s">
        <v>10</v>
      </c>
      <c r="V592" s="14" t="s">
        <v>11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26</v>
      </c>
      <c r="R593" s="37" t="s">
        <v>27</v>
      </c>
      <c r="S593" s="31"/>
      <c r="T593" s="32"/>
      <c r="U593" s="33"/>
      <c r="V593" s="38" t="s">
        <v>28</v>
      </c>
      <c r="W593" s="39" t="s">
        <v>29</v>
      </c>
      <c r="X593" s="1"/>
    </row>
    <row r="594" spans="1:24" ht="23.25">
      <c r="A594" s="1"/>
      <c r="B594" s="40"/>
      <c r="C594" s="40"/>
      <c r="D594" s="40"/>
      <c r="E594" s="40"/>
      <c r="F594" s="50"/>
      <c r="G594" s="91"/>
      <c r="H594" s="40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89" t="s">
        <v>68</v>
      </c>
      <c r="C595" s="89" t="s">
        <v>38</v>
      </c>
      <c r="D595" s="89" t="s">
        <v>72</v>
      </c>
      <c r="E595" s="89" t="s">
        <v>44</v>
      </c>
      <c r="F595" s="90" t="s">
        <v>271</v>
      </c>
      <c r="G595" s="92" t="s">
        <v>49</v>
      </c>
      <c r="H595" s="89" t="s">
        <v>228</v>
      </c>
      <c r="I595" s="44"/>
      <c r="J595" s="48" t="s">
        <v>229</v>
      </c>
      <c r="K595" s="49"/>
      <c r="L595" s="42"/>
      <c r="M595" s="86"/>
      <c r="N595" s="71"/>
      <c r="O595" s="72"/>
      <c r="P595" s="70"/>
      <c r="Q595" s="78"/>
      <c r="R595" s="79"/>
      <c r="S595" s="80">
        <f>+S596+S597</f>
        <v>711690.7</v>
      </c>
      <c r="T595" s="81">
        <f>+T596+T597</f>
        <v>751340.3</v>
      </c>
      <c r="U595" s="88">
        <f>+U596+U597</f>
        <v>751340.3</v>
      </c>
      <c r="V595" s="80">
        <f>(U595/S595)*100</f>
        <v>105.57118422370844</v>
      </c>
      <c r="W595" s="81">
        <f>(U595/T595)*100</f>
        <v>100</v>
      </c>
      <c r="X595" s="1"/>
    </row>
    <row r="596" spans="1:24" ht="23.25">
      <c r="A596" s="1"/>
      <c r="B596" s="40"/>
      <c r="C596" s="40"/>
      <c r="D596" s="40"/>
      <c r="E596" s="40"/>
      <c r="F596" s="50"/>
      <c r="G596" s="91"/>
      <c r="H596" s="40"/>
      <c r="I596" s="44"/>
      <c r="J596" s="48" t="s">
        <v>40</v>
      </c>
      <c r="K596" s="49"/>
      <c r="L596" s="42"/>
      <c r="M596" s="86"/>
      <c r="N596" s="71"/>
      <c r="O596" s="72"/>
      <c r="P596" s="70"/>
      <c r="Q596" s="78"/>
      <c r="R596" s="79"/>
      <c r="S596" s="80">
        <v>0</v>
      </c>
      <c r="T596" s="81">
        <v>0</v>
      </c>
      <c r="U596" s="88">
        <v>0</v>
      </c>
      <c r="V596" s="80"/>
      <c r="W596" s="81"/>
      <c r="X596" s="1"/>
    </row>
    <row r="597" spans="1:24" ht="23.25">
      <c r="A597" s="1"/>
      <c r="B597" s="40"/>
      <c r="C597" s="40"/>
      <c r="D597" s="40"/>
      <c r="E597" s="40"/>
      <c r="F597" s="50"/>
      <c r="G597" s="91"/>
      <c r="H597" s="40"/>
      <c r="I597" s="44"/>
      <c r="J597" s="48" t="s">
        <v>41</v>
      </c>
      <c r="K597" s="49"/>
      <c r="L597" s="42"/>
      <c r="M597" s="86"/>
      <c r="N597" s="71"/>
      <c r="O597" s="72"/>
      <c r="P597" s="70"/>
      <c r="Q597" s="78"/>
      <c r="R597" s="79"/>
      <c r="S597" s="80">
        <v>711690.7</v>
      </c>
      <c r="T597" s="81">
        <v>751340.3</v>
      </c>
      <c r="U597" s="88">
        <v>751340.3</v>
      </c>
      <c r="V597" s="80">
        <f>(U597/S597)*100</f>
        <v>105.57118422370844</v>
      </c>
      <c r="W597" s="81">
        <f>(U597/T597)*100</f>
        <v>100</v>
      </c>
      <c r="X597" s="1"/>
    </row>
    <row r="598" spans="1:24" ht="23.25">
      <c r="A598" s="1"/>
      <c r="B598" s="40"/>
      <c r="C598" s="40"/>
      <c r="D598" s="40"/>
      <c r="E598" s="40"/>
      <c r="F598" s="50"/>
      <c r="G598" s="91"/>
      <c r="H598" s="40"/>
      <c r="I598" s="44"/>
      <c r="J598" s="48"/>
      <c r="K598" s="49"/>
      <c r="L598" s="42"/>
      <c r="M598" s="86"/>
      <c r="N598" s="71"/>
      <c r="O598" s="72"/>
      <c r="P598" s="70"/>
      <c r="Q598" s="78"/>
      <c r="R598" s="79"/>
      <c r="S598" s="80"/>
      <c r="T598" s="81"/>
      <c r="U598" s="88"/>
      <c r="V598" s="80"/>
      <c r="W598" s="81"/>
      <c r="X598" s="1"/>
    </row>
    <row r="599" spans="1:24" ht="23.25">
      <c r="A599" s="1"/>
      <c r="B599" s="40"/>
      <c r="C599" s="40"/>
      <c r="D599" s="40"/>
      <c r="E599" s="40"/>
      <c r="F599" s="90" t="s">
        <v>95</v>
      </c>
      <c r="G599" s="91"/>
      <c r="H599" s="40"/>
      <c r="I599" s="44"/>
      <c r="J599" s="48" t="s">
        <v>287</v>
      </c>
      <c r="K599" s="49"/>
      <c r="L599" s="42"/>
      <c r="M599" s="86"/>
      <c r="N599" s="71"/>
      <c r="O599" s="72"/>
      <c r="P599" s="70"/>
      <c r="Q599" s="78"/>
      <c r="R599" s="79"/>
      <c r="S599" s="80">
        <f>+S600+S601</f>
        <v>7030.7</v>
      </c>
      <c r="T599" s="81">
        <f>+T600+T601</f>
        <v>8120.6</v>
      </c>
      <c r="U599" s="88">
        <f>+U600+U601</f>
        <v>8120.6</v>
      </c>
      <c r="V599" s="80">
        <f>(U599/S599)*100</f>
        <v>115.50201260187465</v>
      </c>
      <c r="W599" s="81">
        <f>(U599/T599)*100</f>
        <v>100</v>
      </c>
      <c r="X599" s="1"/>
    </row>
    <row r="600" spans="1:24" ht="23.25">
      <c r="A600" s="1"/>
      <c r="B600" s="40"/>
      <c r="C600" s="40"/>
      <c r="D600" s="40"/>
      <c r="E600" s="40"/>
      <c r="F600" s="50"/>
      <c r="G600" s="91"/>
      <c r="H600" s="40"/>
      <c r="I600" s="44"/>
      <c r="J600" s="48" t="s">
        <v>40</v>
      </c>
      <c r="K600" s="49"/>
      <c r="L600" s="42"/>
      <c r="M600" s="86"/>
      <c r="N600" s="71"/>
      <c r="O600" s="72"/>
      <c r="P600" s="70"/>
      <c r="Q600" s="78"/>
      <c r="R600" s="79"/>
      <c r="S600" s="80">
        <f aca="true" t="shared" si="46" ref="S600:U601">+S605</f>
        <v>0</v>
      </c>
      <c r="T600" s="81">
        <f t="shared" si="46"/>
        <v>0</v>
      </c>
      <c r="U600" s="88">
        <f t="shared" si="46"/>
        <v>0</v>
      </c>
      <c r="V600" s="80"/>
      <c r="W600" s="81"/>
      <c r="X600" s="1"/>
    </row>
    <row r="601" spans="1:24" ht="23.25">
      <c r="A601" s="1"/>
      <c r="B601" s="40"/>
      <c r="C601" s="40"/>
      <c r="D601" s="40"/>
      <c r="E601" s="40"/>
      <c r="F601" s="50"/>
      <c r="G601" s="91"/>
      <c r="H601" s="40"/>
      <c r="I601" s="44"/>
      <c r="J601" s="48" t="s">
        <v>41</v>
      </c>
      <c r="K601" s="49"/>
      <c r="L601" s="42"/>
      <c r="M601" s="86"/>
      <c r="N601" s="71"/>
      <c r="O601" s="72"/>
      <c r="P601" s="70"/>
      <c r="Q601" s="78"/>
      <c r="R601" s="79"/>
      <c r="S601" s="80">
        <f t="shared" si="46"/>
        <v>7030.7</v>
      </c>
      <c r="T601" s="81">
        <f t="shared" si="46"/>
        <v>8120.6</v>
      </c>
      <c r="U601" s="88">
        <f t="shared" si="46"/>
        <v>8120.6</v>
      </c>
      <c r="V601" s="80">
        <f>(U601/S601)*100</f>
        <v>115.50201260187465</v>
      </c>
      <c r="W601" s="81">
        <f>(U601/T601)*100</f>
        <v>100</v>
      </c>
      <c r="X601" s="1"/>
    </row>
    <row r="602" spans="1:24" ht="23.25">
      <c r="A602" s="1"/>
      <c r="B602" s="40"/>
      <c r="C602" s="40"/>
      <c r="D602" s="40"/>
      <c r="E602" s="40"/>
      <c r="F602" s="50"/>
      <c r="G602" s="91"/>
      <c r="H602" s="40"/>
      <c r="I602" s="44"/>
      <c r="J602" s="48"/>
      <c r="K602" s="49"/>
      <c r="L602" s="42"/>
      <c r="M602" s="86"/>
      <c r="N602" s="71"/>
      <c r="O602" s="72"/>
      <c r="P602" s="70"/>
      <c r="Q602" s="78"/>
      <c r="R602" s="79"/>
      <c r="S602" s="80"/>
      <c r="T602" s="81"/>
      <c r="U602" s="88"/>
      <c r="V602" s="80"/>
      <c r="W602" s="81"/>
      <c r="X602" s="1"/>
    </row>
    <row r="603" spans="1:24" ht="23.25">
      <c r="A603" s="1"/>
      <c r="B603" s="40"/>
      <c r="C603" s="40"/>
      <c r="D603" s="40"/>
      <c r="E603" s="40"/>
      <c r="F603" s="50"/>
      <c r="G603" s="92" t="s">
        <v>49</v>
      </c>
      <c r="H603" s="40"/>
      <c r="I603" s="44"/>
      <c r="J603" s="48" t="s">
        <v>50</v>
      </c>
      <c r="K603" s="49"/>
      <c r="L603" s="42"/>
      <c r="M603" s="86"/>
      <c r="N603" s="71"/>
      <c r="O603" s="72"/>
      <c r="P603" s="70"/>
      <c r="Q603" s="78"/>
      <c r="R603" s="79"/>
      <c r="S603" s="80"/>
      <c r="T603" s="81"/>
      <c r="U603" s="88"/>
      <c r="V603" s="80"/>
      <c r="W603" s="81"/>
      <c r="X603" s="1"/>
    </row>
    <row r="604" spans="1:24" ht="23.25">
      <c r="A604" s="1"/>
      <c r="B604" s="40"/>
      <c r="C604" s="40"/>
      <c r="D604" s="40"/>
      <c r="E604" s="40"/>
      <c r="F604" s="50"/>
      <c r="G604" s="91"/>
      <c r="H604" s="40"/>
      <c r="I604" s="44"/>
      <c r="J604" s="48" t="s">
        <v>51</v>
      </c>
      <c r="K604" s="49"/>
      <c r="L604" s="42"/>
      <c r="M604" s="86"/>
      <c r="N604" s="71"/>
      <c r="O604" s="72"/>
      <c r="P604" s="70"/>
      <c r="Q604" s="78"/>
      <c r="R604" s="79"/>
      <c r="S604" s="80">
        <f>+S605+S606</f>
        <v>7030.7</v>
      </c>
      <c r="T604" s="81">
        <f>+T605+T606</f>
        <v>8120.6</v>
      </c>
      <c r="U604" s="88">
        <f>+U605+U606</f>
        <v>8120.6</v>
      </c>
      <c r="V604" s="80">
        <f>(U604/S604)*100</f>
        <v>115.50201260187465</v>
      </c>
      <c r="W604" s="81">
        <f>(U604/T604)*100</f>
        <v>100</v>
      </c>
      <c r="X604" s="1"/>
    </row>
    <row r="605" spans="1:24" ht="23.25">
      <c r="A605" s="1"/>
      <c r="B605" s="40"/>
      <c r="C605" s="40"/>
      <c r="D605" s="40"/>
      <c r="E605" s="40"/>
      <c r="F605" s="50"/>
      <c r="G605" s="91"/>
      <c r="H605" s="40"/>
      <c r="I605" s="44"/>
      <c r="J605" s="48" t="s">
        <v>40</v>
      </c>
      <c r="K605" s="49"/>
      <c r="L605" s="42"/>
      <c r="M605" s="86"/>
      <c r="N605" s="71"/>
      <c r="O605" s="72"/>
      <c r="P605" s="70"/>
      <c r="Q605" s="78"/>
      <c r="R605" s="79"/>
      <c r="S605" s="80">
        <f aca="true" t="shared" si="47" ref="S605:U606">+S610</f>
        <v>0</v>
      </c>
      <c r="T605" s="81">
        <f t="shared" si="47"/>
        <v>0</v>
      </c>
      <c r="U605" s="88">
        <f t="shared" si="47"/>
        <v>0</v>
      </c>
      <c r="V605" s="80"/>
      <c r="W605" s="81"/>
      <c r="X605" s="1"/>
    </row>
    <row r="606" spans="1:24" ht="23.25">
      <c r="A606" s="1"/>
      <c r="B606" s="40"/>
      <c r="C606" s="40"/>
      <c r="D606" s="40"/>
      <c r="E606" s="40"/>
      <c r="F606" s="50"/>
      <c r="G606" s="91"/>
      <c r="H606" s="40"/>
      <c r="I606" s="44"/>
      <c r="J606" s="48" t="s">
        <v>41</v>
      </c>
      <c r="K606" s="49"/>
      <c r="L606" s="42"/>
      <c r="M606" s="86"/>
      <c r="N606" s="71"/>
      <c r="O606" s="72"/>
      <c r="P606" s="70"/>
      <c r="Q606" s="78"/>
      <c r="R606" s="79"/>
      <c r="S606" s="80">
        <f t="shared" si="47"/>
        <v>7030.7</v>
      </c>
      <c r="T606" s="81">
        <f t="shared" si="47"/>
        <v>8120.6</v>
      </c>
      <c r="U606" s="88">
        <f t="shared" si="47"/>
        <v>8120.6</v>
      </c>
      <c r="V606" s="80">
        <f>(U606/S606)*100</f>
        <v>115.50201260187465</v>
      </c>
      <c r="W606" s="81">
        <f>(U606/T606)*100</f>
        <v>100</v>
      </c>
      <c r="X606" s="1"/>
    </row>
    <row r="607" spans="1:24" ht="23.25">
      <c r="A607" s="1"/>
      <c r="B607" s="40"/>
      <c r="C607" s="40"/>
      <c r="D607" s="40"/>
      <c r="E607" s="40"/>
      <c r="F607" s="50"/>
      <c r="G607" s="91"/>
      <c r="H607" s="40"/>
      <c r="I607" s="44"/>
      <c r="J607" s="48"/>
      <c r="K607" s="49"/>
      <c r="L607" s="42"/>
      <c r="M607" s="86"/>
      <c r="N607" s="71"/>
      <c r="O607" s="72"/>
      <c r="P607" s="70"/>
      <c r="Q607" s="78"/>
      <c r="R607" s="79"/>
      <c r="S607" s="80"/>
      <c r="T607" s="81"/>
      <c r="U607" s="88"/>
      <c r="V607" s="80"/>
      <c r="W607" s="81"/>
      <c r="X607" s="1"/>
    </row>
    <row r="608" spans="1:24" ht="23.25">
      <c r="A608" s="1"/>
      <c r="B608" s="40"/>
      <c r="C608" s="40"/>
      <c r="D608" s="40"/>
      <c r="E608" s="40"/>
      <c r="F608" s="50"/>
      <c r="G608" s="91"/>
      <c r="H608" s="89" t="s">
        <v>288</v>
      </c>
      <c r="I608" s="44"/>
      <c r="J608" s="48" t="s">
        <v>289</v>
      </c>
      <c r="K608" s="49"/>
      <c r="L608" s="42"/>
      <c r="M608" s="86"/>
      <c r="N608" s="71"/>
      <c r="O608" s="72"/>
      <c r="P608" s="70"/>
      <c r="Q608" s="78"/>
      <c r="R608" s="79"/>
      <c r="S608" s="80"/>
      <c r="T608" s="81"/>
      <c r="U608" s="88"/>
      <c r="V608" s="80"/>
      <c r="W608" s="81"/>
      <c r="X608" s="1"/>
    </row>
    <row r="609" spans="1:24" ht="23.25">
      <c r="A609" s="1"/>
      <c r="B609" s="40"/>
      <c r="C609" s="40"/>
      <c r="D609" s="40"/>
      <c r="E609" s="40"/>
      <c r="F609" s="50"/>
      <c r="G609" s="91"/>
      <c r="H609" s="40"/>
      <c r="I609" s="44"/>
      <c r="J609" s="48" t="s">
        <v>290</v>
      </c>
      <c r="K609" s="49"/>
      <c r="L609" s="42"/>
      <c r="M609" s="86"/>
      <c r="N609" s="71"/>
      <c r="O609" s="72"/>
      <c r="P609" s="70"/>
      <c r="Q609" s="78"/>
      <c r="R609" s="79"/>
      <c r="S609" s="80">
        <f>+S610+S611</f>
        <v>7030.7</v>
      </c>
      <c r="T609" s="81">
        <f>+T610+T611</f>
        <v>8120.6</v>
      </c>
      <c r="U609" s="88">
        <f>+U610+U611</f>
        <v>8120.6</v>
      </c>
      <c r="V609" s="80">
        <f>(U609/S609)*100</f>
        <v>115.50201260187465</v>
      </c>
      <c r="W609" s="81">
        <f>(U609/T609)*100</f>
        <v>100</v>
      </c>
      <c r="X609" s="1"/>
    </row>
    <row r="610" spans="1:24" ht="23.25">
      <c r="A610" s="1"/>
      <c r="B610" s="40"/>
      <c r="C610" s="40"/>
      <c r="D610" s="40"/>
      <c r="E610" s="40"/>
      <c r="F610" s="50"/>
      <c r="G610" s="91"/>
      <c r="H610" s="40"/>
      <c r="I610" s="44"/>
      <c r="J610" s="48" t="s">
        <v>40</v>
      </c>
      <c r="K610" s="49"/>
      <c r="L610" s="42"/>
      <c r="M610" s="86"/>
      <c r="N610" s="71"/>
      <c r="O610" s="72"/>
      <c r="P610" s="70"/>
      <c r="Q610" s="78"/>
      <c r="R610" s="79"/>
      <c r="S610" s="80">
        <v>0</v>
      </c>
      <c r="T610" s="81">
        <v>0</v>
      </c>
      <c r="U610" s="88">
        <v>0</v>
      </c>
      <c r="V610" s="80"/>
      <c r="W610" s="81"/>
      <c r="X610" s="1"/>
    </row>
    <row r="611" spans="1:24" ht="23.25">
      <c r="A611" s="1"/>
      <c r="B611" s="40"/>
      <c r="C611" s="40"/>
      <c r="D611" s="40"/>
      <c r="E611" s="40"/>
      <c r="F611" s="50"/>
      <c r="G611" s="91"/>
      <c r="H611" s="40"/>
      <c r="I611" s="44"/>
      <c r="J611" s="48" t="s">
        <v>41</v>
      </c>
      <c r="K611" s="49"/>
      <c r="L611" s="42"/>
      <c r="M611" s="86"/>
      <c r="N611" s="71"/>
      <c r="O611" s="72"/>
      <c r="P611" s="70"/>
      <c r="Q611" s="78"/>
      <c r="R611" s="79"/>
      <c r="S611" s="80">
        <v>7030.7</v>
      </c>
      <c r="T611" s="81">
        <v>8120.6</v>
      </c>
      <c r="U611" s="88">
        <v>8120.6</v>
      </c>
      <c r="V611" s="80">
        <f>(U611/S611)*100</f>
        <v>115.50201260187465</v>
      </c>
      <c r="W611" s="81">
        <f>(U611/T611)*100</f>
        <v>100</v>
      </c>
      <c r="X611" s="1"/>
    </row>
    <row r="612" spans="1:24" ht="23.25">
      <c r="A612" s="1"/>
      <c r="B612" s="40"/>
      <c r="C612" s="40"/>
      <c r="D612" s="40"/>
      <c r="E612" s="40"/>
      <c r="F612" s="50"/>
      <c r="G612" s="91"/>
      <c r="H612" s="40"/>
      <c r="I612" s="44"/>
      <c r="J612" s="48"/>
      <c r="K612" s="49"/>
      <c r="L612" s="42"/>
      <c r="M612" s="86"/>
      <c r="N612" s="71"/>
      <c r="O612" s="72"/>
      <c r="P612" s="70"/>
      <c r="Q612" s="78"/>
      <c r="R612" s="79"/>
      <c r="S612" s="80"/>
      <c r="T612" s="81"/>
      <c r="U612" s="88"/>
      <c r="V612" s="80"/>
      <c r="W612" s="81"/>
      <c r="X612" s="1"/>
    </row>
    <row r="613" spans="1:24" ht="23.25">
      <c r="A613" s="1"/>
      <c r="B613" s="40"/>
      <c r="C613" s="40"/>
      <c r="D613" s="40"/>
      <c r="E613" s="40"/>
      <c r="F613" s="90" t="s">
        <v>291</v>
      </c>
      <c r="G613" s="91"/>
      <c r="H613" s="40"/>
      <c r="I613" s="44"/>
      <c r="J613" s="48" t="s">
        <v>292</v>
      </c>
      <c r="K613" s="49"/>
      <c r="L613" s="42"/>
      <c r="M613" s="86"/>
      <c r="N613" s="71"/>
      <c r="O613" s="72"/>
      <c r="P613" s="70"/>
      <c r="Q613" s="78"/>
      <c r="R613" s="79"/>
      <c r="S613" s="80">
        <f>+S614+S615</f>
        <v>250426.8</v>
      </c>
      <c r="T613" s="81">
        <f>+T614+T615</f>
        <v>308671.5</v>
      </c>
      <c r="U613" s="88">
        <f>+U614+U615</f>
        <v>308671.4</v>
      </c>
      <c r="V613" s="80">
        <f>(U613/S613)*100</f>
        <v>123.25813371412326</v>
      </c>
      <c r="W613" s="81">
        <f>(U613/T613)*100</f>
        <v>99.9999676030991</v>
      </c>
      <c r="X613" s="1"/>
    </row>
    <row r="614" spans="1:24" ht="23.25">
      <c r="A614" s="1"/>
      <c r="B614" s="40"/>
      <c r="C614" s="40"/>
      <c r="D614" s="40"/>
      <c r="E614" s="40"/>
      <c r="F614" s="50"/>
      <c r="G614" s="91"/>
      <c r="H614" s="40"/>
      <c r="I614" s="44"/>
      <c r="J614" s="48" t="s">
        <v>40</v>
      </c>
      <c r="K614" s="49"/>
      <c r="L614" s="42"/>
      <c r="M614" s="86"/>
      <c r="N614" s="71"/>
      <c r="O614" s="72"/>
      <c r="P614" s="70"/>
      <c r="Q614" s="78"/>
      <c r="R614" s="79"/>
      <c r="S614" s="80">
        <f aca="true" t="shared" si="48" ref="S614:U615">+S619</f>
        <v>0</v>
      </c>
      <c r="T614" s="81">
        <f t="shared" si="48"/>
        <v>0</v>
      </c>
      <c r="U614" s="88">
        <f t="shared" si="48"/>
        <v>0</v>
      </c>
      <c r="V614" s="80"/>
      <c r="W614" s="81"/>
      <c r="X614" s="1"/>
    </row>
    <row r="615" spans="1:24" ht="23.25">
      <c r="A615" s="1"/>
      <c r="B615" s="40"/>
      <c r="C615" s="40"/>
      <c r="D615" s="40"/>
      <c r="E615" s="40"/>
      <c r="F615" s="50"/>
      <c r="G615" s="91"/>
      <c r="H615" s="40"/>
      <c r="I615" s="44"/>
      <c r="J615" s="48" t="s">
        <v>41</v>
      </c>
      <c r="K615" s="49"/>
      <c r="L615" s="42"/>
      <c r="M615" s="86"/>
      <c r="N615" s="71"/>
      <c r="O615" s="72"/>
      <c r="P615" s="70"/>
      <c r="Q615" s="78"/>
      <c r="R615" s="79"/>
      <c r="S615" s="80">
        <f t="shared" si="48"/>
        <v>250426.8</v>
      </c>
      <c r="T615" s="81">
        <f t="shared" si="48"/>
        <v>308671.5</v>
      </c>
      <c r="U615" s="88">
        <f t="shared" si="48"/>
        <v>308671.4</v>
      </c>
      <c r="V615" s="80">
        <f>(U615/S615)*100</f>
        <v>123.25813371412326</v>
      </c>
      <c r="W615" s="81">
        <f>(U615/T615)*100</f>
        <v>99.9999676030991</v>
      </c>
      <c r="X615" s="1"/>
    </row>
    <row r="616" spans="1:24" ht="23.25">
      <c r="A616" s="1"/>
      <c r="B616" s="40"/>
      <c r="C616" s="40"/>
      <c r="D616" s="40"/>
      <c r="E616" s="40"/>
      <c r="F616" s="50"/>
      <c r="G616" s="91"/>
      <c r="H616" s="40"/>
      <c r="I616" s="44"/>
      <c r="J616" s="48"/>
      <c r="K616" s="49"/>
      <c r="L616" s="42"/>
      <c r="M616" s="86"/>
      <c r="N616" s="71"/>
      <c r="O616" s="72"/>
      <c r="P616" s="70"/>
      <c r="Q616" s="78"/>
      <c r="R616" s="79"/>
      <c r="S616" s="80"/>
      <c r="T616" s="81"/>
      <c r="U616" s="88"/>
      <c r="V616" s="80"/>
      <c r="W616" s="81"/>
      <c r="X616" s="1"/>
    </row>
    <row r="617" spans="1:24" ht="23.25">
      <c r="A617" s="1"/>
      <c r="B617" s="40"/>
      <c r="C617" s="40"/>
      <c r="D617" s="40"/>
      <c r="E617" s="40"/>
      <c r="F617" s="50"/>
      <c r="G617" s="92" t="s">
        <v>49</v>
      </c>
      <c r="H617" s="40"/>
      <c r="I617" s="44"/>
      <c r="J617" s="48" t="s">
        <v>50</v>
      </c>
      <c r="K617" s="49"/>
      <c r="L617" s="42"/>
      <c r="M617" s="86"/>
      <c r="N617" s="71"/>
      <c r="O617" s="72"/>
      <c r="P617" s="70"/>
      <c r="Q617" s="78"/>
      <c r="R617" s="79"/>
      <c r="S617" s="80"/>
      <c r="T617" s="81"/>
      <c r="U617" s="88"/>
      <c r="V617" s="80"/>
      <c r="W617" s="81"/>
      <c r="X617" s="1"/>
    </row>
    <row r="618" spans="1:24" ht="23.25">
      <c r="A618" s="1"/>
      <c r="B618" s="40"/>
      <c r="C618" s="40"/>
      <c r="D618" s="40"/>
      <c r="E618" s="40"/>
      <c r="F618" s="50"/>
      <c r="G618" s="91"/>
      <c r="H618" s="40"/>
      <c r="I618" s="44"/>
      <c r="J618" s="48" t="s">
        <v>51</v>
      </c>
      <c r="K618" s="49"/>
      <c r="L618" s="42"/>
      <c r="M618" s="86"/>
      <c r="N618" s="71"/>
      <c r="O618" s="72"/>
      <c r="P618" s="70"/>
      <c r="Q618" s="78"/>
      <c r="R618" s="79"/>
      <c r="S618" s="80">
        <f>+S619+S620</f>
        <v>250426.8</v>
      </c>
      <c r="T618" s="81">
        <f>+T619+T620</f>
        <v>308671.5</v>
      </c>
      <c r="U618" s="88">
        <f>+U619+U620</f>
        <v>308671.4</v>
      </c>
      <c r="V618" s="80">
        <f>(U618/S618)*100</f>
        <v>123.25813371412326</v>
      </c>
      <c r="W618" s="81">
        <f>(U618/T618)*100</f>
        <v>99.9999676030991</v>
      </c>
      <c r="X618" s="1"/>
    </row>
    <row r="619" spans="1:24" ht="23.25">
      <c r="A619" s="1"/>
      <c r="B619" s="40"/>
      <c r="C619" s="40"/>
      <c r="D619" s="40"/>
      <c r="E619" s="40"/>
      <c r="F619" s="50"/>
      <c r="G619" s="91"/>
      <c r="H619" s="40"/>
      <c r="I619" s="44"/>
      <c r="J619" s="48" t="s">
        <v>40</v>
      </c>
      <c r="K619" s="49"/>
      <c r="L619" s="42"/>
      <c r="M619" s="86"/>
      <c r="N619" s="71"/>
      <c r="O619" s="72"/>
      <c r="P619" s="70"/>
      <c r="Q619" s="78"/>
      <c r="R619" s="79"/>
      <c r="S619" s="80">
        <f>+S629</f>
        <v>0</v>
      </c>
      <c r="T619" s="81">
        <f>+T629</f>
        <v>0</v>
      </c>
      <c r="U619" s="88">
        <f>+U629</f>
        <v>0</v>
      </c>
      <c r="V619" s="80"/>
      <c r="W619" s="81"/>
      <c r="X619" s="1"/>
    </row>
    <row r="620" spans="1:24" ht="23.25">
      <c r="A620" s="1"/>
      <c r="B620" s="40"/>
      <c r="C620" s="40"/>
      <c r="D620" s="40"/>
      <c r="E620" s="40"/>
      <c r="F620" s="50"/>
      <c r="G620" s="91"/>
      <c r="H620" s="40"/>
      <c r="I620" s="44"/>
      <c r="J620" s="48" t="s">
        <v>41</v>
      </c>
      <c r="K620" s="49"/>
      <c r="L620" s="42"/>
      <c r="M620" s="86"/>
      <c r="N620" s="71"/>
      <c r="O620" s="72"/>
      <c r="P620" s="70"/>
      <c r="Q620" s="78"/>
      <c r="R620" s="79"/>
      <c r="S620" s="80">
        <f>+S640</f>
        <v>250426.8</v>
      </c>
      <c r="T620" s="81">
        <f>+T640</f>
        <v>308671.5</v>
      </c>
      <c r="U620" s="88">
        <f>+U640</f>
        <v>308671.4</v>
      </c>
      <c r="V620" s="80">
        <f>(U620/S620)*100</f>
        <v>123.25813371412326</v>
      </c>
      <c r="W620" s="81">
        <f>(U620/T620)*100</f>
        <v>99.9999676030991</v>
      </c>
      <c r="X620" s="1"/>
    </row>
    <row r="621" spans="1:24" ht="23.25">
      <c r="A621" s="1"/>
      <c r="B621" s="40"/>
      <c r="C621" s="40"/>
      <c r="D621" s="40"/>
      <c r="E621" s="40"/>
      <c r="F621" s="50"/>
      <c r="G621" s="91"/>
      <c r="H621" s="40"/>
      <c r="I621" s="44"/>
      <c r="J621" s="48"/>
      <c r="K621" s="49"/>
      <c r="L621" s="42"/>
      <c r="M621" s="86"/>
      <c r="N621" s="71"/>
      <c r="O621" s="72"/>
      <c r="P621" s="70"/>
      <c r="Q621" s="78"/>
      <c r="R621" s="79"/>
      <c r="S621" s="80"/>
      <c r="T621" s="81"/>
      <c r="U621" s="88"/>
      <c r="V621" s="80"/>
      <c r="W621" s="81"/>
      <c r="X621" s="1"/>
    </row>
    <row r="622" spans="1:24" ht="23.25">
      <c r="A622" s="1"/>
      <c r="B622" s="40"/>
      <c r="C622" s="40"/>
      <c r="D622" s="40"/>
      <c r="E622" s="40"/>
      <c r="F622" s="50"/>
      <c r="G622" s="91"/>
      <c r="H622" s="40"/>
      <c r="I622" s="44"/>
      <c r="J622" s="48" t="s">
        <v>293</v>
      </c>
      <c r="K622" s="49"/>
      <c r="L622" s="42" t="s">
        <v>258</v>
      </c>
      <c r="M622" s="86"/>
      <c r="N622" s="71"/>
      <c r="O622" s="72"/>
      <c r="P622" s="70"/>
      <c r="Q622" s="78"/>
      <c r="R622" s="79"/>
      <c r="S622" s="80"/>
      <c r="T622" s="81"/>
      <c r="U622" s="88"/>
      <c r="V622" s="80"/>
      <c r="W622" s="81"/>
      <c r="X622" s="1"/>
    </row>
    <row r="623" spans="1:24" ht="23.25">
      <c r="A623" s="1"/>
      <c r="B623" s="40"/>
      <c r="C623" s="40"/>
      <c r="D623" s="40"/>
      <c r="E623" s="40"/>
      <c r="F623" s="50"/>
      <c r="G623" s="91"/>
      <c r="H623" s="40"/>
      <c r="I623" s="44"/>
      <c r="J623" s="48" t="s">
        <v>294</v>
      </c>
      <c r="K623" s="49"/>
      <c r="L623" s="42" t="s">
        <v>295</v>
      </c>
      <c r="M623" s="86"/>
      <c r="N623" s="71"/>
      <c r="O623" s="72"/>
      <c r="P623" s="70"/>
      <c r="Q623" s="78"/>
      <c r="R623" s="79"/>
      <c r="S623" s="80"/>
      <c r="T623" s="81"/>
      <c r="U623" s="88"/>
      <c r="V623" s="80"/>
      <c r="W623" s="81"/>
      <c r="X623" s="1"/>
    </row>
    <row r="624" spans="1:24" ht="23.25">
      <c r="A624" s="1"/>
      <c r="B624" s="40"/>
      <c r="C624" s="40"/>
      <c r="D624" s="40"/>
      <c r="E624" s="40"/>
      <c r="F624" s="50"/>
      <c r="G624" s="91"/>
      <c r="H624" s="40"/>
      <c r="I624" s="44"/>
      <c r="J624" s="48" t="s">
        <v>296</v>
      </c>
      <c r="K624" s="49"/>
      <c r="L624" s="42" t="s">
        <v>297</v>
      </c>
      <c r="M624" s="86" t="s">
        <v>298</v>
      </c>
      <c r="N624" s="71">
        <v>125000</v>
      </c>
      <c r="O624" s="72">
        <v>125000</v>
      </c>
      <c r="P624" s="70">
        <v>140001</v>
      </c>
      <c r="Q624" s="78">
        <f>(P624/N624)*100</f>
        <v>112.00079999999998</v>
      </c>
      <c r="R624" s="79">
        <f>(P624/O624)*100</f>
        <v>112.00079999999998</v>
      </c>
      <c r="S624" s="80">
        <f>+S625+S626</f>
        <v>250426.8</v>
      </c>
      <c r="T624" s="81">
        <f>+T625+T626</f>
        <v>308671.5</v>
      </c>
      <c r="U624" s="88">
        <f>+U625+U626</f>
        <v>308671.4</v>
      </c>
      <c r="V624" s="80">
        <f>(U624/S624)*100</f>
        <v>123.25813371412326</v>
      </c>
      <c r="W624" s="81">
        <f>(U624/T624)*100</f>
        <v>99.9999676030991</v>
      </c>
      <c r="X624" s="1"/>
    </row>
    <row r="625" spans="1:24" ht="23.25">
      <c r="A625" s="1"/>
      <c r="B625" s="40"/>
      <c r="C625" s="40"/>
      <c r="D625" s="40"/>
      <c r="E625" s="40"/>
      <c r="F625" s="50"/>
      <c r="G625" s="91"/>
      <c r="H625" s="40"/>
      <c r="I625" s="44"/>
      <c r="J625" s="48" t="s">
        <v>40</v>
      </c>
      <c r="K625" s="49"/>
      <c r="L625" s="42"/>
      <c r="M625" s="86"/>
      <c r="N625" s="71"/>
      <c r="O625" s="72"/>
      <c r="P625" s="70"/>
      <c r="Q625" s="78"/>
      <c r="R625" s="79"/>
      <c r="S625" s="80">
        <f>+S629</f>
        <v>0</v>
      </c>
      <c r="T625" s="81">
        <f>+T629</f>
        <v>0</v>
      </c>
      <c r="U625" s="88">
        <f>+U629</f>
        <v>0</v>
      </c>
      <c r="V625" s="80"/>
      <c r="W625" s="81"/>
      <c r="X625" s="1"/>
    </row>
    <row r="626" spans="1:24" ht="23.25">
      <c r="A626" s="1"/>
      <c r="B626" s="40"/>
      <c r="C626" s="40"/>
      <c r="D626" s="40"/>
      <c r="E626" s="40"/>
      <c r="F626" s="50"/>
      <c r="G626" s="91"/>
      <c r="H626" s="40"/>
      <c r="I626" s="44"/>
      <c r="J626" s="48" t="s">
        <v>41</v>
      </c>
      <c r="K626" s="49"/>
      <c r="L626" s="42"/>
      <c r="M626" s="86"/>
      <c r="N626" s="71"/>
      <c r="O626" s="72"/>
      <c r="P626" s="70"/>
      <c r="Q626" s="78"/>
      <c r="R626" s="79"/>
      <c r="S626" s="80">
        <f>+S640</f>
        <v>250426.8</v>
      </c>
      <c r="T626" s="81">
        <f>+T640</f>
        <v>308671.5</v>
      </c>
      <c r="U626" s="88">
        <f>+U640</f>
        <v>308671.4</v>
      </c>
      <c r="V626" s="80">
        <f>(U626/S626)*100</f>
        <v>123.25813371412326</v>
      </c>
      <c r="W626" s="81">
        <f>(U626/T626)*100</f>
        <v>99.9999676030991</v>
      </c>
      <c r="X626" s="1"/>
    </row>
    <row r="627" spans="1:24" ht="23.25">
      <c r="A627" s="1"/>
      <c r="B627" s="40"/>
      <c r="C627" s="40"/>
      <c r="D627" s="40"/>
      <c r="E627" s="40"/>
      <c r="F627" s="50"/>
      <c r="G627" s="91"/>
      <c r="H627" s="40"/>
      <c r="I627" s="44"/>
      <c r="J627" s="48"/>
      <c r="K627" s="49"/>
      <c r="L627" s="42"/>
      <c r="M627" s="86"/>
      <c r="N627" s="71"/>
      <c r="O627" s="72"/>
      <c r="P627" s="70"/>
      <c r="Q627" s="78"/>
      <c r="R627" s="79"/>
      <c r="S627" s="80"/>
      <c r="T627" s="81"/>
      <c r="U627" s="88"/>
      <c r="V627" s="80"/>
      <c r="W627" s="81"/>
      <c r="X627" s="1"/>
    </row>
    <row r="628" spans="1:24" ht="23.25">
      <c r="A628" s="1"/>
      <c r="B628" s="40"/>
      <c r="C628" s="40"/>
      <c r="D628" s="40"/>
      <c r="E628" s="40"/>
      <c r="F628" s="50"/>
      <c r="G628" s="91"/>
      <c r="H628" s="89" t="s">
        <v>228</v>
      </c>
      <c r="I628" s="44"/>
      <c r="J628" s="48" t="s">
        <v>229</v>
      </c>
      <c r="K628" s="49"/>
      <c r="L628" s="42"/>
      <c r="M628" s="86"/>
      <c r="N628" s="71"/>
      <c r="O628" s="72"/>
      <c r="P628" s="70"/>
      <c r="Q628" s="78"/>
      <c r="R628" s="79"/>
      <c r="S628" s="80">
        <f>+S629+S640</f>
        <v>250426.8</v>
      </c>
      <c r="T628" s="81">
        <f>+T629+T640</f>
        <v>308671.5</v>
      </c>
      <c r="U628" s="88">
        <f>+U629+U640</f>
        <v>308671.4</v>
      </c>
      <c r="V628" s="80">
        <f>(U628/S628)*100</f>
        <v>123.25813371412326</v>
      </c>
      <c r="W628" s="81">
        <f>(U628/T628)*100</f>
        <v>99.9999676030991</v>
      </c>
      <c r="X628" s="1"/>
    </row>
    <row r="629" spans="1:24" ht="23.25">
      <c r="A629" s="1"/>
      <c r="B629" s="40"/>
      <c r="C629" s="40"/>
      <c r="D629" s="40"/>
      <c r="E629" s="40"/>
      <c r="F629" s="50"/>
      <c r="G629" s="91"/>
      <c r="H629" s="40"/>
      <c r="I629" s="44"/>
      <c r="J629" s="48" t="s">
        <v>40</v>
      </c>
      <c r="K629" s="49"/>
      <c r="L629" s="42"/>
      <c r="M629" s="86"/>
      <c r="N629" s="71"/>
      <c r="O629" s="72"/>
      <c r="P629" s="70"/>
      <c r="Q629" s="78"/>
      <c r="R629" s="79"/>
      <c r="S629" s="80">
        <v>0</v>
      </c>
      <c r="T629" s="81">
        <v>0</v>
      </c>
      <c r="U629" s="88">
        <v>0</v>
      </c>
      <c r="V629" s="80"/>
      <c r="W629" s="81"/>
      <c r="X629" s="1"/>
    </row>
    <row r="630" spans="1:24" ht="23.25">
      <c r="A630" s="1"/>
      <c r="B630" s="51"/>
      <c r="C630" s="51"/>
      <c r="D630" s="51"/>
      <c r="E630" s="51"/>
      <c r="F630" s="93"/>
      <c r="G630" s="94"/>
      <c r="H630" s="51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682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34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23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35</v>
      </c>
      <c r="O634" s="62"/>
      <c r="P634" s="62"/>
      <c r="Q634" s="62"/>
      <c r="R634" s="63"/>
      <c r="S634" s="14" t="s">
        <v>2</v>
      </c>
      <c r="T634" s="15"/>
      <c r="U634" s="15"/>
      <c r="V634" s="15"/>
      <c r="W634" s="16"/>
      <c r="X634" s="1"/>
    </row>
    <row r="635" spans="1:24" ht="23.25">
      <c r="A635" s="1"/>
      <c r="B635" s="20" t="s">
        <v>24</v>
      </c>
      <c r="C635" s="21"/>
      <c r="D635" s="21"/>
      <c r="E635" s="21"/>
      <c r="F635" s="21"/>
      <c r="G635" s="21"/>
      <c r="H635" s="61"/>
      <c r="I635" s="1"/>
      <c r="J635" s="2" t="s">
        <v>4</v>
      </c>
      <c r="K635" s="18"/>
      <c r="L635" s="23" t="s">
        <v>32</v>
      </c>
      <c r="M635" s="23" t="s">
        <v>20</v>
      </c>
      <c r="N635" s="64"/>
      <c r="O635" s="17"/>
      <c r="P635" s="65"/>
      <c r="Q635" s="23" t="s">
        <v>3</v>
      </c>
      <c r="R635" s="16"/>
      <c r="S635" s="20" t="s">
        <v>36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33</v>
      </c>
      <c r="M636" s="30" t="s">
        <v>21</v>
      </c>
      <c r="N636" s="28" t="s">
        <v>6</v>
      </c>
      <c r="O636" s="67" t="s">
        <v>7</v>
      </c>
      <c r="P636" s="28" t="s">
        <v>8</v>
      </c>
      <c r="Q636" s="20" t="s">
        <v>30</v>
      </c>
      <c r="R636" s="22"/>
      <c r="S636" s="24"/>
      <c r="T636" s="25"/>
      <c r="U636" s="1"/>
      <c r="V636" s="14" t="s">
        <v>3</v>
      </c>
      <c r="W636" s="16"/>
      <c r="X636" s="1"/>
    </row>
    <row r="637" spans="1:24" ht="23.25">
      <c r="A637" s="1"/>
      <c r="B637" s="14" t="s">
        <v>13</v>
      </c>
      <c r="C637" s="14" t="s">
        <v>14</v>
      </c>
      <c r="D637" s="14" t="s">
        <v>15</v>
      </c>
      <c r="E637" s="14" t="s">
        <v>16</v>
      </c>
      <c r="F637" s="27" t="s">
        <v>17</v>
      </c>
      <c r="G637" s="2" t="s">
        <v>5</v>
      </c>
      <c r="H637" s="14" t="s">
        <v>18</v>
      </c>
      <c r="I637" s="24"/>
      <c r="J637" s="1"/>
      <c r="K637" s="18"/>
      <c r="L637" s="26" t="s">
        <v>19</v>
      </c>
      <c r="M637" s="28" t="s">
        <v>22</v>
      </c>
      <c r="N637" s="28"/>
      <c r="O637" s="28"/>
      <c r="P637" s="28"/>
      <c r="Q637" s="26" t="s">
        <v>25</v>
      </c>
      <c r="R637" s="29" t="s">
        <v>25</v>
      </c>
      <c r="S637" s="30" t="s">
        <v>6</v>
      </c>
      <c r="T637" s="28" t="s">
        <v>9</v>
      </c>
      <c r="U637" s="26" t="s">
        <v>10</v>
      </c>
      <c r="V637" s="14" t="s">
        <v>11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26</v>
      </c>
      <c r="R638" s="37" t="s">
        <v>27</v>
      </c>
      <c r="S638" s="31"/>
      <c r="T638" s="32"/>
      <c r="U638" s="33"/>
      <c r="V638" s="38" t="s">
        <v>28</v>
      </c>
      <c r="W638" s="39" t="s">
        <v>29</v>
      </c>
      <c r="X638" s="1"/>
    </row>
    <row r="639" spans="1:24" ht="23.25">
      <c r="A639" s="1"/>
      <c r="B639" s="40"/>
      <c r="C639" s="40"/>
      <c r="D639" s="40"/>
      <c r="E639" s="40"/>
      <c r="F639" s="50"/>
      <c r="G639" s="91"/>
      <c r="H639" s="40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89" t="s">
        <v>68</v>
      </c>
      <c r="C640" s="89" t="s">
        <v>38</v>
      </c>
      <c r="D640" s="89" t="s">
        <v>72</v>
      </c>
      <c r="E640" s="89" t="s">
        <v>44</v>
      </c>
      <c r="F640" s="90" t="s">
        <v>291</v>
      </c>
      <c r="G640" s="92" t="s">
        <v>49</v>
      </c>
      <c r="H640" s="89" t="s">
        <v>228</v>
      </c>
      <c r="I640" s="44"/>
      <c r="J640" s="48" t="s">
        <v>41</v>
      </c>
      <c r="K640" s="49"/>
      <c r="L640" s="42"/>
      <c r="M640" s="86"/>
      <c r="N640" s="71"/>
      <c r="O640" s="72"/>
      <c r="P640" s="70"/>
      <c r="Q640" s="78"/>
      <c r="R640" s="79"/>
      <c r="S640" s="80">
        <v>250426.8</v>
      </c>
      <c r="T640" s="81">
        <v>308671.5</v>
      </c>
      <c r="U640" s="88">
        <v>308671.4</v>
      </c>
      <c r="V640" s="80">
        <f>(U640/S640)*100</f>
        <v>123.25813371412326</v>
      </c>
      <c r="W640" s="81">
        <f>(U640/T640)*100</f>
        <v>99.9999676030991</v>
      </c>
      <c r="X640" s="1"/>
    </row>
    <row r="641" spans="1:24" ht="23.25">
      <c r="A641" s="1"/>
      <c r="B641" s="40"/>
      <c r="C641" s="40"/>
      <c r="D641" s="40"/>
      <c r="E641" s="40"/>
      <c r="F641" s="50"/>
      <c r="G641" s="91"/>
      <c r="H641" s="40"/>
      <c r="I641" s="44"/>
      <c r="J641" s="48"/>
      <c r="K641" s="49"/>
      <c r="L641" s="42"/>
      <c r="M641" s="86"/>
      <c r="N641" s="71"/>
      <c r="O641" s="72"/>
      <c r="P641" s="70"/>
      <c r="Q641" s="78"/>
      <c r="R641" s="79"/>
      <c r="S641" s="80"/>
      <c r="T641" s="81"/>
      <c r="U641" s="88"/>
      <c r="V641" s="80"/>
      <c r="W641" s="81"/>
      <c r="X641" s="1"/>
    </row>
    <row r="642" spans="1:24" ht="23.25">
      <c r="A642" s="1"/>
      <c r="B642" s="40"/>
      <c r="C642" s="40"/>
      <c r="D642" s="40"/>
      <c r="E642" s="40"/>
      <c r="F642" s="90" t="s">
        <v>299</v>
      </c>
      <c r="G642" s="91"/>
      <c r="H642" s="40"/>
      <c r="I642" s="44"/>
      <c r="J642" s="48" t="s">
        <v>300</v>
      </c>
      <c r="K642" s="49"/>
      <c r="L642" s="42"/>
      <c r="M642" s="86"/>
      <c r="N642" s="71"/>
      <c r="O642" s="72"/>
      <c r="P642" s="70"/>
      <c r="Q642" s="78"/>
      <c r="R642" s="79"/>
      <c r="S642" s="80"/>
      <c r="T642" s="81"/>
      <c r="U642" s="88"/>
      <c r="V642" s="80"/>
      <c r="W642" s="81"/>
      <c r="X642" s="1"/>
    </row>
    <row r="643" spans="1:24" ht="23.25">
      <c r="A643" s="1"/>
      <c r="B643" s="40"/>
      <c r="C643" s="40"/>
      <c r="D643" s="40"/>
      <c r="E643" s="40"/>
      <c r="F643" s="50"/>
      <c r="G643" s="91"/>
      <c r="H643" s="40"/>
      <c r="I643" s="44"/>
      <c r="J643" s="48" t="s">
        <v>301</v>
      </c>
      <c r="K643" s="49"/>
      <c r="L643" s="42"/>
      <c r="M643" s="86"/>
      <c r="N643" s="71"/>
      <c r="O643" s="72"/>
      <c r="P643" s="70"/>
      <c r="Q643" s="78"/>
      <c r="R643" s="79"/>
      <c r="S643" s="80">
        <f>+S644+S645</f>
        <v>4021059.3999999994</v>
      </c>
      <c r="T643" s="81">
        <f>+T644+T645</f>
        <v>4165087.8</v>
      </c>
      <c r="U643" s="88">
        <f>+U644+U645</f>
        <v>4122786.9000000004</v>
      </c>
      <c r="V643" s="80">
        <f>(U643/S643)*100</f>
        <v>102.5298681238084</v>
      </c>
      <c r="W643" s="81">
        <f>(U643/T643)*100</f>
        <v>98.98439355828226</v>
      </c>
      <c r="X643" s="1"/>
    </row>
    <row r="644" spans="1:24" ht="23.25">
      <c r="A644" s="1"/>
      <c r="B644" s="40"/>
      <c r="C644" s="40"/>
      <c r="D644" s="40"/>
      <c r="E644" s="40"/>
      <c r="F644" s="50"/>
      <c r="G644" s="91"/>
      <c r="H644" s="40"/>
      <c r="I644" s="44"/>
      <c r="J644" s="48" t="s">
        <v>40</v>
      </c>
      <c r="K644" s="49"/>
      <c r="L644" s="42"/>
      <c r="M644" s="86"/>
      <c r="N644" s="71"/>
      <c r="O644" s="72"/>
      <c r="P644" s="70"/>
      <c r="Q644" s="78"/>
      <c r="R644" s="79"/>
      <c r="S644" s="80">
        <f aca="true" t="shared" si="49" ref="S644:U645">+S648+S657+S690+S713+S756+S788</f>
        <v>0</v>
      </c>
      <c r="T644" s="81">
        <f t="shared" si="49"/>
        <v>0</v>
      </c>
      <c r="U644" s="88">
        <f t="shared" si="49"/>
        <v>0</v>
      </c>
      <c r="V644" s="80"/>
      <c r="W644" s="81"/>
      <c r="X644" s="1"/>
    </row>
    <row r="645" spans="1:24" ht="23.25">
      <c r="A645" s="1"/>
      <c r="B645" s="40"/>
      <c r="C645" s="40"/>
      <c r="D645" s="40"/>
      <c r="E645" s="40"/>
      <c r="F645" s="50"/>
      <c r="G645" s="91"/>
      <c r="H645" s="40"/>
      <c r="I645" s="44"/>
      <c r="J645" s="48" t="s">
        <v>41</v>
      </c>
      <c r="K645" s="49"/>
      <c r="L645" s="42"/>
      <c r="M645" s="86"/>
      <c r="N645" s="71"/>
      <c r="O645" s="72"/>
      <c r="P645" s="70"/>
      <c r="Q645" s="78"/>
      <c r="R645" s="79"/>
      <c r="S645" s="80">
        <f t="shared" si="49"/>
        <v>4021059.3999999994</v>
      </c>
      <c r="T645" s="81">
        <f t="shared" si="49"/>
        <v>4165087.8</v>
      </c>
      <c r="U645" s="88">
        <f t="shared" si="49"/>
        <v>4122786.9000000004</v>
      </c>
      <c r="V645" s="80">
        <f>(U645/S645)*100</f>
        <v>102.5298681238084</v>
      </c>
      <c r="W645" s="81">
        <f>(U645/T645)*100</f>
        <v>98.98439355828226</v>
      </c>
      <c r="X645" s="1"/>
    </row>
    <row r="646" spans="1:24" ht="23.25">
      <c r="A646" s="1"/>
      <c r="B646" s="40"/>
      <c r="C646" s="40"/>
      <c r="D646" s="40"/>
      <c r="E646" s="40"/>
      <c r="F646" s="50"/>
      <c r="G646" s="91"/>
      <c r="H646" s="40"/>
      <c r="I646" s="44"/>
      <c r="J646" s="48"/>
      <c r="K646" s="49"/>
      <c r="L646" s="42"/>
      <c r="M646" s="86"/>
      <c r="N646" s="71"/>
      <c r="O646" s="72"/>
      <c r="P646" s="70"/>
      <c r="Q646" s="78"/>
      <c r="R646" s="79"/>
      <c r="S646" s="80"/>
      <c r="T646" s="81"/>
      <c r="U646" s="88"/>
      <c r="V646" s="80"/>
      <c r="W646" s="81"/>
      <c r="X646" s="1"/>
    </row>
    <row r="647" spans="1:24" ht="23.25">
      <c r="A647" s="1"/>
      <c r="B647" s="40"/>
      <c r="C647" s="40"/>
      <c r="D647" s="40"/>
      <c r="E647" s="40"/>
      <c r="F647" s="50"/>
      <c r="G647" s="92" t="s">
        <v>302</v>
      </c>
      <c r="H647" s="40"/>
      <c r="I647" s="44"/>
      <c r="J647" s="48" t="s">
        <v>303</v>
      </c>
      <c r="K647" s="49"/>
      <c r="L647" s="42"/>
      <c r="M647" s="86"/>
      <c r="N647" s="71"/>
      <c r="O647" s="72"/>
      <c r="P647" s="70"/>
      <c r="Q647" s="78"/>
      <c r="R647" s="79"/>
      <c r="S647" s="80">
        <f>+S648+S649</f>
        <v>3971.6</v>
      </c>
      <c r="T647" s="81">
        <f>+T648+T649</f>
        <v>3971.6</v>
      </c>
      <c r="U647" s="88">
        <f>+U648+U649</f>
        <v>3971.6</v>
      </c>
      <c r="V647" s="80">
        <f>(U647/S647)*100</f>
        <v>100</v>
      </c>
      <c r="W647" s="81">
        <f>(U647/T647)*100</f>
        <v>100</v>
      </c>
      <c r="X647" s="1"/>
    </row>
    <row r="648" spans="1:24" ht="23.25">
      <c r="A648" s="1"/>
      <c r="B648" s="40"/>
      <c r="C648" s="40"/>
      <c r="D648" s="40"/>
      <c r="E648" s="40"/>
      <c r="F648" s="50"/>
      <c r="G648" s="91"/>
      <c r="H648" s="40"/>
      <c r="I648" s="44"/>
      <c r="J648" s="48" t="s">
        <v>40</v>
      </c>
      <c r="K648" s="49"/>
      <c r="L648" s="42"/>
      <c r="M648" s="86"/>
      <c r="N648" s="71"/>
      <c r="O648" s="72"/>
      <c r="P648" s="70"/>
      <c r="Q648" s="78"/>
      <c r="R648" s="79"/>
      <c r="S648" s="80">
        <f aca="true" t="shared" si="50" ref="S648:U649">+S653</f>
        <v>0</v>
      </c>
      <c r="T648" s="81">
        <f t="shared" si="50"/>
        <v>0</v>
      </c>
      <c r="U648" s="88">
        <f t="shared" si="50"/>
        <v>0</v>
      </c>
      <c r="V648" s="80"/>
      <c r="W648" s="81"/>
      <c r="X648" s="1"/>
    </row>
    <row r="649" spans="1:24" ht="23.25">
      <c r="A649" s="1"/>
      <c r="B649" s="40"/>
      <c r="C649" s="40"/>
      <c r="D649" s="40"/>
      <c r="E649" s="40"/>
      <c r="F649" s="50"/>
      <c r="G649" s="91"/>
      <c r="H649" s="40"/>
      <c r="I649" s="44"/>
      <c r="J649" s="48" t="s">
        <v>41</v>
      </c>
      <c r="K649" s="49"/>
      <c r="L649" s="42"/>
      <c r="M649" s="86"/>
      <c r="N649" s="71"/>
      <c r="O649" s="72"/>
      <c r="P649" s="70"/>
      <c r="Q649" s="78"/>
      <c r="R649" s="79"/>
      <c r="S649" s="80">
        <f t="shared" si="50"/>
        <v>3971.6</v>
      </c>
      <c r="T649" s="81">
        <f t="shared" si="50"/>
        <v>3971.6</v>
      </c>
      <c r="U649" s="88">
        <f t="shared" si="50"/>
        <v>3971.6</v>
      </c>
      <c r="V649" s="80">
        <f>(U649/S649)*100</f>
        <v>100</v>
      </c>
      <c r="W649" s="81">
        <f>(U649/T649)*100</f>
        <v>100</v>
      </c>
      <c r="X649" s="1"/>
    </row>
    <row r="650" spans="1:24" ht="23.25">
      <c r="A650" s="1"/>
      <c r="B650" s="40"/>
      <c r="C650" s="40"/>
      <c r="D650" s="40"/>
      <c r="E650" s="40"/>
      <c r="F650" s="50"/>
      <c r="G650" s="91"/>
      <c r="H650" s="40"/>
      <c r="I650" s="44"/>
      <c r="J650" s="48"/>
      <c r="K650" s="49"/>
      <c r="L650" s="42"/>
      <c r="M650" s="86"/>
      <c r="N650" s="71"/>
      <c r="O650" s="72"/>
      <c r="P650" s="70"/>
      <c r="Q650" s="78"/>
      <c r="R650" s="79"/>
      <c r="S650" s="80"/>
      <c r="T650" s="81"/>
      <c r="U650" s="88"/>
      <c r="V650" s="80"/>
      <c r="W650" s="81"/>
      <c r="X650" s="1"/>
    </row>
    <row r="651" spans="1:24" ht="23.25">
      <c r="A651" s="1"/>
      <c r="B651" s="40"/>
      <c r="C651" s="40"/>
      <c r="D651" s="40"/>
      <c r="E651" s="40"/>
      <c r="F651" s="50"/>
      <c r="G651" s="91"/>
      <c r="H651" s="89" t="s">
        <v>304</v>
      </c>
      <c r="I651" s="44"/>
      <c r="J651" s="48" t="s">
        <v>305</v>
      </c>
      <c r="K651" s="49"/>
      <c r="L651" s="42"/>
      <c r="M651" s="86"/>
      <c r="N651" s="71"/>
      <c r="O651" s="72"/>
      <c r="P651" s="70"/>
      <c r="Q651" s="78"/>
      <c r="R651" s="79"/>
      <c r="S651" s="80"/>
      <c r="T651" s="81"/>
      <c r="U651" s="88"/>
      <c r="V651" s="80"/>
      <c r="W651" s="81"/>
      <c r="X651" s="1"/>
    </row>
    <row r="652" spans="1:24" ht="23.25">
      <c r="A652" s="1"/>
      <c r="B652" s="40"/>
      <c r="C652" s="40"/>
      <c r="D652" s="40"/>
      <c r="E652" s="40"/>
      <c r="F652" s="50"/>
      <c r="G652" s="91"/>
      <c r="H652" s="40"/>
      <c r="I652" s="44"/>
      <c r="J652" s="48" t="s">
        <v>306</v>
      </c>
      <c r="K652" s="49"/>
      <c r="L652" s="42"/>
      <c r="M652" s="86"/>
      <c r="N652" s="71"/>
      <c r="O652" s="72"/>
      <c r="P652" s="70"/>
      <c r="Q652" s="78"/>
      <c r="R652" s="79"/>
      <c r="S652" s="80">
        <f>+S653+S654</f>
        <v>3971.6</v>
      </c>
      <c r="T652" s="81">
        <f>+T653+T654</f>
        <v>3971.6</v>
      </c>
      <c r="U652" s="88">
        <f>+U653+U654</f>
        <v>3971.6</v>
      </c>
      <c r="V652" s="80">
        <f>(U652/S652)*100</f>
        <v>100</v>
      </c>
      <c r="W652" s="81">
        <f>(U652/T652)*100</f>
        <v>100</v>
      </c>
      <c r="X652" s="1"/>
    </row>
    <row r="653" spans="1:24" ht="23.25">
      <c r="A653" s="1"/>
      <c r="B653" s="40"/>
      <c r="C653" s="40"/>
      <c r="D653" s="40"/>
      <c r="E653" s="40"/>
      <c r="F653" s="50"/>
      <c r="G653" s="91"/>
      <c r="H653" s="40"/>
      <c r="I653" s="44"/>
      <c r="J653" s="48" t="s">
        <v>40</v>
      </c>
      <c r="K653" s="49"/>
      <c r="L653" s="42"/>
      <c r="M653" s="86"/>
      <c r="N653" s="71"/>
      <c r="O653" s="72"/>
      <c r="P653" s="70"/>
      <c r="Q653" s="78"/>
      <c r="R653" s="79"/>
      <c r="S653" s="80">
        <v>0</v>
      </c>
      <c r="T653" s="81">
        <v>0</v>
      </c>
      <c r="U653" s="88">
        <v>0</v>
      </c>
      <c r="V653" s="80"/>
      <c r="W653" s="81"/>
      <c r="X653" s="1"/>
    </row>
    <row r="654" spans="1:24" ht="23.25">
      <c r="A654" s="1"/>
      <c r="B654" s="40"/>
      <c r="C654" s="40"/>
      <c r="D654" s="40"/>
      <c r="E654" s="40"/>
      <c r="F654" s="50"/>
      <c r="G654" s="91"/>
      <c r="H654" s="40"/>
      <c r="I654" s="44"/>
      <c r="J654" s="48" t="s">
        <v>41</v>
      </c>
      <c r="K654" s="49"/>
      <c r="L654" s="42"/>
      <c r="M654" s="86"/>
      <c r="N654" s="71"/>
      <c r="O654" s="72"/>
      <c r="P654" s="70"/>
      <c r="Q654" s="78"/>
      <c r="R654" s="79"/>
      <c r="S654" s="80">
        <v>3971.6</v>
      </c>
      <c r="T654" s="81">
        <v>3971.6</v>
      </c>
      <c r="U654" s="88">
        <v>3971.6</v>
      </c>
      <c r="V654" s="80">
        <f>(U654/S654)*100</f>
        <v>100</v>
      </c>
      <c r="W654" s="81">
        <f>(U654/T654)*100</f>
        <v>100</v>
      </c>
      <c r="X654" s="1"/>
    </row>
    <row r="655" spans="1:24" ht="23.25">
      <c r="A655" s="1"/>
      <c r="B655" s="40"/>
      <c r="C655" s="40"/>
      <c r="D655" s="40"/>
      <c r="E655" s="40"/>
      <c r="F655" s="50"/>
      <c r="G655" s="91"/>
      <c r="H655" s="40"/>
      <c r="I655" s="44"/>
      <c r="J655" s="48"/>
      <c r="K655" s="49"/>
      <c r="L655" s="42"/>
      <c r="M655" s="86"/>
      <c r="N655" s="71"/>
      <c r="O655" s="72"/>
      <c r="P655" s="70"/>
      <c r="Q655" s="78"/>
      <c r="R655" s="79"/>
      <c r="S655" s="80"/>
      <c r="T655" s="81"/>
      <c r="U655" s="88"/>
      <c r="V655" s="80"/>
      <c r="W655" s="81"/>
      <c r="X655" s="1"/>
    </row>
    <row r="656" spans="1:24" ht="23.25">
      <c r="A656" s="1"/>
      <c r="B656" s="40"/>
      <c r="C656" s="40"/>
      <c r="D656" s="40"/>
      <c r="E656" s="40"/>
      <c r="F656" s="50"/>
      <c r="G656" s="92" t="s">
        <v>307</v>
      </c>
      <c r="H656" s="40"/>
      <c r="I656" s="44"/>
      <c r="J656" s="48" t="s">
        <v>308</v>
      </c>
      <c r="K656" s="49"/>
      <c r="L656" s="42"/>
      <c r="M656" s="86"/>
      <c r="N656" s="71"/>
      <c r="O656" s="72"/>
      <c r="P656" s="70"/>
      <c r="Q656" s="78"/>
      <c r="R656" s="79"/>
      <c r="S656" s="80">
        <f>+S657+S658</f>
        <v>168530.2</v>
      </c>
      <c r="T656" s="81">
        <f>+T657+T658</f>
        <v>168530.2</v>
      </c>
      <c r="U656" s="88">
        <f>+U657+U658</f>
        <v>168530.2</v>
      </c>
      <c r="V656" s="80">
        <f>(U656/S656)*100</f>
        <v>100</v>
      </c>
      <c r="W656" s="81">
        <f>(U656/T656)*100</f>
        <v>100</v>
      </c>
      <c r="X656" s="1"/>
    </row>
    <row r="657" spans="1:24" ht="23.25">
      <c r="A657" s="1"/>
      <c r="B657" s="40"/>
      <c r="C657" s="40"/>
      <c r="D657" s="40"/>
      <c r="E657" s="40"/>
      <c r="F657" s="50"/>
      <c r="G657" s="91"/>
      <c r="H657" s="40"/>
      <c r="I657" s="44"/>
      <c r="J657" s="48" t="s">
        <v>40</v>
      </c>
      <c r="K657" s="49"/>
      <c r="L657" s="42"/>
      <c r="M657" s="86"/>
      <c r="N657" s="71"/>
      <c r="O657" s="72"/>
      <c r="P657" s="70"/>
      <c r="Q657" s="78"/>
      <c r="R657" s="79"/>
      <c r="S657" s="80">
        <f aca="true" t="shared" si="51" ref="S657:U658">+S686</f>
        <v>0</v>
      </c>
      <c r="T657" s="81">
        <f t="shared" si="51"/>
        <v>0</v>
      </c>
      <c r="U657" s="88">
        <f t="shared" si="51"/>
        <v>0</v>
      </c>
      <c r="V657" s="80"/>
      <c r="W657" s="81"/>
      <c r="X657" s="1"/>
    </row>
    <row r="658" spans="1:24" ht="23.25">
      <c r="A658" s="1"/>
      <c r="B658" s="40"/>
      <c r="C658" s="40"/>
      <c r="D658" s="40"/>
      <c r="E658" s="40"/>
      <c r="F658" s="50"/>
      <c r="G658" s="91"/>
      <c r="H658" s="40"/>
      <c r="I658" s="44"/>
      <c r="J658" s="48" t="s">
        <v>41</v>
      </c>
      <c r="K658" s="49"/>
      <c r="L658" s="42"/>
      <c r="M658" s="86"/>
      <c r="N658" s="71"/>
      <c r="O658" s="72"/>
      <c r="P658" s="70"/>
      <c r="Q658" s="78"/>
      <c r="R658" s="79"/>
      <c r="S658" s="80">
        <f t="shared" si="51"/>
        <v>168530.2</v>
      </c>
      <c r="T658" s="81">
        <f t="shared" si="51"/>
        <v>168530.2</v>
      </c>
      <c r="U658" s="88">
        <f t="shared" si="51"/>
        <v>168530.2</v>
      </c>
      <c r="V658" s="80">
        <f>(U658/S658)*100</f>
        <v>100</v>
      </c>
      <c r="W658" s="81">
        <f>(U658/T658)*100</f>
        <v>100</v>
      </c>
      <c r="X658" s="1"/>
    </row>
    <row r="659" spans="1:24" ht="23.25">
      <c r="A659" s="1"/>
      <c r="B659" s="40"/>
      <c r="C659" s="40"/>
      <c r="D659" s="40"/>
      <c r="E659" s="40"/>
      <c r="F659" s="50"/>
      <c r="G659" s="91"/>
      <c r="H659" s="40"/>
      <c r="I659" s="44"/>
      <c r="J659" s="48"/>
      <c r="K659" s="49"/>
      <c r="L659" s="42"/>
      <c r="M659" s="86"/>
      <c r="N659" s="71"/>
      <c r="O659" s="72"/>
      <c r="P659" s="70"/>
      <c r="Q659" s="78"/>
      <c r="R659" s="79"/>
      <c r="S659" s="80"/>
      <c r="T659" s="81"/>
      <c r="U659" s="88"/>
      <c r="V659" s="80"/>
      <c r="W659" s="81"/>
      <c r="X659" s="1"/>
    </row>
    <row r="660" spans="1:24" ht="23.25">
      <c r="A660" s="1"/>
      <c r="B660" s="40"/>
      <c r="C660" s="40"/>
      <c r="D660" s="40"/>
      <c r="E660" s="40"/>
      <c r="F660" s="50"/>
      <c r="G660" s="91"/>
      <c r="H660" s="40"/>
      <c r="I660" s="44"/>
      <c r="J660" s="48" t="s">
        <v>309</v>
      </c>
      <c r="K660" s="49"/>
      <c r="L660" s="42" t="s">
        <v>310</v>
      </c>
      <c r="M660" s="86"/>
      <c r="N660" s="71"/>
      <c r="O660" s="72"/>
      <c r="P660" s="70"/>
      <c r="Q660" s="78"/>
      <c r="R660" s="79"/>
      <c r="S660" s="80"/>
      <c r="T660" s="81"/>
      <c r="U660" s="88"/>
      <c r="V660" s="80"/>
      <c r="W660" s="81"/>
      <c r="X660" s="1"/>
    </row>
    <row r="661" spans="1:24" ht="23.25">
      <c r="A661" s="1"/>
      <c r="B661" s="40"/>
      <c r="C661" s="40"/>
      <c r="D661" s="40"/>
      <c r="E661" s="40"/>
      <c r="F661" s="50"/>
      <c r="G661" s="91"/>
      <c r="H661" s="40"/>
      <c r="I661" s="44"/>
      <c r="J661" s="48" t="s">
        <v>311</v>
      </c>
      <c r="K661" s="49"/>
      <c r="L661" s="42" t="s">
        <v>312</v>
      </c>
      <c r="M661" s="86"/>
      <c r="N661" s="71"/>
      <c r="O661" s="72"/>
      <c r="P661" s="70"/>
      <c r="Q661" s="78"/>
      <c r="R661" s="79"/>
      <c r="S661" s="80"/>
      <c r="T661" s="81"/>
      <c r="U661" s="88"/>
      <c r="V661" s="80"/>
      <c r="W661" s="81"/>
      <c r="X661" s="1"/>
    </row>
    <row r="662" spans="1:24" ht="23.25">
      <c r="A662" s="1"/>
      <c r="B662" s="40"/>
      <c r="C662" s="40"/>
      <c r="D662" s="40"/>
      <c r="E662" s="40"/>
      <c r="F662" s="50"/>
      <c r="G662" s="91"/>
      <c r="H662" s="40"/>
      <c r="I662" s="44"/>
      <c r="J662" s="48" t="s">
        <v>313</v>
      </c>
      <c r="K662" s="49"/>
      <c r="L662" s="42" t="s">
        <v>314</v>
      </c>
      <c r="M662" s="86"/>
      <c r="N662" s="71"/>
      <c r="O662" s="72"/>
      <c r="P662" s="70"/>
      <c r="Q662" s="78"/>
      <c r="R662" s="79"/>
      <c r="S662" s="80"/>
      <c r="T662" s="81"/>
      <c r="U662" s="88"/>
      <c r="V662" s="80"/>
      <c r="W662" s="81"/>
      <c r="X662" s="1"/>
    </row>
    <row r="663" spans="1:24" ht="23.25">
      <c r="A663" s="1"/>
      <c r="B663" s="40"/>
      <c r="C663" s="40"/>
      <c r="D663" s="40"/>
      <c r="E663" s="40"/>
      <c r="F663" s="50"/>
      <c r="G663" s="91"/>
      <c r="H663" s="40"/>
      <c r="I663" s="44"/>
      <c r="J663" s="48" t="s">
        <v>315</v>
      </c>
      <c r="K663" s="49"/>
      <c r="L663" s="42" t="s">
        <v>712</v>
      </c>
      <c r="M663" s="86" t="s">
        <v>316</v>
      </c>
      <c r="N663" s="71">
        <v>33</v>
      </c>
      <c r="O663" s="72">
        <v>110</v>
      </c>
      <c r="P663" s="70">
        <v>110</v>
      </c>
      <c r="Q663" s="78">
        <f>(P663/N663)*100</f>
        <v>333.33333333333337</v>
      </c>
      <c r="R663" s="79">
        <f>(P663/O663)*100</f>
        <v>100</v>
      </c>
      <c r="S663" s="80">
        <f>+S664+S665</f>
        <v>117971.1</v>
      </c>
      <c r="T663" s="81">
        <f>+T664+T665</f>
        <v>117971.1</v>
      </c>
      <c r="U663" s="88">
        <f>+U664+U665</f>
        <v>117971.1</v>
      </c>
      <c r="V663" s="80">
        <f>(U663/S663)*100</f>
        <v>100</v>
      </c>
      <c r="W663" s="81">
        <f>(U663/T663)*100</f>
        <v>100</v>
      </c>
      <c r="X663" s="1"/>
    </row>
    <row r="664" spans="1:24" ht="23.25">
      <c r="A664" s="1"/>
      <c r="B664" s="40"/>
      <c r="C664" s="40"/>
      <c r="D664" s="40"/>
      <c r="E664" s="40"/>
      <c r="F664" s="50"/>
      <c r="G664" s="91"/>
      <c r="H664" s="40"/>
      <c r="I664" s="44"/>
      <c r="J664" s="48" t="s">
        <v>40</v>
      </c>
      <c r="K664" s="49"/>
      <c r="L664" s="42"/>
      <c r="M664" s="86"/>
      <c r="N664" s="71"/>
      <c r="O664" s="72"/>
      <c r="P664" s="70"/>
      <c r="Q664" s="78"/>
      <c r="R664" s="79"/>
      <c r="S664" s="80"/>
      <c r="T664" s="81"/>
      <c r="U664" s="88"/>
      <c r="V664" s="80"/>
      <c r="W664" s="81"/>
      <c r="X664" s="1"/>
    </row>
    <row r="665" spans="1:24" ht="23.25">
      <c r="A665" s="1"/>
      <c r="B665" s="40"/>
      <c r="C665" s="40"/>
      <c r="D665" s="40"/>
      <c r="E665" s="40"/>
      <c r="F665" s="50"/>
      <c r="G665" s="91"/>
      <c r="H665" s="40"/>
      <c r="I665" s="44"/>
      <c r="J665" s="48" t="s">
        <v>41</v>
      </c>
      <c r="K665" s="49"/>
      <c r="L665" s="42"/>
      <c r="M665" s="86"/>
      <c r="N665" s="71"/>
      <c r="O665" s="72"/>
      <c r="P665" s="70"/>
      <c r="Q665" s="78"/>
      <c r="R665" s="79"/>
      <c r="S665" s="80">
        <v>117971.1</v>
      </c>
      <c r="T665" s="81">
        <v>117971.1</v>
      </c>
      <c r="U665" s="88">
        <v>117971.1</v>
      </c>
      <c r="V665" s="80">
        <f>(U665/S665)*100</f>
        <v>100</v>
      </c>
      <c r="W665" s="81">
        <f>(U665/T665)*100</f>
        <v>100</v>
      </c>
      <c r="X665" s="1"/>
    </row>
    <row r="666" spans="1:24" ht="23.25">
      <c r="A666" s="1"/>
      <c r="B666" s="40"/>
      <c r="C666" s="40"/>
      <c r="D666" s="40"/>
      <c r="E666" s="40"/>
      <c r="F666" s="50"/>
      <c r="G666" s="91"/>
      <c r="H666" s="40"/>
      <c r="I666" s="44"/>
      <c r="J666" s="48" t="s">
        <v>317</v>
      </c>
      <c r="K666" s="49"/>
      <c r="L666" s="42" t="s">
        <v>318</v>
      </c>
      <c r="M666" s="86"/>
      <c r="N666" s="71"/>
      <c r="O666" s="72"/>
      <c r="P666" s="70"/>
      <c r="Q666" s="78"/>
      <c r="R666" s="79"/>
      <c r="S666" s="80"/>
      <c r="T666" s="81"/>
      <c r="U666" s="88"/>
      <c r="V666" s="80"/>
      <c r="W666" s="81"/>
      <c r="X666" s="1"/>
    </row>
    <row r="667" spans="1:24" ht="23.25">
      <c r="A667" s="1"/>
      <c r="B667" s="40"/>
      <c r="C667" s="40"/>
      <c r="D667" s="40"/>
      <c r="E667" s="40"/>
      <c r="F667" s="50"/>
      <c r="G667" s="91"/>
      <c r="H667" s="40"/>
      <c r="I667" s="44"/>
      <c r="J667" s="48" t="s">
        <v>319</v>
      </c>
      <c r="K667" s="49"/>
      <c r="L667" s="42" t="s">
        <v>156</v>
      </c>
      <c r="M667" s="86"/>
      <c r="N667" s="71"/>
      <c r="O667" s="72"/>
      <c r="P667" s="70"/>
      <c r="Q667" s="78"/>
      <c r="R667" s="79"/>
      <c r="S667" s="80"/>
      <c r="T667" s="81"/>
      <c r="U667" s="88"/>
      <c r="V667" s="80"/>
      <c r="W667" s="81"/>
      <c r="X667" s="1"/>
    </row>
    <row r="668" spans="1:24" ht="23.25">
      <c r="A668" s="1"/>
      <c r="B668" s="40"/>
      <c r="C668" s="40"/>
      <c r="D668" s="40"/>
      <c r="E668" s="40"/>
      <c r="F668" s="50"/>
      <c r="G668" s="91"/>
      <c r="H668" s="40"/>
      <c r="I668" s="44"/>
      <c r="J668" s="48" t="s">
        <v>320</v>
      </c>
      <c r="K668" s="49"/>
      <c r="L668" s="42" t="s">
        <v>713</v>
      </c>
      <c r="M668" s="86"/>
      <c r="N668" s="71"/>
      <c r="O668" s="72"/>
      <c r="P668" s="70"/>
      <c r="Q668" s="78"/>
      <c r="R668" s="79"/>
      <c r="S668" s="80"/>
      <c r="T668" s="81"/>
      <c r="U668" s="88"/>
      <c r="V668" s="80"/>
      <c r="W668" s="81"/>
      <c r="X668" s="1"/>
    </row>
    <row r="669" spans="1:24" ht="23.25">
      <c r="A669" s="1"/>
      <c r="B669" s="40"/>
      <c r="C669" s="40"/>
      <c r="D669" s="40"/>
      <c r="E669" s="40"/>
      <c r="F669" s="50"/>
      <c r="G669" s="91"/>
      <c r="H669" s="40"/>
      <c r="I669" s="44"/>
      <c r="J669" s="48"/>
      <c r="K669" s="49"/>
      <c r="L669" s="42" t="s">
        <v>321</v>
      </c>
      <c r="M669" s="86"/>
      <c r="N669" s="71"/>
      <c r="O669" s="72"/>
      <c r="P669" s="70"/>
      <c r="Q669" s="78"/>
      <c r="R669" s="79"/>
      <c r="S669" s="80"/>
      <c r="T669" s="81"/>
      <c r="U669" s="88"/>
      <c r="V669" s="80"/>
      <c r="W669" s="81"/>
      <c r="X669" s="1"/>
    </row>
    <row r="670" spans="1:24" ht="23.25">
      <c r="A670" s="1"/>
      <c r="B670" s="40"/>
      <c r="C670" s="40"/>
      <c r="D670" s="40"/>
      <c r="E670" s="40"/>
      <c r="F670" s="50"/>
      <c r="G670" s="91"/>
      <c r="H670" s="40"/>
      <c r="I670" s="44"/>
      <c r="J670" s="48"/>
      <c r="K670" s="49"/>
      <c r="L670" s="42" t="s">
        <v>322</v>
      </c>
      <c r="M670" s="86" t="s">
        <v>103</v>
      </c>
      <c r="N670" s="71">
        <v>3209844</v>
      </c>
      <c r="O670" s="72">
        <v>3130714</v>
      </c>
      <c r="P670" s="70">
        <v>3084030</v>
      </c>
      <c r="Q670" s="78">
        <f>(P670/N670)*100</f>
        <v>96.08037026098465</v>
      </c>
      <c r="R670" s="79">
        <f>(P670/O670)*100</f>
        <v>98.50883855887187</v>
      </c>
      <c r="S670" s="80">
        <f>+S671+S672</f>
        <v>50559.1</v>
      </c>
      <c r="T670" s="81">
        <f>+T671+T672</f>
        <v>50559.1</v>
      </c>
      <c r="U670" s="88">
        <f>+U671+U672</f>
        <v>50559.1</v>
      </c>
      <c r="V670" s="80">
        <f>(U670/S670)*100</f>
        <v>100</v>
      </c>
      <c r="W670" s="81">
        <f>(U670/T670)*100</f>
        <v>100</v>
      </c>
      <c r="X670" s="1"/>
    </row>
    <row r="671" spans="1:24" ht="23.25">
      <c r="A671" s="1"/>
      <c r="B671" s="40"/>
      <c r="C671" s="40"/>
      <c r="D671" s="40"/>
      <c r="E671" s="40"/>
      <c r="F671" s="50"/>
      <c r="G671" s="91"/>
      <c r="H671" s="40"/>
      <c r="I671" s="44"/>
      <c r="J671" s="48" t="s">
        <v>40</v>
      </c>
      <c r="K671" s="49"/>
      <c r="L671" s="42"/>
      <c r="M671" s="86"/>
      <c r="N671" s="71"/>
      <c r="O671" s="72"/>
      <c r="P671" s="70"/>
      <c r="Q671" s="78"/>
      <c r="R671" s="79"/>
      <c r="S671" s="80"/>
      <c r="T671" s="81"/>
      <c r="U671" s="88"/>
      <c r="V671" s="80"/>
      <c r="W671" s="81"/>
      <c r="X671" s="1"/>
    </row>
    <row r="672" spans="1:24" ht="23.25">
      <c r="A672" s="1"/>
      <c r="B672" s="40"/>
      <c r="C672" s="40"/>
      <c r="D672" s="40"/>
      <c r="E672" s="40"/>
      <c r="F672" s="50"/>
      <c r="G672" s="91"/>
      <c r="H672" s="40"/>
      <c r="I672" s="44"/>
      <c r="J672" s="48" t="s">
        <v>41</v>
      </c>
      <c r="K672" s="49"/>
      <c r="L672" s="42"/>
      <c r="M672" s="86"/>
      <c r="N672" s="71"/>
      <c r="O672" s="72"/>
      <c r="P672" s="70"/>
      <c r="Q672" s="78"/>
      <c r="R672" s="79"/>
      <c r="S672" s="80">
        <v>50559.1</v>
      </c>
      <c r="T672" s="81">
        <v>50559.1</v>
      </c>
      <c r="U672" s="88">
        <v>50559.1</v>
      </c>
      <c r="V672" s="80">
        <f>(U672/S672)*100</f>
        <v>100</v>
      </c>
      <c r="W672" s="81">
        <f>(U672/T672)*100</f>
        <v>100</v>
      </c>
      <c r="X672" s="1"/>
    </row>
    <row r="673" spans="1:24" ht="23.25">
      <c r="A673" s="1"/>
      <c r="B673" s="40"/>
      <c r="C673" s="40"/>
      <c r="D673" s="40"/>
      <c r="E673" s="40"/>
      <c r="F673" s="50"/>
      <c r="G673" s="91"/>
      <c r="H673" s="40"/>
      <c r="I673" s="44"/>
      <c r="J673" s="48"/>
      <c r="K673" s="49"/>
      <c r="L673" s="42"/>
      <c r="M673" s="86"/>
      <c r="N673" s="71"/>
      <c r="O673" s="72"/>
      <c r="P673" s="70"/>
      <c r="Q673" s="78"/>
      <c r="R673" s="79"/>
      <c r="S673" s="80"/>
      <c r="T673" s="81"/>
      <c r="U673" s="88"/>
      <c r="V673" s="80"/>
      <c r="W673" s="81"/>
      <c r="X673" s="1"/>
    </row>
    <row r="674" spans="1:24" ht="23.25">
      <c r="A674" s="1"/>
      <c r="B674" s="40"/>
      <c r="C674" s="40"/>
      <c r="D674" s="40"/>
      <c r="E674" s="40"/>
      <c r="F674" s="50"/>
      <c r="G674" s="91"/>
      <c r="H674" s="89" t="s">
        <v>304</v>
      </c>
      <c r="I674" s="44"/>
      <c r="J674" s="48" t="s">
        <v>305</v>
      </c>
      <c r="K674" s="49"/>
      <c r="L674" s="42"/>
      <c r="M674" s="86"/>
      <c r="N674" s="71"/>
      <c r="O674" s="72"/>
      <c r="P674" s="70"/>
      <c r="Q674" s="78"/>
      <c r="R674" s="79"/>
      <c r="S674" s="80"/>
      <c r="T674" s="81"/>
      <c r="U674" s="88"/>
      <c r="V674" s="80"/>
      <c r="W674" s="81"/>
      <c r="X674" s="1"/>
    </row>
    <row r="675" spans="1:24" ht="23.25">
      <c r="A675" s="1"/>
      <c r="B675" s="51"/>
      <c r="C675" s="51"/>
      <c r="D675" s="51"/>
      <c r="E675" s="51"/>
      <c r="F675" s="93"/>
      <c r="G675" s="94"/>
      <c r="H675" s="51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683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34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23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35</v>
      </c>
      <c r="O679" s="62"/>
      <c r="P679" s="62"/>
      <c r="Q679" s="62"/>
      <c r="R679" s="63"/>
      <c r="S679" s="14" t="s">
        <v>2</v>
      </c>
      <c r="T679" s="15"/>
      <c r="U679" s="15"/>
      <c r="V679" s="15"/>
      <c r="W679" s="16"/>
      <c r="X679" s="1"/>
    </row>
    <row r="680" spans="1:24" ht="23.25">
      <c r="A680" s="1"/>
      <c r="B680" s="20" t="s">
        <v>24</v>
      </c>
      <c r="C680" s="21"/>
      <c r="D680" s="21"/>
      <c r="E680" s="21"/>
      <c r="F680" s="21"/>
      <c r="G680" s="21"/>
      <c r="H680" s="61"/>
      <c r="I680" s="1"/>
      <c r="J680" s="2" t="s">
        <v>4</v>
      </c>
      <c r="K680" s="18"/>
      <c r="L680" s="23" t="s">
        <v>32</v>
      </c>
      <c r="M680" s="23" t="s">
        <v>20</v>
      </c>
      <c r="N680" s="64"/>
      <c r="O680" s="17"/>
      <c r="P680" s="65"/>
      <c r="Q680" s="23" t="s">
        <v>3</v>
      </c>
      <c r="R680" s="16"/>
      <c r="S680" s="20" t="s">
        <v>36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33</v>
      </c>
      <c r="M681" s="30" t="s">
        <v>21</v>
      </c>
      <c r="N681" s="28" t="s">
        <v>6</v>
      </c>
      <c r="O681" s="67" t="s">
        <v>7</v>
      </c>
      <c r="P681" s="28" t="s">
        <v>8</v>
      </c>
      <c r="Q681" s="20" t="s">
        <v>30</v>
      </c>
      <c r="R681" s="22"/>
      <c r="S681" s="24"/>
      <c r="T681" s="25"/>
      <c r="U681" s="1"/>
      <c r="V681" s="14" t="s">
        <v>3</v>
      </c>
      <c r="W681" s="16"/>
      <c r="X681" s="1"/>
    </row>
    <row r="682" spans="1:24" ht="23.25">
      <c r="A682" s="1"/>
      <c r="B682" s="14" t="s">
        <v>13</v>
      </c>
      <c r="C682" s="14" t="s">
        <v>14</v>
      </c>
      <c r="D682" s="14" t="s">
        <v>15</v>
      </c>
      <c r="E682" s="14" t="s">
        <v>16</v>
      </c>
      <c r="F682" s="27" t="s">
        <v>17</v>
      </c>
      <c r="G682" s="2" t="s">
        <v>5</v>
      </c>
      <c r="H682" s="14" t="s">
        <v>18</v>
      </c>
      <c r="I682" s="24"/>
      <c r="J682" s="1"/>
      <c r="K682" s="18"/>
      <c r="L682" s="26" t="s">
        <v>19</v>
      </c>
      <c r="M682" s="28" t="s">
        <v>22</v>
      </c>
      <c r="N682" s="28"/>
      <c r="O682" s="28"/>
      <c r="P682" s="28"/>
      <c r="Q682" s="26" t="s">
        <v>25</v>
      </c>
      <c r="R682" s="29" t="s">
        <v>25</v>
      </c>
      <c r="S682" s="30" t="s">
        <v>6</v>
      </c>
      <c r="T682" s="28" t="s">
        <v>9</v>
      </c>
      <c r="U682" s="26" t="s">
        <v>10</v>
      </c>
      <c r="V682" s="14" t="s">
        <v>11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26</v>
      </c>
      <c r="R683" s="37" t="s">
        <v>27</v>
      </c>
      <c r="S683" s="31"/>
      <c r="T683" s="32"/>
      <c r="U683" s="33"/>
      <c r="V683" s="38" t="s">
        <v>28</v>
      </c>
      <c r="W683" s="39" t="s">
        <v>29</v>
      </c>
      <c r="X683" s="1"/>
    </row>
    <row r="684" spans="1:24" ht="23.25">
      <c r="A684" s="1"/>
      <c r="B684" s="40"/>
      <c r="C684" s="40"/>
      <c r="D684" s="40"/>
      <c r="E684" s="40"/>
      <c r="F684" s="50"/>
      <c r="G684" s="91"/>
      <c r="H684" s="40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89" t="s">
        <v>68</v>
      </c>
      <c r="C685" s="89" t="s">
        <v>38</v>
      </c>
      <c r="D685" s="89" t="s">
        <v>72</v>
      </c>
      <c r="E685" s="89" t="s">
        <v>44</v>
      </c>
      <c r="F685" s="90" t="s">
        <v>299</v>
      </c>
      <c r="G685" s="92" t="s">
        <v>307</v>
      </c>
      <c r="H685" s="89" t="s">
        <v>304</v>
      </c>
      <c r="I685" s="44"/>
      <c r="J685" s="48" t="s">
        <v>306</v>
      </c>
      <c r="K685" s="49"/>
      <c r="L685" s="42"/>
      <c r="M685" s="86"/>
      <c r="N685" s="71"/>
      <c r="O685" s="72"/>
      <c r="P685" s="70"/>
      <c r="Q685" s="78"/>
      <c r="R685" s="79"/>
      <c r="S685" s="80">
        <f>+S686+S687</f>
        <v>168530.2</v>
      </c>
      <c r="T685" s="81">
        <f>+T686+T687</f>
        <v>168530.2</v>
      </c>
      <c r="U685" s="88">
        <f>+U686+U687</f>
        <v>168530.2</v>
      </c>
      <c r="V685" s="80">
        <f>(U685/S685)*100</f>
        <v>100</v>
      </c>
      <c r="W685" s="81">
        <f>(U685/T685)*100</f>
        <v>100</v>
      </c>
      <c r="X685" s="1"/>
    </row>
    <row r="686" spans="1:24" ht="23.25">
      <c r="A686" s="1"/>
      <c r="B686" s="40"/>
      <c r="C686" s="40"/>
      <c r="D686" s="40"/>
      <c r="E686" s="40"/>
      <c r="F686" s="50"/>
      <c r="G686" s="91"/>
      <c r="H686" s="40"/>
      <c r="I686" s="44"/>
      <c r="J686" s="48" t="s">
        <v>40</v>
      </c>
      <c r="K686" s="49"/>
      <c r="L686" s="42"/>
      <c r="M686" s="86"/>
      <c r="N686" s="71"/>
      <c r="O686" s="72"/>
      <c r="P686" s="70"/>
      <c r="Q686" s="78"/>
      <c r="R686" s="79"/>
      <c r="S686" s="80">
        <v>0</v>
      </c>
      <c r="T686" s="81">
        <v>0</v>
      </c>
      <c r="U686" s="88">
        <v>0</v>
      </c>
      <c r="V686" s="80"/>
      <c r="W686" s="81"/>
      <c r="X686" s="1"/>
    </row>
    <row r="687" spans="1:24" ht="23.25">
      <c r="A687" s="1"/>
      <c r="B687" s="40"/>
      <c r="C687" s="40"/>
      <c r="D687" s="40"/>
      <c r="E687" s="40"/>
      <c r="F687" s="50"/>
      <c r="G687" s="91"/>
      <c r="H687" s="40"/>
      <c r="I687" s="44"/>
      <c r="J687" s="48" t="s">
        <v>41</v>
      </c>
      <c r="K687" s="49"/>
      <c r="L687" s="42"/>
      <c r="M687" s="86"/>
      <c r="N687" s="71"/>
      <c r="O687" s="72"/>
      <c r="P687" s="70"/>
      <c r="Q687" s="78"/>
      <c r="R687" s="79"/>
      <c r="S687" s="80">
        <v>168530.2</v>
      </c>
      <c r="T687" s="81">
        <v>168530.2</v>
      </c>
      <c r="U687" s="88">
        <v>168530.2</v>
      </c>
      <c r="V687" s="80">
        <f>(U687/S687)*100</f>
        <v>100</v>
      </c>
      <c r="W687" s="81">
        <f>(U687/T687)*100</f>
        <v>100</v>
      </c>
      <c r="X687" s="1"/>
    </row>
    <row r="688" spans="1:24" ht="23.25">
      <c r="A688" s="1"/>
      <c r="B688" s="40"/>
      <c r="C688" s="40"/>
      <c r="D688" s="40"/>
      <c r="E688" s="40"/>
      <c r="F688" s="50"/>
      <c r="G688" s="91"/>
      <c r="H688" s="40"/>
      <c r="I688" s="44"/>
      <c r="J688" s="48"/>
      <c r="K688" s="49"/>
      <c r="L688" s="42"/>
      <c r="M688" s="86"/>
      <c r="N688" s="71"/>
      <c r="O688" s="72"/>
      <c r="P688" s="70"/>
      <c r="Q688" s="78"/>
      <c r="R688" s="79"/>
      <c r="S688" s="80"/>
      <c r="T688" s="81"/>
      <c r="U688" s="88"/>
      <c r="V688" s="80"/>
      <c r="W688" s="81"/>
      <c r="X688" s="1"/>
    </row>
    <row r="689" spans="1:24" ht="23.25">
      <c r="A689" s="1"/>
      <c r="B689" s="40"/>
      <c r="C689" s="40"/>
      <c r="D689" s="40"/>
      <c r="E689" s="40"/>
      <c r="F689" s="50"/>
      <c r="G689" s="92" t="s">
        <v>323</v>
      </c>
      <c r="H689" s="40"/>
      <c r="I689" s="44"/>
      <c r="J689" s="48" t="s">
        <v>324</v>
      </c>
      <c r="K689" s="49"/>
      <c r="L689" s="42"/>
      <c r="M689" s="86"/>
      <c r="N689" s="71"/>
      <c r="O689" s="72"/>
      <c r="P689" s="70"/>
      <c r="Q689" s="78"/>
      <c r="R689" s="79"/>
      <c r="S689" s="80">
        <f>+S690+S691</f>
        <v>2918832.4</v>
      </c>
      <c r="T689" s="81">
        <f>+T690+T691</f>
        <v>2867453.7</v>
      </c>
      <c r="U689" s="88">
        <f>+U690+U691</f>
        <v>2867453.7</v>
      </c>
      <c r="V689" s="80">
        <f>(U689/S689)*100</f>
        <v>98.23975162123048</v>
      </c>
      <c r="W689" s="81">
        <f>(U689/T689)*100</f>
        <v>100</v>
      </c>
      <c r="X689" s="1"/>
    </row>
    <row r="690" spans="1:24" ht="23.25">
      <c r="A690" s="1"/>
      <c r="B690" s="40"/>
      <c r="C690" s="40"/>
      <c r="D690" s="40"/>
      <c r="E690" s="40"/>
      <c r="F690" s="50"/>
      <c r="G690" s="91"/>
      <c r="H690" s="40"/>
      <c r="I690" s="44"/>
      <c r="J690" s="48" t="s">
        <v>40</v>
      </c>
      <c r="K690" s="49"/>
      <c r="L690" s="42"/>
      <c r="M690" s="86"/>
      <c r="N690" s="71"/>
      <c r="O690" s="72"/>
      <c r="P690" s="70"/>
      <c r="Q690" s="78"/>
      <c r="R690" s="79"/>
      <c r="S690" s="80">
        <f aca="true" t="shared" si="52" ref="S690:U691">+S709</f>
        <v>0</v>
      </c>
      <c r="T690" s="81">
        <f t="shared" si="52"/>
        <v>0</v>
      </c>
      <c r="U690" s="88">
        <f t="shared" si="52"/>
        <v>0</v>
      </c>
      <c r="V690" s="80"/>
      <c r="W690" s="81"/>
      <c r="X690" s="1"/>
    </row>
    <row r="691" spans="1:24" ht="23.25">
      <c r="A691" s="1"/>
      <c r="B691" s="40"/>
      <c r="C691" s="40"/>
      <c r="D691" s="40"/>
      <c r="E691" s="40"/>
      <c r="F691" s="50"/>
      <c r="G691" s="91"/>
      <c r="H691" s="40"/>
      <c r="I691" s="44"/>
      <c r="J691" s="48" t="s">
        <v>41</v>
      </c>
      <c r="K691" s="49"/>
      <c r="L691" s="42"/>
      <c r="M691" s="86"/>
      <c r="N691" s="71"/>
      <c r="O691" s="72"/>
      <c r="P691" s="70"/>
      <c r="Q691" s="78"/>
      <c r="R691" s="79"/>
      <c r="S691" s="80">
        <f t="shared" si="52"/>
        <v>2918832.4</v>
      </c>
      <c r="T691" s="81">
        <f t="shared" si="52"/>
        <v>2867453.7</v>
      </c>
      <c r="U691" s="88">
        <f t="shared" si="52"/>
        <v>2867453.7</v>
      </c>
      <c r="V691" s="80">
        <f>(U691/S691)*100</f>
        <v>98.23975162123048</v>
      </c>
      <c r="W691" s="81">
        <f>(U691/T691)*100</f>
        <v>100</v>
      </c>
      <c r="X691" s="1"/>
    </row>
    <row r="692" spans="1:24" ht="23.25">
      <c r="A692" s="1"/>
      <c r="B692" s="40"/>
      <c r="C692" s="40"/>
      <c r="D692" s="40"/>
      <c r="E692" s="40"/>
      <c r="F692" s="50"/>
      <c r="G692" s="91"/>
      <c r="H692" s="40"/>
      <c r="I692" s="44"/>
      <c r="J692" s="48"/>
      <c r="K692" s="49"/>
      <c r="L692" s="42"/>
      <c r="M692" s="86"/>
      <c r="N692" s="71"/>
      <c r="O692" s="72"/>
      <c r="P692" s="70"/>
      <c r="Q692" s="78"/>
      <c r="R692" s="79"/>
      <c r="S692" s="80"/>
      <c r="T692" s="81"/>
      <c r="U692" s="88"/>
      <c r="V692" s="80"/>
      <c r="W692" s="81"/>
      <c r="X692" s="1"/>
    </row>
    <row r="693" spans="1:24" ht="23.25">
      <c r="A693" s="1"/>
      <c r="B693" s="40"/>
      <c r="C693" s="40"/>
      <c r="D693" s="40"/>
      <c r="E693" s="40"/>
      <c r="F693" s="50"/>
      <c r="G693" s="91"/>
      <c r="H693" s="40"/>
      <c r="I693" s="44"/>
      <c r="J693" s="48" t="s">
        <v>325</v>
      </c>
      <c r="K693" s="49"/>
      <c r="L693" s="42" t="s">
        <v>326</v>
      </c>
      <c r="M693" s="86"/>
      <c r="N693" s="71"/>
      <c r="O693" s="72"/>
      <c r="P693" s="70"/>
      <c r="Q693" s="78"/>
      <c r="R693" s="79"/>
      <c r="S693" s="80"/>
      <c r="T693" s="81"/>
      <c r="U693" s="88"/>
      <c r="V693" s="80"/>
      <c r="W693" s="81"/>
      <c r="X693" s="1"/>
    </row>
    <row r="694" spans="1:24" ht="23.25">
      <c r="A694" s="1"/>
      <c r="B694" s="40"/>
      <c r="C694" s="40"/>
      <c r="D694" s="40"/>
      <c r="E694" s="40"/>
      <c r="F694" s="50"/>
      <c r="G694" s="91"/>
      <c r="H694" s="40"/>
      <c r="I694" s="44"/>
      <c r="J694" s="48" t="s">
        <v>327</v>
      </c>
      <c r="K694" s="49"/>
      <c r="L694" s="42" t="s">
        <v>156</v>
      </c>
      <c r="M694" s="86"/>
      <c r="N694" s="71"/>
      <c r="O694" s="72"/>
      <c r="P694" s="70"/>
      <c r="Q694" s="78"/>
      <c r="R694" s="79"/>
      <c r="S694" s="80"/>
      <c r="T694" s="81"/>
      <c r="U694" s="88"/>
      <c r="V694" s="80"/>
      <c r="W694" s="81"/>
      <c r="X694" s="1"/>
    </row>
    <row r="695" spans="1:24" ht="23.25">
      <c r="A695" s="1"/>
      <c r="B695" s="40"/>
      <c r="C695" s="40"/>
      <c r="D695" s="40"/>
      <c r="E695" s="40"/>
      <c r="F695" s="50"/>
      <c r="G695" s="91"/>
      <c r="H695" s="40"/>
      <c r="I695" s="44"/>
      <c r="J695" s="48" t="s">
        <v>328</v>
      </c>
      <c r="K695" s="49"/>
      <c r="L695" s="42" t="s">
        <v>329</v>
      </c>
      <c r="M695" s="86"/>
      <c r="N695" s="71"/>
      <c r="O695" s="72"/>
      <c r="P695" s="70"/>
      <c r="Q695" s="78"/>
      <c r="R695" s="79"/>
      <c r="S695" s="80"/>
      <c r="T695" s="81"/>
      <c r="U695" s="88"/>
      <c r="V695" s="80"/>
      <c r="W695" s="81"/>
      <c r="X695" s="1"/>
    </row>
    <row r="696" spans="1:24" ht="23.25">
      <c r="A696" s="1"/>
      <c r="B696" s="40"/>
      <c r="C696" s="40"/>
      <c r="D696" s="40"/>
      <c r="E696" s="40"/>
      <c r="F696" s="50"/>
      <c r="G696" s="91"/>
      <c r="H696" s="40"/>
      <c r="I696" s="44"/>
      <c r="J696" s="48" t="s">
        <v>330</v>
      </c>
      <c r="K696" s="49"/>
      <c r="L696" s="42" t="s">
        <v>331</v>
      </c>
      <c r="M696" s="86" t="s">
        <v>332</v>
      </c>
      <c r="N696" s="71">
        <v>26800000</v>
      </c>
      <c r="O696" s="72">
        <v>26800000</v>
      </c>
      <c r="P696" s="70">
        <v>26106937</v>
      </c>
      <c r="Q696" s="78">
        <f>(P696/N696)*100</f>
        <v>97.41394402985074</v>
      </c>
      <c r="R696" s="79">
        <f>(P696/O696)*100</f>
        <v>97.41394402985074</v>
      </c>
      <c r="S696" s="80">
        <f>+S697+S698</f>
        <v>2481007.5</v>
      </c>
      <c r="T696" s="81">
        <f>+T697+T698</f>
        <v>2437335.6</v>
      </c>
      <c r="U696" s="88">
        <f>+U697+U698</f>
        <v>2437335.6</v>
      </c>
      <c r="V696" s="80">
        <f>(U696/S696)*100</f>
        <v>98.23975139131986</v>
      </c>
      <c r="W696" s="81">
        <f>(U696/T696)*100</f>
        <v>100</v>
      </c>
      <c r="X696" s="1"/>
    </row>
    <row r="697" spans="1:24" ht="23.25">
      <c r="A697" s="1"/>
      <c r="B697" s="40"/>
      <c r="C697" s="40"/>
      <c r="D697" s="40"/>
      <c r="E697" s="40"/>
      <c r="F697" s="50"/>
      <c r="G697" s="91"/>
      <c r="H697" s="40"/>
      <c r="I697" s="44"/>
      <c r="J697" s="48" t="s">
        <v>40</v>
      </c>
      <c r="K697" s="49"/>
      <c r="L697" s="42"/>
      <c r="M697" s="86"/>
      <c r="N697" s="71"/>
      <c r="O697" s="72"/>
      <c r="P697" s="70"/>
      <c r="Q697" s="78"/>
      <c r="R697" s="79"/>
      <c r="S697" s="80"/>
      <c r="T697" s="81"/>
      <c r="U697" s="88"/>
      <c r="V697" s="80"/>
      <c r="W697" s="81"/>
      <c r="X697" s="1"/>
    </row>
    <row r="698" spans="1:24" ht="23.25">
      <c r="A698" s="1"/>
      <c r="B698" s="40"/>
      <c r="C698" s="40"/>
      <c r="D698" s="40"/>
      <c r="E698" s="40"/>
      <c r="F698" s="50"/>
      <c r="G698" s="91"/>
      <c r="H698" s="40"/>
      <c r="I698" s="44"/>
      <c r="J698" s="48" t="s">
        <v>41</v>
      </c>
      <c r="K698" s="49"/>
      <c r="L698" s="42"/>
      <c r="M698" s="86"/>
      <c r="N698" s="71"/>
      <c r="O698" s="72"/>
      <c r="P698" s="70"/>
      <c r="Q698" s="78"/>
      <c r="R698" s="79"/>
      <c r="S698" s="80">
        <v>2481007.5</v>
      </c>
      <c r="T698" s="81">
        <v>2437335.6</v>
      </c>
      <c r="U698" s="88">
        <v>2437335.6</v>
      </c>
      <c r="V698" s="80">
        <f>(U698/S698)*100</f>
        <v>98.23975139131986</v>
      </c>
      <c r="W698" s="81">
        <f>(U698/T698)*100</f>
        <v>100</v>
      </c>
      <c r="X698" s="1"/>
    </row>
    <row r="699" spans="1:24" ht="23.25">
      <c r="A699" s="1"/>
      <c r="B699" s="40"/>
      <c r="C699" s="40"/>
      <c r="D699" s="40"/>
      <c r="E699" s="40"/>
      <c r="F699" s="50"/>
      <c r="G699" s="91"/>
      <c r="H699" s="40"/>
      <c r="I699" s="44"/>
      <c r="J699" s="48" t="s">
        <v>333</v>
      </c>
      <c r="K699" s="49"/>
      <c r="L699" s="42"/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0"/>
      <c r="C700" s="40"/>
      <c r="D700" s="40"/>
      <c r="E700" s="40"/>
      <c r="F700" s="50"/>
      <c r="G700" s="91"/>
      <c r="H700" s="40"/>
      <c r="I700" s="44"/>
      <c r="J700" s="48" t="s">
        <v>334</v>
      </c>
      <c r="K700" s="49"/>
      <c r="L700" s="42" t="s">
        <v>335</v>
      </c>
      <c r="M700" s="86"/>
      <c r="N700" s="71"/>
      <c r="O700" s="72"/>
      <c r="P700" s="70"/>
      <c r="Q700" s="78"/>
      <c r="R700" s="79"/>
      <c r="S700" s="80"/>
      <c r="T700" s="81"/>
      <c r="U700" s="88"/>
      <c r="V700" s="80"/>
      <c r="W700" s="81"/>
      <c r="X700" s="1"/>
    </row>
    <row r="701" spans="1:24" ht="23.25">
      <c r="A701" s="1"/>
      <c r="B701" s="40"/>
      <c r="C701" s="40"/>
      <c r="D701" s="40"/>
      <c r="E701" s="40"/>
      <c r="F701" s="50"/>
      <c r="G701" s="91"/>
      <c r="H701" s="40"/>
      <c r="I701" s="44"/>
      <c r="J701" s="48" t="s">
        <v>336</v>
      </c>
      <c r="K701" s="49"/>
      <c r="L701" s="42" t="s">
        <v>337</v>
      </c>
      <c r="M701" s="86"/>
      <c r="N701" s="71"/>
      <c r="O701" s="72"/>
      <c r="P701" s="70"/>
      <c r="Q701" s="78"/>
      <c r="R701" s="79"/>
      <c r="S701" s="80"/>
      <c r="T701" s="81"/>
      <c r="U701" s="88"/>
      <c r="V701" s="80"/>
      <c r="W701" s="81"/>
      <c r="X701" s="1"/>
    </row>
    <row r="702" spans="1:24" ht="23.25">
      <c r="A702" s="1"/>
      <c r="B702" s="40"/>
      <c r="C702" s="40"/>
      <c r="D702" s="40"/>
      <c r="E702" s="40"/>
      <c r="F702" s="50"/>
      <c r="G702" s="91"/>
      <c r="H702" s="40"/>
      <c r="I702" s="44"/>
      <c r="J702" s="48" t="s">
        <v>338</v>
      </c>
      <c r="K702" s="49"/>
      <c r="L702" s="42" t="s">
        <v>339</v>
      </c>
      <c r="M702" s="86"/>
      <c r="N702" s="71"/>
      <c r="O702" s="72"/>
      <c r="P702" s="70"/>
      <c r="Q702" s="78"/>
      <c r="R702" s="79"/>
      <c r="S702" s="80"/>
      <c r="T702" s="81"/>
      <c r="U702" s="88"/>
      <c r="V702" s="80"/>
      <c r="W702" s="81"/>
      <c r="X702" s="1"/>
    </row>
    <row r="703" spans="1:24" ht="23.25">
      <c r="A703" s="1"/>
      <c r="B703" s="40"/>
      <c r="C703" s="40"/>
      <c r="D703" s="40"/>
      <c r="E703" s="40"/>
      <c r="F703" s="50"/>
      <c r="G703" s="91"/>
      <c r="H703" s="40"/>
      <c r="I703" s="44"/>
      <c r="J703" s="48" t="s">
        <v>340</v>
      </c>
      <c r="K703" s="49"/>
      <c r="L703" s="42" t="s">
        <v>341</v>
      </c>
      <c r="M703" s="86" t="s">
        <v>103</v>
      </c>
      <c r="N703" s="71">
        <v>26800000</v>
      </c>
      <c r="O703" s="72">
        <v>26800000</v>
      </c>
      <c r="P703" s="70">
        <v>25159051</v>
      </c>
      <c r="Q703" s="78">
        <f>(P703/N703)*100</f>
        <v>93.87705597014926</v>
      </c>
      <c r="R703" s="79">
        <f>(P703/O703)*100</f>
        <v>93.87705597014926</v>
      </c>
      <c r="S703" s="80">
        <f>+S704+S705</f>
        <v>437824.9</v>
      </c>
      <c r="T703" s="81">
        <f>+T704+T705</f>
        <v>430118.1</v>
      </c>
      <c r="U703" s="88">
        <f>+U704+U705</f>
        <v>430118.1</v>
      </c>
      <c r="V703" s="80">
        <f>(U703/S703)*100</f>
        <v>98.23975292405707</v>
      </c>
      <c r="W703" s="81">
        <f>(U703/T703)*100</f>
        <v>100</v>
      </c>
      <c r="X703" s="1"/>
    </row>
    <row r="704" spans="1:24" ht="23.25">
      <c r="A704" s="1"/>
      <c r="B704" s="40"/>
      <c r="C704" s="40"/>
      <c r="D704" s="40"/>
      <c r="E704" s="40"/>
      <c r="F704" s="50"/>
      <c r="G704" s="91"/>
      <c r="H704" s="40"/>
      <c r="I704" s="44"/>
      <c r="J704" s="48" t="s">
        <v>40</v>
      </c>
      <c r="K704" s="49"/>
      <c r="L704" s="42"/>
      <c r="M704" s="86"/>
      <c r="N704" s="71"/>
      <c r="O704" s="72"/>
      <c r="P704" s="70"/>
      <c r="Q704" s="78"/>
      <c r="R704" s="79"/>
      <c r="S704" s="80"/>
      <c r="T704" s="81"/>
      <c r="U704" s="88"/>
      <c r="V704" s="80"/>
      <c r="W704" s="81"/>
      <c r="X704" s="1"/>
    </row>
    <row r="705" spans="1:24" ht="23.25">
      <c r="A705" s="1"/>
      <c r="B705" s="40"/>
      <c r="C705" s="40"/>
      <c r="D705" s="40"/>
      <c r="E705" s="40"/>
      <c r="F705" s="50"/>
      <c r="G705" s="91"/>
      <c r="H705" s="40"/>
      <c r="I705" s="44"/>
      <c r="J705" s="48" t="s">
        <v>41</v>
      </c>
      <c r="K705" s="49"/>
      <c r="L705" s="42"/>
      <c r="M705" s="86"/>
      <c r="N705" s="71"/>
      <c r="O705" s="72"/>
      <c r="P705" s="70"/>
      <c r="Q705" s="78"/>
      <c r="R705" s="79"/>
      <c r="S705" s="80">
        <v>437824.9</v>
      </c>
      <c r="T705" s="81">
        <v>430118.1</v>
      </c>
      <c r="U705" s="88">
        <v>430118.1</v>
      </c>
      <c r="V705" s="80">
        <f>(U705/S705)*100</f>
        <v>98.23975292405707</v>
      </c>
      <c r="W705" s="81">
        <f>(U705/T705)*100</f>
        <v>100</v>
      </c>
      <c r="X705" s="1"/>
    </row>
    <row r="706" spans="1:24" ht="23.25">
      <c r="A706" s="1"/>
      <c r="B706" s="40"/>
      <c r="C706" s="40"/>
      <c r="D706" s="40"/>
      <c r="E706" s="40"/>
      <c r="F706" s="50"/>
      <c r="G706" s="91"/>
      <c r="H706" s="40"/>
      <c r="I706" s="44"/>
      <c r="J706" s="48"/>
      <c r="K706" s="49"/>
      <c r="L706" s="42"/>
      <c r="M706" s="86"/>
      <c r="N706" s="71"/>
      <c r="O706" s="72"/>
      <c r="P706" s="70"/>
      <c r="Q706" s="78"/>
      <c r="R706" s="79"/>
      <c r="S706" s="80"/>
      <c r="T706" s="81"/>
      <c r="U706" s="88"/>
      <c r="V706" s="80"/>
      <c r="W706" s="81"/>
      <c r="X706" s="1"/>
    </row>
    <row r="707" spans="1:24" ht="23.25">
      <c r="A707" s="1"/>
      <c r="B707" s="40"/>
      <c r="C707" s="40"/>
      <c r="D707" s="40"/>
      <c r="E707" s="40"/>
      <c r="F707" s="50"/>
      <c r="G707" s="91"/>
      <c r="H707" s="89" t="s">
        <v>304</v>
      </c>
      <c r="I707" s="44"/>
      <c r="J707" s="48" t="s">
        <v>342</v>
      </c>
      <c r="K707" s="49"/>
      <c r="L707" s="42"/>
      <c r="M707" s="86"/>
      <c r="N707" s="71"/>
      <c r="O707" s="72"/>
      <c r="P707" s="70"/>
      <c r="Q707" s="78"/>
      <c r="R707" s="79"/>
      <c r="S707" s="80"/>
      <c r="T707" s="81"/>
      <c r="U707" s="88"/>
      <c r="V707" s="80"/>
      <c r="W707" s="81"/>
      <c r="X707" s="1"/>
    </row>
    <row r="708" spans="1:24" ht="23.25">
      <c r="A708" s="1"/>
      <c r="B708" s="40"/>
      <c r="C708" s="40"/>
      <c r="D708" s="40"/>
      <c r="E708" s="40"/>
      <c r="F708" s="50"/>
      <c r="G708" s="91"/>
      <c r="H708" s="40"/>
      <c r="I708" s="44"/>
      <c r="J708" s="48" t="s">
        <v>306</v>
      </c>
      <c r="K708" s="49"/>
      <c r="L708" s="42"/>
      <c r="M708" s="86"/>
      <c r="N708" s="71"/>
      <c r="O708" s="72"/>
      <c r="P708" s="70"/>
      <c r="Q708" s="78"/>
      <c r="R708" s="79"/>
      <c r="S708" s="80">
        <f>+S709+S710</f>
        <v>2918832.4</v>
      </c>
      <c r="T708" s="81">
        <f>+T709+T710</f>
        <v>2867453.7</v>
      </c>
      <c r="U708" s="88">
        <f>+U709+U710</f>
        <v>2867453.7</v>
      </c>
      <c r="V708" s="80">
        <f>(U708/S708)*100</f>
        <v>98.23975162123048</v>
      </c>
      <c r="W708" s="81">
        <f>(U708/T708)*100</f>
        <v>100</v>
      </c>
      <c r="X708" s="1"/>
    </row>
    <row r="709" spans="1:24" ht="23.25">
      <c r="A709" s="1"/>
      <c r="B709" s="40"/>
      <c r="C709" s="40"/>
      <c r="D709" s="40"/>
      <c r="E709" s="40"/>
      <c r="F709" s="50"/>
      <c r="G709" s="91"/>
      <c r="H709" s="40"/>
      <c r="I709" s="44"/>
      <c r="J709" s="48" t="s">
        <v>40</v>
      </c>
      <c r="K709" s="49"/>
      <c r="L709" s="42"/>
      <c r="M709" s="86"/>
      <c r="N709" s="71"/>
      <c r="O709" s="72"/>
      <c r="P709" s="70"/>
      <c r="Q709" s="78"/>
      <c r="R709" s="79"/>
      <c r="S709" s="80">
        <v>0</v>
      </c>
      <c r="T709" s="81">
        <v>0</v>
      </c>
      <c r="U709" s="88">
        <v>0</v>
      </c>
      <c r="V709" s="80"/>
      <c r="W709" s="81"/>
      <c r="X709" s="1"/>
    </row>
    <row r="710" spans="1:24" ht="23.25">
      <c r="A710" s="1"/>
      <c r="B710" s="40"/>
      <c r="C710" s="40"/>
      <c r="D710" s="40"/>
      <c r="E710" s="40"/>
      <c r="F710" s="50"/>
      <c r="G710" s="91"/>
      <c r="H710" s="40"/>
      <c r="I710" s="44"/>
      <c r="J710" s="48" t="s">
        <v>41</v>
      </c>
      <c r="K710" s="49"/>
      <c r="L710" s="42"/>
      <c r="M710" s="86"/>
      <c r="N710" s="71"/>
      <c r="O710" s="72"/>
      <c r="P710" s="70"/>
      <c r="Q710" s="78"/>
      <c r="R710" s="79"/>
      <c r="S710" s="80">
        <v>2918832.4</v>
      </c>
      <c r="T710" s="81">
        <v>2867453.7</v>
      </c>
      <c r="U710" s="88">
        <v>2867453.7</v>
      </c>
      <c r="V710" s="80">
        <f>(U710/S710)*100</f>
        <v>98.23975162123048</v>
      </c>
      <c r="W710" s="81">
        <f>(U710/T710)*100</f>
        <v>100</v>
      </c>
      <c r="X710" s="1"/>
    </row>
    <row r="711" spans="1:24" ht="23.25">
      <c r="A711" s="1"/>
      <c r="B711" s="40"/>
      <c r="C711" s="40"/>
      <c r="D711" s="40"/>
      <c r="E711" s="40"/>
      <c r="F711" s="50"/>
      <c r="G711" s="91"/>
      <c r="H711" s="40"/>
      <c r="I711" s="44"/>
      <c r="J711" s="48"/>
      <c r="K711" s="49"/>
      <c r="L711" s="42"/>
      <c r="M711" s="86"/>
      <c r="N711" s="71"/>
      <c r="O711" s="72"/>
      <c r="P711" s="70"/>
      <c r="Q711" s="78"/>
      <c r="R711" s="79"/>
      <c r="S711" s="80"/>
      <c r="T711" s="81"/>
      <c r="U711" s="88"/>
      <c r="V711" s="80"/>
      <c r="W711" s="81"/>
      <c r="X711" s="1"/>
    </row>
    <row r="712" spans="1:24" ht="23.25">
      <c r="A712" s="1"/>
      <c r="B712" s="40"/>
      <c r="C712" s="40"/>
      <c r="D712" s="40"/>
      <c r="E712" s="40"/>
      <c r="F712" s="50"/>
      <c r="G712" s="92" t="s">
        <v>343</v>
      </c>
      <c r="H712" s="40"/>
      <c r="I712" s="44"/>
      <c r="J712" s="48" t="s">
        <v>344</v>
      </c>
      <c r="K712" s="49"/>
      <c r="L712" s="42"/>
      <c r="M712" s="86"/>
      <c r="N712" s="71"/>
      <c r="O712" s="72"/>
      <c r="P712" s="70"/>
      <c r="Q712" s="78"/>
      <c r="R712" s="79"/>
      <c r="S712" s="80">
        <f>+S713+S714</f>
        <v>81126.7</v>
      </c>
      <c r="T712" s="81">
        <f>+T713+T714</f>
        <v>114126.7</v>
      </c>
      <c r="U712" s="88">
        <f>+U713+U714</f>
        <v>114126.7</v>
      </c>
      <c r="V712" s="80">
        <f>(U712/S712)*100</f>
        <v>140.67711369992864</v>
      </c>
      <c r="W712" s="81">
        <f>(U712/T712)*100</f>
        <v>100</v>
      </c>
      <c r="X712" s="1"/>
    </row>
    <row r="713" spans="1:24" ht="23.25">
      <c r="A713" s="1"/>
      <c r="B713" s="40"/>
      <c r="C713" s="40"/>
      <c r="D713" s="40"/>
      <c r="E713" s="40"/>
      <c r="F713" s="50"/>
      <c r="G713" s="91"/>
      <c r="H713" s="40"/>
      <c r="I713" s="44"/>
      <c r="J713" s="48" t="s">
        <v>40</v>
      </c>
      <c r="K713" s="49"/>
      <c r="L713" s="42"/>
      <c r="M713" s="86"/>
      <c r="N713" s="71"/>
      <c r="O713" s="72"/>
      <c r="P713" s="70"/>
      <c r="Q713" s="78"/>
      <c r="R713" s="79"/>
      <c r="S713" s="80">
        <f aca="true" t="shared" si="53" ref="S713:U714">+S752</f>
        <v>0</v>
      </c>
      <c r="T713" s="81">
        <f t="shared" si="53"/>
        <v>0</v>
      </c>
      <c r="U713" s="88">
        <f t="shared" si="53"/>
        <v>0</v>
      </c>
      <c r="V713" s="80"/>
      <c r="W713" s="81"/>
      <c r="X713" s="1"/>
    </row>
    <row r="714" spans="1:24" ht="23.25">
      <c r="A714" s="1"/>
      <c r="B714" s="40"/>
      <c r="C714" s="40"/>
      <c r="D714" s="40"/>
      <c r="E714" s="40"/>
      <c r="F714" s="50"/>
      <c r="G714" s="91"/>
      <c r="H714" s="40"/>
      <c r="I714" s="44"/>
      <c r="J714" s="48" t="s">
        <v>41</v>
      </c>
      <c r="K714" s="49"/>
      <c r="L714" s="42"/>
      <c r="M714" s="86"/>
      <c r="N714" s="71"/>
      <c r="O714" s="72"/>
      <c r="P714" s="70"/>
      <c r="Q714" s="78"/>
      <c r="R714" s="79"/>
      <c r="S714" s="80">
        <f t="shared" si="53"/>
        <v>81126.7</v>
      </c>
      <c r="T714" s="81">
        <f t="shared" si="53"/>
        <v>114126.7</v>
      </c>
      <c r="U714" s="88">
        <f t="shared" si="53"/>
        <v>114126.7</v>
      </c>
      <c r="V714" s="80">
        <f>(U714/S714)*100</f>
        <v>140.67711369992864</v>
      </c>
      <c r="W714" s="81">
        <f>(U714/T714)*100</f>
        <v>100</v>
      </c>
      <c r="X714" s="1"/>
    </row>
    <row r="715" spans="1:24" ht="23.25">
      <c r="A715" s="1"/>
      <c r="B715" s="40"/>
      <c r="C715" s="40"/>
      <c r="D715" s="40"/>
      <c r="E715" s="40"/>
      <c r="F715" s="50"/>
      <c r="G715" s="91"/>
      <c r="H715" s="40"/>
      <c r="I715" s="44"/>
      <c r="J715" s="48"/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40"/>
      <c r="C716" s="40"/>
      <c r="D716" s="40"/>
      <c r="E716" s="40"/>
      <c r="F716" s="50"/>
      <c r="G716" s="91"/>
      <c r="H716" s="40"/>
      <c r="I716" s="44"/>
      <c r="J716" s="48" t="s">
        <v>345</v>
      </c>
      <c r="K716" s="49"/>
      <c r="L716" s="42" t="s">
        <v>318</v>
      </c>
      <c r="M716" s="86"/>
      <c r="N716" s="71"/>
      <c r="O716" s="72"/>
      <c r="P716" s="70"/>
      <c r="Q716" s="78"/>
      <c r="R716" s="79"/>
      <c r="S716" s="80"/>
      <c r="T716" s="81"/>
      <c r="U716" s="88"/>
      <c r="V716" s="80"/>
      <c r="W716" s="81"/>
      <c r="X716" s="1"/>
    </row>
    <row r="717" spans="1:24" ht="23.25">
      <c r="A717" s="1"/>
      <c r="B717" s="40"/>
      <c r="C717" s="40"/>
      <c r="D717" s="40"/>
      <c r="E717" s="40"/>
      <c r="F717" s="50"/>
      <c r="G717" s="91"/>
      <c r="H717" s="40"/>
      <c r="I717" s="44"/>
      <c r="J717" s="48" t="s">
        <v>346</v>
      </c>
      <c r="K717" s="49"/>
      <c r="L717" s="42" t="s">
        <v>156</v>
      </c>
      <c r="M717" s="86"/>
      <c r="N717" s="71"/>
      <c r="O717" s="72"/>
      <c r="P717" s="70"/>
      <c r="Q717" s="78"/>
      <c r="R717" s="79"/>
      <c r="S717" s="80"/>
      <c r="T717" s="81"/>
      <c r="U717" s="88"/>
      <c r="V717" s="80"/>
      <c r="W717" s="81"/>
      <c r="X717" s="1"/>
    </row>
    <row r="718" spans="1:24" ht="23.25">
      <c r="A718" s="1"/>
      <c r="B718" s="40"/>
      <c r="C718" s="40"/>
      <c r="D718" s="40"/>
      <c r="E718" s="40"/>
      <c r="F718" s="50"/>
      <c r="G718" s="91"/>
      <c r="H718" s="40"/>
      <c r="I718" s="44"/>
      <c r="J718" s="48" t="s">
        <v>347</v>
      </c>
      <c r="K718" s="49"/>
      <c r="L718" s="42" t="s">
        <v>348</v>
      </c>
      <c r="M718" s="86"/>
      <c r="N718" s="71"/>
      <c r="O718" s="72"/>
      <c r="P718" s="70"/>
      <c r="Q718" s="78"/>
      <c r="R718" s="79"/>
      <c r="S718" s="80"/>
      <c r="T718" s="81"/>
      <c r="U718" s="88"/>
      <c r="V718" s="80"/>
      <c r="W718" s="81"/>
      <c r="X718" s="1"/>
    </row>
    <row r="719" spans="1:24" ht="23.25">
      <c r="A719" s="1"/>
      <c r="B719" s="40"/>
      <c r="C719" s="40"/>
      <c r="D719" s="40"/>
      <c r="E719" s="40"/>
      <c r="F719" s="50"/>
      <c r="G719" s="91"/>
      <c r="H719" s="40"/>
      <c r="I719" s="44"/>
      <c r="J719" s="48" t="s">
        <v>349</v>
      </c>
      <c r="K719" s="49"/>
      <c r="L719" s="42" t="s">
        <v>350</v>
      </c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1"/>
      <c r="C720" s="51"/>
      <c r="D720" s="51"/>
      <c r="E720" s="51"/>
      <c r="F720" s="93"/>
      <c r="G720" s="94"/>
      <c r="H720" s="51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684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34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23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35</v>
      </c>
      <c r="O724" s="62"/>
      <c r="P724" s="62"/>
      <c r="Q724" s="62"/>
      <c r="R724" s="63"/>
      <c r="S724" s="14" t="s">
        <v>2</v>
      </c>
      <c r="T724" s="15"/>
      <c r="U724" s="15"/>
      <c r="V724" s="15"/>
      <c r="W724" s="16"/>
      <c r="X724" s="1"/>
    </row>
    <row r="725" spans="1:24" ht="23.25">
      <c r="A725" s="1"/>
      <c r="B725" s="20" t="s">
        <v>24</v>
      </c>
      <c r="C725" s="21"/>
      <c r="D725" s="21"/>
      <c r="E725" s="21"/>
      <c r="F725" s="21"/>
      <c r="G725" s="21"/>
      <c r="H725" s="61"/>
      <c r="I725" s="1"/>
      <c r="J725" s="2" t="s">
        <v>4</v>
      </c>
      <c r="K725" s="18"/>
      <c r="L725" s="23" t="s">
        <v>32</v>
      </c>
      <c r="M725" s="23" t="s">
        <v>20</v>
      </c>
      <c r="N725" s="64"/>
      <c r="O725" s="17"/>
      <c r="P725" s="65"/>
      <c r="Q725" s="23" t="s">
        <v>3</v>
      </c>
      <c r="R725" s="16"/>
      <c r="S725" s="20" t="s">
        <v>36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33</v>
      </c>
      <c r="M726" s="30" t="s">
        <v>21</v>
      </c>
      <c r="N726" s="28" t="s">
        <v>6</v>
      </c>
      <c r="O726" s="67" t="s">
        <v>7</v>
      </c>
      <c r="P726" s="28" t="s">
        <v>8</v>
      </c>
      <c r="Q726" s="20" t="s">
        <v>30</v>
      </c>
      <c r="R726" s="22"/>
      <c r="S726" s="24"/>
      <c r="T726" s="25"/>
      <c r="U726" s="1"/>
      <c r="V726" s="14" t="s">
        <v>3</v>
      </c>
      <c r="W726" s="16"/>
      <c r="X726" s="1"/>
    </row>
    <row r="727" spans="1:24" ht="23.25">
      <c r="A727" s="1"/>
      <c r="B727" s="14" t="s">
        <v>13</v>
      </c>
      <c r="C727" s="14" t="s">
        <v>14</v>
      </c>
      <c r="D727" s="14" t="s">
        <v>15</v>
      </c>
      <c r="E727" s="14" t="s">
        <v>16</v>
      </c>
      <c r="F727" s="27" t="s">
        <v>17</v>
      </c>
      <c r="G727" s="2" t="s">
        <v>5</v>
      </c>
      <c r="H727" s="14" t="s">
        <v>18</v>
      </c>
      <c r="I727" s="24"/>
      <c r="J727" s="1"/>
      <c r="K727" s="18"/>
      <c r="L727" s="26" t="s">
        <v>19</v>
      </c>
      <c r="M727" s="28" t="s">
        <v>22</v>
      </c>
      <c r="N727" s="28"/>
      <c r="O727" s="28"/>
      <c r="P727" s="28"/>
      <c r="Q727" s="26" t="s">
        <v>25</v>
      </c>
      <c r="R727" s="29" t="s">
        <v>25</v>
      </c>
      <c r="S727" s="30" t="s">
        <v>6</v>
      </c>
      <c r="T727" s="28" t="s">
        <v>9</v>
      </c>
      <c r="U727" s="26" t="s">
        <v>10</v>
      </c>
      <c r="V727" s="14" t="s">
        <v>11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26</v>
      </c>
      <c r="R728" s="37" t="s">
        <v>27</v>
      </c>
      <c r="S728" s="31"/>
      <c r="T728" s="32"/>
      <c r="U728" s="33"/>
      <c r="V728" s="38" t="s">
        <v>28</v>
      </c>
      <c r="W728" s="39" t="s">
        <v>29</v>
      </c>
      <c r="X728" s="1"/>
    </row>
    <row r="729" spans="1:24" ht="23.25">
      <c r="A729" s="1"/>
      <c r="B729" s="40"/>
      <c r="C729" s="40"/>
      <c r="D729" s="40"/>
      <c r="E729" s="40"/>
      <c r="F729" s="50"/>
      <c r="G729" s="91"/>
      <c r="H729" s="40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89" t="s">
        <v>68</v>
      </c>
      <c r="C730" s="89" t="s">
        <v>38</v>
      </c>
      <c r="D730" s="89" t="s">
        <v>72</v>
      </c>
      <c r="E730" s="89" t="s">
        <v>44</v>
      </c>
      <c r="F730" s="90" t="s">
        <v>299</v>
      </c>
      <c r="G730" s="92" t="s">
        <v>343</v>
      </c>
      <c r="H730" s="40"/>
      <c r="I730" s="44"/>
      <c r="J730" s="48" t="s">
        <v>351</v>
      </c>
      <c r="K730" s="49"/>
      <c r="L730" s="42" t="s">
        <v>352</v>
      </c>
      <c r="M730" s="86"/>
      <c r="N730" s="71"/>
      <c r="O730" s="72"/>
      <c r="P730" s="70"/>
      <c r="Q730" s="78"/>
      <c r="R730" s="79"/>
      <c r="S730" s="80"/>
      <c r="T730" s="81"/>
      <c r="U730" s="88"/>
      <c r="V730" s="80"/>
      <c r="W730" s="81"/>
      <c r="X730" s="1"/>
    </row>
    <row r="731" spans="1:24" ht="23.25">
      <c r="A731" s="1"/>
      <c r="B731" s="40"/>
      <c r="C731" s="40"/>
      <c r="D731" s="40"/>
      <c r="E731" s="40"/>
      <c r="F731" s="50"/>
      <c r="G731" s="91"/>
      <c r="H731" s="40"/>
      <c r="I731" s="44"/>
      <c r="J731" s="48" t="s">
        <v>353</v>
      </c>
      <c r="K731" s="49"/>
      <c r="L731" s="42" t="s">
        <v>354</v>
      </c>
      <c r="M731" s="86"/>
      <c r="N731" s="71"/>
      <c r="O731" s="72"/>
      <c r="P731" s="70"/>
      <c r="Q731" s="78"/>
      <c r="R731" s="79"/>
      <c r="S731" s="80"/>
      <c r="T731" s="81"/>
      <c r="U731" s="88"/>
      <c r="V731" s="80"/>
      <c r="W731" s="81"/>
      <c r="X731" s="1"/>
    </row>
    <row r="732" spans="1:24" ht="23.25">
      <c r="A732" s="1"/>
      <c r="B732" s="40"/>
      <c r="C732" s="40"/>
      <c r="D732" s="40"/>
      <c r="E732" s="40"/>
      <c r="F732" s="50"/>
      <c r="G732" s="91"/>
      <c r="H732" s="40"/>
      <c r="I732" s="44"/>
      <c r="J732" s="48"/>
      <c r="K732" s="49"/>
      <c r="L732" s="42" t="s">
        <v>355</v>
      </c>
      <c r="M732" s="86"/>
      <c r="N732" s="71"/>
      <c r="O732" s="72"/>
      <c r="P732" s="70"/>
      <c r="Q732" s="78"/>
      <c r="R732" s="79"/>
      <c r="S732" s="80"/>
      <c r="T732" s="81"/>
      <c r="U732" s="88"/>
      <c r="V732" s="80"/>
      <c r="W732" s="81"/>
      <c r="X732" s="1"/>
    </row>
    <row r="733" spans="1:24" ht="23.25">
      <c r="A733" s="1"/>
      <c r="B733" s="40"/>
      <c r="C733" s="40"/>
      <c r="D733" s="40"/>
      <c r="E733" s="40"/>
      <c r="F733" s="50"/>
      <c r="G733" s="91"/>
      <c r="H733" s="40"/>
      <c r="I733" s="44"/>
      <c r="J733" s="48"/>
      <c r="K733" s="49"/>
      <c r="L733" s="42" t="s">
        <v>356</v>
      </c>
      <c r="M733" s="86" t="s">
        <v>103</v>
      </c>
      <c r="N733" s="71">
        <v>10600</v>
      </c>
      <c r="O733" s="72">
        <v>10600</v>
      </c>
      <c r="P733" s="70">
        <v>16274</v>
      </c>
      <c r="Q733" s="78">
        <f>(P733/N733)*100</f>
        <v>153.52830188679246</v>
      </c>
      <c r="R733" s="79">
        <f>(P733/O733)*100</f>
        <v>153.52830188679246</v>
      </c>
      <c r="S733" s="80">
        <f>+S734+S735</f>
        <v>16225.3</v>
      </c>
      <c r="T733" s="81">
        <f>+T734+T735</f>
        <v>22825.3</v>
      </c>
      <c r="U733" s="88">
        <f>+U734+U735</f>
        <v>22825.3</v>
      </c>
      <c r="V733" s="80">
        <f>(U733/S733)*100</f>
        <v>140.67721398063517</v>
      </c>
      <c r="W733" s="81">
        <f>(U733/T733)*100</f>
        <v>100</v>
      </c>
      <c r="X733" s="1"/>
    </row>
    <row r="734" spans="1:24" ht="23.25">
      <c r="A734" s="1"/>
      <c r="B734" s="40"/>
      <c r="C734" s="40"/>
      <c r="D734" s="40"/>
      <c r="E734" s="40"/>
      <c r="F734" s="50"/>
      <c r="G734" s="91"/>
      <c r="H734" s="40"/>
      <c r="I734" s="44"/>
      <c r="J734" s="48" t="s">
        <v>40</v>
      </c>
      <c r="K734" s="49"/>
      <c r="L734" s="42"/>
      <c r="M734" s="86"/>
      <c r="N734" s="71"/>
      <c r="O734" s="72"/>
      <c r="P734" s="70"/>
      <c r="Q734" s="78"/>
      <c r="R734" s="79"/>
      <c r="S734" s="80"/>
      <c r="T734" s="81"/>
      <c r="U734" s="88"/>
      <c r="V734" s="80"/>
      <c r="W734" s="81"/>
      <c r="X734" s="1"/>
    </row>
    <row r="735" spans="1:24" ht="23.25">
      <c r="A735" s="1"/>
      <c r="B735" s="40"/>
      <c r="C735" s="40"/>
      <c r="D735" s="40"/>
      <c r="E735" s="40"/>
      <c r="F735" s="50"/>
      <c r="G735" s="91"/>
      <c r="H735" s="40"/>
      <c r="I735" s="44"/>
      <c r="J735" s="48" t="s">
        <v>41</v>
      </c>
      <c r="K735" s="49"/>
      <c r="L735" s="42"/>
      <c r="M735" s="86"/>
      <c r="N735" s="71"/>
      <c r="O735" s="72"/>
      <c r="P735" s="70"/>
      <c r="Q735" s="78"/>
      <c r="R735" s="79"/>
      <c r="S735" s="80">
        <v>16225.3</v>
      </c>
      <c r="T735" s="81">
        <v>22825.3</v>
      </c>
      <c r="U735" s="88">
        <v>22825.3</v>
      </c>
      <c r="V735" s="80">
        <f>(U735/S735)*100</f>
        <v>140.67721398063517</v>
      </c>
      <c r="W735" s="81">
        <f>(U735/T735)*100</f>
        <v>100</v>
      </c>
      <c r="X735" s="1"/>
    </row>
    <row r="736" spans="1:24" ht="23.25">
      <c r="A736" s="1"/>
      <c r="B736" s="40"/>
      <c r="C736" s="40"/>
      <c r="D736" s="40"/>
      <c r="E736" s="40"/>
      <c r="F736" s="50"/>
      <c r="G736" s="91"/>
      <c r="H736" s="40"/>
      <c r="I736" s="44"/>
      <c r="J736" s="48" t="s">
        <v>357</v>
      </c>
      <c r="K736" s="49"/>
      <c r="L736" s="42" t="s">
        <v>358</v>
      </c>
      <c r="M736" s="86"/>
      <c r="N736" s="71"/>
      <c r="O736" s="72"/>
      <c r="P736" s="70"/>
      <c r="Q736" s="78"/>
      <c r="R736" s="79"/>
      <c r="S736" s="80"/>
      <c r="T736" s="81"/>
      <c r="U736" s="88"/>
      <c r="V736" s="80"/>
      <c r="W736" s="81"/>
      <c r="X736" s="1"/>
    </row>
    <row r="737" spans="1:24" ht="23.25">
      <c r="A737" s="1"/>
      <c r="B737" s="40"/>
      <c r="C737" s="40"/>
      <c r="D737" s="40"/>
      <c r="E737" s="40"/>
      <c r="F737" s="50"/>
      <c r="G737" s="91"/>
      <c r="H737" s="40"/>
      <c r="I737" s="44"/>
      <c r="J737" s="48" t="s">
        <v>359</v>
      </c>
      <c r="K737" s="49"/>
      <c r="L737" s="42" t="s">
        <v>360</v>
      </c>
      <c r="M737" s="86"/>
      <c r="N737" s="71"/>
      <c r="O737" s="72"/>
      <c r="P737" s="70"/>
      <c r="Q737" s="78"/>
      <c r="R737" s="79"/>
      <c r="S737" s="80"/>
      <c r="T737" s="81"/>
      <c r="U737" s="88"/>
      <c r="V737" s="80"/>
      <c r="W737" s="81"/>
      <c r="X737" s="1"/>
    </row>
    <row r="738" spans="1:24" ht="23.25">
      <c r="A738" s="1"/>
      <c r="B738" s="40"/>
      <c r="C738" s="40"/>
      <c r="D738" s="40"/>
      <c r="E738" s="40"/>
      <c r="F738" s="50"/>
      <c r="G738" s="91"/>
      <c r="H738" s="40"/>
      <c r="I738" s="44"/>
      <c r="J738" s="48"/>
      <c r="K738" s="49"/>
      <c r="L738" s="42" t="s">
        <v>361</v>
      </c>
      <c r="M738" s="86" t="s">
        <v>362</v>
      </c>
      <c r="N738" s="71">
        <v>5000000</v>
      </c>
      <c r="O738" s="72"/>
      <c r="P738" s="70" t="s">
        <v>363</v>
      </c>
      <c r="Q738" s="78"/>
      <c r="R738" s="79"/>
      <c r="S738" s="80">
        <f>+S739+S740</f>
        <v>64901.4</v>
      </c>
      <c r="T738" s="81">
        <f>+T739+T740</f>
        <v>0</v>
      </c>
      <c r="U738" s="88">
        <f>+U739+U740</f>
        <v>0</v>
      </c>
      <c r="V738" s="80">
        <f>(U738/S738)*100</f>
        <v>0</v>
      </c>
      <c r="W738" s="81"/>
      <c r="X738" s="1"/>
    </row>
    <row r="739" spans="1:24" ht="23.25">
      <c r="A739" s="1"/>
      <c r="B739" s="40"/>
      <c r="C739" s="40"/>
      <c r="D739" s="40"/>
      <c r="E739" s="40"/>
      <c r="F739" s="50"/>
      <c r="G739" s="91"/>
      <c r="H739" s="40"/>
      <c r="I739" s="44"/>
      <c r="J739" s="48" t="s">
        <v>40</v>
      </c>
      <c r="K739" s="49"/>
      <c r="L739" s="42"/>
      <c r="M739" s="86"/>
      <c r="N739" s="71"/>
      <c r="O739" s="72"/>
      <c r="P739" s="70"/>
      <c r="Q739" s="78"/>
      <c r="R739" s="79"/>
      <c r="S739" s="80"/>
      <c r="T739" s="81"/>
      <c r="U739" s="88"/>
      <c r="V739" s="80"/>
      <c r="W739" s="81"/>
      <c r="X739" s="1"/>
    </row>
    <row r="740" spans="1:24" ht="23.25">
      <c r="A740" s="1"/>
      <c r="B740" s="40"/>
      <c r="C740" s="40"/>
      <c r="D740" s="40"/>
      <c r="E740" s="40"/>
      <c r="F740" s="50"/>
      <c r="G740" s="91"/>
      <c r="H740" s="40"/>
      <c r="I740" s="44"/>
      <c r="J740" s="48" t="s">
        <v>41</v>
      </c>
      <c r="K740" s="49"/>
      <c r="L740" s="42"/>
      <c r="M740" s="86"/>
      <c r="N740" s="71"/>
      <c r="O740" s="72"/>
      <c r="P740" s="70"/>
      <c r="Q740" s="78"/>
      <c r="R740" s="79"/>
      <c r="S740" s="80">
        <v>64901.4</v>
      </c>
      <c r="T740" s="81"/>
      <c r="U740" s="88"/>
      <c r="V740" s="80">
        <f>(U740/S740)*100</f>
        <v>0</v>
      </c>
      <c r="W740" s="81"/>
      <c r="X740" s="1"/>
    </row>
    <row r="741" spans="1:24" ht="23.25">
      <c r="A741" s="1"/>
      <c r="B741" s="40"/>
      <c r="C741" s="40"/>
      <c r="D741" s="40"/>
      <c r="E741" s="40"/>
      <c r="F741" s="50"/>
      <c r="G741" s="91"/>
      <c r="H741" s="40"/>
      <c r="I741" s="44"/>
      <c r="J741" s="48" t="s">
        <v>357</v>
      </c>
      <c r="K741" s="49"/>
      <c r="L741" s="42" t="s">
        <v>364</v>
      </c>
      <c r="M741" s="86"/>
      <c r="N741" s="71"/>
      <c r="O741" s="72"/>
      <c r="P741" s="70"/>
      <c r="Q741" s="78"/>
      <c r="R741" s="79"/>
      <c r="S741" s="80"/>
      <c r="T741" s="81"/>
      <c r="U741" s="88"/>
      <c r="V741" s="80"/>
      <c r="W741" s="81"/>
      <c r="X741" s="1"/>
    </row>
    <row r="742" spans="1:24" ht="23.25">
      <c r="A742" s="1"/>
      <c r="B742" s="40"/>
      <c r="C742" s="40"/>
      <c r="D742" s="40"/>
      <c r="E742" s="40"/>
      <c r="F742" s="50"/>
      <c r="G742" s="91"/>
      <c r="H742" s="40"/>
      <c r="I742" s="44"/>
      <c r="J742" s="48" t="s">
        <v>718</v>
      </c>
      <c r="K742" s="49"/>
      <c r="L742" s="42" t="s">
        <v>365</v>
      </c>
      <c r="M742" s="86"/>
      <c r="N742" s="71"/>
      <c r="O742" s="72"/>
      <c r="P742" s="70"/>
      <c r="Q742" s="78"/>
      <c r="R742" s="79"/>
      <c r="S742" s="80"/>
      <c r="T742" s="81"/>
      <c r="U742" s="88"/>
      <c r="V742" s="80"/>
      <c r="W742" s="81"/>
      <c r="X742" s="1"/>
    </row>
    <row r="743" spans="1:24" ht="23.25">
      <c r="A743" s="1"/>
      <c r="B743" s="40"/>
      <c r="C743" s="40"/>
      <c r="D743" s="40"/>
      <c r="E743" s="40"/>
      <c r="F743" s="50"/>
      <c r="G743" s="91"/>
      <c r="H743" s="40"/>
      <c r="I743" s="44"/>
      <c r="J743" s="48" t="s">
        <v>366</v>
      </c>
      <c r="K743" s="49"/>
      <c r="L743" s="42" t="s">
        <v>367</v>
      </c>
      <c r="M743" s="86"/>
      <c r="N743" s="71"/>
      <c r="O743" s="72"/>
      <c r="P743" s="70"/>
      <c r="Q743" s="78"/>
      <c r="R743" s="79"/>
      <c r="S743" s="80"/>
      <c r="T743" s="81"/>
      <c r="U743" s="88"/>
      <c r="V743" s="80"/>
      <c r="W743" s="81"/>
      <c r="X743" s="1"/>
    </row>
    <row r="744" spans="1:24" ht="23.25">
      <c r="A744" s="1"/>
      <c r="B744" s="40"/>
      <c r="C744" s="40"/>
      <c r="D744" s="40"/>
      <c r="E744" s="40"/>
      <c r="F744" s="50"/>
      <c r="G744" s="91"/>
      <c r="H744" s="40"/>
      <c r="I744" s="44"/>
      <c r="J744" s="48"/>
      <c r="K744" s="49"/>
      <c r="L744" s="42" t="s">
        <v>717</v>
      </c>
      <c r="M744" s="86"/>
      <c r="N744" s="71"/>
      <c r="O744" s="72"/>
      <c r="P744" s="70"/>
      <c r="Q744" s="78"/>
      <c r="R744" s="79"/>
      <c r="S744" s="80"/>
      <c r="T744" s="81"/>
      <c r="U744" s="88"/>
      <c r="V744" s="80"/>
      <c r="W744" s="81"/>
      <c r="X744" s="1"/>
    </row>
    <row r="745" spans="1:24" ht="23.25">
      <c r="A745" s="1"/>
      <c r="B745" s="40"/>
      <c r="C745" s="40"/>
      <c r="D745" s="40"/>
      <c r="E745" s="40"/>
      <c r="F745" s="50"/>
      <c r="G745" s="91"/>
      <c r="H745" s="40"/>
      <c r="I745" s="44"/>
      <c r="J745" s="48"/>
      <c r="K745" s="49"/>
      <c r="L745" s="42" t="s">
        <v>368</v>
      </c>
      <c r="M745" s="86"/>
      <c r="N745" s="71"/>
      <c r="O745" s="72"/>
      <c r="P745" s="70"/>
      <c r="Q745" s="78"/>
      <c r="R745" s="79"/>
      <c r="S745" s="80"/>
      <c r="T745" s="81"/>
      <c r="U745" s="88"/>
      <c r="V745" s="80"/>
      <c r="W745" s="81"/>
      <c r="X745" s="1"/>
    </row>
    <row r="746" spans="1:24" ht="23.25">
      <c r="A746" s="1"/>
      <c r="B746" s="40"/>
      <c r="C746" s="40"/>
      <c r="D746" s="40"/>
      <c r="E746" s="40"/>
      <c r="F746" s="50"/>
      <c r="G746" s="91"/>
      <c r="H746" s="40"/>
      <c r="I746" s="44"/>
      <c r="J746" s="48"/>
      <c r="K746" s="49"/>
      <c r="L746" s="42" t="s">
        <v>369</v>
      </c>
      <c r="M746" s="86" t="s">
        <v>103</v>
      </c>
      <c r="N746" s="71"/>
      <c r="O746" s="72">
        <v>6</v>
      </c>
      <c r="P746" s="70">
        <v>6</v>
      </c>
      <c r="Q746" s="78"/>
      <c r="R746" s="79">
        <f>(P746/O746)*100</f>
        <v>100</v>
      </c>
      <c r="S746" s="80"/>
      <c r="T746" s="81">
        <f>+T747+T748</f>
        <v>91301.4</v>
      </c>
      <c r="U746" s="88">
        <f>+U747+U748</f>
        <v>91301.4</v>
      </c>
      <c r="V746" s="80"/>
      <c r="W746" s="81">
        <f>(U746/T746)*100</f>
        <v>100</v>
      </c>
      <c r="X746" s="1"/>
    </row>
    <row r="747" spans="1:24" ht="23.25">
      <c r="A747" s="1"/>
      <c r="B747" s="40"/>
      <c r="C747" s="40"/>
      <c r="D747" s="40"/>
      <c r="E747" s="40"/>
      <c r="F747" s="50"/>
      <c r="G747" s="91"/>
      <c r="H747" s="40"/>
      <c r="I747" s="44"/>
      <c r="J747" s="48" t="s">
        <v>40</v>
      </c>
      <c r="K747" s="49"/>
      <c r="L747" s="42"/>
      <c r="M747" s="86"/>
      <c r="N747" s="71"/>
      <c r="O747" s="72"/>
      <c r="P747" s="70"/>
      <c r="Q747" s="78"/>
      <c r="R747" s="79"/>
      <c r="S747" s="80"/>
      <c r="T747" s="81"/>
      <c r="U747" s="88"/>
      <c r="V747" s="80"/>
      <c r="W747" s="81"/>
      <c r="X747" s="1"/>
    </row>
    <row r="748" spans="1:24" ht="23.25">
      <c r="A748" s="1"/>
      <c r="B748" s="40"/>
      <c r="C748" s="40"/>
      <c r="D748" s="40"/>
      <c r="E748" s="40"/>
      <c r="F748" s="50"/>
      <c r="G748" s="91"/>
      <c r="H748" s="40"/>
      <c r="I748" s="44"/>
      <c r="J748" s="48" t="s">
        <v>41</v>
      </c>
      <c r="K748" s="49"/>
      <c r="L748" s="42"/>
      <c r="M748" s="86"/>
      <c r="N748" s="71"/>
      <c r="O748" s="72"/>
      <c r="P748" s="70"/>
      <c r="Q748" s="78"/>
      <c r="R748" s="79"/>
      <c r="S748" s="80"/>
      <c r="T748" s="81">
        <v>91301.4</v>
      </c>
      <c r="U748" s="88">
        <v>91301.4</v>
      </c>
      <c r="V748" s="80"/>
      <c r="W748" s="81">
        <f>(U748/T748)*100</f>
        <v>100</v>
      </c>
      <c r="X748" s="1"/>
    </row>
    <row r="749" spans="1:24" ht="23.25">
      <c r="A749" s="1"/>
      <c r="B749" s="40"/>
      <c r="C749" s="40"/>
      <c r="D749" s="40"/>
      <c r="E749" s="40"/>
      <c r="F749" s="50"/>
      <c r="G749" s="91"/>
      <c r="H749" s="40"/>
      <c r="I749" s="44"/>
      <c r="J749" s="48"/>
      <c r="K749" s="49"/>
      <c r="L749" s="42"/>
      <c r="M749" s="86"/>
      <c r="N749" s="71"/>
      <c r="O749" s="72"/>
      <c r="P749" s="70"/>
      <c r="Q749" s="78"/>
      <c r="R749" s="79"/>
      <c r="S749" s="80"/>
      <c r="T749" s="81"/>
      <c r="U749" s="88"/>
      <c r="V749" s="80"/>
      <c r="W749" s="81"/>
      <c r="X749" s="1"/>
    </row>
    <row r="750" spans="1:24" ht="23.25">
      <c r="A750" s="1"/>
      <c r="B750" s="40"/>
      <c r="C750" s="40"/>
      <c r="D750" s="40"/>
      <c r="E750" s="40"/>
      <c r="F750" s="50"/>
      <c r="G750" s="91"/>
      <c r="H750" s="89" t="s">
        <v>304</v>
      </c>
      <c r="I750" s="44"/>
      <c r="J750" s="48" t="s">
        <v>370</v>
      </c>
      <c r="K750" s="49"/>
      <c r="L750" s="42"/>
      <c r="M750" s="86"/>
      <c r="N750" s="71"/>
      <c r="O750" s="72"/>
      <c r="P750" s="70"/>
      <c r="Q750" s="78"/>
      <c r="R750" s="79"/>
      <c r="S750" s="80"/>
      <c r="T750" s="81"/>
      <c r="U750" s="88"/>
      <c r="V750" s="80"/>
      <c r="W750" s="81"/>
      <c r="X750" s="1"/>
    </row>
    <row r="751" spans="1:24" ht="23.25">
      <c r="A751" s="1"/>
      <c r="B751" s="40"/>
      <c r="C751" s="40"/>
      <c r="D751" s="40"/>
      <c r="E751" s="40"/>
      <c r="F751" s="50"/>
      <c r="G751" s="91"/>
      <c r="H751" s="40"/>
      <c r="I751" s="44"/>
      <c r="J751" s="48" t="s">
        <v>306</v>
      </c>
      <c r="K751" s="49"/>
      <c r="L751" s="42"/>
      <c r="M751" s="86"/>
      <c r="N751" s="71"/>
      <c r="O751" s="72"/>
      <c r="P751" s="70"/>
      <c r="Q751" s="78"/>
      <c r="R751" s="79"/>
      <c r="S751" s="80">
        <f>+S752+S753</f>
        <v>81126.7</v>
      </c>
      <c r="T751" s="81">
        <f>+T752+T753</f>
        <v>114126.7</v>
      </c>
      <c r="U751" s="88">
        <f>+U752+U753</f>
        <v>114126.7</v>
      </c>
      <c r="V751" s="80">
        <f>(U751/S751)*100</f>
        <v>140.67711369992864</v>
      </c>
      <c r="W751" s="81">
        <f>(U751/T751)*100</f>
        <v>100</v>
      </c>
      <c r="X751" s="1"/>
    </row>
    <row r="752" spans="1:24" ht="23.25">
      <c r="A752" s="1"/>
      <c r="B752" s="40"/>
      <c r="C752" s="40"/>
      <c r="D752" s="40"/>
      <c r="E752" s="40"/>
      <c r="F752" s="50"/>
      <c r="G752" s="91"/>
      <c r="H752" s="40"/>
      <c r="I752" s="44"/>
      <c r="J752" s="48" t="s">
        <v>40</v>
      </c>
      <c r="K752" s="49"/>
      <c r="L752" s="42"/>
      <c r="M752" s="86"/>
      <c r="N752" s="71"/>
      <c r="O752" s="72"/>
      <c r="P752" s="70"/>
      <c r="Q752" s="78"/>
      <c r="R752" s="79"/>
      <c r="S752" s="80">
        <v>0</v>
      </c>
      <c r="T752" s="81">
        <v>0</v>
      </c>
      <c r="U752" s="88">
        <v>0</v>
      </c>
      <c r="V752" s="80"/>
      <c r="W752" s="81"/>
      <c r="X752" s="1"/>
    </row>
    <row r="753" spans="1:24" ht="23.25">
      <c r="A753" s="1"/>
      <c r="B753" s="40"/>
      <c r="C753" s="40"/>
      <c r="D753" s="40"/>
      <c r="E753" s="40"/>
      <c r="F753" s="50"/>
      <c r="G753" s="91"/>
      <c r="H753" s="40"/>
      <c r="I753" s="44"/>
      <c r="J753" s="48" t="s">
        <v>41</v>
      </c>
      <c r="K753" s="49"/>
      <c r="L753" s="42"/>
      <c r="M753" s="86"/>
      <c r="N753" s="71"/>
      <c r="O753" s="72"/>
      <c r="P753" s="70"/>
      <c r="Q753" s="78"/>
      <c r="R753" s="79"/>
      <c r="S753" s="80">
        <v>81126.7</v>
      </c>
      <c r="T753" s="81">
        <v>114126.7</v>
      </c>
      <c r="U753" s="88">
        <v>114126.7</v>
      </c>
      <c r="V753" s="80">
        <f>(U753/S753)*100</f>
        <v>140.67711369992864</v>
      </c>
      <c r="W753" s="81">
        <f>(U753/T753)*100</f>
        <v>100</v>
      </c>
      <c r="X753" s="1"/>
    </row>
    <row r="754" spans="1:24" ht="23.25">
      <c r="A754" s="1"/>
      <c r="B754" s="40"/>
      <c r="C754" s="40"/>
      <c r="D754" s="40"/>
      <c r="E754" s="40"/>
      <c r="F754" s="50"/>
      <c r="G754" s="91"/>
      <c r="H754" s="40"/>
      <c r="I754" s="44"/>
      <c r="J754" s="48"/>
      <c r="K754" s="49"/>
      <c r="L754" s="42"/>
      <c r="M754" s="86"/>
      <c r="N754" s="71"/>
      <c r="O754" s="72"/>
      <c r="P754" s="70"/>
      <c r="Q754" s="78"/>
      <c r="R754" s="79"/>
      <c r="S754" s="80"/>
      <c r="T754" s="81"/>
      <c r="U754" s="88"/>
      <c r="V754" s="80"/>
      <c r="W754" s="81"/>
      <c r="X754" s="1"/>
    </row>
    <row r="755" spans="1:24" ht="23.25">
      <c r="A755" s="1"/>
      <c r="B755" s="40"/>
      <c r="C755" s="40"/>
      <c r="D755" s="40"/>
      <c r="E755" s="40"/>
      <c r="F755" s="50"/>
      <c r="G755" s="92" t="s">
        <v>371</v>
      </c>
      <c r="H755" s="40"/>
      <c r="I755" s="44"/>
      <c r="J755" s="48" t="s">
        <v>372</v>
      </c>
      <c r="K755" s="49"/>
      <c r="L755" s="42"/>
      <c r="M755" s="86"/>
      <c r="N755" s="71"/>
      <c r="O755" s="72"/>
      <c r="P755" s="70"/>
      <c r="Q755" s="78"/>
      <c r="R755" s="79"/>
      <c r="S755" s="80">
        <f>+S756+S757</f>
        <v>251795.3</v>
      </c>
      <c r="T755" s="81">
        <f>+T756+T757</f>
        <v>251795.3</v>
      </c>
      <c r="U755" s="88">
        <f>+U756+U757</f>
        <v>241342.2</v>
      </c>
      <c r="V755" s="80">
        <f>(U755/S755)*100</f>
        <v>95.84857223307982</v>
      </c>
      <c r="W755" s="81">
        <f>(U755/T755)*100</f>
        <v>95.84857223307982</v>
      </c>
      <c r="X755" s="1"/>
    </row>
    <row r="756" spans="1:24" ht="23.25">
      <c r="A756" s="1"/>
      <c r="B756" s="40"/>
      <c r="C756" s="40"/>
      <c r="D756" s="40"/>
      <c r="E756" s="40"/>
      <c r="F756" s="50"/>
      <c r="G756" s="91"/>
      <c r="H756" s="40"/>
      <c r="I756" s="44"/>
      <c r="J756" s="48" t="s">
        <v>40</v>
      </c>
      <c r="K756" s="49"/>
      <c r="L756" s="42"/>
      <c r="M756" s="86"/>
      <c r="N756" s="71"/>
      <c r="O756" s="72"/>
      <c r="P756" s="70"/>
      <c r="Q756" s="78"/>
      <c r="R756" s="79"/>
      <c r="S756" s="80">
        <f aca="true" t="shared" si="54" ref="S756:U757">+S783</f>
        <v>0</v>
      </c>
      <c r="T756" s="81">
        <f t="shared" si="54"/>
        <v>0</v>
      </c>
      <c r="U756" s="88">
        <f t="shared" si="54"/>
        <v>0</v>
      </c>
      <c r="V756" s="80"/>
      <c r="W756" s="81"/>
      <c r="X756" s="1"/>
    </row>
    <row r="757" spans="1:24" ht="23.25">
      <c r="A757" s="1"/>
      <c r="B757" s="40"/>
      <c r="C757" s="40"/>
      <c r="D757" s="40"/>
      <c r="E757" s="40"/>
      <c r="F757" s="50"/>
      <c r="G757" s="91"/>
      <c r="H757" s="40"/>
      <c r="I757" s="44"/>
      <c r="J757" s="48" t="s">
        <v>41</v>
      </c>
      <c r="K757" s="49"/>
      <c r="L757" s="42"/>
      <c r="M757" s="86"/>
      <c r="N757" s="71"/>
      <c r="O757" s="72"/>
      <c r="P757" s="70"/>
      <c r="Q757" s="78"/>
      <c r="R757" s="79"/>
      <c r="S757" s="80">
        <f t="shared" si="54"/>
        <v>251795.3</v>
      </c>
      <c r="T757" s="81">
        <f t="shared" si="54"/>
        <v>251795.3</v>
      </c>
      <c r="U757" s="88">
        <f t="shared" si="54"/>
        <v>241342.2</v>
      </c>
      <c r="V757" s="80">
        <f>(U757/S757)*100</f>
        <v>95.84857223307982</v>
      </c>
      <c r="W757" s="81">
        <f>(U757/T757)*100</f>
        <v>95.84857223307982</v>
      </c>
      <c r="X757" s="1"/>
    </row>
    <row r="758" spans="1:24" ht="23.25">
      <c r="A758" s="1"/>
      <c r="B758" s="40"/>
      <c r="C758" s="40"/>
      <c r="D758" s="40"/>
      <c r="E758" s="40"/>
      <c r="F758" s="50"/>
      <c r="G758" s="91"/>
      <c r="H758" s="40"/>
      <c r="I758" s="44"/>
      <c r="J758" s="48"/>
      <c r="K758" s="49"/>
      <c r="L758" s="42"/>
      <c r="M758" s="86"/>
      <c r="N758" s="71"/>
      <c r="O758" s="72"/>
      <c r="P758" s="70"/>
      <c r="Q758" s="78"/>
      <c r="R758" s="79"/>
      <c r="S758" s="80"/>
      <c r="T758" s="81"/>
      <c r="U758" s="88"/>
      <c r="V758" s="80"/>
      <c r="W758" s="81"/>
      <c r="X758" s="1"/>
    </row>
    <row r="759" spans="1:24" ht="23.25">
      <c r="A759" s="1"/>
      <c r="B759" s="40"/>
      <c r="C759" s="40"/>
      <c r="D759" s="40"/>
      <c r="E759" s="40"/>
      <c r="F759" s="50"/>
      <c r="G759" s="91"/>
      <c r="H759" s="40"/>
      <c r="I759" s="44"/>
      <c r="J759" s="48" t="s">
        <v>373</v>
      </c>
      <c r="K759" s="49"/>
      <c r="L759" s="42" t="s">
        <v>374</v>
      </c>
      <c r="M759" s="86"/>
      <c r="N759" s="71"/>
      <c r="O759" s="72"/>
      <c r="P759" s="70"/>
      <c r="Q759" s="78"/>
      <c r="R759" s="79"/>
      <c r="S759" s="80"/>
      <c r="T759" s="81"/>
      <c r="U759" s="88"/>
      <c r="V759" s="80"/>
      <c r="W759" s="81"/>
      <c r="X759" s="1"/>
    </row>
    <row r="760" spans="1:24" ht="23.25">
      <c r="A760" s="1"/>
      <c r="B760" s="40"/>
      <c r="C760" s="40"/>
      <c r="D760" s="40"/>
      <c r="E760" s="40"/>
      <c r="F760" s="50"/>
      <c r="G760" s="91"/>
      <c r="H760" s="40"/>
      <c r="I760" s="44"/>
      <c r="J760" s="48" t="s">
        <v>375</v>
      </c>
      <c r="K760" s="49"/>
      <c r="L760" s="42" t="s">
        <v>376</v>
      </c>
      <c r="M760" s="86"/>
      <c r="N760" s="71"/>
      <c r="O760" s="72"/>
      <c r="P760" s="70"/>
      <c r="Q760" s="78"/>
      <c r="R760" s="79"/>
      <c r="S760" s="80"/>
      <c r="T760" s="81"/>
      <c r="U760" s="88"/>
      <c r="V760" s="80"/>
      <c r="W760" s="81"/>
      <c r="X760" s="1"/>
    </row>
    <row r="761" spans="1:24" ht="23.25">
      <c r="A761" s="1"/>
      <c r="B761" s="40"/>
      <c r="C761" s="40"/>
      <c r="D761" s="40"/>
      <c r="E761" s="40"/>
      <c r="F761" s="50"/>
      <c r="G761" s="91"/>
      <c r="H761" s="40"/>
      <c r="I761" s="44"/>
      <c r="J761" s="48" t="s">
        <v>377</v>
      </c>
      <c r="K761" s="49"/>
      <c r="L761" s="42" t="s">
        <v>378</v>
      </c>
      <c r="M761" s="86"/>
      <c r="N761" s="71"/>
      <c r="O761" s="72"/>
      <c r="P761" s="70"/>
      <c r="Q761" s="78"/>
      <c r="R761" s="79"/>
      <c r="S761" s="80"/>
      <c r="T761" s="81"/>
      <c r="U761" s="88"/>
      <c r="V761" s="80"/>
      <c r="W761" s="81"/>
      <c r="X761" s="1"/>
    </row>
    <row r="762" spans="1:24" ht="23.25">
      <c r="A762" s="1"/>
      <c r="B762" s="40"/>
      <c r="C762" s="40"/>
      <c r="D762" s="40"/>
      <c r="E762" s="40"/>
      <c r="F762" s="50"/>
      <c r="G762" s="91"/>
      <c r="H762" s="40"/>
      <c r="I762" s="44"/>
      <c r="J762" s="48" t="s">
        <v>379</v>
      </c>
      <c r="K762" s="49"/>
      <c r="L762" s="42" t="s">
        <v>380</v>
      </c>
      <c r="M762" s="86"/>
      <c r="N762" s="71"/>
      <c r="O762" s="72"/>
      <c r="P762" s="70"/>
      <c r="Q762" s="78"/>
      <c r="R762" s="79"/>
      <c r="S762" s="80"/>
      <c r="T762" s="81"/>
      <c r="U762" s="88"/>
      <c r="V762" s="80"/>
      <c r="W762" s="81"/>
      <c r="X762" s="1"/>
    </row>
    <row r="763" spans="1:24" ht="23.25">
      <c r="A763" s="1"/>
      <c r="B763" s="40"/>
      <c r="C763" s="40"/>
      <c r="D763" s="40"/>
      <c r="E763" s="40"/>
      <c r="F763" s="50"/>
      <c r="G763" s="91"/>
      <c r="H763" s="40"/>
      <c r="I763" s="44"/>
      <c r="J763" s="48" t="s">
        <v>381</v>
      </c>
      <c r="K763" s="49"/>
      <c r="L763" s="42" t="s">
        <v>382</v>
      </c>
      <c r="M763" s="86"/>
      <c r="N763" s="71"/>
      <c r="O763" s="72"/>
      <c r="P763" s="70"/>
      <c r="Q763" s="78"/>
      <c r="R763" s="79"/>
      <c r="S763" s="80"/>
      <c r="T763" s="81"/>
      <c r="U763" s="88"/>
      <c r="V763" s="80"/>
      <c r="W763" s="81"/>
      <c r="X763" s="1"/>
    </row>
    <row r="764" spans="1:24" ht="23.25">
      <c r="A764" s="1"/>
      <c r="B764" s="40"/>
      <c r="C764" s="40"/>
      <c r="D764" s="40"/>
      <c r="E764" s="40"/>
      <c r="F764" s="50"/>
      <c r="G764" s="91"/>
      <c r="H764" s="40"/>
      <c r="I764" s="44"/>
      <c r="J764" s="48" t="s">
        <v>383</v>
      </c>
      <c r="K764" s="49"/>
      <c r="L764" s="42" t="s">
        <v>384</v>
      </c>
      <c r="M764" s="86"/>
      <c r="N764" s="71"/>
      <c r="O764" s="72"/>
      <c r="P764" s="70"/>
      <c r="Q764" s="78"/>
      <c r="R764" s="79"/>
      <c r="S764" s="80"/>
      <c r="T764" s="81"/>
      <c r="U764" s="88"/>
      <c r="V764" s="80"/>
      <c r="W764" s="81"/>
      <c r="X764" s="1"/>
    </row>
    <row r="765" spans="1:24" ht="23.25">
      <c r="A765" s="1"/>
      <c r="B765" s="51"/>
      <c r="C765" s="51"/>
      <c r="D765" s="51"/>
      <c r="E765" s="51"/>
      <c r="F765" s="93"/>
      <c r="G765" s="94"/>
      <c r="H765" s="51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685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34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23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35</v>
      </c>
      <c r="O769" s="62"/>
      <c r="P769" s="62"/>
      <c r="Q769" s="62"/>
      <c r="R769" s="63"/>
      <c r="S769" s="14" t="s">
        <v>2</v>
      </c>
      <c r="T769" s="15"/>
      <c r="U769" s="15"/>
      <c r="V769" s="15"/>
      <c r="W769" s="16"/>
      <c r="X769" s="1"/>
    </row>
    <row r="770" spans="1:24" ht="23.25">
      <c r="A770" s="1"/>
      <c r="B770" s="20" t="s">
        <v>24</v>
      </c>
      <c r="C770" s="21"/>
      <c r="D770" s="21"/>
      <c r="E770" s="21"/>
      <c r="F770" s="21"/>
      <c r="G770" s="21"/>
      <c r="H770" s="61"/>
      <c r="I770" s="1"/>
      <c r="J770" s="2" t="s">
        <v>4</v>
      </c>
      <c r="K770" s="18"/>
      <c r="L770" s="23" t="s">
        <v>32</v>
      </c>
      <c r="M770" s="23" t="s">
        <v>20</v>
      </c>
      <c r="N770" s="64"/>
      <c r="O770" s="17"/>
      <c r="P770" s="65"/>
      <c r="Q770" s="23" t="s">
        <v>3</v>
      </c>
      <c r="R770" s="16"/>
      <c r="S770" s="20" t="s">
        <v>36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33</v>
      </c>
      <c r="M771" s="30" t="s">
        <v>21</v>
      </c>
      <c r="N771" s="28" t="s">
        <v>6</v>
      </c>
      <c r="O771" s="67" t="s">
        <v>7</v>
      </c>
      <c r="P771" s="28" t="s">
        <v>8</v>
      </c>
      <c r="Q771" s="20" t="s">
        <v>30</v>
      </c>
      <c r="R771" s="22"/>
      <c r="S771" s="24"/>
      <c r="T771" s="25"/>
      <c r="U771" s="1"/>
      <c r="V771" s="14" t="s">
        <v>3</v>
      </c>
      <c r="W771" s="16"/>
      <c r="X771" s="1"/>
    </row>
    <row r="772" spans="1:24" ht="23.25">
      <c r="A772" s="1"/>
      <c r="B772" s="14" t="s">
        <v>13</v>
      </c>
      <c r="C772" s="14" t="s">
        <v>14</v>
      </c>
      <c r="D772" s="14" t="s">
        <v>15</v>
      </c>
      <c r="E772" s="14" t="s">
        <v>16</v>
      </c>
      <c r="F772" s="27" t="s">
        <v>17</v>
      </c>
      <c r="G772" s="2" t="s">
        <v>5</v>
      </c>
      <c r="H772" s="14" t="s">
        <v>18</v>
      </c>
      <c r="I772" s="24"/>
      <c r="J772" s="1"/>
      <c r="K772" s="18"/>
      <c r="L772" s="26" t="s">
        <v>19</v>
      </c>
      <c r="M772" s="28" t="s">
        <v>22</v>
      </c>
      <c r="N772" s="28"/>
      <c r="O772" s="28"/>
      <c r="P772" s="28"/>
      <c r="Q772" s="26" t="s">
        <v>25</v>
      </c>
      <c r="R772" s="29" t="s">
        <v>25</v>
      </c>
      <c r="S772" s="30" t="s">
        <v>6</v>
      </c>
      <c r="T772" s="28" t="s">
        <v>9</v>
      </c>
      <c r="U772" s="26" t="s">
        <v>10</v>
      </c>
      <c r="V772" s="14" t="s">
        <v>11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26</v>
      </c>
      <c r="R773" s="37" t="s">
        <v>27</v>
      </c>
      <c r="S773" s="31"/>
      <c r="T773" s="32"/>
      <c r="U773" s="33"/>
      <c r="V773" s="38" t="s">
        <v>28</v>
      </c>
      <c r="W773" s="39" t="s">
        <v>29</v>
      </c>
      <c r="X773" s="1"/>
    </row>
    <row r="774" spans="1:24" ht="23.25">
      <c r="A774" s="1"/>
      <c r="B774" s="40"/>
      <c r="C774" s="40"/>
      <c r="D774" s="40"/>
      <c r="E774" s="40"/>
      <c r="F774" s="50"/>
      <c r="G774" s="91"/>
      <c r="H774" s="40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89" t="s">
        <v>68</v>
      </c>
      <c r="C775" s="89" t="s">
        <v>38</v>
      </c>
      <c r="D775" s="89" t="s">
        <v>72</v>
      </c>
      <c r="E775" s="89" t="s">
        <v>44</v>
      </c>
      <c r="F775" s="90" t="s">
        <v>299</v>
      </c>
      <c r="G775" s="92" t="s">
        <v>371</v>
      </c>
      <c r="H775" s="40"/>
      <c r="I775" s="44"/>
      <c r="J775" s="48"/>
      <c r="K775" s="49"/>
      <c r="L775" s="42" t="s">
        <v>312</v>
      </c>
      <c r="M775" s="86"/>
      <c r="N775" s="71"/>
      <c r="O775" s="72"/>
      <c r="P775" s="70"/>
      <c r="Q775" s="78"/>
      <c r="R775" s="79"/>
      <c r="S775" s="80"/>
      <c r="T775" s="81"/>
      <c r="U775" s="88"/>
      <c r="V775" s="80"/>
      <c r="W775" s="81"/>
      <c r="X775" s="1"/>
    </row>
    <row r="776" spans="1:24" ht="23.25">
      <c r="A776" s="1"/>
      <c r="B776" s="40"/>
      <c r="C776" s="40"/>
      <c r="D776" s="40"/>
      <c r="E776" s="40"/>
      <c r="F776" s="50"/>
      <c r="G776" s="91"/>
      <c r="H776" s="40"/>
      <c r="I776" s="44"/>
      <c r="J776" s="48"/>
      <c r="K776" s="49"/>
      <c r="L776" s="42" t="s">
        <v>368</v>
      </c>
      <c r="M776" s="86"/>
      <c r="N776" s="71"/>
      <c r="O776" s="72"/>
      <c r="P776" s="70"/>
      <c r="Q776" s="78"/>
      <c r="R776" s="79"/>
      <c r="S776" s="80"/>
      <c r="T776" s="81"/>
      <c r="U776" s="88"/>
      <c r="V776" s="80"/>
      <c r="W776" s="81"/>
      <c r="X776" s="1"/>
    </row>
    <row r="777" spans="1:24" ht="23.25">
      <c r="A777" s="1"/>
      <c r="B777" s="40"/>
      <c r="C777" s="40"/>
      <c r="D777" s="40"/>
      <c r="E777" s="40"/>
      <c r="F777" s="50"/>
      <c r="G777" s="91"/>
      <c r="H777" s="40"/>
      <c r="I777" s="44"/>
      <c r="J777" s="48"/>
      <c r="K777" s="49"/>
      <c r="L777" s="42" t="s">
        <v>369</v>
      </c>
      <c r="M777" s="86" t="s">
        <v>385</v>
      </c>
      <c r="N777" s="71">
        <v>75487</v>
      </c>
      <c r="O777" s="72">
        <v>75487</v>
      </c>
      <c r="P777" s="70">
        <v>75487</v>
      </c>
      <c r="Q777" s="78">
        <f>(P777/N777)*100</f>
        <v>100</v>
      </c>
      <c r="R777" s="79">
        <f>(P777/O777)*100</f>
        <v>100</v>
      </c>
      <c r="S777" s="80">
        <f>+S778+S779</f>
        <v>251795.3</v>
      </c>
      <c r="T777" s="81">
        <f>+T778+T779</f>
        <v>251795.3</v>
      </c>
      <c r="U777" s="88">
        <f>+U778+U779</f>
        <v>241342.2</v>
      </c>
      <c r="V777" s="80">
        <f>(U777/S777)*100</f>
        <v>95.84857223307982</v>
      </c>
      <c r="W777" s="81">
        <f>(U777/T777)*100</f>
        <v>95.84857223307982</v>
      </c>
      <c r="X777" s="1"/>
    </row>
    <row r="778" spans="1:24" ht="23.25">
      <c r="A778" s="1"/>
      <c r="B778" s="40"/>
      <c r="C778" s="40"/>
      <c r="D778" s="40"/>
      <c r="E778" s="40"/>
      <c r="F778" s="50"/>
      <c r="G778" s="91"/>
      <c r="H778" s="40"/>
      <c r="I778" s="44"/>
      <c r="J778" s="48" t="s">
        <v>40</v>
      </c>
      <c r="K778" s="49"/>
      <c r="L778" s="42"/>
      <c r="M778" s="86"/>
      <c r="N778" s="71"/>
      <c r="O778" s="72"/>
      <c r="P778" s="70"/>
      <c r="Q778" s="78"/>
      <c r="R778" s="79"/>
      <c r="S778" s="80">
        <f aca="true" t="shared" si="55" ref="S778:U779">+S783</f>
        <v>0</v>
      </c>
      <c r="T778" s="81">
        <f t="shared" si="55"/>
        <v>0</v>
      </c>
      <c r="U778" s="88">
        <f t="shared" si="55"/>
        <v>0</v>
      </c>
      <c r="V778" s="80"/>
      <c r="W778" s="81"/>
      <c r="X778" s="1"/>
    </row>
    <row r="779" spans="1:24" ht="23.25">
      <c r="A779" s="1"/>
      <c r="B779" s="40"/>
      <c r="C779" s="40"/>
      <c r="D779" s="40"/>
      <c r="E779" s="40"/>
      <c r="F779" s="50"/>
      <c r="G779" s="91"/>
      <c r="H779" s="40"/>
      <c r="I779" s="44"/>
      <c r="J779" s="48" t="s">
        <v>41</v>
      </c>
      <c r="K779" s="49"/>
      <c r="L779" s="42"/>
      <c r="M779" s="86"/>
      <c r="N779" s="71"/>
      <c r="O779" s="72"/>
      <c r="P779" s="70"/>
      <c r="Q779" s="78"/>
      <c r="R779" s="79"/>
      <c r="S779" s="80">
        <f t="shared" si="55"/>
        <v>251795.3</v>
      </c>
      <c r="T779" s="81">
        <f t="shared" si="55"/>
        <v>251795.3</v>
      </c>
      <c r="U779" s="88">
        <f t="shared" si="55"/>
        <v>241342.2</v>
      </c>
      <c r="V779" s="80">
        <f>(U779/S779)*100</f>
        <v>95.84857223307982</v>
      </c>
      <c r="W779" s="81">
        <f>(U779/T779)*100</f>
        <v>95.84857223307982</v>
      </c>
      <c r="X779" s="1"/>
    </row>
    <row r="780" spans="1:24" ht="23.25">
      <c r="A780" s="1"/>
      <c r="B780" s="40"/>
      <c r="C780" s="40"/>
      <c r="D780" s="40"/>
      <c r="E780" s="40"/>
      <c r="F780" s="50"/>
      <c r="G780" s="91"/>
      <c r="H780" s="40"/>
      <c r="I780" s="44"/>
      <c r="J780" s="48"/>
      <c r="K780" s="49"/>
      <c r="L780" s="42"/>
      <c r="M780" s="86"/>
      <c r="N780" s="71"/>
      <c r="O780" s="72"/>
      <c r="P780" s="70"/>
      <c r="Q780" s="78"/>
      <c r="R780" s="79"/>
      <c r="S780" s="80"/>
      <c r="T780" s="81"/>
      <c r="U780" s="88"/>
      <c r="V780" s="80"/>
      <c r="W780" s="81"/>
      <c r="X780" s="1"/>
    </row>
    <row r="781" spans="1:24" ht="23.25">
      <c r="A781" s="1"/>
      <c r="B781" s="40"/>
      <c r="C781" s="40"/>
      <c r="D781" s="40"/>
      <c r="E781" s="40"/>
      <c r="F781" s="50"/>
      <c r="G781" s="91"/>
      <c r="H781" s="89" t="s">
        <v>304</v>
      </c>
      <c r="I781" s="44"/>
      <c r="J781" s="48" t="s">
        <v>370</v>
      </c>
      <c r="K781" s="49"/>
      <c r="L781" s="42"/>
      <c r="M781" s="86"/>
      <c r="N781" s="71"/>
      <c r="O781" s="72"/>
      <c r="P781" s="70"/>
      <c r="Q781" s="78"/>
      <c r="R781" s="79"/>
      <c r="S781" s="80"/>
      <c r="T781" s="81"/>
      <c r="U781" s="88"/>
      <c r="V781" s="80"/>
      <c r="W781" s="81"/>
      <c r="X781" s="1"/>
    </row>
    <row r="782" spans="1:24" ht="23.25">
      <c r="A782" s="1"/>
      <c r="B782" s="40"/>
      <c r="C782" s="40"/>
      <c r="D782" s="40"/>
      <c r="E782" s="40"/>
      <c r="F782" s="50"/>
      <c r="G782" s="91"/>
      <c r="H782" s="40"/>
      <c r="I782" s="44"/>
      <c r="J782" s="48" t="s">
        <v>306</v>
      </c>
      <c r="K782" s="49"/>
      <c r="L782" s="42"/>
      <c r="M782" s="86"/>
      <c r="N782" s="71"/>
      <c r="O782" s="72"/>
      <c r="P782" s="70"/>
      <c r="Q782" s="78"/>
      <c r="R782" s="79"/>
      <c r="S782" s="80">
        <f>+S783+S784</f>
        <v>251795.3</v>
      </c>
      <c r="T782" s="81">
        <f>+T783+T784</f>
        <v>251795.3</v>
      </c>
      <c r="U782" s="88">
        <f>+U783+U784</f>
        <v>241342.2</v>
      </c>
      <c r="V782" s="80">
        <f>(U782/S782)*100</f>
        <v>95.84857223307982</v>
      </c>
      <c r="W782" s="81">
        <f>(U782/T782)*100</f>
        <v>95.84857223307982</v>
      </c>
      <c r="X782" s="1"/>
    </row>
    <row r="783" spans="1:24" ht="23.25">
      <c r="A783" s="1"/>
      <c r="B783" s="40"/>
      <c r="C783" s="40"/>
      <c r="D783" s="40"/>
      <c r="E783" s="40"/>
      <c r="F783" s="50"/>
      <c r="G783" s="91"/>
      <c r="H783" s="40"/>
      <c r="I783" s="44"/>
      <c r="J783" s="48" t="s">
        <v>40</v>
      </c>
      <c r="K783" s="49"/>
      <c r="L783" s="42"/>
      <c r="M783" s="86"/>
      <c r="N783" s="71"/>
      <c r="O783" s="72"/>
      <c r="P783" s="70"/>
      <c r="Q783" s="78"/>
      <c r="R783" s="79"/>
      <c r="S783" s="80">
        <v>0</v>
      </c>
      <c r="T783" s="81">
        <v>0</v>
      </c>
      <c r="U783" s="88">
        <v>0</v>
      </c>
      <c r="V783" s="80"/>
      <c r="W783" s="81"/>
      <c r="X783" s="1"/>
    </row>
    <row r="784" spans="1:24" ht="23.25">
      <c r="A784" s="1"/>
      <c r="B784" s="40"/>
      <c r="C784" s="40"/>
      <c r="D784" s="40"/>
      <c r="E784" s="40"/>
      <c r="F784" s="50"/>
      <c r="G784" s="91"/>
      <c r="H784" s="40"/>
      <c r="I784" s="44"/>
      <c r="J784" s="48" t="s">
        <v>41</v>
      </c>
      <c r="K784" s="49"/>
      <c r="L784" s="42"/>
      <c r="M784" s="86"/>
      <c r="N784" s="71"/>
      <c r="O784" s="72"/>
      <c r="P784" s="70"/>
      <c r="Q784" s="78"/>
      <c r="R784" s="79"/>
      <c r="S784" s="80">
        <v>251795.3</v>
      </c>
      <c r="T784" s="81">
        <v>251795.3</v>
      </c>
      <c r="U784" s="88">
        <v>241342.2</v>
      </c>
      <c r="V784" s="80">
        <f>(U784/S784)*100</f>
        <v>95.84857223307982</v>
      </c>
      <c r="W784" s="81">
        <f>(U784/T784)*100</f>
        <v>95.84857223307982</v>
      </c>
      <c r="X784" s="1"/>
    </row>
    <row r="785" spans="1:24" ht="23.25">
      <c r="A785" s="1"/>
      <c r="B785" s="40"/>
      <c r="C785" s="40"/>
      <c r="D785" s="40"/>
      <c r="E785" s="40"/>
      <c r="F785" s="50"/>
      <c r="G785" s="91"/>
      <c r="H785" s="40"/>
      <c r="I785" s="44"/>
      <c r="J785" s="48"/>
      <c r="K785" s="49"/>
      <c r="L785" s="42"/>
      <c r="M785" s="86"/>
      <c r="N785" s="71"/>
      <c r="O785" s="72"/>
      <c r="P785" s="70"/>
      <c r="Q785" s="78"/>
      <c r="R785" s="79"/>
      <c r="S785" s="80"/>
      <c r="T785" s="81"/>
      <c r="U785" s="88"/>
      <c r="V785" s="80"/>
      <c r="W785" s="81"/>
      <c r="X785" s="1"/>
    </row>
    <row r="786" spans="1:24" ht="23.25">
      <c r="A786" s="1"/>
      <c r="B786" s="40"/>
      <c r="C786" s="40"/>
      <c r="D786" s="40"/>
      <c r="E786" s="40"/>
      <c r="F786" s="50"/>
      <c r="G786" s="92" t="s">
        <v>49</v>
      </c>
      <c r="H786" s="40"/>
      <c r="I786" s="44"/>
      <c r="J786" s="48" t="s">
        <v>50</v>
      </c>
      <c r="K786" s="49"/>
      <c r="L786" s="42"/>
      <c r="M786" s="86"/>
      <c r="N786" s="71"/>
      <c r="O786" s="72"/>
      <c r="P786" s="70"/>
      <c r="Q786" s="78"/>
      <c r="R786" s="79"/>
      <c r="S786" s="80"/>
      <c r="T786" s="81"/>
      <c r="U786" s="88"/>
      <c r="V786" s="80"/>
      <c r="W786" s="81"/>
      <c r="X786" s="1"/>
    </row>
    <row r="787" spans="1:24" ht="23.25">
      <c r="A787" s="1"/>
      <c r="B787" s="40"/>
      <c r="C787" s="40"/>
      <c r="D787" s="40"/>
      <c r="E787" s="40"/>
      <c r="F787" s="50"/>
      <c r="G787" s="91"/>
      <c r="H787" s="40"/>
      <c r="I787" s="44"/>
      <c r="J787" s="48" t="s">
        <v>51</v>
      </c>
      <c r="K787" s="49"/>
      <c r="L787" s="42"/>
      <c r="M787" s="86"/>
      <c r="N787" s="71"/>
      <c r="O787" s="72"/>
      <c r="P787" s="70"/>
      <c r="Q787" s="78"/>
      <c r="R787" s="79"/>
      <c r="S787" s="80">
        <f>+S788+S789</f>
        <v>596803.2</v>
      </c>
      <c r="T787" s="81">
        <f>+T788+T789</f>
        <v>759210.3</v>
      </c>
      <c r="U787" s="88">
        <f>+U788+U789</f>
        <v>727362.5</v>
      </c>
      <c r="V787" s="80">
        <f>(U787/S787)*100</f>
        <v>121.87644101104016</v>
      </c>
      <c r="W787" s="81">
        <f>(U787/T787)*100</f>
        <v>95.80514121054469</v>
      </c>
      <c r="X787" s="1"/>
    </row>
    <row r="788" spans="1:24" ht="23.25">
      <c r="A788" s="1"/>
      <c r="B788" s="40"/>
      <c r="C788" s="40"/>
      <c r="D788" s="40"/>
      <c r="E788" s="40"/>
      <c r="F788" s="50"/>
      <c r="G788" s="91"/>
      <c r="H788" s="40"/>
      <c r="I788" s="44"/>
      <c r="J788" s="48" t="s">
        <v>40</v>
      </c>
      <c r="K788" s="49"/>
      <c r="L788" s="42"/>
      <c r="M788" s="86"/>
      <c r="N788" s="71"/>
      <c r="O788" s="72"/>
      <c r="P788" s="70"/>
      <c r="Q788" s="78"/>
      <c r="R788" s="79"/>
      <c r="S788" s="80">
        <f aca="true" t="shared" si="56" ref="S788:U789">+S837</f>
        <v>0</v>
      </c>
      <c r="T788" s="81">
        <f t="shared" si="56"/>
        <v>0</v>
      </c>
      <c r="U788" s="88">
        <f t="shared" si="56"/>
        <v>0</v>
      </c>
      <c r="V788" s="80"/>
      <c r="W788" s="81"/>
      <c r="X788" s="1"/>
    </row>
    <row r="789" spans="1:24" ht="23.25">
      <c r="A789" s="1"/>
      <c r="B789" s="40"/>
      <c r="C789" s="40"/>
      <c r="D789" s="40"/>
      <c r="E789" s="40"/>
      <c r="F789" s="50"/>
      <c r="G789" s="91"/>
      <c r="H789" s="40"/>
      <c r="I789" s="44"/>
      <c r="J789" s="48" t="s">
        <v>41</v>
      </c>
      <c r="K789" s="49"/>
      <c r="L789" s="42"/>
      <c r="M789" s="86"/>
      <c r="N789" s="71"/>
      <c r="O789" s="72"/>
      <c r="P789" s="70"/>
      <c r="Q789" s="78"/>
      <c r="R789" s="79"/>
      <c r="S789" s="80">
        <f t="shared" si="56"/>
        <v>596803.2</v>
      </c>
      <c r="T789" s="81">
        <f t="shared" si="56"/>
        <v>759210.3</v>
      </c>
      <c r="U789" s="88">
        <f t="shared" si="56"/>
        <v>727362.5</v>
      </c>
      <c r="V789" s="80">
        <f>(U789/S789)*100</f>
        <v>121.87644101104016</v>
      </c>
      <c r="W789" s="81">
        <f>(U789/T789)*100</f>
        <v>95.80514121054469</v>
      </c>
      <c r="X789" s="1"/>
    </row>
    <row r="790" spans="1:24" ht="23.25">
      <c r="A790" s="1"/>
      <c r="B790" s="40"/>
      <c r="C790" s="40"/>
      <c r="D790" s="40"/>
      <c r="E790" s="40"/>
      <c r="F790" s="50"/>
      <c r="G790" s="91"/>
      <c r="H790" s="40"/>
      <c r="I790" s="44"/>
      <c r="J790" s="48"/>
      <c r="K790" s="49"/>
      <c r="L790" s="42"/>
      <c r="M790" s="86"/>
      <c r="N790" s="71"/>
      <c r="O790" s="72"/>
      <c r="P790" s="70"/>
      <c r="Q790" s="78"/>
      <c r="R790" s="79"/>
      <c r="S790" s="80"/>
      <c r="T790" s="81"/>
      <c r="U790" s="88"/>
      <c r="V790" s="80"/>
      <c r="W790" s="81"/>
      <c r="X790" s="1"/>
    </row>
    <row r="791" spans="1:24" ht="23.25">
      <c r="A791" s="1"/>
      <c r="B791" s="40"/>
      <c r="C791" s="40"/>
      <c r="D791" s="40"/>
      <c r="E791" s="40"/>
      <c r="F791" s="50"/>
      <c r="G791" s="91"/>
      <c r="H791" s="40"/>
      <c r="I791" s="44"/>
      <c r="J791" s="48" t="s">
        <v>386</v>
      </c>
      <c r="K791" s="49"/>
      <c r="L791" s="42"/>
      <c r="M791" s="86"/>
      <c r="N791" s="71"/>
      <c r="O791" s="72"/>
      <c r="P791" s="70"/>
      <c r="Q791" s="78"/>
      <c r="R791" s="79"/>
      <c r="S791" s="80"/>
      <c r="T791" s="81"/>
      <c r="U791" s="88"/>
      <c r="V791" s="80"/>
      <c r="W791" s="81"/>
      <c r="X791" s="1"/>
    </row>
    <row r="792" spans="1:24" ht="23.25">
      <c r="A792" s="1"/>
      <c r="B792" s="40"/>
      <c r="C792" s="40"/>
      <c r="D792" s="40"/>
      <c r="E792" s="40"/>
      <c r="F792" s="50"/>
      <c r="G792" s="91"/>
      <c r="H792" s="40"/>
      <c r="I792" s="44"/>
      <c r="J792" s="48" t="s">
        <v>387</v>
      </c>
      <c r="K792" s="49"/>
      <c r="L792" s="42" t="s">
        <v>388</v>
      </c>
      <c r="M792" s="86" t="s">
        <v>389</v>
      </c>
      <c r="N792" s="71"/>
      <c r="O792" s="72"/>
      <c r="P792" s="70"/>
      <c r="Q792" s="78"/>
      <c r="R792" s="79"/>
      <c r="S792" s="80"/>
      <c r="T792" s="81"/>
      <c r="U792" s="88"/>
      <c r="V792" s="80"/>
      <c r="W792" s="81"/>
      <c r="X792" s="1"/>
    </row>
    <row r="793" spans="1:24" ht="23.25">
      <c r="A793" s="1"/>
      <c r="B793" s="40"/>
      <c r="C793" s="40"/>
      <c r="D793" s="40"/>
      <c r="E793" s="40"/>
      <c r="F793" s="50"/>
      <c r="G793" s="91"/>
      <c r="H793" s="40"/>
      <c r="I793" s="44"/>
      <c r="J793" s="48" t="s">
        <v>390</v>
      </c>
      <c r="K793" s="49"/>
      <c r="L793" s="42" t="s">
        <v>391</v>
      </c>
      <c r="M793" s="86" t="s">
        <v>392</v>
      </c>
      <c r="N793" s="71">
        <v>230000</v>
      </c>
      <c r="O793" s="72">
        <v>230000</v>
      </c>
      <c r="P793" s="70">
        <v>230000</v>
      </c>
      <c r="Q793" s="78">
        <f>(P793/N793)*100</f>
        <v>100</v>
      </c>
      <c r="R793" s="79">
        <f>(P793/O793)*100</f>
        <v>100</v>
      </c>
      <c r="S793" s="80">
        <f>+S794+S795</f>
        <v>68651.4</v>
      </c>
      <c r="T793" s="81">
        <f>+T794+T795</f>
        <v>88774</v>
      </c>
      <c r="U793" s="88">
        <f>+U794+U795</f>
        <v>85110.6</v>
      </c>
      <c r="V793" s="80">
        <f>(U793/S793)*100</f>
        <v>123.97503911063723</v>
      </c>
      <c r="W793" s="81">
        <f>(U793/T793)*100</f>
        <v>95.87334129362202</v>
      </c>
      <c r="X793" s="1"/>
    </row>
    <row r="794" spans="1:24" ht="23.25">
      <c r="A794" s="1"/>
      <c r="B794" s="40"/>
      <c r="C794" s="40"/>
      <c r="D794" s="40"/>
      <c r="E794" s="40"/>
      <c r="F794" s="50"/>
      <c r="G794" s="91"/>
      <c r="H794" s="40"/>
      <c r="I794" s="44"/>
      <c r="J794" s="48" t="s">
        <v>40</v>
      </c>
      <c r="K794" s="49"/>
      <c r="L794" s="42"/>
      <c r="M794" s="86"/>
      <c r="N794" s="71"/>
      <c r="O794" s="72"/>
      <c r="P794" s="70"/>
      <c r="Q794" s="78"/>
      <c r="R794" s="79"/>
      <c r="S794" s="80"/>
      <c r="T794" s="81"/>
      <c r="U794" s="88"/>
      <c r="V794" s="80"/>
      <c r="W794" s="81"/>
      <c r="X794" s="1"/>
    </row>
    <row r="795" spans="1:24" ht="23.25">
      <c r="A795" s="1"/>
      <c r="B795" s="40"/>
      <c r="C795" s="40"/>
      <c r="D795" s="40"/>
      <c r="E795" s="40"/>
      <c r="F795" s="50"/>
      <c r="G795" s="91"/>
      <c r="H795" s="40"/>
      <c r="I795" s="44"/>
      <c r="J795" s="48" t="s">
        <v>41</v>
      </c>
      <c r="K795" s="49"/>
      <c r="L795" s="42"/>
      <c r="M795" s="86"/>
      <c r="N795" s="71"/>
      <c r="O795" s="72"/>
      <c r="P795" s="70"/>
      <c r="Q795" s="78"/>
      <c r="R795" s="79"/>
      <c r="S795" s="80">
        <v>68651.4</v>
      </c>
      <c r="T795" s="81">
        <v>88774</v>
      </c>
      <c r="U795" s="88">
        <v>85110.6</v>
      </c>
      <c r="V795" s="80">
        <f>(U795/S795)*100</f>
        <v>123.97503911063723</v>
      </c>
      <c r="W795" s="81">
        <f>(U795/T795)*100</f>
        <v>95.87334129362202</v>
      </c>
      <c r="X795" s="1"/>
    </row>
    <row r="796" spans="1:24" ht="23.25">
      <c r="A796" s="1"/>
      <c r="B796" s="40"/>
      <c r="C796" s="40"/>
      <c r="D796" s="40"/>
      <c r="E796" s="40"/>
      <c r="F796" s="50"/>
      <c r="G796" s="91"/>
      <c r="H796" s="40"/>
      <c r="I796" s="44"/>
      <c r="J796" s="48" t="s">
        <v>393</v>
      </c>
      <c r="K796" s="49"/>
      <c r="L796" s="42" t="s">
        <v>394</v>
      </c>
      <c r="M796" s="86"/>
      <c r="N796" s="71"/>
      <c r="O796" s="72"/>
      <c r="P796" s="70"/>
      <c r="Q796" s="78"/>
      <c r="R796" s="79"/>
      <c r="S796" s="80"/>
      <c r="T796" s="81"/>
      <c r="U796" s="88"/>
      <c r="V796" s="80"/>
      <c r="W796" s="81"/>
      <c r="X796" s="1"/>
    </row>
    <row r="797" spans="1:24" ht="23.25">
      <c r="A797" s="1"/>
      <c r="B797" s="40"/>
      <c r="C797" s="40"/>
      <c r="D797" s="40"/>
      <c r="E797" s="40"/>
      <c r="F797" s="50"/>
      <c r="G797" s="91"/>
      <c r="H797" s="40"/>
      <c r="I797" s="44"/>
      <c r="J797" s="48" t="s">
        <v>395</v>
      </c>
      <c r="K797" s="49"/>
      <c r="L797" s="42" t="s">
        <v>396</v>
      </c>
      <c r="M797" s="86"/>
      <c r="N797" s="71"/>
      <c r="O797" s="72"/>
      <c r="P797" s="70"/>
      <c r="Q797" s="78"/>
      <c r="R797" s="79"/>
      <c r="S797" s="80"/>
      <c r="T797" s="81"/>
      <c r="U797" s="88"/>
      <c r="V797" s="80"/>
      <c r="W797" s="81"/>
      <c r="X797" s="1"/>
    </row>
    <row r="798" spans="1:24" ht="23.25">
      <c r="A798" s="1"/>
      <c r="B798" s="40"/>
      <c r="C798" s="40"/>
      <c r="D798" s="40"/>
      <c r="E798" s="40"/>
      <c r="F798" s="50"/>
      <c r="G798" s="91"/>
      <c r="H798" s="40"/>
      <c r="I798" s="44"/>
      <c r="J798" s="48" t="s">
        <v>397</v>
      </c>
      <c r="K798" s="49"/>
      <c r="L798" s="42" t="s">
        <v>398</v>
      </c>
      <c r="M798" s="86" t="s">
        <v>399</v>
      </c>
      <c r="N798" s="71">
        <v>1300</v>
      </c>
      <c r="O798" s="72">
        <v>1300</v>
      </c>
      <c r="P798" s="70">
        <v>1300</v>
      </c>
      <c r="Q798" s="78">
        <f>(P798/N798)*100</f>
        <v>100</v>
      </c>
      <c r="R798" s="79">
        <f>(P798/O798)*100</f>
        <v>100</v>
      </c>
      <c r="S798" s="80">
        <f>+S799+S800</f>
        <v>13730.3</v>
      </c>
      <c r="T798" s="81">
        <f>+T799+T800</f>
        <v>16766.1</v>
      </c>
      <c r="U798" s="88">
        <f>+U799+U800</f>
        <v>16033.4</v>
      </c>
      <c r="V798" s="80">
        <f>(U798/S798)*100</f>
        <v>116.77385053494827</v>
      </c>
      <c r="W798" s="81">
        <f>(U798/T798)*100</f>
        <v>95.62987218255886</v>
      </c>
      <c r="X798" s="1"/>
    </row>
    <row r="799" spans="1:24" ht="23.25">
      <c r="A799" s="1"/>
      <c r="B799" s="40"/>
      <c r="C799" s="40"/>
      <c r="D799" s="40"/>
      <c r="E799" s="40"/>
      <c r="F799" s="50"/>
      <c r="G799" s="91"/>
      <c r="H799" s="40"/>
      <c r="I799" s="44"/>
      <c r="J799" s="48" t="s">
        <v>40</v>
      </c>
      <c r="K799" s="49"/>
      <c r="L799" s="42"/>
      <c r="M799" s="86"/>
      <c r="N799" s="71"/>
      <c r="O799" s="72"/>
      <c r="P799" s="70"/>
      <c r="Q799" s="78"/>
      <c r="R799" s="79"/>
      <c r="S799" s="80"/>
      <c r="T799" s="81"/>
      <c r="U799" s="88"/>
      <c r="V799" s="80"/>
      <c r="W799" s="81"/>
      <c r="X799" s="1"/>
    </row>
    <row r="800" spans="1:24" ht="23.25">
      <c r="A800" s="1"/>
      <c r="B800" s="40"/>
      <c r="C800" s="40"/>
      <c r="D800" s="40"/>
      <c r="E800" s="40"/>
      <c r="F800" s="50"/>
      <c r="G800" s="91"/>
      <c r="H800" s="40"/>
      <c r="I800" s="44"/>
      <c r="J800" s="48" t="s">
        <v>41</v>
      </c>
      <c r="K800" s="49"/>
      <c r="L800" s="42"/>
      <c r="M800" s="86"/>
      <c r="N800" s="71"/>
      <c r="O800" s="72"/>
      <c r="P800" s="70"/>
      <c r="Q800" s="78"/>
      <c r="R800" s="79"/>
      <c r="S800" s="80">
        <v>13730.3</v>
      </c>
      <c r="T800" s="81">
        <v>16766.1</v>
      </c>
      <c r="U800" s="88">
        <v>16033.4</v>
      </c>
      <c r="V800" s="80">
        <f>(U800/S800)*100</f>
        <v>116.77385053494827</v>
      </c>
      <c r="W800" s="81">
        <f>(U800/T800)*100</f>
        <v>95.62987218255886</v>
      </c>
      <c r="X800" s="1"/>
    </row>
    <row r="801" spans="1:24" ht="23.25">
      <c r="A801" s="1"/>
      <c r="B801" s="40"/>
      <c r="C801" s="40"/>
      <c r="D801" s="40"/>
      <c r="E801" s="40"/>
      <c r="F801" s="50"/>
      <c r="G801" s="91"/>
      <c r="H801" s="40"/>
      <c r="I801" s="44"/>
      <c r="J801" s="48" t="s">
        <v>400</v>
      </c>
      <c r="K801" s="49"/>
      <c r="L801" s="42"/>
      <c r="M801" s="86"/>
      <c r="N801" s="71"/>
      <c r="O801" s="72"/>
      <c r="P801" s="70"/>
      <c r="Q801" s="78"/>
      <c r="R801" s="79"/>
      <c r="S801" s="80"/>
      <c r="T801" s="81"/>
      <c r="U801" s="88"/>
      <c r="V801" s="80"/>
      <c r="W801" s="81"/>
      <c r="X801" s="1"/>
    </row>
    <row r="802" spans="1:24" ht="23.25">
      <c r="A802" s="1"/>
      <c r="B802" s="40"/>
      <c r="C802" s="40"/>
      <c r="D802" s="40"/>
      <c r="E802" s="40"/>
      <c r="F802" s="50"/>
      <c r="G802" s="91"/>
      <c r="H802" s="40"/>
      <c r="I802" s="44"/>
      <c r="J802" s="48" t="s">
        <v>401</v>
      </c>
      <c r="K802" s="49"/>
      <c r="L802" s="42"/>
      <c r="M802" s="86"/>
      <c r="N802" s="71"/>
      <c r="O802" s="72"/>
      <c r="P802" s="70"/>
      <c r="Q802" s="78"/>
      <c r="R802" s="79"/>
      <c r="S802" s="80"/>
      <c r="T802" s="81"/>
      <c r="U802" s="88"/>
      <c r="V802" s="80"/>
      <c r="W802" s="81"/>
      <c r="X802" s="1"/>
    </row>
    <row r="803" spans="1:24" ht="23.25">
      <c r="A803" s="1"/>
      <c r="B803" s="40"/>
      <c r="C803" s="40"/>
      <c r="D803" s="40"/>
      <c r="E803" s="40"/>
      <c r="F803" s="50"/>
      <c r="G803" s="91"/>
      <c r="H803" s="40"/>
      <c r="I803" s="44"/>
      <c r="J803" s="48" t="s">
        <v>402</v>
      </c>
      <c r="K803" s="49"/>
      <c r="L803" s="42" t="s">
        <v>403</v>
      </c>
      <c r="M803" s="86" t="s">
        <v>404</v>
      </c>
      <c r="N803" s="71">
        <v>230</v>
      </c>
      <c r="O803" s="72">
        <v>230</v>
      </c>
      <c r="P803" s="70">
        <v>230</v>
      </c>
      <c r="Q803" s="78">
        <f>(P803/N803)*100</f>
        <v>100</v>
      </c>
      <c r="R803" s="79">
        <f>(P803/O803)*100</f>
        <v>100</v>
      </c>
      <c r="S803" s="80">
        <f>+S804+S805</f>
        <v>54921.2</v>
      </c>
      <c r="T803" s="81">
        <f>+T804+T805</f>
        <v>67064.5</v>
      </c>
      <c r="U803" s="88">
        <f>+U804+U805</f>
        <v>64133.6</v>
      </c>
      <c r="V803" s="80">
        <f>(U803/S803)*100</f>
        <v>116.77385053494827</v>
      </c>
      <c r="W803" s="81">
        <f>(U803/T803)*100</f>
        <v>95.62972958867955</v>
      </c>
      <c r="X803" s="1"/>
    </row>
    <row r="804" spans="1:24" ht="23.25">
      <c r="A804" s="1"/>
      <c r="B804" s="40"/>
      <c r="C804" s="40"/>
      <c r="D804" s="40"/>
      <c r="E804" s="40"/>
      <c r="F804" s="50"/>
      <c r="G804" s="91"/>
      <c r="H804" s="40"/>
      <c r="I804" s="44"/>
      <c r="J804" s="48" t="s">
        <v>40</v>
      </c>
      <c r="K804" s="49"/>
      <c r="L804" s="42"/>
      <c r="M804" s="86"/>
      <c r="N804" s="71"/>
      <c r="O804" s="72"/>
      <c r="P804" s="70"/>
      <c r="Q804" s="78"/>
      <c r="R804" s="79"/>
      <c r="S804" s="80"/>
      <c r="T804" s="81"/>
      <c r="U804" s="88"/>
      <c r="V804" s="80"/>
      <c r="W804" s="81"/>
      <c r="X804" s="1"/>
    </row>
    <row r="805" spans="1:24" ht="23.25">
      <c r="A805" s="1"/>
      <c r="B805" s="40"/>
      <c r="C805" s="40"/>
      <c r="D805" s="40"/>
      <c r="E805" s="40"/>
      <c r="F805" s="50"/>
      <c r="G805" s="91"/>
      <c r="H805" s="40"/>
      <c r="I805" s="44"/>
      <c r="J805" s="48" t="s">
        <v>41</v>
      </c>
      <c r="K805" s="49"/>
      <c r="L805" s="42"/>
      <c r="M805" s="86"/>
      <c r="N805" s="71"/>
      <c r="O805" s="72"/>
      <c r="P805" s="70"/>
      <c r="Q805" s="78"/>
      <c r="R805" s="79"/>
      <c r="S805" s="80">
        <v>54921.2</v>
      </c>
      <c r="T805" s="81">
        <v>67064.5</v>
      </c>
      <c r="U805" s="88">
        <v>64133.6</v>
      </c>
      <c r="V805" s="80">
        <f>(U805/S805)*100</f>
        <v>116.77385053494827</v>
      </c>
      <c r="W805" s="81">
        <f>(U805/T805)*100</f>
        <v>95.62972958867955</v>
      </c>
      <c r="X805" s="1"/>
    </row>
    <row r="806" spans="1:24" ht="23.25">
      <c r="A806" s="1"/>
      <c r="B806" s="40"/>
      <c r="C806" s="40"/>
      <c r="D806" s="40"/>
      <c r="E806" s="40"/>
      <c r="F806" s="50"/>
      <c r="G806" s="91"/>
      <c r="H806" s="40"/>
      <c r="I806" s="44"/>
      <c r="J806" s="48" t="s">
        <v>405</v>
      </c>
      <c r="K806" s="49"/>
      <c r="L806" s="42"/>
      <c r="M806" s="86"/>
      <c r="N806" s="71"/>
      <c r="O806" s="72"/>
      <c r="P806" s="70"/>
      <c r="Q806" s="78"/>
      <c r="R806" s="79"/>
      <c r="S806" s="80"/>
      <c r="T806" s="81"/>
      <c r="U806" s="88"/>
      <c r="V806" s="80"/>
      <c r="W806" s="81"/>
      <c r="X806" s="1"/>
    </row>
    <row r="807" spans="1:24" ht="23.25">
      <c r="A807" s="1"/>
      <c r="B807" s="40"/>
      <c r="C807" s="40"/>
      <c r="D807" s="40"/>
      <c r="E807" s="40"/>
      <c r="F807" s="50"/>
      <c r="G807" s="91"/>
      <c r="H807" s="40"/>
      <c r="I807" s="44"/>
      <c r="J807" s="48" t="s">
        <v>406</v>
      </c>
      <c r="K807" s="49"/>
      <c r="L807" s="42" t="s">
        <v>310</v>
      </c>
      <c r="M807" s="86"/>
      <c r="N807" s="71"/>
      <c r="O807" s="72"/>
      <c r="P807" s="70"/>
      <c r="Q807" s="78"/>
      <c r="R807" s="79"/>
      <c r="S807" s="80"/>
      <c r="T807" s="81"/>
      <c r="U807" s="88"/>
      <c r="V807" s="80"/>
      <c r="W807" s="81"/>
      <c r="X807" s="1"/>
    </row>
    <row r="808" spans="1:24" ht="23.25">
      <c r="A808" s="1"/>
      <c r="B808" s="40"/>
      <c r="C808" s="40"/>
      <c r="D808" s="40"/>
      <c r="E808" s="40"/>
      <c r="F808" s="50"/>
      <c r="G808" s="91"/>
      <c r="H808" s="40"/>
      <c r="I808" s="44"/>
      <c r="J808" s="48" t="s">
        <v>407</v>
      </c>
      <c r="K808" s="49"/>
      <c r="L808" s="42" t="s">
        <v>408</v>
      </c>
      <c r="M808" s="86" t="s">
        <v>316</v>
      </c>
      <c r="N808" s="71">
        <v>53</v>
      </c>
      <c r="O808" s="72">
        <v>53</v>
      </c>
      <c r="P808" s="70">
        <v>53</v>
      </c>
      <c r="Q808" s="78">
        <f>(P808/N808)*100</f>
        <v>100</v>
      </c>
      <c r="R808" s="79">
        <f>(P808/O808)*100</f>
        <v>100</v>
      </c>
      <c r="S808" s="80">
        <f>+S809+S820</f>
        <v>41813.8</v>
      </c>
      <c r="T808" s="81">
        <f>+T809+T820</f>
        <v>51015.5</v>
      </c>
      <c r="U808" s="88">
        <f>+U809+U820</f>
        <v>48784.1</v>
      </c>
      <c r="V808" s="80">
        <f>(U808/S808)*100</f>
        <v>116.66985540658825</v>
      </c>
      <c r="W808" s="81">
        <f>(U808/T808)*100</f>
        <v>95.6260352245886</v>
      </c>
      <c r="X808" s="1"/>
    </row>
    <row r="809" spans="1:24" ht="23.25">
      <c r="A809" s="1"/>
      <c r="B809" s="40"/>
      <c r="C809" s="40"/>
      <c r="D809" s="40"/>
      <c r="E809" s="40"/>
      <c r="F809" s="50"/>
      <c r="G809" s="91"/>
      <c r="H809" s="40"/>
      <c r="I809" s="44"/>
      <c r="J809" s="48" t="s">
        <v>40</v>
      </c>
      <c r="K809" s="49"/>
      <c r="L809" s="42"/>
      <c r="M809" s="86"/>
      <c r="N809" s="71"/>
      <c r="O809" s="72"/>
      <c r="P809" s="70"/>
      <c r="Q809" s="78"/>
      <c r="R809" s="79"/>
      <c r="S809" s="80"/>
      <c r="T809" s="81"/>
      <c r="U809" s="88"/>
      <c r="V809" s="80"/>
      <c r="W809" s="81"/>
      <c r="X809" s="1"/>
    </row>
    <row r="810" spans="1:24" ht="23.25">
      <c r="A810" s="1"/>
      <c r="B810" s="51"/>
      <c r="C810" s="51"/>
      <c r="D810" s="51"/>
      <c r="E810" s="51"/>
      <c r="F810" s="93"/>
      <c r="G810" s="94"/>
      <c r="H810" s="51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686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34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23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35</v>
      </c>
      <c r="O814" s="62"/>
      <c r="P814" s="62"/>
      <c r="Q814" s="62"/>
      <c r="R814" s="63"/>
      <c r="S814" s="14" t="s">
        <v>2</v>
      </c>
      <c r="T814" s="15"/>
      <c r="U814" s="15"/>
      <c r="V814" s="15"/>
      <c r="W814" s="16"/>
      <c r="X814" s="1"/>
    </row>
    <row r="815" spans="1:24" ht="23.25">
      <c r="A815" s="1"/>
      <c r="B815" s="20" t="s">
        <v>24</v>
      </c>
      <c r="C815" s="21"/>
      <c r="D815" s="21"/>
      <c r="E815" s="21"/>
      <c r="F815" s="21"/>
      <c r="G815" s="21"/>
      <c r="H815" s="61"/>
      <c r="I815" s="1"/>
      <c r="J815" s="2" t="s">
        <v>4</v>
      </c>
      <c r="K815" s="18"/>
      <c r="L815" s="23" t="s">
        <v>32</v>
      </c>
      <c r="M815" s="23" t="s">
        <v>20</v>
      </c>
      <c r="N815" s="64"/>
      <c r="O815" s="17"/>
      <c r="P815" s="65"/>
      <c r="Q815" s="23" t="s">
        <v>3</v>
      </c>
      <c r="R815" s="16"/>
      <c r="S815" s="20" t="s">
        <v>36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33</v>
      </c>
      <c r="M816" s="30" t="s">
        <v>21</v>
      </c>
      <c r="N816" s="28" t="s">
        <v>6</v>
      </c>
      <c r="O816" s="67" t="s">
        <v>7</v>
      </c>
      <c r="P816" s="28" t="s">
        <v>8</v>
      </c>
      <c r="Q816" s="20" t="s">
        <v>30</v>
      </c>
      <c r="R816" s="22"/>
      <c r="S816" s="24"/>
      <c r="T816" s="25"/>
      <c r="U816" s="1"/>
      <c r="V816" s="14" t="s">
        <v>3</v>
      </c>
      <c r="W816" s="16"/>
      <c r="X816" s="1"/>
    </row>
    <row r="817" spans="1:24" ht="23.25">
      <c r="A817" s="1"/>
      <c r="B817" s="14" t="s">
        <v>13</v>
      </c>
      <c r="C817" s="14" t="s">
        <v>14</v>
      </c>
      <c r="D817" s="14" t="s">
        <v>15</v>
      </c>
      <c r="E817" s="14" t="s">
        <v>16</v>
      </c>
      <c r="F817" s="27" t="s">
        <v>17</v>
      </c>
      <c r="G817" s="2" t="s">
        <v>5</v>
      </c>
      <c r="H817" s="14" t="s">
        <v>18</v>
      </c>
      <c r="I817" s="24"/>
      <c r="J817" s="1"/>
      <c r="K817" s="18"/>
      <c r="L817" s="26" t="s">
        <v>19</v>
      </c>
      <c r="M817" s="28" t="s">
        <v>22</v>
      </c>
      <c r="N817" s="28"/>
      <c r="O817" s="28"/>
      <c r="P817" s="28"/>
      <c r="Q817" s="26" t="s">
        <v>25</v>
      </c>
      <c r="R817" s="29" t="s">
        <v>25</v>
      </c>
      <c r="S817" s="30" t="s">
        <v>6</v>
      </c>
      <c r="T817" s="28" t="s">
        <v>9</v>
      </c>
      <c r="U817" s="26" t="s">
        <v>10</v>
      </c>
      <c r="V817" s="14" t="s">
        <v>11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26</v>
      </c>
      <c r="R818" s="37" t="s">
        <v>27</v>
      </c>
      <c r="S818" s="31"/>
      <c r="T818" s="32"/>
      <c r="U818" s="33"/>
      <c r="V818" s="38" t="s">
        <v>28</v>
      </c>
      <c r="W818" s="39" t="s">
        <v>29</v>
      </c>
      <c r="X818" s="1"/>
    </row>
    <row r="819" spans="1:24" ht="23.25">
      <c r="A819" s="1"/>
      <c r="B819" s="40"/>
      <c r="C819" s="40"/>
      <c r="D819" s="40"/>
      <c r="E819" s="40"/>
      <c r="F819" s="50"/>
      <c r="G819" s="91"/>
      <c r="H819" s="40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89" t="s">
        <v>68</v>
      </c>
      <c r="C820" s="89" t="s">
        <v>38</v>
      </c>
      <c r="D820" s="89" t="s">
        <v>72</v>
      </c>
      <c r="E820" s="89" t="s">
        <v>44</v>
      </c>
      <c r="F820" s="90" t="s">
        <v>299</v>
      </c>
      <c r="G820" s="92" t="s">
        <v>49</v>
      </c>
      <c r="H820" s="40"/>
      <c r="I820" s="44"/>
      <c r="J820" s="48" t="s">
        <v>41</v>
      </c>
      <c r="K820" s="49"/>
      <c r="L820" s="42"/>
      <c r="M820" s="86"/>
      <c r="N820" s="71"/>
      <c r="O820" s="72"/>
      <c r="P820" s="70"/>
      <c r="Q820" s="78"/>
      <c r="R820" s="79"/>
      <c r="S820" s="80">
        <v>41813.8</v>
      </c>
      <c r="T820" s="81">
        <v>51015.5</v>
      </c>
      <c r="U820" s="88">
        <v>48784.1</v>
      </c>
      <c r="V820" s="80">
        <f>(U820/S820)*100</f>
        <v>116.66985540658825</v>
      </c>
      <c r="W820" s="81">
        <f>(U820/T820)*100</f>
        <v>95.6260352245886</v>
      </c>
      <c r="X820" s="1"/>
    </row>
    <row r="821" spans="1:24" ht="23.25">
      <c r="A821" s="1"/>
      <c r="B821" s="40"/>
      <c r="C821" s="40"/>
      <c r="D821" s="40"/>
      <c r="E821" s="40"/>
      <c r="F821" s="50"/>
      <c r="G821" s="91"/>
      <c r="H821" s="40"/>
      <c r="I821" s="44"/>
      <c r="J821" s="48" t="s">
        <v>409</v>
      </c>
      <c r="K821" s="49"/>
      <c r="L821" s="42" t="s">
        <v>410</v>
      </c>
      <c r="M821" s="86"/>
      <c r="N821" s="71"/>
      <c r="O821" s="72"/>
      <c r="P821" s="70"/>
      <c r="Q821" s="78"/>
      <c r="R821" s="79"/>
      <c r="S821" s="80"/>
      <c r="T821" s="81"/>
      <c r="U821" s="88"/>
      <c r="V821" s="80"/>
      <c r="W821" s="81"/>
      <c r="X821" s="1"/>
    </row>
    <row r="822" spans="1:24" ht="23.25">
      <c r="A822" s="1"/>
      <c r="B822" s="40"/>
      <c r="C822" s="40"/>
      <c r="D822" s="40"/>
      <c r="E822" s="40"/>
      <c r="F822" s="50"/>
      <c r="G822" s="91"/>
      <c r="H822" s="40"/>
      <c r="I822" s="44"/>
      <c r="J822" s="48" t="s">
        <v>411</v>
      </c>
      <c r="K822" s="49"/>
      <c r="L822" s="42" t="s">
        <v>412</v>
      </c>
      <c r="M822" s="86" t="s">
        <v>413</v>
      </c>
      <c r="N822" s="71">
        <v>38</v>
      </c>
      <c r="O822" s="72">
        <v>38</v>
      </c>
      <c r="P822" s="70">
        <v>38</v>
      </c>
      <c r="Q822" s="78">
        <f>(P822/N822)*100</f>
        <v>100</v>
      </c>
      <c r="R822" s="79">
        <f>(P822/O822)*100</f>
        <v>100</v>
      </c>
      <c r="S822" s="80">
        <f>+S823+S824</f>
        <v>235980.1</v>
      </c>
      <c r="T822" s="81">
        <f>+T823+T824</f>
        <v>310762.7</v>
      </c>
      <c r="U822" s="88">
        <f>+U823+U824</f>
        <v>298169.9</v>
      </c>
      <c r="V822" s="80">
        <f>(U822/S822)*100</f>
        <v>126.35383237823868</v>
      </c>
      <c r="W822" s="81">
        <f>(U822/T822)*100</f>
        <v>95.94777622925788</v>
      </c>
      <c r="X822" s="1"/>
    </row>
    <row r="823" spans="1:24" ht="23.25">
      <c r="A823" s="1"/>
      <c r="B823" s="40"/>
      <c r="C823" s="40"/>
      <c r="D823" s="40"/>
      <c r="E823" s="40"/>
      <c r="F823" s="50"/>
      <c r="G823" s="91"/>
      <c r="H823" s="40"/>
      <c r="I823" s="44"/>
      <c r="J823" s="48" t="s">
        <v>40</v>
      </c>
      <c r="K823" s="49"/>
      <c r="L823" s="42"/>
      <c r="M823" s="86"/>
      <c r="N823" s="71"/>
      <c r="O823" s="72"/>
      <c r="P823" s="70"/>
      <c r="Q823" s="78"/>
      <c r="R823" s="79"/>
      <c r="S823" s="80"/>
      <c r="T823" s="81"/>
      <c r="U823" s="88"/>
      <c r="V823" s="80"/>
      <c r="W823" s="81"/>
      <c r="X823" s="1"/>
    </row>
    <row r="824" spans="1:24" ht="23.25">
      <c r="A824" s="1"/>
      <c r="B824" s="40"/>
      <c r="C824" s="40"/>
      <c r="D824" s="40"/>
      <c r="E824" s="40"/>
      <c r="F824" s="50"/>
      <c r="G824" s="91"/>
      <c r="H824" s="40"/>
      <c r="I824" s="44"/>
      <c r="J824" s="48" t="s">
        <v>41</v>
      </c>
      <c r="K824" s="49"/>
      <c r="L824" s="42"/>
      <c r="M824" s="86"/>
      <c r="N824" s="71"/>
      <c r="O824" s="72"/>
      <c r="P824" s="70"/>
      <c r="Q824" s="78"/>
      <c r="R824" s="79"/>
      <c r="S824" s="80">
        <v>235980.1</v>
      </c>
      <c r="T824" s="81">
        <v>310762.7</v>
      </c>
      <c r="U824" s="88">
        <v>298169.9</v>
      </c>
      <c r="V824" s="80">
        <f>(U824/S824)*100</f>
        <v>126.35383237823868</v>
      </c>
      <c r="W824" s="81">
        <f>(U824/T824)*100</f>
        <v>95.94777622925788</v>
      </c>
      <c r="X824" s="1"/>
    </row>
    <row r="825" spans="1:24" ht="23.25">
      <c r="A825" s="1"/>
      <c r="B825" s="40"/>
      <c r="C825" s="40"/>
      <c r="D825" s="40"/>
      <c r="E825" s="40"/>
      <c r="F825" s="50"/>
      <c r="G825" s="91"/>
      <c r="H825" s="40"/>
      <c r="I825" s="44"/>
      <c r="J825" s="48" t="s">
        <v>414</v>
      </c>
      <c r="K825" s="49"/>
      <c r="L825" s="42" t="s">
        <v>415</v>
      </c>
      <c r="M825" s="86"/>
      <c r="N825" s="71"/>
      <c r="O825" s="72"/>
      <c r="P825" s="70"/>
      <c r="Q825" s="78"/>
      <c r="R825" s="79"/>
      <c r="S825" s="80"/>
      <c r="T825" s="81"/>
      <c r="U825" s="88"/>
      <c r="V825" s="80"/>
      <c r="W825" s="81"/>
      <c r="X825" s="1"/>
    </row>
    <row r="826" spans="1:24" ht="23.25">
      <c r="A826" s="1"/>
      <c r="B826" s="40"/>
      <c r="C826" s="40"/>
      <c r="D826" s="40"/>
      <c r="E826" s="40"/>
      <c r="F826" s="50"/>
      <c r="G826" s="91"/>
      <c r="H826" s="40"/>
      <c r="I826" s="44"/>
      <c r="J826" s="48" t="s">
        <v>416</v>
      </c>
      <c r="K826" s="49"/>
      <c r="L826" s="42" t="s">
        <v>417</v>
      </c>
      <c r="M826" s="86" t="s">
        <v>298</v>
      </c>
      <c r="N826" s="71">
        <v>580296</v>
      </c>
      <c r="O826" s="72">
        <v>553794</v>
      </c>
      <c r="P826" s="70">
        <v>727077</v>
      </c>
      <c r="Q826" s="78">
        <f>(P826/N826)*100</f>
        <v>125.29416022167996</v>
      </c>
      <c r="R826" s="79">
        <f>(P826/O826)*100</f>
        <v>131.29015482291248</v>
      </c>
      <c r="S826" s="80">
        <f>+S827+S828</f>
        <v>117892.5</v>
      </c>
      <c r="T826" s="81">
        <f>+T827+T828</f>
        <v>144810.3</v>
      </c>
      <c r="U826" s="88">
        <f>+U827+U828</f>
        <v>138519.1</v>
      </c>
      <c r="V826" s="80">
        <f>(U826/S826)*100</f>
        <v>117.49610874313463</v>
      </c>
      <c r="W826" s="81">
        <f>(U826/T826)*100</f>
        <v>95.65555765025003</v>
      </c>
      <c r="X826" s="1"/>
    </row>
    <row r="827" spans="1:24" ht="23.25">
      <c r="A827" s="1"/>
      <c r="B827" s="40"/>
      <c r="C827" s="40"/>
      <c r="D827" s="40"/>
      <c r="E827" s="40"/>
      <c r="F827" s="50"/>
      <c r="G827" s="91"/>
      <c r="H827" s="40"/>
      <c r="I827" s="44"/>
      <c r="J827" s="48" t="s">
        <v>40</v>
      </c>
      <c r="K827" s="49"/>
      <c r="L827" s="42"/>
      <c r="M827" s="86"/>
      <c r="N827" s="71"/>
      <c r="O827" s="72"/>
      <c r="P827" s="70"/>
      <c r="Q827" s="78"/>
      <c r="R827" s="79"/>
      <c r="S827" s="80"/>
      <c r="T827" s="81"/>
      <c r="U827" s="88"/>
      <c r="V827" s="80"/>
      <c r="W827" s="81"/>
      <c r="X827" s="1"/>
    </row>
    <row r="828" spans="1:24" ht="23.25">
      <c r="A828" s="1"/>
      <c r="B828" s="40"/>
      <c r="C828" s="40"/>
      <c r="D828" s="40"/>
      <c r="E828" s="40"/>
      <c r="F828" s="50"/>
      <c r="G828" s="91"/>
      <c r="H828" s="40"/>
      <c r="I828" s="44"/>
      <c r="J828" s="48" t="s">
        <v>41</v>
      </c>
      <c r="K828" s="49"/>
      <c r="L828" s="42"/>
      <c r="M828" s="86"/>
      <c r="N828" s="71"/>
      <c r="O828" s="72"/>
      <c r="P828" s="70"/>
      <c r="Q828" s="78"/>
      <c r="R828" s="79"/>
      <c r="S828" s="80">
        <v>117892.5</v>
      </c>
      <c r="T828" s="81">
        <v>144810.3</v>
      </c>
      <c r="U828" s="88">
        <v>138519.1</v>
      </c>
      <c r="V828" s="80">
        <f>(U828/S828)*100</f>
        <v>117.49610874313463</v>
      </c>
      <c r="W828" s="81">
        <f>(U828/T828)*100</f>
        <v>95.65555765025003</v>
      </c>
      <c r="X828" s="1"/>
    </row>
    <row r="829" spans="1:24" ht="23.25">
      <c r="A829" s="1"/>
      <c r="B829" s="40"/>
      <c r="C829" s="40"/>
      <c r="D829" s="40"/>
      <c r="E829" s="40"/>
      <c r="F829" s="50"/>
      <c r="G829" s="91"/>
      <c r="H829" s="40"/>
      <c r="I829" s="44"/>
      <c r="J829" s="48" t="s">
        <v>405</v>
      </c>
      <c r="K829" s="49"/>
      <c r="L829" s="42"/>
      <c r="M829" s="86"/>
      <c r="N829" s="71"/>
      <c r="O829" s="72"/>
      <c r="P829" s="70"/>
      <c r="Q829" s="78"/>
      <c r="R829" s="79"/>
      <c r="S829" s="80"/>
      <c r="T829" s="81"/>
      <c r="U829" s="88"/>
      <c r="V829" s="80"/>
      <c r="W829" s="81"/>
      <c r="X829" s="1"/>
    </row>
    <row r="830" spans="1:24" ht="23.25">
      <c r="A830" s="1"/>
      <c r="B830" s="40"/>
      <c r="C830" s="40"/>
      <c r="D830" s="40"/>
      <c r="E830" s="40"/>
      <c r="F830" s="50"/>
      <c r="G830" s="91"/>
      <c r="H830" s="40"/>
      <c r="I830" s="44"/>
      <c r="J830" s="48" t="s">
        <v>418</v>
      </c>
      <c r="K830" s="49"/>
      <c r="L830" s="42" t="s">
        <v>310</v>
      </c>
      <c r="M830" s="86"/>
      <c r="N830" s="71"/>
      <c r="O830" s="72"/>
      <c r="P830" s="70"/>
      <c r="Q830" s="78"/>
      <c r="R830" s="79"/>
      <c r="S830" s="80"/>
      <c r="T830" s="81"/>
      <c r="U830" s="88"/>
      <c r="V830" s="80"/>
      <c r="W830" s="81"/>
      <c r="X830" s="1"/>
    </row>
    <row r="831" spans="1:24" ht="23.25">
      <c r="A831" s="1"/>
      <c r="B831" s="40"/>
      <c r="C831" s="40"/>
      <c r="D831" s="40"/>
      <c r="E831" s="40"/>
      <c r="F831" s="50"/>
      <c r="G831" s="91"/>
      <c r="H831" s="40"/>
      <c r="I831" s="44"/>
      <c r="J831" s="48" t="s">
        <v>419</v>
      </c>
      <c r="K831" s="49"/>
      <c r="L831" s="42" t="s">
        <v>420</v>
      </c>
      <c r="M831" s="86" t="s">
        <v>316</v>
      </c>
      <c r="N831" s="71">
        <v>22</v>
      </c>
      <c r="O831" s="72">
        <v>26</v>
      </c>
      <c r="P831" s="70">
        <v>26</v>
      </c>
      <c r="Q831" s="78">
        <f>(P831/N831)*100</f>
        <v>118.18181818181819</v>
      </c>
      <c r="R831" s="79">
        <f>(P831/O831)*100</f>
        <v>100</v>
      </c>
      <c r="S831" s="80">
        <f>+S832+S833</f>
        <v>63813.9</v>
      </c>
      <c r="T831" s="81">
        <f>+T832+T833</f>
        <v>80017.2</v>
      </c>
      <c r="U831" s="88">
        <f>+U832+U833</f>
        <v>76611.8</v>
      </c>
      <c r="V831" s="80">
        <f>(U831/S831)*100</f>
        <v>120.05503503155268</v>
      </c>
      <c r="W831" s="81">
        <f>(U831/T831)*100</f>
        <v>95.74416500452404</v>
      </c>
      <c r="X831" s="1"/>
    </row>
    <row r="832" spans="1:24" ht="23.25">
      <c r="A832" s="1"/>
      <c r="B832" s="40"/>
      <c r="C832" s="40"/>
      <c r="D832" s="40"/>
      <c r="E832" s="40"/>
      <c r="F832" s="50"/>
      <c r="G832" s="91"/>
      <c r="H832" s="40"/>
      <c r="I832" s="44"/>
      <c r="J832" s="48" t="s">
        <v>40</v>
      </c>
      <c r="K832" s="49"/>
      <c r="L832" s="42"/>
      <c r="M832" s="86"/>
      <c r="N832" s="71"/>
      <c r="O832" s="72"/>
      <c r="P832" s="70"/>
      <c r="Q832" s="78"/>
      <c r="R832" s="79"/>
      <c r="S832" s="80"/>
      <c r="T832" s="81"/>
      <c r="U832" s="88"/>
      <c r="V832" s="80"/>
      <c r="W832" s="81"/>
      <c r="X832" s="1"/>
    </row>
    <row r="833" spans="1:24" ht="23.25">
      <c r="A833" s="1"/>
      <c r="B833" s="40"/>
      <c r="C833" s="40"/>
      <c r="D833" s="40"/>
      <c r="E833" s="40"/>
      <c r="F833" s="50"/>
      <c r="G833" s="91"/>
      <c r="H833" s="40"/>
      <c r="I833" s="44"/>
      <c r="J833" s="48" t="s">
        <v>41</v>
      </c>
      <c r="K833" s="49"/>
      <c r="L833" s="42"/>
      <c r="M833" s="86"/>
      <c r="N833" s="71"/>
      <c r="O833" s="72"/>
      <c r="P833" s="70"/>
      <c r="Q833" s="78"/>
      <c r="R833" s="79"/>
      <c r="S833" s="80">
        <v>63813.9</v>
      </c>
      <c r="T833" s="81">
        <v>80017.2</v>
      </c>
      <c r="U833" s="88">
        <v>76611.8</v>
      </c>
      <c r="V833" s="80">
        <f>(U833/S833)*100</f>
        <v>120.05503503155268</v>
      </c>
      <c r="W833" s="81">
        <f>(U833/T833)*100</f>
        <v>95.74416500452404</v>
      </c>
      <c r="X833" s="1"/>
    </row>
    <row r="834" spans="1:24" ht="23.25">
      <c r="A834" s="1"/>
      <c r="B834" s="40"/>
      <c r="C834" s="40"/>
      <c r="D834" s="40"/>
      <c r="E834" s="40"/>
      <c r="F834" s="50"/>
      <c r="G834" s="91"/>
      <c r="H834" s="40"/>
      <c r="I834" s="44"/>
      <c r="J834" s="48"/>
      <c r="K834" s="49"/>
      <c r="L834" s="42"/>
      <c r="M834" s="86"/>
      <c r="N834" s="71"/>
      <c r="O834" s="72"/>
      <c r="P834" s="70"/>
      <c r="Q834" s="78"/>
      <c r="R834" s="79"/>
      <c r="S834" s="80"/>
      <c r="T834" s="81"/>
      <c r="U834" s="88"/>
      <c r="V834" s="80"/>
      <c r="W834" s="81"/>
      <c r="X834" s="1"/>
    </row>
    <row r="835" spans="1:24" ht="23.25">
      <c r="A835" s="1"/>
      <c r="B835" s="40"/>
      <c r="C835" s="40"/>
      <c r="D835" s="40"/>
      <c r="E835" s="40"/>
      <c r="F835" s="50"/>
      <c r="G835" s="91"/>
      <c r="H835" s="89" t="s">
        <v>304</v>
      </c>
      <c r="I835" s="44"/>
      <c r="J835" s="48" t="s">
        <v>370</v>
      </c>
      <c r="K835" s="49"/>
      <c r="L835" s="42"/>
      <c r="M835" s="86"/>
      <c r="N835" s="71"/>
      <c r="O835" s="72"/>
      <c r="P835" s="70"/>
      <c r="Q835" s="78"/>
      <c r="R835" s="79"/>
      <c r="S835" s="80"/>
      <c r="T835" s="81"/>
      <c r="U835" s="88"/>
      <c r="V835" s="80"/>
      <c r="W835" s="81"/>
      <c r="X835" s="1"/>
    </row>
    <row r="836" spans="1:24" ht="23.25">
      <c r="A836" s="1"/>
      <c r="B836" s="40"/>
      <c r="C836" s="40"/>
      <c r="D836" s="40"/>
      <c r="E836" s="40"/>
      <c r="F836" s="50"/>
      <c r="G836" s="91"/>
      <c r="H836" s="40"/>
      <c r="I836" s="44"/>
      <c r="J836" s="48" t="s">
        <v>306</v>
      </c>
      <c r="K836" s="49"/>
      <c r="L836" s="42"/>
      <c r="M836" s="86"/>
      <c r="N836" s="71"/>
      <c r="O836" s="72"/>
      <c r="P836" s="70"/>
      <c r="Q836" s="78"/>
      <c r="R836" s="79"/>
      <c r="S836" s="80">
        <f>+S837+S838</f>
        <v>596803.2</v>
      </c>
      <c r="T836" s="81">
        <f>+T837+T838</f>
        <v>759210.3</v>
      </c>
      <c r="U836" s="88">
        <f>+U837+U838</f>
        <v>727362.5</v>
      </c>
      <c r="V836" s="80">
        <f>(U836/S836)*100</f>
        <v>121.87644101104016</v>
      </c>
      <c r="W836" s="81">
        <f>(U836/T836)*100</f>
        <v>95.80514121054469</v>
      </c>
      <c r="X836" s="1"/>
    </row>
    <row r="837" spans="1:24" ht="23.25">
      <c r="A837" s="1"/>
      <c r="B837" s="40"/>
      <c r="C837" s="40"/>
      <c r="D837" s="40"/>
      <c r="E837" s="40"/>
      <c r="F837" s="50"/>
      <c r="G837" s="91"/>
      <c r="H837" s="40"/>
      <c r="I837" s="44"/>
      <c r="J837" s="48" t="s">
        <v>40</v>
      </c>
      <c r="K837" s="49"/>
      <c r="L837" s="42"/>
      <c r="M837" s="86"/>
      <c r="N837" s="71"/>
      <c r="O837" s="72"/>
      <c r="P837" s="70"/>
      <c r="Q837" s="78"/>
      <c r="R837" s="79"/>
      <c r="S837" s="80">
        <v>0</v>
      </c>
      <c r="T837" s="81">
        <v>0</v>
      </c>
      <c r="U837" s="88">
        <v>0</v>
      </c>
      <c r="V837" s="80"/>
      <c r="W837" s="81"/>
      <c r="X837" s="1"/>
    </row>
    <row r="838" spans="1:24" ht="23.25">
      <c r="A838" s="1"/>
      <c r="B838" s="40"/>
      <c r="C838" s="40"/>
      <c r="D838" s="40"/>
      <c r="E838" s="40"/>
      <c r="F838" s="50"/>
      <c r="G838" s="91"/>
      <c r="H838" s="40"/>
      <c r="I838" s="44"/>
      <c r="J838" s="48" t="s">
        <v>41</v>
      </c>
      <c r="K838" s="49"/>
      <c r="L838" s="42"/>
      <c r="M838" s="86"/>
      <c r="N838" s="71"/>
      <c r="O838" s="72"/>
      <c r="P838" s="70"/>
      <c r="Q838" s="78"/>
      <c r="R838" s="79"/>
      <c r="S838" s="80">
        <v>596803.2</v>
      </c>
      <c r="T838" s="81">
        <v>759210.3</v>
      </c>
      <c r="U838" s="88">
        <v>727362.5</v>
      </c>
      <c r="V838" s="80">
        <f>(U838/S838)*100</f>
        <v>121.87644101104016</v>
      </c>
      <c r="W838" s="81">
        <f>(U838/T838)*100</f>
        <v>95.80514121054469</v>
      </c>
      <c r="X838" s="1"/>
    </row>
    <row r="839" spans="1:24" ht="23.25">
      <c r="A839" s="1"/>
      <c r="B839" s="40"/>
      <c r="C839" s="40"/>
      <c r="D839" s="40"/>
      <c r="E839" s="40"/>
      <c r="F839" s="50"/>
      <c r="G839" s="91"/>
      <c r="H839" s="40"/>
      <c r="I839" s="44"/>
      <c r="J839" s="48"/>
      <c r="K839" s="49"/>
      <c r="L839" s="42"/>
      <c r="M839" s="86"/>
      <c r="N839" s="71"/>
      <c r="O839" s="72"/>
      <c r="P839" s="70"/>
      <c r="Q839" s="78"/>
      <c r="R839" s="79"/>
      <c r="S839" s="80"/>
      <c r="T839" s="81"/>
      <c r="U839" s="88"/>
      <c r="V839" s="80"/>
      <c r="W839" s="81"/>
      <c r="X839" s="1"/>
    </row>
    <row r="840" spans="1:24" ht="23.25">
      <c r="A840" s="1"/>
      <c r="B840" s="40"/>
      <c r="C840" s="40"/>
      <c r="D840" s="40"/>
      <c r="E840" s="40"/>
      <c r="F840" s="90" t="s">
        <v>421</v>
      </c>
      <c r="G840" s="91"/>
      <c r="H840" s="40"/>
      <c r="I840" s="44"/>
      <c r="J840" s="48" t="s">
        <v>422</v>
      </c>
      <c r="K840" s="49"/>
      <c r="L840" s="42"/>
      <c r="M840" s="86"/>
      <c r="N840" s="71"/>
      <c r="O840" s="72"/>
      <c r="P840" s="70"/>
      <c r="Q840" s="78"/>
      <c r="R840" s="79"/>
      <c r="S840" s="80">
        <f>+S841+S842</f>
        <v>51800</v>
      </c>
      <c r="T840" s="81">
        <f>+T841+T842</f>
        <v>51800</v>
      </c>
      <c r="U840" s="88">
        <f>+U841+U842</f>
        <v>51800</v>
      </c>
      <c r="V840" s="80">
        <f>(U840/S840)*100</f>
        <v>100</v>
      </c>
      <c r="W840" s="81">
        <f>(U840/T840)*100</f>
        <v>100</v>
      </c>
      <c r="X840" s="1"/>
    </row>
    <row r="841" spans="1:24" ht="23.25">
      <c r="A841" s="1"/>
      <c r="B841" s="40"/>
      <c r="C841" s="40"/>
      <c r="D841" s="40"/>
      <c r="E841" s="40"/>
      <c r="F841" s="50"/>
      <c r="G841" s="91"/>
      <c r="H841" s="40"/>
      <c r="I841" s="44"/>
      <c r="J841" s="48" t="s">
        <v>40</v>
      </c>
      <c r="K841" s="49"/>
      <c r="L841" s="42"/>
      <c r="M841" s="86"/>
      <c r="N841" s="71"/>
      <c r="O841" s="72"/>
      <c r="P841" s="70"/>
      <c r="Q841" s="78"/>
      <c r="R841" s="79"/>
      <c r="S841" s="80">
        <f aca="true" t="shared" si="57" ref="S841:U842">+S846</f>
        <v>0</v>
      </c>
      <c r="T841" s="81">
        <f t="shared" si="57"/>
        <v>0</v>
      </c>
      <c r="U841" s="88">
        <f t="shared" si="57"/>
        <v>0</v>
      </c>
      <c r="V841" s="80"/>
      <c r="W841" s="81"/>
      <c r="X841" s="1"/>
    </row>
    <row r="842" spans="1:24" ht="23.25">
      <c r="A842" s="1"/>
      <c r="B842" s="40"/>
      <c r="C842" s="40"/>
      <c r="D842" s="40"/>
      <c r="E842" s="40"/>
      <c r="F842" s="50"/>
      <c r="G842" s="91"/>
      <c r="H842" s="40"/>
      <c r="I842" s="44"/>
      <c r="J842" s="48" t="s">
        <v>41</v>
      </c>
      <c r="K842" s="49"/>
      <c r="L842" s="42"/>
      <c r="M842" s="86"/>
      <c r="N842" s="71"/>
      <c r="O842" s="72"/>
      <c r="P842" s="70"/>
      <c r="Q842" s="78"/>
      <c r="R842" s="79"/>
      <c r="S842" s="80">
        <f t="shared" si="57"/>
        <v>51800</v>
      </c>
      <c r="T842" s="81">
        <f t="shared" si="57"/>
        <v>51800</v>
      </c>
      <c r="U842" s="88">
        <f t="shared" si="57"/>
        <v>51800</v>
      </c>
      <c r="V842" s="80">
        <f>(U842/S842)*100</f>
        <v>100</v>
      </c>
      <c r="W842" s="81">
        <f>(U842/T842)*100</f>
        <v>100</v>
      </c>
      <c r="X842" s="1"/>
    </row>
    <row r="843" spans="1:24" ht="23.25">
      <c r="A843" s="1"/>
      <c r="B843" s="40"/>
      <c r="C843" s="40"/>
      <c r="D843" s="40"/>
      <c r="E843" s="40"/>
      <c r="F843" s="50"/>
      <c r="G843" s="91"/>
      <c r="H843" s="40"/>
      <c r="I843" s="44"/>
      <c r="J843" s="48"/>
      <c r="K843" s="49"/>
      <c r="L843" s="42"/>
      <c r="M843" s="86"/>
      <c r="N843" s="71"/>
      <c r="O843" s="72"/>
      <c r="P843" s="70"/>
      <c r="Q843" s="78"/>
      <c r="R843" s="79"/>
      <c r="S843" s="80"/>
      <c r="T843" s="81"/>
      <c r="U843" s="88"/>
      <c r="V843" s="80"/>
      <c r="W843" s="81"/>
      <c r="X843" s="1"/>
    </row>
    <row r="844" spans="1:24" ht="23.25">
      <c r="A844" s="1"/>
      <c r="B844" s="40"/>
      <c r="C844" s="40"/>
      <c r="D844" s="40"/>
      <c r="E844" s="40"/>
      <c r="F844" s="50"/>
      <c r="G844" s="92" t="s">
        <v>49</v>
      </c>
      <c r="H844" s="40"/>
      <c r="I844" s="44"/>
      <c r="J844" s="48" t="s">
        <v>50</v>
      </c>
      <c r="K844" s="49"/>
      <c r="L844" s="42"/>
      <c r="M844" s="86"/>
      <c r="N844" s="71"/>
      <c r="O844" s="72"/>
      <c r="P844" s="70"/>
      <c r="Q844" s="78"/>
      <c r="R844" s="79"/>
      <c r="S844" s="80"/>
      <c r="T844" s="81"/>
      <c r="U844" s="88"/>
      <c r="V844" s="80"/>
      <c r="W844" s="81"/>
      <c r="X844" s="1"/>
    </row>
    <row r="845" spans="1:24" ht="23.25">
      <c r="A845" s="1"/>
      <c r="B845" s="40"/>
      <c r="C845" s="40"/>
      <c r="D845" s="40"/>
      <c r="E845" s="40"/>
      <c r="F845" s="50"/>
      <c r="G845" s="91"/>
      <c r="H845" s="40"/>
      <c r="I845" s="44"/>
      <c r="J845" s="48" t="s">
        <v>51</v>
      </c>
      <c r="K845" s="49"/>
      <c r="L845" s="42"/>
      <c r="M845" s="86"/>
      <c r="N845" s="71"/>
      <c r="O845" s="72"/>
      <c r="P845" s="70"/>
      <c r="Q845" s="78"/>
      <c r="R845" s="79"/>
      <c r="S845" s="80">
        <f>+S846+S847</f>
        <v>51800</v>
      </c>
      <c r="T845" s="81">
        <f>+T846+T847</f>
        <v>51800</v>
      </c>
      <c r="U845" s="88">
        <f>+U846+U847</f>
        <v>51800</v>
      </c>
      <c r="V845" s="80">
        <f>(U845/S845)*100</f>
        <v>100</v>
      </c>
      <c r="W845" s="81">
        <f>(U845/T845)*100</f>
        <v>100</v>
      </c>
      <c r="X845" s="1"/>
    </row>
    <row r="846" spans="1:24" ht="23.25">
      <c r="A846" s="1"/>
      <c r="B846" s="40"/>
      <c r="C846" s="40"/>
      <c r="D846" s="40"/>
      <c r="E846" s="40"/>
      <c r="F846" s="50"/>
      <c r="G846" s="91"/>
      <c r="H846" s="40"/>
      <c r="I846" s="44"/>
      <c r="J846" s="48" t="s">
        <v>40</v>
      </c>
      <c r="K846" s="49"/>
      <c r="L846" s="42"/>
      <c r="M846" s="86"/>
      <c r="N846" s="71"/>
      <c r="O846" s="72"/>
      <c r="P846" s="70"/>
      <c r="Q846" s="78"/>
      <c r="R846" s="79"/>
      <c r="S846" s="80">
        <f aca="true" t="shared" si="58" ref="S846:U847">+S850</f>
        <v>0</v>
      </c>
      <c r="T846" s="81">
        <f t="shared" si="58"/>
        <v>0</v>
      </c>
      <c r="U846" s="88">
        <f t="shared" si="58"/>
        <v>0</v>
      </c>
      <c r="V846" s="80"/>
      <c r="W846" s="81"/>
      <c r="X846" s="1"/>
    </row>
    <row r="847" spans="1:24" ht="23.25">
      <c r="A847" s="1"/>
      <c r="B847" s="40"/>
      <c r="C847" s="40"/>
      <c r="D847" s="40"/>
      <c r="E847" s="40"/>
      <c r="F847" s="50"/>
      <c r="G847" s="91"/>
      <c r="H847" s="40"/>
      <c r="I847" s="44"/>
      <c r="J847" s="48" t="s">
        <v>41</v>
      </c>
      <c r="K847" s="49"/>
      <c r="L847" s="42"/>
      <c r="M847" s="86"/>
      <c r="N847" s="71"/>
      <c r="O847" s="72"/>
      <c r="P847" s="70"/>
      <c r="Q847" s="78"/>
      <c r="R847" s="79"/>
      <c r="S847" s="80">
        <f t="shared" si="58"/>
        <v>51800</v>
      </c>
      <c r="T847" s="81">
        <f t="shared" si="58"/>
        <v>51800</v>
      </c>
      <c r="U847" s="88">
        <f t="shared" si="58"/>
        <v>51800</v>
      </c>
      <c r="V847" s="80">
        <f>(U847/S847)*100</f>
        <v>100</v>
      </c>
      <c r="W847" s="81">
        <f>(U847/T847)*100</f>
        <v>100</v>
      </c>
      <c r="X847" s="1"/>
    </row>
    <row r="848" spans="1:24" ht="23.25">
      <c r="A848" s="1"/>
      <c r="B848" s="40"/>
      <c r="C848" s="40"/>
      <c r="D848" s="40"/>
      <c r="E848" s="40"/>
      <c r="F848" s="50"/>
      <c r="G848" s="91"/>
      <c r="H848" s="40"/>
      <c r="I848" s="44"/>
      <c r="J848" s="48"/>
      <c r="K848" s="49"/>
      <c r="L848" s="42"/>
      <c r="M848" s="86"/>
      <c r="N848" s="71"/>
      <c r="O848" s="72"/>
      <c r="P848" s="70"/>
      <c r="Q848" s="78"/>
      <c r="R848" s="79"/>
      <c r="S848" s="80"/>
      <c r="T848" s="81"/>
      <c r="U848" s="88"/>
      <c r="V848" s="80"/>
      <c r="W848" s="81"/>
      <c r="X848" s="1"/>
    </row>
    <row r="849" spans="1:24" ht="23.25">
      <c r="A849" s="1"/>
      <c r="B849" s="40"/>
      <c r="C849" s="40"/>
      <c r="D849" s="40"/>
      <c r="E849" s="40"/>
      <c r="F849" s="50"/>
      <c r="G849" s="91"/>
      <c r="H849" s="89" t="s">
        <v>423</v>
      </c>
      <c r="I849" s="44"/>
      <c r="J849" s="48" t="s">
        <v>424</v>
      </c>
      <c r="K849" s="49"/>
      <c r="L849" s="42"/>
      <c r="M849" s="86"/>
      <c r="N849" s="71"/>
      <c r="O849" s="72"/>
      <c r="P849" s="70"/>
      <c r="Q849" s="78"/>
      <c r="R849" s="79"/>
      <c r="S849" s="80">
        <f>+S850+S851</f>
        <v>51800</v>
      </c>
      <c r="T849" s="81">
        <f>+T850+T851</f>
        <v>51800</v>
      </c>
      <c r="U849" s="88">
        <f>+U850+U851</f>
        <v>51800</v>
      </c>
      <c r="V849" s="80">
        <f>(U849/S849)*100</f>
        <v>100</v>
      </c>
      <c r="W849" s="81">
        <f>(U849/T849)*100</f>
        <v>100</v>
      </c>
      <c r="X849" s="1"/>
    </row>
    <row r="850" spans="1:24" ht="23.25">
      <c r="A850" s="1"/>
      <c r="B850" s="40"/>
      <c r="C850" s="40"/>
      <c r="D850" s="40"/>
      <c r="E850" s="40"/>
      <c r="F850" s="50"/>
      <c r="G850" s="91"/>
      <c r="H850" s="40"/>
      <c r="I850" s="44"/>
      <c r="J850" s="48" t="s">
        <v>40</v>
      </c>
      <c r="K850" s="49"/>
      <c r="L850" s="42"/>
      <c r="M850" s="86"/>
      <c r="N850" s="71"/>
      <c r="O850" s="72"/>
      <c r="P850" s="70"/>
      <c r="Q850" s="78"/>
      <c r="R850" s="79"/>
      <c r="S850" s="80">
        <v>0</v>
      </c>
      <c r="T850" s="81">
        <v>0</v>
      </c>
      <c r="U850" s="88">
        <v>0</v>
      </c>
      <c r="V850" s="80"/>
      <c r="W850" s="81"/>
      <c r="X850" s="1"/>
    </row>
    <row r="851" spans="1:24" ht="23.25">
      <c r="A851" s="1"/>
      <c r="B851" s="40"/>
      <c r="C851" s="40"/>
      <c r="D851" s="40"/>
      <c r="E851" s="40"/>
      <c r="F851" s="50"/>
      <c r="G851" s="91"/>
      <c r="H851" s="40"/>
      <c r="I851" s="44"/>
      <c r="J851" s="48" t="s">
        <v>41</v>
      </c>
      <c r="K851" s="49"/>
      <c r="L851" s="42"/>
      <c r="M851" s="86"/>
      <c r="N851" s="71"/>
      <c r="O851" s="72"/>
      <c r="P851" s="70"/>
      <c r="Q851" s="78"/>
      <c r="R851" s="79"/>
      <c r="S851" s="80">
        <v>51800</v>
      </c>
      <c r="T851" s="81">
        <v>51800</v>
      </c>
      <c r="U851" s="88">
        <v>51800</v>
      </c>
      <c r="V851" s="80">
        <f>(U851/S851)*100</f>
        <v>100</v>
      </c>
      <c r="W851" s="81">
        <f>(U851/T851)*100</f>
        <v>100</v>
      </c>
      <c r="X851" s="1"/>
    </row>
    <row r="852" spans="1:24" ht="23.25">
      <c r="A852" s="1"/>
      <c r="B852" s="40"/>
      <c r="C852" s="40"/>
      <c r="D852" s="40"/>
      <c r="E852" s="40"/>
      <c r="F852" s="50"/>
      <c r="G852" s="91"/>
      <c r="H852" s="40"/>
      <c r="I852" s="44"/>
      <c r="J852" s="48"/>
      <c r="K852" s="49"/>
      <c r="L852" s="42"/>
      <c r="M852" s="86"/>
      <c r="N852" s="71"/>
      <c r="O852" s="72"/>
      <c r="P852" s="70"/>
      <c r="Q852" s="78"/>
      <c r="R852" s="79"/>
      <c r="S852" s="80"/>
      <c r="T852" s="81"/>
      <c r="U852" s="88"/>
      <c r="V852" s="80"/>
      <c r="W852" s="81"/>
      <c r="X852" s="1"/>
    </row>
    <row r="853" spans="1:24" ht="23.25">
      <c r="A853" s="1"/>
      <c r="B853" s="40"/>
      <c r="C853" s="40"/>
      <c r="D853" s="40"/>
      <c r="E853" s="40"/>
      <c r="F853" s="90" t="s">
        <v>425</v>
      </c>
      <c r="G853" s="91"/>
      <c r="H853" s="40"/>
      <c r="I853" s="44"/>
      <c r="J853" s="48" t="s">
        <v>426</v>
      </c>
      <c r="K853" s="49"/>
      <c r="L853" s="42"/>
      <c r="M853" s="86"/>
      <c r="N853" s="71"/>
      <c r="O853" s="72"/>
      <c r="P853" s="70"/>
      <c r="Q853" s="78"/>
      <c r="R853" s="79"/>
      <c r="S853" s="80">
        <f>+S854+S865</f>
        <v>76390</v>
      </c>
      <c r="T853" s="81">
        <f>+T854+T865</f>
        <v>81622.4</v>
      </c>
      <c r="U853" s="88">
        <f>+U854+U865</f>
        <v>78424.3</v>
      </c>
      <c r="V853" s="80">
        <f>(U853/S853)*100</f>
        <v>102.66304490116507</v>
      </c>
      <c r="W853" s="81">
        <f>(U853/T853)*100</f>
        <v>96.08183537852355</v>
      </c>
      <c r="X853" s="1"/>
    </row>
    <row r="854" spans="1:24" ht="23.25">
      <c r="A854" s="1"/>
      <c r="B854" s="40"/>
      <c r="C854" s="40"/>
      <c r="D854" s="40"/>
      <c r="E854" s="40"/>
      <c r="F854" s="50"/>
      <c r="G854" s="91"/>
      <c r="H854" s="40"/>
      <c r="I854" s="44"/>
      <c r="J854" s="48" t="s">
        <v>40</v>
      </c>
      <c r="K854" s="49"/>
      <c r="L854" s="42"/>
      <c r="M854" s="86"/>
      <c r="N854" s="71"/>
      <c r="O854" s="72"/>
      <c r="P854" s="70"/>
      <c r="Q854" s="78"/>
      <c r="R854" s="79"/>
      <c r="S854" s="80">
        <f>+S869</f>
        <v>76390</v>
      </c>
      <c r="T854" s="81">
        <f>+T869</f>
        <v>81622.4</v>
      </c>
      <c r="U854" s="88">
        <f>+U869</f>
        <v>78424.3</v>
      </c>
      <c r="V854" s="80">
        <f>(U854/S854)*100</f>
        <v>102.66304490116507</v>
      </c>
      <c r="W854" s="81">
        <f>(U854/T854)*100</f>
        <v>96.08183537852355</v>
      </c>
      <c r="X854" s="1"/>
    </row>
    <row r="855" spans="1:24" ht="23.25">
      <c r="A855" s="1"/>
      <c r="B855" s="51"/>
      <c r="C855" s="51"/>
      <c r="D855" s="51"/>
      <c r="E855" s="51"/>
      <c r="F855" s="93"/>
      <c r="G855" s="94"/>
      <c r="H855" s="51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687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34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23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35</v>
      </c>
      <c r="O859" s="62"/>
      <c r="P859" s="62"/>
      <c r="Q859" s="62"/>
      <c r="R859" s="63"/>
      <c r="S859" s="14" t="s">
        <v>2</v>
      </c>
      <c r="T859" s="15"/>
      <c r="U859" s="15"/>
      <c r="V859" s="15"/>
      <c r="W859" s="16"/>
      <c r="X859" s="1"/>
    </row>
    <row r="860" spans="1:24" ht="23.25">
      <c r="A860" s="1"/>
      <c r="B860" s="20" t="s">
        <v>24</v>
      </c>
      <c r="C860" s="21"/>
      <c r="D860" s="21"/>
      <c r="E860" s="21"/>
      <c r="F860" s="21"/>
      <c r="G860" s="21"/>
      <c r="H860" s="61"/>
      <c r="I860" s="1"/>
      <c r="J860" s="2" t="s">
        <v>4</v>
      </c>
      <c r="K860" s="18"/>
      <c r="L860" s="23" t="s">
        <v>32</v>
      </c>
      <c r="M860" s="23" t="s">
        <v>20</v>
      </c>
      <c r="N860" s="64"/>
      <c r="O860" s="17"/>
      <c r="P860" s="65"/>
      <c r="Q860" s="23" t="s">
        <v>3</v>
      </c>
      <c r="R860" s="16"/>
      <c r="S860" s="20" t="s">
        <v>36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33</v>
      </c>
      <c r="M861" s="30" t="s">
        <v>21</v>
      </c>
      <c r="N861" s="28" t="s">
        <v>6</v>
      </c>
      <c r="O861" s="67" t="s">
        <v>7</v>
      </c>
      <c r="P861" s="28" t="s">
        <v>8</v>
      </c>
      <c r="Q861" s="20" t="s">
        <v>30</v>
      </c>
      <c r="R861" s="22"/>
      <c r="S861" s="24"/>
      <c r="T861" s="25"/>
      <c r="U861" s="1"/>
      <c r="V861" s="14" t="s">
        <v>3</v>
      </c>
      <c r="W861" s="16"/>
      <c r="X861" s="1"/>
    </row>
    <row r="862" spans="1:24" ht="23.25">
      <c r="A862" s="1"/>
      <c r="B862" s="14" t="s">
        <v>13</v>
      </c>
      <c r="C862" s="14" t="s">
        <v>14</v>
      </c>
      <c r="D862" s="14" t="s">
        <v>15</v>
      </c>
      <c r="E862" s="14" t="s">
        <v>16</v>
      </c>
      <c r="F862" s="27" t="s">
        <v>17</v>
      </c>
      <c r="G862" s="2" t="s">
        <v>5</v>
      </c>
      <c r="H862" s="14" t="s">
        <v>18</v>
      </c>
      <c r="I862" s="24"/>
      <c r="J862" s="1"/>
      <c r="K862" s="18"/>
      <c r="L862" s="26" t="s">
        <v>19</v>
      </c>
      <c r="M862" s="28" t="s">
        <v>22</v>
      </c>
      <c r="N862" s="28"/>
      <c r="O862" s="28"/>
      <c r="P862" s="28"/>
      <c r="Q862" s="26" t="s">
        <v>25</v>
      </c>
      <c r="R862" s="29" t="s">
        <v>25</v>
      </c>
      <c r="S862" s="30" t="s">
        <v>6</v>
      </c>
      <c r="T862" s="28" t="s">
        <v>9</v>
      </c>
      <c r="U862" s="26" t="s">
        <v>10</v>
      </c>
      <c r="V862" s="14" t="s">
        <v>11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26</v>
      </c>
      <c r="R863" s="37" t="s">
        <v>27</v>
      </c>
      <c r="S863" s="31"/>
      <c r="T863" s="32"/>
      <c r="U863" s="33"/>
      <c r="V863" s="38" t="s">
        <v>28</v>
      </c>
      <c r="W863" s="39" t="s">
        <v>29</v>
      </c>
      <c r="X863" s="1"/>
    </row>
    <row r="864" spans="1:24" ht="23.25">
      <c r="A864" s="1"/>
      <c r="B864" s="40"/>
      <c r="C864" s="40"/>
      <c r="D864" s="40"/>
      <c r="E864" s="40"/>
      <c r="F864" s="50"/>
      <c r="G864" s="91"/>
      <c r="H864" s="40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89" t="s">
        <v>68</v>
      </c>
      <c r="C865" s="89" t="s">
        <v>38</v>
      </c>
      <c r="D865" s="89" t="s">
        <v>72</v>
      </c>
      <c r="E865" s="89" t="s">
        <v>44</v>
      </c>
      <c r="F865" s="90" t="s">
        <v>425</v>
      </c>
      <c r="G865" s="91"/>
      <c r="H865" s="40"/>
      <c r="I865" s="44"/>
      <c r="J865" s="48" t="s">
        <v>41</v>
      </c>
      <c r="K865" s="49"/>
      <c r="L865" s="42"/>
      <c r="M865" s="86"/>
      <c r="N865" s="71"/>
      <c r="O865" s="72"/>
      <c r="P865" s="70"/>
      <c r="Q865" s="78"/>
      <c r="R865" s="79"/>
      <c r="S865" s="80">
        <f>+S870</f>
        <v>0</v>
      </c>
      <c r="T865" s="81">
        <f>+T870</f>
        <v>0</v>
      </c>
      <c r="U865" s="88">
        <f>+U870</f>
        <v>0</v>
      </c>
      <c r="V865" s="80"/>
      <c r="W865" s="81"/>
      <c r="X865" s="1"/>
    </row>
    <row r="866" spans="1:24" ht="23.25">
      <c r="A866" s="1"/>
      <c r="B866" s="40"/>
      <c r="C866" s="40"/>
      <c r="D866" s="40"/>
      <c r="E866" s="40"/>
      <c r="F866" s="50"/>
      <c r="G866" s="91"/>
      <c r="H866" s="40"/>
      <c r="I866" s="44"/>
      <c r="J866" s="48"/>
      <c r="K866" s="49"/>
      <c r="L866" s="42"/>
      <c r="M866" s="86"/>
      <c r="N866" s="71"/>
      <c r="O866" s="72"/>
      <c r="P866" s="70"/>
      <c r="Q866" s="78"/>
      <c r="R866" s="79"/>
      <c r="S866" s="80"/>
      <c r="T866" s="81"/>
      <c r="U866" s="88"/>
      <c r="V866" s="80"/>
      <c r="W866" s="81"/>
      <c r="X866" s="1"/>
    </row>
    <row r="867" spans="1:24" ht="23.25">
      <c r="A867" s="1"/>
      <c r="B867" s="40"/>
      <c r="C867" s="40"/>
      <c r="D867" s="40"/>
      <c r="E867" s="40"/>
      <c r="F867" s="50"/>
      <c r="G867" s="92" t="s">
        <v>49</v>
      </c>
      <c r="H867" s="40"/>
      <c r="I867" s="44"/>
      <c r="J867" s="48" t="s">
        <v>50</v>
      </c>
      <c r="K867" s="49"/>
      <c r="L867" s="42"/>
      <c r="M867" s="86"/>
      <c r="N867" s="71"/>
      <c r="O867" s="72"/>
      <c r="P867" s="70"/>
      <c r="Q867" s="78"/>
      <c r="R867" s="79"/>
      <c r="S867" s="80"/>
      <c r="T867" s="81"/>
      <c r="U867" s="88"/>
      <c r="V867" s="80"/>
      <c r="W867" s="81"/>
      <c r="X867" s="1"/>
    </row>
    <row r="868" spans="1:24" ht="23.25">
      <c r="A868" s="1"/>
      <c r="B868" s="40"/>
      <c r="C868" s="40"/>
      <c r="D868" s="40"/>
      <c r="E868" s="40"/>
      <c r="F868" s="50"/>
      <c r="G868" s="91"/>
      <c r="H868" s="40"/>
      <c r="I868" s="44"/>
      <c r="J868" s="48" t="s">
        <v>51</v>
      </c>
      <c r="K868" s="49"/>
      <c r="L868" s="42"/>
      <c r="M868" s="86"/>
      <c r="N868" s="71"/>
      <c r="O868" s="72"/>
      <c r="P868" s="70"/>
      <c r="Q868" s="78"/>
      <c r="R868" s="79"/>
      <c r="S868" s="80">
        <f>+S869+S870</f>
        <v>76390</v>
      </c>
      <c r="T868" s="81">
        <f>+T869+T870</f>
        <v>81622.4</v>
      </c>
      <c r="U868" s="88">
        <f>+U869+U870</f>
        <v>78424.3</v>
      </c>
      <c r="V868" s="80">
        <f>(U868/S868)*100</f>
        <v>102.66304490116507</v>
      </c>
      <c r="W868" s="81">
        <f>(U868/T868)*100</f>
        <v>96.08183537852355</v>
      </c>
      <c r="X868" s="1"/>
    </row>
    <row r="869" spans="1:24" ht="23.25">
      <c r="A869" s="1"/>
      <c r="B869" s="40"/>
      <c r="C869" s="40"/>
      <c r="D869" s="40"/>
      <c r="E869" s="40"/>
      <c r="F869" s="50"/>
      <c r="G869" s="91"/>
      <c r="H869" s="40"/>
      <c r="I869" s="44"/>
      <c r="J869" s="48" t="s">
        <v>40</v>
      </c>
      <c r="K869" s="49"/>
      <c r="L869" s="42"/>
      <c r="M869" s="86"/>
      <c r="N869" s="71"/>
      <c r="O869" s="72"/>
      <c r="P869" s="70"/>
      <c r="Q869" s="78"/>
      <c r="R869" s="79"/>
      <c r="S869" s="80">
        <f aca="true" t="shared" si="59" ref="S869:U870">+S878</f>
        <v>76390</v>
      </c>
      <c r="T869" s="81">
        <f t="shared" si="59"/>
        <v>81622.4</v>
      </c>
      <c r="U869" s="88">
        <f t="shared" si="59"/>
        <v>78424.3</v>
      </c>
      <c r="V869" s="80">
        <f>(U869/S869)*100</f>
        <v>102.66304490116507</v>
      </c>
      <c r="W869" s="81">
        <f>(U869/T869)*100</f>
        <v>96.08183537852355</v>
      </c>
      <c r="X869" s="1"/>
    </row>
    <row r="870" spans="1:24" ht="23.25">
      <c r="A870" s="1"/>
      <c r="B870" s="40"/>
      <c r="C870" s="40"/>
      <c r="D870" s="40"/>
      <c r="E870" s="40"/>
      <c r="F870" s="50"/>
      <c r="G870" s="91"/>
      <c r="H870" s="40"/>
      <c r="I870" s="44"/>
      <c r="J870" s="48" t="s">
        <v>41</v>
      </c>
      <c r="K870" s="49"/>
      <c r="L870" s="42"/>
      <c r="M870" s="86"/>
      <c r="N870" s="71"/>
      <c r="O870" s="72"/>
      <c r="P870" s="70"/>
      <c r="Q870" s="78"/>
      <c r="R870" s="79"/>
      <c r="S870" s="80">
        <f t="shared" si="59"/>
        <v>0</v>
      </c>
      <c r="T870" s="81">
        <f t="shared" si="59"/>
        <v>0</v>
      </c>
      <c r="U870" s="88">
        <f t="shared" si="59"/>
        <v>0</v>
      </c>
      <c r="V870" s="80"/>
      <c r="W870" s="81"/>
      <c r="X870" s="1"/>
    </row>
    <row r="871" spans="1:24" ht="23.25">
      <c r="A871" s="1"/>
      <c r="B871" s="40"/>
      <c r="C871" s="40"/>
      <c r="D871" s="40"/>
      <c r="E871" s="40"/>
      <c r="F871" s="50"/>
      <c r="G871" s="91"/>
      <c r="H871" s="40"/>
      <c r="I871" s="44"/>
      <c r="J871" s="48"/>
      <c r="K871" s="49"/>
      <c r="L871" s="42"/>
      <c r="M871" s="86"/>
      <c r="N871" s="71"/>
      <c r="O871" s="72"/>
      <c r="P871" s="70"/>
      <c r="Q871" s="78"/>
      <c r="R871" s="79"/>
      <c r="S871" s="80"/>
      <c r="T871" s="81"/>
      <c r="U871" s="88"/>
      <c r="V871" s="80"/>
      <c r="W871" s="81"/>
      <c r="X871" s="1"/>
    </row>
    <row r="872" spans="1:24" ht="23.25">
      <c r="A872" s="1"/>
      <c r="B872" s="40"/>
      <c r="C872" s="40"/>
      <c r="D872" s="40"/>
      <c r="E872" s="40"/>
      <c r="F872" s="50"/>
      <c r="G872" s="91"/>
      <c r="H872" s="40"/>
      <c r="I872" s="44"/>
      <c r="J872" s="48" t="s">
        <v>427</v>
      </c>
      <c r="K872" s="49"/>
      <c r="L872" s="42" t="s">
        <v>428</v>
      </c>
      <c r="M872" s="86"/>
      <c r="N872" s="71"/>
      <c r="O872" s="72"/>
      <c r="P872" s="70"/>
      <c r="Q872" s="78"/>
      <c r="R872" s="79"/>
      <c r="S872" s="80"/>
      <c r="T872" s="81"/>
      <c r="U872" s="88"/>
      <c r="V872" s="80"/>
      <c r="W872" s="81"/>
      <c r="X872" s="1"/>
    </row>
    <row r="873" spans="1:24" ht="23.25">
      <c r="A873" s="1"/>
      <c r="B873" s="40"/>
      <c r="C873" s="40"/>
      <c r="D873" s="40"/>
      <c r="E873" s="40"/>
      <c r="F873" s="50"/>
      <c r="G873" s="91"/>
      <c r="H873" s="40"/>
      <c r="I873" s="44"/>
      <c r="J873" s="48" t="s">
        <v>429</v>
      </c>
      <c r="K873" s="49"/>
      <c r="L873" s="42" t="s">
        <v>430</v>
      </c>
      <c r="M873" s="86" t="s">
        <v>224</v>
      </c>
      <c r="N873" s="71">
        <v>107</v>
      </c>
      <c r="O873" s="72">
        <v>107</v>
      </c>
      <c r="P873" s="70">
        <v>77</v>
      </c>
      <c r="Q873" s="78">
        <f>(P873/N873)*100</f>
        <v>71.96261682242991</v>
      </c>
      <c r="R873" s="79">
        <f>(P873/O873)*100</f>
        <v>71.96261682242991</v>
      </c>
      <c r="S873" s="80">
        <f>+S874+S875</f>
        <v>76390</v>
      </c>
      <c r="T873" s="81">
        <f>+T874+T875</f>
        <v>81622.4</v>
      </c>
      <c r="U873" s="88">
        <f>+U874+U875</f>
        <v>78424.3</v>
      </c>
      <c r="V873" s="80">
        <f>(U873/S873)*100</f>
        <v>102.66304490116507</v>
      </c>
      <c r="W873" s="81">
        <f>(U873/T873)*100</f>
        <v>96.08183537852355</v>
      </c>
      <c r="X873" s="1"/>
    </row>
    <row r="874" spans="1:24" ht="23.25">
      <c r="A874" s="1"/>
      <c r="B874" s="40"/>
      <c r="C874" s="40"/>
      <c r="D874" s="40"/>
      <c r="E874" s="40"/>
      <c r="F874" s="50"/>
      <c r="G874" s="91"/>
      <c r="H874" s="40"/>
      <c r="I874" s="44"/>
      <c r="J874" s="48" t="s">
        <v>40</v>
      </c>
      <c r="K874" s="49"/>
      <c r="L874" s="42"/>
      <c r="M874" s="86"/>
      <c r="N874" s="71"/>
      <c r="O874" s="72"/>
      <c r="P874" s="70"/>
      <c r="Q874" s="78"/>
      <c r="R874" s="79"/>
      <c r="S874" s="80">
        <f aca="true" t="shared" si="60" ref="S874:U875">+S878</f>
        <v>76390</v>
      </c>
      <c r="T874" s="81">
        <f t="shared" si="60"/>
        <v>81622.4</v>
      </c>
      <c r="U874" s="88">
        <f t="shared" si="60"/>
        <v>78424.3</v>
      </c>
      <c r="V874" s="80">
        <f>(U874/S874)*100</f>
        <v>102.66304490116507</v>
      </c>
      <c r="W874" s="81">
        <f>(U874/T874)*100</f>
        <v>96.08183537852355</v>
      </c>
      <c r="X874" s="1"/>
    </row>
    <row r="875" spans="1:24" ht="23.25">
      <c r="A875" s="1"/>
      <c r="B875" s="40"/>
      <c r="C875" s="40"/>
      <c r="D875" s="40"/>
      <c r="E875" s="40"/>
      <c r="F875" s="50"/>
      <c r="G875" s="91"/>
      <c r="H875" s="40"/>
      <c r="I875" s="44"/>
      <c r="J875" s="48" t="s">
        <v>41</v>
      </c>
      <c r="K875" s="49"/>
      <c r="L875" s="42"/>
      <c r="M875" s="86"/>
      <c r="N875" s="71"/>
      <c r="O875" s="72"/>
      <c r="P875" s="70"/>
      <c r="Q875" s="78"/>
      <c r="R875" s="79"/>
      <c r="S875" s="80">
        <f t="shared" si="60"/>
        <v>0</v>
      </c>
      <c r="T875" s="81">
        <f t="shared" si="60"/>
        <v>0</v>
      </c>
      <c r="U875" s="88">
        <f t="shared" si="60"/>
        <v>0</v>
      </c>
      <c r="V875" s="80"/>
      <c r="W875" s="81"/>
      <c r="X875" s="1"/>
    </row>
    <row r="876" spans="1:24" ht="23.25">
      <c r="A876" s="1"/>
      <c r="B876" s="40"/>
      <c r="C876" s="40"/>
      <c r="D876" s="40"/>
      <c r="E876" s="40"/>
      <c r="F876" s="50"/>
      <c r="G876" s="91"/>
      <c r="H876" s="40"/>
      <c r="I876" s="44"/>
      <c r="J876" s="48"/>
      <c r="K876" s="49"/>
      <c r="L876" s="42"/>
      <c r="M876" s="86"/>
      <c r="N876" s="71"/>
      <c r="O876" s="72"/>
      <c r="P876" s="70"/>
      <c r="Q876" s="78"/>
      <c r="R876" s="79"/>
      <c r="S876" s="80"/>
      <c r="T876" s="81"/>
      <c r="U876" s="88"/>
      <c r="V876" s="80"/>
      <c r="W876" s="81"/>
      <c r="X876" s="1"/>
    </row>
    <row r="877" spans="1:24" ht="23.25">
      <c r="A877" s="1"/>
      <c r="B877" s="40"/>
      <c r="C877" s="40"/>
      <c r="D877" s="40"/>
      <c r="E877" s="40"/>
      <c r="F877" s="50"/>
      <c r="G877" s="91"/>
      <c r="H877" s="89" t="s">
        <v>431</v>
      </c>
      <c r="I877" s="44"/>
      <c r="J877" s="48" t="s">
        <v>432</v>
      </c>
      <c r="K877" s="49"/>
      <c r="L877" s="42"/>
      <c r="M877" s="86"/>
      <c r="N877" s="71"/>
      <c r="O877" s="72"/>
      <c r="P877" s="70"/>
      <c r="Q877" s="78"/>
      <c r="R877" s="79"/>
      <c r="S877" s="80">
        <f>+S878+S879</f>
        <v>76390</v>
      </c>
      <c r="T877" s="81">
        <f>+T878+T879</f>
        <v>81622.4</v>
      </c>
      <c r="U877" s="88">
        <f>+U878+U879</f>
        <v>78424.3</v>
      </c>
      <c r="V877" s="80">
        <f>(U877/S877)*100</f>
        <v>102.66304490116507</v>
      </c>
      <c r="W877" s="81">
        <f>(U877/T877)*100</f>
        <v>96.08183537852355</v>
      </c>
      <c r="X877" s="1"/>
    </row>
    <row r="878" spans="1:24" ht="23.25">
      <c r="A878" s="1"/>
      <c r="B878" s="40"/>
      <c r="C878" s="40"/>
      <c r="D878" s="40"/>
      <c r="E878" s="40"/>
      <c r="F878" s="50"/>
      <c r="G878" s="91"/>
      <c r="H878" s="40"/>
      <c r="I878" s="44"/>
      <c r="J878" s="48" t="s">
        <v>40</v>
      </c>
      <c r="K878" s="49"/>
      <c r="L878" s="42"/>
      <c r="M878" s="86"/>
      <c r="N878" s="71"/>
      <c r="O878" s="72"/>
      <c r="P878" s="70"/>
      <c r="Q878" s="78"/>
      <c r="R878" s="79"/>
      <c r="S878" s="80">
        <v>76390</v>
      </c>
      <c r="T878" s="81">
        <v>81622.4</v>
      </c>
      <c r="U878" s="88">
        <v>78424.3</v>
      </c>
      <c r="V878" s="80">
        <f>(U878/S878)*100</f>
        <v>102.66304490116507</v>
      </c>
      <c r="W878" s="81">
        <f>(U878/T878)*100</f>
        <v>96.08183537852355</v>
      </c>
      <c r="X878" s="1"/>
    </row>
    <row r="879" spans="1:24" ht="23.25">
      <c r="A879" s="1"/>
      <c r="B879" s="40"/>
      <c r="C879" s="40"/>
      <c r="D879" s="40"/>
      <c r="E879" s="40"/>
      <c r="F879" s="50"/>
      <c r="G879" s="91"/>
      <c r="H879" s="40"/>
      <c r="I879" s="44"/>
      <c r="J879" s="48" t="s">
        <v>41</v>
      </c>
      <c r="K879" s="49"/>
      <c r="L879" s="42"/>
      <c r="M879" s="86"/>
      <c r="N879" s="71"/>
      <c r="O879" s="72"/>
      <c r="P879" s="70"/>
      <c r="Q879" s="78"/>
      <c r="R879" s="79"/>
      <c r="S879" s="80">
        <v>0</v>
      </c>
      <c r="T879" s="81">
        <v>0</v>
      </c>
      <c r="U879" s="88">
        <v>0</v>
      </c>
      <c r="V879" s="80"/>
      <c r="W879" s="81"/>
      <c r="X879" s="1"/>
    </row>
    <row r="880" spans="1:24" ht="23.25">
      <c r="A880" s="1"/>
      <c r="B880" s="40"/>
      <c r="C880" s="40"/>
      <c r="D880" s="40"/>
      <c r="E880" s="40"/>
      <c r="F880" s="50"/>
      <c r="G880" s="91"/>
      <c r="H880" s="40"/>
      <c r="I880" s="44"/>
      <c r="J880" s="48"/>
      <c r="K880" s="49"/>
      <c r="L880" s="42"/>
      <c r="M880" s="86"/>
      <c r="N880" s="71"/>
      <c r="O880" s="72"/>
      <c r="P880" s="70"/>
      <c r="Q880" s="78"/>
      <c r="R880" s="79"/>
      <c r="S880" s="80"/>
      <c r="T880" s="81"/>
      <c r="U880" s="88"/>
      <c r="V880" s="80"/>
      <c r="W880" s="81"/>
      <c r="X880" s="1"/>
    </row>
    <row r="881" spans="1:24" ht="23.25">
      <c r="A881" s="1"/>
      <c r="B881" s="40"/>
      <c r="C881" s="40"/>
      <c r="D881" s="40"/>
      <c r="E881" s="40"/>
      <c r="F881" s="90" t="s">
        <v>65</v>
      </c>
      <c r="G881" s="91"/>
      <c r="H881" s="40"/>
      <c r="I881" s="44"/>
      <c r="J881" s="48" t="s">
        <v>87</v>
      </c>
      <c r="K881" s="49"/>
      <c r="L881" s="42"/>
      <c r="M881" s="86"/>
      <c r="N881" s="71"/>
      <c r="O881" s="72"/>
      <c r="P881" s="70"/>
      <c r="Q881" s="78"/>
      <c r="R881" s="79"/>
      <c r="S881" s="80"/>
      <c r="T881" s="81"/>
      <c r="U881" s="88"/>
      <c r="V881" s="80"/>
      <c r="W881" s="81"/>
      <c r="X881" s="1"/>
    </row>
    <row r="882" spans="1:24" ht="23.25">
      <c r="A882" s="1"/>
      <c r="B882" s="40"/>
      <c r="C882" s="40"/>
      <c r="D882" s="40"/>
      <c r="E882" s="40"/>
      <c r="F882" s="50"/>
      <c r="G882" s="91"/>
      <c r="H882" s="40"/>
      <c r="I882" s="44"/>
      <c r="J882" s="48" t="s">
        <v>88</v>
      </c>
      <c r="K882" s="49"/>
      <c r="L882" s="42"/>
      <c r="M882" s="86"/>
      <c r="N882" s="71"/>
      <c r="O882" s="72"/>
      <c r="P882" s="70"/>
      <c r="Q882" s="78"/>
      <c r="R882" s="79"/>
      <c r="S882" s="80">
        <f>+S883+S884</f>
        <v>2808923.5</v>
      </c>
      <c r="T882" s="81">
        <f>+T883+T884</f>
        <v>5648097.4</v>
      </c>
      <c r="U882" s="88">
        <f>+U883+U884</f>
        <v>5253187.8</v>
      </c>
      <c r="V882" s="80">
        <f>(U882/S882)*100</f>
        <v>187.017830852282</v>
      </c>
      <c r="W882" s="81">
        <f>(U882/T882)*100</f>
        <v>93.00809507994674</v>
      </c>
      <c r="X882" s="1"/>
    </row>
    <row r="883" spans="1:24" ht="23.25">
      <c r="A883" s="1"/>
      <c r="B883" s="40"/>
      <c r="C883" s="40"/>
      <c r="D883" s="40"/>
      <c r="E883" s="40"/>
      <c r="F883" s="50"/>
      <c r="G883" s="91"/>
      <c r="H883" s="40"/>
      <c r="I883" s="44"/>
      <c r="J883" s="48" t="s">
        <v>40</v>
      </c>
      <c r="K883" s="49"/>
      <c r="L883" s="42"/>
      <c r="M883" s="86"/>
      <c r="N883" s="71"/>
      <c r="O883" s="72"/>
      <c r="P883" s="70"/>
      <c r="Q883" s="78"/>
      <c r="R883" s="79"/>
      <c r="S883" s="80">
        <f aca="true" t="shared" si="61" ref="S883:U884">+S888</f>
        <v>1121590.2</v>
      </c>
      <c r="T883" s="81">
        <f t="shared" si="61"/>
        <v>1534274</v>
      </c>
      <c r="U883" s="88">
        <f t="shared" si="61"/>
        <v>1176165</v>
      </c>
      <c r="V883" s="80">
        <f>(U883/S883)*100</f>
        <v>104.86584137414896</v>
      </c>
      <c r="W883" s="81">
        <f>(U883/T883)*100</f>
        <v>76.65938417779353</v>
      </c>
      <c r="X883" s="1"/>
    </row>
    <row r="884" spans="1:24" ht="23.25">
      <c r="A884" s="1"/>
      <c r="B884" s="40"/>
      <c r="C884" s="40"/>
      <c r="D884" s="40"/>
      <c r="E884" s="40"/>
      <c r="F884" s="50"/>
      <c r="G884" s="91"/>
      <c r="H884" s="40"/>
      <c r="I884" s="44"/>
      <c r="J884" s="48" t="s">
        <v>41</v>
      </c>
      <c r="K884" s="49"/>
      <c r="L884" s="42"/>
      <c r="M884" s="86"/>
      <c r="N884" s="71"/>
      <c r="O884" s="72"/>
      <c r="P884" s="70"/>
      <c r="Q884" s="78"/>
      <c r="R884" s="79"/>
      <c r="S884" s="80">
        <f t="shared" si="61"/>
        <v>1687333.3</v>
      </c>
      <c r="T884" s="81">
        <f t="shared" si="61"/>
        <v>4113823.4000000004</v>
      </c>
      <c r="U884" s="88">
        <f t="shared" si="61"/>
        <v>4077022.8</v>
      </c>
      <c r="V884" s="80">
        <f>(U884/S884)*100</f>
        <v>241.6252201032244</v>
      </c>
      <c r="W884" s="81">
        <f>(U884/T884)*100</f>
        <v>99.10544045230526</v>
      </c>
      <c r="X884" s="1"/>
    </row>
    <row r="885" spans="1:24" ht="23.25">
      <c r="A885" s="1"/>
      <c r="B885" s="40"/>
      <c r="C885" s="40"/>
      <c r="D885" s="40"/>
      <c r="E885" s="40"/>
      <c r="F885" s="50"/>
      <c r="G885" s="91"/>
      <c r="H885" s="40"/>
      <c r="I885" s="44"/>
      <c r="J885" s="48"/>
      <c r="K885" s="49"/>
      <c r="L885" s="42"/>
      <c r="M885" s="86"/>
      <c r="N885" s="71"/>
      <c r="O885" s="72"/>
      <c r="P885" s="70"/>
      <c r="Q885" s="78"/>
      <c r="R885" s="79"/>
      <c r="S885" s="80"/>
      <c r="T885" s="81"/>
      <c r="U885" s="88"/>
      <c r="V885" s="80"/>
      <c r="W885" s="81"/>
      <c r="X885" s="1"/>
    </row>
    <row r="886" spans="1:24" ht="23.25">
      <c r="A886" s="1"/>
      <c r="B886" s="40"/>
      <c r="C886" s="40"/>
      <c r="D886" s="40"/>
      <c r="E886" s="40"/>
      <c r="F886" s="50"/>
      <c r="G886" s="92" t="s">
        <v>49</v>
      </c>
      <c r="H886" s="40"/>
      <c r="I886" s="44"/>
      <c r="J886" s="48" t="s">
        <v>50</v>
      </c>
      <c r="K886" s="49"/>
      <c r="L886" s="42"/>
      <c r="M886" s="86"/>
      <c r="N886" s="71"/>
      <c r="O886" s="72"/>
      <c r="P886" s="70"/>
      <c r="Q886" s="78"/>
      <c r="R886" s="79"/>
      <c r="S886" s="80"/>
      <c r="T886" s="81"/>
      <c r="U886" s="88"/>
      <c r="V886" s="80"/>
      <c r="W886" s="81"/>
      <c r="X886" s="1"/>
    </row>
    <row r="887" spans="1:24" ht="23.25">
      <c r="A887" s="1"/>
      <c r="B887" s="40"/>
      <c r="C887" s="40"/>
      <c r="D887" s="40"/>
      <c r="E887" s="40"/>
      <c r="F887" s="50"/>
      <c r="G887" s="91"/>
      <c r="H887" s="40"/>
      <c r="I887" s="44"/>
      <c r="J887" s="48" t="s">
        <v>51</v>
      </c>
      <c r="K887" s="49"/>
      <c r="L887" s="42"/>
      <c r="M887" s="86"/>
      <c r="N887" s="71"/>
      <c r="O887" s="72"/>
      <c r="P887" s="70"/>
      <c r="Q887" s="78"/>
      <c r="R887" s="79"/>
      <c r="S887" s="80">
        <f>+S888+S889</f>
        <v>2808923.5</v>
      </c>
      <c r="T887" s="81">
        <f>+T888+T889</f>
        <v>5648097.4</v>
      </c>
      <c r="U887" s="88">
        <f>+U888+U889</f>
        <v>5253187.8</v>
      </c>
      <c r="V887" s="80">
        <f>(U887/S887)*100</f>
        <v>187.017830852282</v>
      </c>
      <c r="W887" s="81">
        <f>(U887/T887)*100</f>
        <v>93.00809507994674</v>
      </c>
      <c r="X887" s="1"/>
    </row>
    <row r="888" spans="1:24" ht="23.25">
      <c r="A888" s="1"/>
      <c r="B888" s="40"/>
      <c r="C888" s="40"/>
      <c r="D888" s="40"/>
      <c r="E888" s="40"/>
      <c r="F888" s="50"/>
      <c r="G888" s="91"/>
      <c r="H888" s="40"/>
      <c r="I888" s="44"/>
      <c r="J888" s="48" t="s">
        <v>40</v>
      </c>
      <c r="K888" s="49"/>
      <c r="L888" s="42"/>
      <c r="M888" s="86"/>
      <c r="N888" s="71"/>
      <c r="O888" s="72"/>
      <c r="P888" s="70"/>
      <c r="Q888" s="78"/>
      <c r="R888" s="79"/>
      <c r="S888" s="80">
        <f>+S892+S896+S899+S913+S917+S922+S926+S930+S933</f>
        <v>1121590.2</v>
      </c>
      <c r="T888" s="81">
        <f>+T892+T896+T899+T913+T917+T922+T926+T930+T933</f>
        <v>1534274</v>
      </c>
      <c r="U888" s="88">
        <f>+U892+U896+U899+U913+U917+U922+U926+U930+U933</f>
        <v>1176165</v>
      </c>
      <c r="V888" s="80">
        <f>(U888/S888)*100</f>
        <v>104.86584137414896</v>
      </c>
      <c r="W888" s="81">
        <f>(U888/T888)*100</f>
        <v>76.65938417779353</v>
      </c>
      <c r="X888" s="1"/>
    </row>
    <row r="889" spans="1:24" ht="23.25">
      <c r="A889" s="1"/>
      <c r="B889" s="40"/>
      <c r="C889" s="40"/>
      <c r="D889" s="40"/>
      <c r="E889" s="40"/>
      <c r="F889" s="50"/>
      <c r="G889" s="91"/>
      <c r="H889" s="40"/>
      <c r="I889" s="44"/>
      <c r="J889" s="48" t="s">
        <v>41</v>
      </c>
      <c r="K889" s="49"/>
      <c r="L889" s="42"/>
      <c r="M889" s="86"/>
      <c r="N889" s="71"/>
      <c r="O889" s="72"/>
      <c r="P889" s="70"/>
      <c r="Q889" s="78"/>
      <c r="R889" s="79"/>
      <c r="S889" s="80">
        <f>+S893+S897+S910+S914+S918+S923+S927+S931+S934</f>
        <v>1687333.3</v>
      </c>
      <c r="T889" s="81">
        <f>+T893+T897+T910+T914+T918+T923+T927+T931+T934</f>
        <v>4113823.4000000004</v>
      </c>
      <c r="U889" s="88">
        <f>+U893+U897+U910+U914+U918+U923+U927+U931+U934</f>
        <v>4077022.8</v>
      </c>
      <c r="V889" s="80">
        <f>(U889/S889)*100</f>
        <v>241.6252201032244</v>
      </c>
      <c r="W889" s="81">
        <f>(U889/T889)*100</f>
        <v>99.10544045230526</v>
      </c>
      <c r="X889" s="1"/>
    </row>
    <row r="890" spans="1:24" ht="23.25">
      <c r="A890" s="1"/>
      <c r="B890" s="40"/>
      <c r="C890" s="40"/>
      <c r="D890" s="40"/>
      <c r="E890" s="40"/>
      <c r="F890" s="50"/>
      <c r="G890" s="91"/>
      <c r="H890" s="40"/>
      <c r="I890" s="44"/>
      <c r="J890" s="48"/>
      <c r="K890" s="49"/>
      <c r="L890" s="42"/>
      <c r="M890" s="86"/>
      <c r="N890" s="71"/>
      <c r="O890" s="72"/>
      <c r="P890" s="70"/>
      <c r="Q890" s="78"/>
      <c r="R890" s="79"/>
      <c r="S890" s="80"/>
      <c r="T890" s="81"/>
      <c r="U890" s="88"/>
      <c r="V890" s="80"/>
      <c r="W890" s="81"/>
      <c r="X890" s="1"/>
    </row>
    <row r="891" spans="1:24" ht="23.25">
      <c r="A891" s="1"/>
      <c r="B891" s="40"/>
      <c r="C891" s="40"/>
      <c r="D891" s="40"/>
      <c r="E891" s="40"/>
      <c r="F891" s="50"/>
      <c r="G891" s="91"/>
      <c r="H891" s="89" t="s">
        <v>433</v>
      </c>
      <c r="I891" s="44"/>
      <c r="J891" s="48" t="s">
        <v>434</v>
      </c>
      <c r="K891" s="49"/>
      <c r="L891" s="42"/>
      <c r="M891" s="86"/>
      <c r="N891" s="71"/>
      <c r="O891" s="72"/>
      <c r="P891" s="70"/>
      <c r="Q891" s="78"/>
      <c r="R891" s="79"/>
      <c r="S891" s="80">
        <f>+S892+S893</f>
        <v>44785.3</v>
      </c>
      <c r="T891" s="81">
        <f>+T892+T893</f>
        <v>1882738.9</v>
      </c>
      <c r="U891" s="88">
        <f>+U892+U893</f>
        <v>1871725.7000000002</v>
      </c>
      <c r="V891" s="80">
        <f>(U891/S891)*100</f>
        <v>4179.330494604257</v>
      </c>
      <c r="W891" s="81">
        <f>(U891/T891)*100</f>
        <v>99.41504368980746</v>
      </c>
      <c r="X891" s="1"/>
    </row>
    <row r="892" spans="1:24" ht="23.25">
      <c r="A892" s="1"/>
      <c r="B892" s="40"/>
      <c r="C892" s="40"/>
      <c r="D892" s="40"/>
      <c r="E892" s="40"/>
      <c r="F892" s="50"/>
      <c r="G892" s="91"/>
      <c r="H892" s="40"/>
      <c r="I892" s="44"/>
      <c r="J892" s="48" t="s">
        <v>40</v>
      </c>
      <c r="K892" s="49"/>
      <c r="L892" s="42"/>
      <c r="M892" s="86"/>
      <c r="N892" s="71"/>
      <c r="O892" s="72"/>
      <c r="P892" s="70"/>
      <c r="Q892" s="78"/>
      <c r="R892" s="79"/>
      <c r="S892" s="80">
        <v>44785.3</v>
      </c>
      <c r="T892" s="81">
        <v>32057.4</v>
      </c>
      <c r="U892" s="88">
        <v>28735.1</v>
      </c>
      <c r="V892" s="80">
        <f>(U892/S892)*100</f>
        <v>64.16190133816228</v>
      </c>
      <c r="W892" s="81">
        <f>(U892/T892)*100</f>
        <v>89.63640220354738</v>
      </c>
      <c r="X892" s="1"/>
    </row>
    <row r="893" spans="1:24" ht="23.25">
      <c r="A893" s="1"/>
      <c r="B893" s="40"/>
      <c r="C893" s="40"/>
      <c r="D893" s="40"/>
      <c r="E893" s="40"/>
      <c r="F893" s="50"/>
      <c r="G893" s="91"/>
      <c r="H893" s="40"/>
      <c r="I893" s="44"/>
      <c r="J893" s="48" t="s">
        <v>41</v>
      </c>
      <c r="K893" s="49"/>
      <c r="L893" s="42"/>
      <c r="M893" s="86"/>
      <c r="N893" s="71"/>
      <c r="O893" s="72"/>
      <c r="P893" s="70"/>
      <c r="Q893" s="78"/>
      <c r="R893" s="79"/>
      <c r="S893" s="80">
        <v>0</v>
      </c>
      <c r="T893" s="81">
        <v>1850681.5</v>
      </c>
      <c r="U893" s="88">
        <v>1842990.6</v>
      </c>
      <c r="V893" s="80"/>
      <c r="W893" s="81">
        <f>(U893/T893)*100</f>
        <v>99.58442876313401</v>
      </c>
      <c r="X893" s="1"/>
    </row>
    <row r="894" spans="1:24" ht="23.25">
      <c r="A894" s="1"/>
      <c r="B894" s="40"/>
      <c r="C894" s="40"/>
      <c r="D894" s="40"/>
      <c r="E894" s="40"/>
      <c r="F894" s="50"/>
      <c r="G894" s="91"/>
      <c r="H894" s="89" t="s">
        <v>435</v>
      </c>
      <c r="I894" s="44"/>
      <c r="J894" s="48" t="s">
        <v>436</v>
      </c>
      <c r="K894" s="49"/>
      <c r="L894" s="42"/>
      <c r="M894" s="86"/>
      <c r="N894" s="71"/>
      <c r="O894" s="72"/>
      <c r="P894" s="70"/>
      <c r="Q894" s="78"/>
      <c r="R894" s="79"/>
      <c r="S894" s="80"/>
      <c r="T894" s="81"/>
      <c r="U894" s="88"/>
      <c r="V894" s="80"/>
      <c r="W894" s="81"/>
      <c r="X894" s="1"/>
    </row>
    <row r="895" spans="1:24" ht="23.25">
      <c r="A895" s="1"/>
      <c r="B895" s="40"/>
      <c r="C895" s="40"/>
      <c r="D895" s="40"/>
      <c r="E895" s="40"/>
      <c r="F895" s="50"/>
      <c r="G895" s="91"/>
      <c r="H895" s="40"/>
      <c r="I895" s="44"/>
      <c r="J895" s="48" t="s">
        <v>437</v>
      </c>
      <c r="K895" s="49"/>
      <c r="L895" s="42"/>
      <c r="M895" s="86"/>
      <c r="N895" s="71"/>
      <c r="O895" s="72"/>
      <c r="P895" s="70"/>
      <c r="Q895" s="78"/>
      <c r="R895" s="79"/>
      <c r="S895" s="80">
        <f>+S896+S897</f>
        <v>94177</v>
      </c>
      <c r="T895" s="81">
        <f>+T896+T897</f>
        <v>92520.3</v>
      </c>
      <c r="U895" s="88">
        <f>+U896+U897</f>
        <v>87538.4</v>
      </c>
      <c r="V895" s="80">
        <f>(U895/S895)*100</f>
        <v>92.95093281799166</v>
      </c>
      <c r="W895" s="81">
        <f>(U895/T895)*100</f>
        <v>94.61534387588453</v>
      </c>
      <c r="X895" s="1"/>
    </row>
    <row r="896" spans="1:24" ht="23.25">
      <c r="A896" s="1"/>
      <c r="B896" s="40"/>
      <c r="C896" s="40"/>
      <c r="D896" s="40"/>
      <c r="E896" s="40"/>
      <c r="F896" s="50"/>
      <c r="G896" s="91"/>
      <c r="H896" s="40"/>
      <c r="I896" s="44"/>
      <c r="J896" s="48" t="s">
        <v>40</v>
      </c>
      <c r="K896" s="49"/>
      <c r="L896" s="42"/>
      <c r="M896" s="86"/>
      <c r="N896" s="71"/>
      <c r="O896" s="72"/>
      <c r="P896" s="70"/>
      <c r="Q896" s="78"/>
      <c r="R896" s="79"/>
      <c r="S896" s="80">
        <v>94177</v>
      </c>
      <c r="T896" s="81">
        <v>92520.3</v>
      </c>
      <c r="U896" s="88">
        <v>87538.4</v>
      </c>
      <c r="V896" s="80">
        <f>(U896/S896)*100</f>
        <v>92.95093281799166</v>
      </c>
      <c r="W896" s="81">
        <f>(U896/T896)*100</f>
        <v>94.61534387588453</v>
      </c>
      <c r="X896" s="1"/>
    </row>
    <row r="897" spans="1:24" ht="23.25">
      <c r="A897" s="1"/>
      <c r="B897" s="40"/>
      <c r="C897" s="40"/>
      <c r="D897" s="40"/>
      <c r="E897" s="40"/>
      <c r="F897" s="50"/>
      <c r="G897" s="91"/>
      <c r="H897" s="40"/>
      <c r="I897" s="44"/>
      <c r="J897" s="48" t="s">
        <v>41</v>
      </c>
      <c r="K897" s="49"/>
      <c r="L897" s="42"/>
      <c r="M897" s="86"/>
      <c r="N897" s="71"/>
      <c r="O897" s="72"/>
      <c r="P897" s="70"/>
      <c r="Q897" s="78"/>
      <c r="R897" s="79"/>
      <c r="S897" s="80">
        <v>0</v>
      </c>
      <c r="T897" s="81">
        <v>0</v>
      </c>
      <c r="U897" s="88">
        <v>0</v>
      </c>
      <c r="V897" s="80"/>
      <c r="W897" s="81"/>
      <c r="X897" s="1"/>
    </row>
    <row r="898" spans="1:24" ht="23.25">
      <c r="A898" s="1"/>
      <c r="B898" s="40"/>
      <c r="C898" s="40"/>
      <c r="D898" s="40"/>
      <c r="E898" s="40"/>
      <c r="F898" s="50"/>
      <c r="G898" s="91"/>
      <c r="H898" s="89" t="s">
        <v>438</v>
      </c>
      <c r="I898" s="44"/>
      <c r="J898" s="48" t="s">
        <v>439</v>
      </c>
      <c r="K898" s="49"/>
      <c r="L898" s="42"/>
      <c r="M898" s="86"/>
      <c r="N898" s="71"/>
      <c r="O898" s="72"/>
      <c r="P898" s="70"/>
      <c r="Q898" s="78"/>
      <c r="R898" s="79"/>
      <c r="S898" s="80">
        <f>+S899+S910</f>
        <v>501236</v>
      </c>
      <c r="T898" s="81">
        <f>+T899+T910</f>
        <v>1037017.7</v>
      </c>
      <c r="U898" s="88">
        <f>+U899+U910</f>
        <v>732652.5</v>
      </c>
      <c r="V898" s="80">
        <f>(U898/S898)*100</f>
        <v>146.1691698122242</v>
      </c>
      <c r="W898" s="81">
        <f>(U898/T898)*100</f>
        <v>70.64995129784188</v>
      </c>
      <c r="X898" s="1"/>
    </row>
    <row r="899" spans="1:24" ht="23.25">
      <c r="A899" s="1"/>
      <c r="B899" s="40"/>
      <c r="C899" s="40"/>
      <c r="D899" s="40"/>
      <c r="E899" s="40"/>
      <c r="F899" s="50"/>
      <c r="G899" s="91"/>
      <c r="H899" s="40"/>
      <c r="I899" s="44"/>
      <c r="J899" s="48" t="s">
        <v>40</v>
      </c>
      <c r="K899" s="49"/>
      <c r="L899" s="42"/>
      <c r="M899" s="86"/>
      <c r="N899" s="71"/>
      <c r="O899" s="72"/>
      <c r="P899" s="70"/>
      <c r="Q899" s="78"/>
      <c r="R899" s="79"/>
      <c r="S899" s="80">
        <v>498880.4</v>
      </c>
      <c r="T899" s="81">
        <v>1035911.5</v>
      </c>
      <c r="U899" s="88">
        <v>732266.3</v>
      </c>
      <c r="V899" s="80">
        <f>(U899/S899)*100</f>
        <v>146.78193410685208</v>
      </c>
      <c r="W899" s="81">
        <f>(U899/T899)*100</f>
        <v>70.68811380122723</v>
      </c>
      <c r="X899" s="1"/>
    </row>
    <row r="900" spans="1:24" ht="23.25">
      <c r="A900" s="1"/>
      <c r="B900" s="51"/>
      <c r="C900" s="51"/>
      <c r="D900" s="51"/>
      <c r="E900" s="51"/>
      <c r="F900" s="93"/>
      <c r="G900" s="94"/>
      <c r="H900" s="51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58"/>
      <c r="T902" s="58"/>
      <c r="U902" s="59"/>
      <c r="V902" s="58"/>
      <c r="W902" s="59" t="s">
        <v>688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0"/>
      <c r="I903" s="10"/>
      <c r="J903" s="10"/>
      <c r="K903" s="11"/>
      <c r="L903" s="7" t="s">
        <v>34</v>
      </c>
      <c r="M903" s="12"/>
      <c r="N903" s="12"/>
      <c r="O903" s="12"/>
      <c r="P903" s="12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23</v>
      </c>
      <c r="C904" s="15"/>
      <c r="D904" s="15"/>
      <c r="E904" s="15"/>
      <c r="F904" s="15"/>
      <c r="G904" s="15"/>
      <c r="H904" s="61"/>
      <c r="I904" s="17"/>
      <c r="J904" s="17"/>
      <c r="K904" s="18"/>
      <c r="L904" s="19"/>
      <c r="M904" s="66"/>
      <c r="N904" s="62" t="s">
        <v>35</v>
      </c>
      <c r="O904" s="62"/>
      <c r="P904" s="62"/>
      <c r="Q904" s="62"/>
      <c r="R904" s="63"/>
      <c r="S904" s="14" t="s">
        <v>2</v>
      </c>
      <c r="T904" s="15"/>
      <c r="U904" s="15"/>
      <c r="V904" s="15"/>
      <c r="W904" s="16"/>
      <c r="X904" s="1"/>
    </row>
    <row r="905" spans="1:24" ht="23.25">
      <c r="A905" s="1"/>
      <c r="B905" s="20" t="s">
        <v>24</v>
      </c>
      <c r="C905" s="21"/>
      <c r="D905" s="21"/>
      <c r="E905" s="21"/>
      <c r="F905" s="21"/>
      <c r="G905" s="21"/>
      <c r="H905" s="61"/>
      <c r="I905" s="1"/>
      <c r="J905" s="2" t="s">
        <v>4</v>
      </c>
      <c r="K905" s="18"/>
      <c r="L905" s="23" t="s">
        <v>32</v>
      </c>
      <c r="M905" s="23" t="s">
        <v>20</v>
      </c>
      <c r="N905" s="64"/>
      <c r="O905" s="17"/>
      <c r="P905" s="65"/>
      <c r="Q905" s="23" t="s">
        <v>3</v>
      </c>
      <c r="R905" s="16"/>
      <c r="S905" s="20" t="s">
        <v>36</v>
      </c>
      <c r="T905" s="21"/>
      <c r="U905" s="21"/>
      <c r="V905" s="21"/>
      <c r="W905" s="22"/>
      <c r="X905" s="1"/>
    </row>
    <row r="906" spans="1:24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33</v>
      </c>
      <c r="M906" s="30" t="s">
        <v>21</v>
      </c>
      <c r="N906" s="28" t="s">
        <v>6</v>
      </c>
      <c r="O906" s="67" t="s">
        <v>7</v>
      </c>
      <c r="P906" s="28" t="s">
        <v>8</v>
      </c>
      <c r="Q906" s="20" t="s">
        <v>30</v>
      </c>
      <c r="R906" s="22"/>
      <c r="S906" s="24"/>
      <c r="T906" s="25"/>
      <c r="U906" s="1"/>
      <c r="V906" s="14" t="s">
        <v>3</v>
      </c>
      <c r="W906" s="16"/>
      <c r="X906" s="1"/>
    </row>
    <row r="907" spans="1:24" ht="23.25">
      <c r="A907" s="1"/>
      <c r="B907" s="14" t="s">
        <v>13</v>
      </c>
      <c r="C907" s="14" t="s">
        <v>14</v>
      </c>
      <c r="D907" s="14" t="s">
        <v>15</v>
      </c>
      <c r="E907" s="14" t="s">
        <v>16</v>
      </c>
      <c r="F907" s="27" t="s">
        <v>17</v>
      </c>
      <c r="G907" s="2" t="s">
        <v>5</v>
      </c>
      <c r="H907" s="14" t="s">
        <v>18</v>
      </c>
      <c r="I907" s="24"/>
      <c r="J907" s="1"/>
      <c r="K907" s="18"/>
      <c r="L907" s="26" t="s">
        <v>19</v>
      </c>
      <c r="M907" s="28" t="s">
        <v>22</v>
      </c>
      <c r="N907" s="28"/>
      <c r="O907" s="28"/>
      <c r="P907" s="28"/>
      <c r="Q907" s="26" t="s">
        <v>25</v>
      </c>
      <c r="R907" s="29" t="s">
        <v>25</v>
      </c>
      <c r="S907" s="30" t="s">
        <v>6</v>
      </c>
      <c r="T907" s="28" t="s">
        <v>9</v>
      </c>
      <c r="U907" s="26" t="s">
        <v>10</v>
      </c>
      <c r="V907" s="14" t="s">
        <v>11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31"/>
      <c r="I908" s="31"/>
      <c r="J908" s="33"/>
      <c r="K908" s="34"/>
      <c r="L908" s="35"/>
      <c r="M908" s="36"/>
      <c r="N908" s="36"/>
      <c r="O908" s="36"/>
      <c r="P908" s="36"/>
      <c r="Q908" s="35" t="s">
        <v>26</v>
      </c>
      <c r="R908" s="37" t="s">
        <v>27</v>
      </c>
      <c r="S908" s="31"/>
      <c r="T908" s="32"/>
      <c r="U908" s="33"/>
      <c r="V908" s="38" t="s">
        <v>28</v>
      </c>
      <c r="W908" s="39" t="s">
        <v>29</v>
      </c>
      <c r="X908" s="1"/>
    </row>
    <row r="909" spans="1:24" ht="23.25">
      <c r="A909" s="1"/>
      <c r="B909" s="40"/>
      <c r="C909" s="40"/>
      <c r="D909" s="40"/>
      <c r="E909" s="40"/>
      <c r="F909" s="50"/>
      <c r="G909" s="91"/>
      <c r="H909" s="40"/>
      <c r="I909" s="44"/>
      <c r="J909" s="45"/>
      <c r="K909" s="46"/>
      <c r="L909" s="47"/>
      <c r="M909" s="86"/>
      <c r="N909" s="70"/>
      <c r="O909" s="70"/>
      <c r="P909" s="70"/>
      <c r="Q909" s="78"/>
      <c r="R909" s="79"/>
      <c r="S909" s="80"/>
      <c r="T909" s="80"/>
      <c r="U909" s="80"/>
      <c r="V909" s="80"/>
      <c r="W909" s="81"/>
      <c r="X909" s="1"/>
    </row>
    <row r="910" spans="1:24" ht="23.25">
      <c r="A910" s="1"/>
      <c r="B910" s="89" t="s">
        <v>68</v>
      </c>
      <c r="C910" s="89" t="s">
        <v>38</v>
      </c>
      <c r="D910" s="89" t="s">
        <v>72</v>
      </c>
      <c r="E910" s="89" t="s">
        <v>44</v>
      </c>
      <c r="F910" s="90" t="s">
        <v>65</v>
      </c>
      <c r="G910" s="92" t="s">
        <v>49</v>
      </c>
      <c r="H910" s="40"/>
      <c r="I910" s="44"/>
      <c r="J910" s="48" t="s">
        <v>41</v>
      </c>
      <c r="K910" s="49"/>
      <c r="L910" s="42"/>
      <c r="M910" s="86"/>
      <c r="N910" s="71"/>
      <c r="O910" s="72"/>
      <c r="P910" s="70"/>
      <c r="Q910" s="78"/>
      <c r="R910" s="79"/>
      <c r="S910" s="80">
        <v>2355.6</v>
      </c>
      <c r="T910" s="81">
        <v>1106.2</v>
      </c>
      <c r="U910" s="88">
        <v>386.2</v>
      </c>
      <c r="V910" s="80">
        <f>(U910/S910)*100</f>
        <v>16.39497367974189</v>
      </c>
      <c r="W910" s="81">
        <f>(U910/T910)*100</f>
        <v>34.91231242090038</v>
      </c>
      <c r="X910" s="1"/>
    </row>
    <row r="911" spans="1:24" ht="23.25">
      <c r="A911" s="1"/>
      <c r="B911" s="40"/>
      <c r="C911" s="40"/>
      <c r="D911" s="40"/>
      <c r="E911" s="40"/>
      <c r="F911" s="50"/>
      <c r="G911" s="91"/>
      <c r="H911" s="89" t="s">
        <v>440</v>
      </c>
      <c r="I911" s="44"/>
      <c r="J911" s="48" t="s">
        <v>441</v>
      </c>
      <c r="K911" s="49"/>
      <c r="L911" s="42"/>
      <c r="M911" s="86"/>
      <c r="N911" s="71"/>
      <c r="O911" s="72"/>
      <c r="P911" s="70"/>
      <c r="Q911" s="78"/>
      <c r="R911" s="79"/>
      <c r="S911" s="80"/>
      <c r="T911" s="81"/>
      <c r="U911" s="88"/>
      <c r="V911" s="80"/>
      <c r="W911" s="81"/>
      <c r="X911" s="1"/>
    </row>
    <row r="912" spans="1:24" ht="23.25">
      <c r="A912" s="1"/>
      <c r="B912" s="40"/>
      <c r="C912" s="40"/>
      <c r="D912" s="40"/>
      <c r="E912" s="40"/>
      <c r="F912" s="50"/>
      <c r="G912" s="91"/>
      <c r="H912" s="40"/>
      <c r="I912" s="44"/>
      <c r="J912" s="48" t="s">
        <v>442</v>
      </c>
      <c r="K912" s="49"/>
      <c r="L912" s="42"/>
      <c r="M912" s="86"/>
      <c r="N912" s="71"/>
      <c r="O912" s="72"/>
      <c r="P912" s="70"/>
      <c r="Q912" s="78"/>
      <c r="R912" s="79"/>
      <c r="S912" s="80">
        <f>+S913+S914</f>
        <v>350133.2</v>
      </c>
      <c r="T912" s="81">
        <f>+T913+T914</f>
        <v>209657.1</v>
      </c>
      <c r="U912" s="88">
        <f>+U913+U914</f>
        <v>181815.6</v>
      </c>
      <c r="V912" s="80">
        <f>(U912/S912)*100</f>
        <v>51.927552143013</v>
      </c>
      <c r="W912" s="81">
        <f>(U912/T912)*100</f>
        <v>86.72045926419855</v>
      </c>
      <c r="X912" s="1"/>
    </row>
    <row r="913" spans="1:24" ht="23.25">
      <c r="A913" s="1"/>
      <c r="B913" s="40"/>
      <c r="C913" s="40"/>
      <c r="D913" s="40"/>
      <c r="E913" s="40"/>
      <c r="F913" s="50"/>
      <c r="G913" s="91"/>
      <c r="H913" s="40"/>
      <c r="I913" s="44"/>
      <c r="J913" s="48" t="s">
        <v>40</v>
      </c>
      <c r="K913" s="49"/>
      <c r="L913" s="42"/>
      <c r="M913" s="86"/>
      <c r="N913" s="71"/>
      <c r="O913" s="72"/>
      <c r="P913" s="70"/>
      <c r="Q913" s="78"/>
      <c r="R913" s="79"/>
      <c r="S913" s="80">
        <v>333320.2</v>
      </c>
      <c r="T913" s="81">
        <v>209657.1</v>
      </c>
      <c r="U913" s="88">
        <v>181815.6</v>
      </c>
      <c r="V913" s="80">
        <f>(U913/S913)*100</f>
        <v>54.54682914506832</v>
      </c>
      <c r="W913" s="81">
        <f>(U913/T913)*100</f>
        <v>86.72045926419855</v>
      </c>
      <c r="X913" s="1"/>
    </row>
    <row r="914" spans="1:24" ht="23.25">
      <c r="A914" s="1"/>
      <c r="B914" s="40"/>
      <c r="C914" s="40"/>
      <c r="D914" s="40"/>
      <c r="E914" s="40"/>
      <c r="F914" s="50"/>
      <c r="G914" s="91"/>
      <c r="H914" s="40"/>
      <c r="I914" s="44"/>
      <c r="J914" s="48" t="s">
        <v>41</v>
      </c>
      <c r="K914" s="49"/>
      <c r="L914" s="42"/>
      <c r="M914" s="86"/>
      <c r="N914" s="71"/>
      <c r="O914" s="72"/>
      <c r="P914" s="70"/>
      <c r="Q914" s="78"/>
      <c r="R914" s="79"/>
      <c r="S914" s="80">
        <v>16813</v>
      </c>
      <c r="T914" s="81">
        <v>0</v>
      </c>
      <c r="U914" s="88">
        <v>0</v>
      </c>
      <c r="V914" s="80"/>
      <c r="W914" s="81"/>
      <c r="X914" s="1"/>
    </row>
    <row r="915" spans="1:24" ht="23.25">
      <c r="A915" s="1"/>
      <c r="B915" s="40"/>
      <c r="C915" s="40"/>
      <c r="D915" s="40"/>
      <c r="E915" s="40"/>
      <c r="F915" s="50"/>
      <c r="G915" s="91"/>
      <c r="H915" s="89" t="s">
        <v>443</v>
      </c>
      <c r="I915" s="44"/>
      <c r="J915" s="48" t="s">
        <v>444</v>
      </c>
      <c r="K915" s="49"/>
      <c r="L915" s="42"/>
      <c r="M915" s="86"/>
      <c r="N915" s="71"/>
      <c r="O915" s="72"/>
      <c r="P915" s="70"/>
      <c r="Q915" s="78"/>
      <c r="R915" s="79"/>
      <c r="S915" s="80"/>
      <c r="T915" s="81"/>
      <c r="U915" s="88"/>
      <c r="V915" s="80"/>
      <c r="W915" s="81"/>
      <c r="X915" s="1"/>
    </row>
    <row r="916" spans="1:24" ht="23.25">
      <c r="A916" s="1"/>
      <c r="B916" s="40"/>
      <c r="C916" s="40"/>
      <c r="D916" s="40"/>
      <c r="E916" s="40"/>
      <c r="F916" s="50"/>
      <c r="G916" s="91"/>
      <c r="H916" s="40"/>
      <c r="I916" s="44"/>
      <c r="J916" s="48" t="s">
        <v>445</v>
      </c>
      <c r="K916" s="49"/>
      <c r="L916" s="42"/>
      <c r="M916" s="86"/>
      <c r="N916" s="71"/>
      <c r="O916" s="72"/>
      <c r="P916" s="70"/>
      <c r="Q916" s="78"/>
      <c r="R916" s="79"/>
      <c r="S916" s="80">
        <f>+S917+S918</f>
        <v>64204.5</v>
      </c>
      <c r="T916" s="81">
        <f>+T917+T918</f>
        <v>84608.2</v>
      </c>
      <c r="U916" s="88">
        <f>+U917+U918</f>
        <v>73098.2</v>
      </c>
      <c r="V916" s="80">
        <f>(U916/S916)*100</f>
        <v>113.85214432010218</v>
      </c>
      <c r="W916" s="81">
        <f>(U916/T916)*100</f>
        <v>86.39611763398818</v>
      </c>
      <c r="X916" s="1"/>
    </row>
    <row r="917" spans="1:24" ht="23.25">
      <c r="A917" s="1"/>
      <c r="B917" s="40"/>
      <c r="C917" s="40"/>
      <c r="D917" s="40"/>
      <c r="E917" s="40"/>
      <c r="F917" s="50"/>
      <c r="G917" s="91"/>
      <c r="H917" s="40"/>
      <c r="I917" s="44"/>
      <c r="J917" s="48" t="s">
        <v>40</v>
      </c>
      <c r="K917" s="49"/>
      <c r="L917" s="42"/>
      <c r="M917" s="86"/>
      <c r="N917" s="71"/>
      <c r="O917" s="72"/>
      <c r="P917" s="70"/>
      <c r="Q917" s="78"/>
      <c r="R917" s="79"/>
      <c r="S917" s="80">
        <v>64204.5</v>
      </c>
      <c r="T917" s="81">
        <v>84608.2</v>
      </c>
      <c r="U917" s="88">
        <v>73098.2</v>
      </c>
      <c r="V917" s="80">
        <f>(U917/S917)*100</f>
        <v>113.85214432010218</v>
      </c>
      <c r="W917" s="81">
        <f>(U917/T917)*100</f>
        <v>86.39611763398818</v>
      </c>
      <c r="X917" s="1"/>
    </row>
    <row r="918" spans="1:24" ht="23.25">
      <c r="A918" s="1"/>
      <c r="B918" s="40"/>
      <c r="C918" s="40"/>
      <c r="D918" s="40"/>
      <c r="E918" s="40"/>
      <c r="F918" s="50"/>
      <c r="G918" s="91"/>
      <c r="H918" s="40"/>
      <c r="I918" s="44"/>
      <c r="J918" s="48" t="s">
        <v>41</v>
      </c>
      <c r="K918" s="49"/>
      <c r="L918" s="42"/>
      <c r="M918" s="86"/>
      <c r="N918" s="71"/>
      <c r="O918" s="72"/>
      <c r="P918" s="70"/>
      <c r="Q918" s="78"/>
      <c r="R918" s="79"/>
      <c r="S918" s="80">
        <v>0</v>
      </c>
      <c r="T918" s="81">
        <v>0</v>
      </c>
      <c r="U918" s="88">
        <v>0</v>
      </c>
      <c r="V918" s="80"/>
      <c r="W918" s="81"/>
      <c r="X918" s="1"/>
    </row>
    <row r="919" spans="1:24" ht="23.25">
      <c r="A919" s="1"/>
      <c r="B919" s="40"/>
      <c r="C919" s="40"/>
      <c r="D919" s="40"/>
      <c r="E919" s="40"/>
      <c r="F919" s="50"/>
      <c r="G919" s="91"/>
      <c r="H919" s="89" t="s">
        <v>446</v>
      </c>
      <c r="I919" s="44"/>
      <c r="J919" s="48" t="s">
        <v>447</v>
      </c>
      <c r="K919" s="49"/>
      <c r="L919" s="42"/>
      <c r="M919" s="86"/>
      <c r="N919" s="71"/>
      <c r="O919" s="72"/>
      <c r="P919" s="70"/>
      <c r="Q919" s="78"/>
      <c r="R919" s="79"/>
      <c r="S919" s="80"/>
      <c r="T919" s="81"/>
      <c r="U919" s="88"/>
      <c r="V919" s="80"/>
      <c r="W919" s="81"/>
      <c r="X919" s="1"/>
    </row>
    <row r="920" spans="1:24" ht="23.25">
      <c r="A920" s="1"/>
      <c r="B920" s="40"/>
      <c r="C920" s="40"/>
      <c r="D920" s="40"/>
      <c r="E920" s="40"/>
      <c r="F920" s="50"/>
      <c r="G920" s="91"/>
      <c r="H920" s="40"/>
      <c r="I920" s="44"/>
      <c r="J920" s="48" t="s">
        <v>448</v>
      </c>
      <c r="K920" s="49"/>
      <c r="L920" s="42"/>
      <c r="M920" s="86"/>
      <c r="N920" s="71"/>
      <c r="O920" s="72"/>
      <c r="P920" s="70"/>
      <c r="Q920" s="78"/>
      <c r="R920" s="79"/>
      <c r="S920" s="80"/>
      <c r="T920" s="81"/>
      <c r="U920" s="88"/>
      <c r="V920" s="80"/>
      <c r="W920" s="81"/>
      <c r="X920" s="1"/>
    </row>
    <row r="921" spans="1:24" ht="23.25">
      <c r="A921" s="1"/>
      <c r="B921" s="40"/>
      <c r="C921" s="40"/>
      <c r="D921" s="40"/>
      <c r="E921" s="40"/>
      <c r="F921" s="50"/>
      <c r="G921" s="91"/>
      <c r="H921" s="40"/>
      <c r="I921" s="44"/>
      <c r="J921" s="48" t="s">
        <v>449</v>
      </c>
      <c r="K921" s="49"/>
      <c r="L921" s="42"/>
      <c r="M921" s="86"/>
      <c r="N921" s="71"/>
      <c r="O921" s="72"/>
      <c r="P921" s="70"/>
      <c r="Q921" s="78"/>
      <c r="R921" s="79"/>
      <c r="S921" s="80">
        <f>+S922+S923</f>
        <v>86222.8</v>
      </c>
      <c r="T921" s="81">
        <f>+T922+T923</f>
        <v>79519.5</v>
      </c>
      <c r="U921" s="88">
        <f>+U922+U923</f>
        <v>72711.4</v>
      </c>
      <c r="V921" s="80">
        <f>(U921/S921)*100</f>
        <v>84.3296668630571</v>
      </c>
      <c r="W921" s="81">
        <f>(U921/T921)*100</f>
        <v>91.43845220354756</v>
      </c>
      <c r="X921" s="1"/>
    </row>
    <row r="922" spans="1:24" ht="23.25">
      <c r="A922" s="1"/>
      <c r="B922" s="40"/>
      <c r="C922" s="40"/>
      <c r="D922" s="40"/>
      <c r="E922" s="40"/>
      <c r="F922" s="50"/>
      <c r="G922" s="91"/>
      <c r="H922" s="40"/>
      <c r="I922" s="44"/>
      <c r="J922" s="48" t="s">
        <v>40</v>
      </c>
      <c r="K922" s="49"/>
      <c r="L922" s="42"/>
      <c r="M922" s="86"/>
      <c r="N922" s="71"/>
      <c r="O922" s="72"/>
      <c r="P922" s="70"/>
      <c r="Q922" s="78"/>
      <c r="R922" s="79"/>
      <c r="S922" s="80">
        <v>86222.8</v>
      </c>
      <c r="T922" s="81">
        <v>79519.5</v>
      </c>
      <c r="U922" s="88">
        <v>72711.4</v>
      </c>
      <c r="V922" s="80">
        <f>(U922/S922)*100</f>
        <v>84.3296668630571</v>
      </c>
      <c r="W922" s="81">
        <f>(U922/T922)*100</f>
        <v>91.43845220354756</v>
      </c>
      <c r="X922" s="1"/>
    </row>
    <row r="923" spans="1:24" ht="23.25">
      <c r="A923" s="1"/>
      <c r="B923" s="40"/>
      <c r="C923" s="40"/>
      <c r="D923" s="40"/>
      <c r="E923" s="40"/>
      <c r="F923" s="50"/>
      <c r="G923" s="91"/>
      <c r="H923" s="40"/>
      <c r="I923" s="44"/>
      <c r="J923" s="48" t="s">
        <v>41</v>
      </c>
      <c r="K923" s="49"/>
      <c r="L923" s="42"/>
      <c r="M923" s="86"/>
      <c r="N923" s="71"/>
      <c r="O923" s="72"/>
      <c r="P923" s="70"/>
      <c r="Q923" s="78"/>
      <c r="R923" s="79"/>
      <c r="S923" s="80">
        <v>0</v>
      </c>
      <c r="T923" s="81">
        <v>0</v>
      </c>
      <c r="U923" s="88">
        <v>0</v>
      </c>
      <c r="V923" s="80"/>
      <c r="W923" s="81"/>
      <c r="X923" s="1"/>
    </row>
    <row r="924" spans="1:24" ht="23.25">
      <c r="A924" s="1"/>
      <c r="B924" s="40"/>
      <c r="C924" s="40"/>
      <c r="D924" s="40"/>
      <c r="E924" s="40"/>
      <c r="F924" s="50"/>
      <c r="G924" s="91"/>
      <c r="H924" s="89" t="s">
        <v>304</v>
      </c>
      <c r="I924" s="44"/>
      <c r="J924" s="48" t="s">
        <v>450</v>
      </c>
      <c r="K924" s="49"/>
      <c r="L924" s="42"/>
      <c r="M924" s="86"/>
      <c r="N924" s="71"/>
      <c r="O924" s="72"/>
      <c r="P924" s="70"/>
      <c r="Q924" s="78"/>
      <c r="R924" s="79"/>
      <c r="S924" s="80"/>
      <c r="T924" s="81"/>
      <c r="U924" s="88"/>
      <c r="V924" s="80"/>
      <c r="W924" s="81"/>
      <c r="X924" s="1"/>
    </row>
    <row r="925" spans="1:24" ht="23.25">
      <c r="A925" s="1"/>
      <c r="B925" s="40"/>
      <c r="C925" s="40"/>
      <c r="D925" s="40"/>
      <c r="E925" s="40"/>
      <c r="F925" s="50"/>
      <c r="G925" s="91"/>
      <c r="H925" s="40"/>
      <c r="I925" s="44"/>
      <c r="J925" s="48" t="s">
        <v>306</v>
      </c>
      <c r="K925" s="49"/>
      <c r="L925" s="42"/>
      <c r="M925" s="86"/>
      <c r="N925" s="71"/>
      <c r="O925" s="72"/>
      <c r="P925" s="70"/>
      <c r="Q925" s="78"/>
      <c r="R925" s="79"/>
      <c r="S925" s="80">
        <f>+S926+S927</f>
        <v>378729.4</v>
      </c>
      <c r="T925" s="81">
        <f>+T926+T927</f>
        <v>428454.4</v>
      </c>
      <c r="U925" s="88">
        <f>+U926+U927</f>
        <v>427234.4</v>
      </c>
      <c r="V925" s="80">
        <f>(U925/S925)*100</f>
        <v>112.80729724177738</v>
      </c>
      <c r="W925" s="81">
        <f>(U925/T925)*100</f>
        <v>99.71525557912348</v>
      </c>
      <c r="X925" s="1"/>
    </row>
    <row r="926" spans="1:24" ht="23.25">
      <c r="A926" s="1"/>
      <c r="B926" s="40"/>
      <c r="C926" s="40"/>
      <c r="D926" s="40"/>
      <c r="E926" s="40"/>
      <c r="F926" s="50"/>
      <c r="G926" s="91"/>
      <c r="H926" s="40"/>
      <c r="I926" s="44"/>
      <c r="J926" s="48" t="s">
        <v>40</v>
      </c>
      <c r="K926" s="49"/>
      <c r="L926" s="42"/>
      <c r="M926" s="86"/>
      <c r="N926" s="71"/>
      <c r="O926" s="72"/>
      <c r="P926" s="70"/>
      <c r="Q926" s="78"/>
      <c r="R926" s="79"/>
      <c r="S926" s="80">
        <v>0</v>
      </c>
      <c r="T926" s="81">
        <v>0</v>
      </c>
      <c r="U926" s="88">
        <v>0</v>
      </c>
      <c r="V926" s="80"/>
      <c r="W926" s="81"/>
      <c r="X926" s="1"/>
    </row>
    <row r="927" spans="1:24" ht="23.25">
      <c r="A927" s="1"/>
      <c r="B927" s="40"/>
      <c r="C927" s="40"/>
      <c r="D927" s="40"/>
      <c r="E927" s="40"/>
      <c r="F927" s="50"/>
      <c r="G927" s="91"/>
      <c r="H927" s="40"/>
      <c r="I927" s="44"/>
      <c r="J927" s="48" t="s">
        <v>41</v>
      </c>
      <c r="K927" s="49"/>
      <c r="L927" s="42"/>
      <c r="M927" s="86"/>
      <c r="N927" s="71"/>
      <c r="O927" s="72"/>
      <c r="P927" s="70"/>
      <c r="Q927" s="78"/>
      <c r="R927" s="79"/>
      <c r="S927" s="80">
        <v>378729.4</v>
      </c>
      <c r="T927" s="81">
        <v>428454.4</v>
      </c>
      <c r="U927" s="88">
        <v>427234.4</v>
      </c>
      <c r="V927" s="80">
        <f>(U927/S927)*100</f>
        <v>112.80729724177738</v>
      </c>
      <c r="W927" s="81">
        <f>(U927/T927)*100</f>
        <v>99.71525557912348</v>
      </c>
      <c r="X927" s="1"/>
    </row>
    <row r="928" spans="1:24" ht="23.25">
      <c r="A928" s="1"/>
      <c r="B928" s="40"/>
      <c r="C928" s="40"/>
      <c r="D928" s="40"/>
      <c r="E928" s="40"/>
      <c r="F928" s="50"/>
      <c r="G928" s="91"/>
      <c r="H928" s="89" t="s">
        <v>213</v>
      </c>
      <c r="I928" s="44"/>
      <c r="J928" s="48" t="s">
        <v>451</v>
      </c>
      <c r="K928" s="49"/>
      <c r="L928" s="42"/>
      <c r="M928" s="86"/>
      <c r="N928" s="71"/>
      <c r="O928" s="72"/>
      <c r="P928" s="70"/>
      <c r="Q928" s="78"/>
      <c r="R928" s="79"/>
      <c r="S928" s="80"/>
      <c r="T928" s="81"/>
      <c r="U928" s="88"/>
      <c r="V928" s="80"/>
      <c r="W928" s="81"/>
      <c r="X928" s="1"/>
    </row>
    <row r="929" spans="1:24" ht="23.25">
      <c r="A929" s="1"/>
      <c r="B929" s="40"/>
      <c r="C929" s="40"/>
      <c r="D929" s="40"/>
      <c r="E929" s="40"/>
      <c r="F929" s="50"/>
      <c r="G929" s="91"/>
      <c r="H929" s="40"/>
      <c r="I929" s="44"/>
      <c r="J929" s="48" t="s">
        <v>215</v>
      </c>
      <c r="K929" s="49"/>
      <c r="L929" s="42"/>
      <c r="M929" s="86"/>
      <c r="N929" s="71"/>
      <c r="O929" s="72"/>
      <c r="P929" s="70"/>
      <c r="Q929" s="78"/>
      <c r="R929" s="79"/>
      <c r="S929" s="80">
        <f>+S930+S931</f>
        <v>25537.3</v>
      </c>
      <c r="T929" s="81">
        <f>+T930+T931</f>
        <v>33131.7</v>
      </c>
      <c r="U929" s="88">
        <f>+U930+U931</f>
        <v>28419.8</v>
      </c>
      <c r="V929" s="80">
        <f>(U929/S929)*100</f>
        <v>111.28741096357093</v>
      </c>
      <c r="W929" s="81">
        <f>(U929/T929)*100</f>
        <v>85.77827277199782</v>
      </c>
      <c r="X929" s="1"/>
    </row>
    <row r="930" spans="1:24" ht="23.25">
      <c r="A930" s="1"/>
      <c r="B930" s="40"/>
      <c r="C930" s="40"/>
      <c r="D930" s="40"/>
      <c r="E930" s="40"/>
      <c r="F930" s="50"/>
      <c r="G930" s="91"/>
      <c r="H930" s="40"/>
      <c r="I930" s="44"/>
      <c r="J930" s="48" t="s">
        <v>40</v>
      </c>
      <c r="K930" s="49"/>
      <c r="L930" s="42"/>
      <c r="M930" s="86"/>
      <c r="N930" s="71"/>
      <c r="O930" s="72"/>
      <c r="P930" s="70"/>
      <c r="Q930" s="78"/>
      <c r="R930" s="79"/>
      <c r="S930" s="80">
        <v>0</v>
      </c>
      <c r="T930" s="81">
        <v>0</v>
      </c>
      <c r="U930" s="88">
        <v>0</v>
      </c>
      <c r="V930" s="80"/>
      <c r="W930" s="81"/>
      <c r="X930" s="1"/>
    </row>
    <row r="931" spans="1:24" ht="23.25">
      <c r="A931" s="1"/>
      <c r="B931" s="40"/>
      <c r="C931" s="40"/>
      <c r="D931" s="40"/>
      <c r="E931" s="40"/>
      <c r="F931" s="50"/>
      <c r="G931" s="91"/>
      <c r="H931" s="40"/>
      <c r="I931" s="44"/>
      <c r="J931" s="48" t="s">
        <v>41</v>
      </c>
      <c r="K931" s="49"/>
      <c r="L931" s="42"/>
      <c r="M931" s="86"/>
      <c r="N931" s="71"/>
      <c r="O931" s="72"/>
      <c r="P931" s="70"/>
      <c r="Q931" s="78"/>
      <c r="R931" s="79"/>
      <c r="S931" s="80">
        <v>25537.3</v>
      </c>
      <c r="T931" s="81">
        <v>33131.7</v>
      </c>
      <c r="U931" s="88">
        <v>28419.8</v>
      </c>
      <c r="V931" s="80">
        <f>(U931/S931)*100</f>
        <v>111.28741096357093</v>
      </c>
      <c r="W931" s="81">
        <f>(U931/T931)*100</f>
        <v>85.77827277199782</v>
      </c>
      <c r="X931" s="1"/>
    </row>
    <row r="932" spans="1:24" ht="23.25">
      <c r="A932" s="1"/>
      <c r="B932" s="40"/>
      <c r="C932" s="40"/>
      <c r="D932" s="40"/>
      <c r="E932" s="40"/>
      <c r="F932" s="50"/>
      <c r="G932" s="91"/>
      <c r="H932" s="89" t="s">
        <v>228</v>
      </c>
      <c r="I932" s="44"/>
      <c r="J932" s="48" t="s">
        <v>229</v>
      </c>
      <c r="K932" s="49"/>
      <c r="L932" s="42"/>
      <c r="M932" s="86"/>
      <c r="N932" s="71"/>
      <c r="O932" s="72"/>
      <c r="P932" s="70"/>
      <c r="Q932" s="78"/>
      <c r="R932" s="79"/>
      <c r="S932" s="80">
        <f>+S933+S934</f>
        <v>1263898</v>
      </c>
      <c r="T932" s="81">
        <f>+T933+T934</f>
        <v>1800449.6</v>
      </c>
      <c r="U932" s="88">
        <f>+U933+U934</f>
        <v>1777991.8</v>
      </c>
      <c r="V932" s="80">
        <f>(U932/S932)*100</f>
        <v>140.67526018713536</v>
      </c>
      <c r="W932" s="81">
        <f>(U932/T932)*100</f>
        <v>98.75265600325608</v>
      </c>
      <c r="X932" s="1"/>
    </row>
    <row r="933" spans="1:24" ht="23.25">
      <c r="A933" s="1"/>
      <c r="B933" s="40"/>
      <c r="C933" s="40"/>
      <c r="D933" s="40"/>
      <c r="E933" s="40"/>
      <c r="F933" s="50"/>
      <c r="G933" s="91"/>
      <c r="H933" s="40"/>
      <c r="I933" s="44"/>
      <c r="J933" s="48" t="s">
        <v>40</v>
      </c>
      <c r="K933" s="49"/>
      <c r="L933" s="42"/>
      <c r="M933" s="86"/>
      <c r="N933" s="71"/>
      <c r="O933" s="72"/>
      <c r="P933" s="70"/>
      <c r="Q933" s="78"/>
      <c r="R933" s="79"/>
      <c r="S933" s="80">
        <v>0</v>
      </c>
      <c r="T933" s="81">
        <v>0</v>
      </c>
      <c r="U933" s="88">
        <v>0</v>
      </c>
      <c r="V933" s="80"/>
      <c r="W933" s="81"/>
      <c r="X933" s="1"/>
    </row>
    <row r="934" spans="1:24" ht="23.25">
      <c r="A934" s="1"/>
      <c r="B934" s="40"/>
      <c r="C934" s="40"/>
      <c r="D934" s="40"/>
      <c r="E934" s="40"/>
      <c r="F934" s="50"/>
      <c r="G934" s="91"/>
      <c r="H934" s="40"/>
      <c r="I934" s="44"/>
      <c r="J934" s="48" t="s">
        <v>41</v>
      </c>
      <c r="K934" s="49"/>
      <c r="L934" s="42"/>
      <c r="M934" s="86"/>
      <c r="N934" s="71"/>
      <c r="O934" s="72"/>
      <c r="P934" s="70"/>
      <c r="Q934" s="78"/>
      <c r="R934" s="79"/>
      <c r="S934" s="80">
        <v>1263898</v>
      </c>
      <c r="T934" s="81">
        <v>1800449.6</v>
      </c>
      <c r="U934" s="88">
        <v>1777991.8</v>
      </c>
      <c r="V934" s="80">
        <f>(U934/S934)*100</f>
        <v>140.67526018713536</v>
      </c>
      <c r="W934" s="81">
        <f>(U934/T934)*100</f>
        <v>98.75265600325608</v>
      </c>
      <c r="X934" s="1"/>
    </row>
    <row r="935" spans="1:24" ht="23.25">
      <c r="A935" s="1"/>
      <c r="B935" s="40"/>
      <c r="C935" s="40"/>
      <c r="D935" s="40"/>
      <c r="E935" s="40"/>
      <c r="F935" s="50"/>
      <c r="G935" s="91"/>
      <c r="H935" s="40"/>
      <c r="I935" s="44"/>
      <c r="J935" s="48"/>
      <c r="K935" s="49"/>
      <c r="L935" s="42"/>
      <c r="M935" s="86"/>
      <c r="N935" s="71"/>
      <c r="O935" s="72"/>
      <c r="P935" s="70"/>
      <c r="Q935" s="78"/>
      <c r="R935" s="79"/>
      <c r="S935" s="80"/>
      <c r="T935" s="81"/>
      <c r="U935" s="88"/>
      <c r="V935" s="80"/>
      <c r="W935" s="81"/>
      <c r="X935" s="1"/>
    </row>
    <row r="936" spans="1:24" ht="23.25">
      <c r="A936" s="1"/>
      <c r="B936" s="40"/>
      <c r="C936" s="40"/>
      <c r="D936" s="40"/>
      <c r="E936" s="40"/>
      <c r="F936" s="90" t="s">
        <v>452</v>
      </c>
      <c r="G936" s="91"/>
      <c r="H936" s="40"/>
      <c r="I936" s="44"/>
      <c r="J936" s="48" t="s">
        <v>453</v>
      </c>
      <c r="K936" s="49"/>
      <c r="L936" s="42"/>
      <c r="M936" s="86"/>
      <c r="N936" s="71"/>
      <c r="O936" s="72"/>
      <c r="P936" s="70"/>
      <c r="Q936" s="78"/>
      <c r="R936" s="79"/>
      <c r="S936" s="80"/>
      <c r="T936" s="81"/>
      <c r="U936" s="88"/>
      <c r="V936" s="80"/>
      <c r="W936" s="81"/>
      <c r="X936" s="1"/>
    </row>
    <row r="937" spans="1:24" ht="23.25">
      <c r="A937" s="1"/>
      <c r="B937" s="40"/>
      <c r="C937" s="40"/>
      <c r="D937" s="40"/>
      <c r="E937" s="40"/>
      <c r="F937" s="50"/>
      <c r="G937" s="91"/>
      <c r="H937" s="40"/>
      <c r="I937" s="44"/>
      <c r="J937" s="48" t="s">
        <v>454</v>
      </c>
      <c r="K937" s="49"/>
      <c r="L937" s="42"/>
      <c r="M937" s="86"/>
      <c r="N937" s="71"/>
      <c r="O937" s="72"/>
      <c r="P937" s="70"/>
      <c r="Q937" s="78"/>
      <c r="R937" s="79"/>
      <c r="S937" s="80">
        <f>+S938+S939</f>
        <v>381171.6</v>
      </c>
      <c r="T937" s="81">
        <f>+T938+T939</f>
        <v>305744.3</v>
      </c>
      <c r="U937" s="88">
        <f>+U938+U939</f>
        <v>305743.4</v>
      </c>
      <c r="V937" s="80">
        <f>(U937/S937)*100</f>
        <v>80.21148480107124</v>
      </c>
      <c r="W937" s="81">
        <f>(U937/T937)*100</f>
        <v>99.99970563637656</v>
      </c>
      <c r="X937" s="1"/>
    </row>
    <row r="938" spans="1:24" ht="23.25">
      <c r="A938" s="1"/>
      <c r="B938" s="40"/>
      <c r="C938" s="40"/>
      <c r="D938" s="40"/>
      <c r="E938" s="40"/>
      <c r="F938" s="50"/>
      <c r="G938" s="91"/>
      <c r="H938" s="40"/>
      <c r="I938" s="44"/>
      <c r="J938" s="48" t="s">
        <v>40</v>
      </c>
      <c r="K938" s="49"/>
      <c r="L938" s="42"/>
      <c r="M938" s="86"/>
      <c r="N938" s="71"/>
      <c r="O938" s="72"/>
      <c r="P938" s="70"/>
      <c r="Q938" s="78"/>
      <c r="R938" s="79"/>
      <c r="S938" s="80">
        <f aca="true" t="shared" si="62" ref="S938:U939">+S943</f>
        <v>0</v>
      </c>
      <c r="T938" s="81">
        <f t="shared" si="62"/>
        <v>0</v>
      </c>
      <c r="U938" s="88">
        <f t="shared" si="62"/>
        <v>0</v>
      </c>
      <c r="V938" s="80"/>
      <c r="W938" s="81"/>
      <c r="X938" s="1"/>
    </row>
    <row r="939" spans="1:24" ht="23.25">
      <c r="A939" s="1"/>
      <c r="B939" s="40"/>
      <c r="C939" s="40"/>
      <c r="D939" s="40"/>
      <c r="E939" s="40"/>
      <c r="F939" s="50"/>
      <c r="G939" s="91"/>
      <c r="H939" s="40"/>
      <c r="I939" s="44"/>
      <c r="J939" s="48" t="s">
        <v>41</v>
      </c>
      <c r="K939" s="49"/>
      <c r="L939" s="42"/>
      <c r="M939" s="86"/>
      <c r="N939" s="71"/>
      <c r="O939" s="72"/>
      <c r="P939" s="70"/>
      <c r="Q939" s="78"/>
      <c r="R939" s="79"/>
      <c r="S939" s="80">
        <f t="shared" si="62"/>
        <v>381171.6</v>
      </c>
      <c r="T939" s="81">
        <f t="shared" si="62"/>
        <v>305744.3</v>
      </c>
      <c r="U939" s="88">
        <f t="shared" si="62"/>
        <v>305743.4</v>
      </c>
      <c r="V939" s="80">
        <f>(U939/S939)*100</f>
        <v>80.21148480107124</v>
      </c>
      <c r="W939" s="81">
        <f>(U939/T939)*100</f>
        <v>99.99970563637656</v>
      </c>
      <c r="X939" s="1"/>
    </row>
    <row r="940" spans="1:24" ht="23.25">
      <c r="A940" s="1"/>
      <c r="B940" s="40"/>
      <c r="C940" s="40"/>
      <c r="D940" s="40"/>
      <c r="E940" s="40"/>
      <c r="F940" s="50"/>
      <c r="G940" s="91"/>
      <c r="H940" s="40"/>
      <c r="I940" s="44"/>
      <c r="J940" s="48"/>
      <c r="K940" s="49"/>
      <c r="L940" s="42"/>
      <c r="M940" s="86"/>
      <c r="N940" s="71"/>
      <c r="O940" s="72"/>
      <c r="P940" s="70"/>
      <c r="Q940" s="78"/>
      <c r="R940" s="79"/>
      <c r="S940" s="80"/>
      <c r="T940" s="81"/>
      <c r="U940" s="88"/>
      <c r="V940" s="80"/>
      <c r="W940" s="81"/>
      <c r="X940" s="1"/>
    </row>
    <row r="941" spans="1:24" ht="23.25">
      <c r="A941" s="1"/>
      <c r="B941" s="40"/>
      <c r="C941" s="40"/>
      <c r="D941" s="40"/>
      <c r="E941" s="40"/>
      <c r="F941" s="50"/>
      <c r="G941" s="92" t="s">
        <v>49</v>
      </c>
      <c r="H941" s="40"/>
      <c r="I941" s="44"/>
      <c r="J941" s="48" t="s">
        <v>50</v>
      </c>
      <c r="K941" s="49"/>
      <c r="L941" s="42"/>
      <c r="M941" s="86"/>
      <c r="N941" s="71"/>
      <c r="O941" s="72"/>
      <c r="P941" s="70"/>
      <c r="Q941" s="78"/>
      <c r="R941" s="79"/>
      <c r="S941" s="80"/>
      <c r="T941" s="81"/>
      <c r="U941" s="88"/>
      <c r="V941" s="80"/>
      <c r="W941" s="81"/>
      <c r="X941" s="1"/>
    </row>
    <row r="942" spans="1:24" ht="23.25">
      <c r="A942" s="1"/>
      <c r="B942" s="40"/>
      <c r="C942" s="40"/>
      <c r="D942" s="40"/>
      <c r="E942" s="40"/>
      <c r="F942" s="50"/>
      <c r="G942" s="91"/>
      <c r="H942" s="40"/>
      <c r="I942" s="44"/>
      <c r="J942" s="48" t="s">
        <v>51</v>
      </c>
      <c r="K942" s="49"/>
      <c r="L942" s="42"/>
      <c r="M942" s="86"/>
      <c r="N942" s="71"/>
      <c r="O942" s="72"/>
      <c r="P942" s="70"/>
      <c r="Q942" s="78"/>
      <c r="R942" s="79"/>
      <c r="S942" s="80">
        <f>+S943+S944</f>
        <v>381171.6</v>
      </c>
      <c r="T942" s="81">
        <f>+T943+T944</f>
        <v>305744.3</v>
      </c>
      <c r="U942" s="88">
        <f>+U943+U944</f>
        <v>305743.4</v>
      </c>
      <c r="V942" s="80">
        <f>(U942/S942)*100</f>
        <v>80.21148480107124</v>
      </c>
      <c r="W942" s="81">
        <f>(U942/T942)*100</f>
        <v>99.99970563637656</v>
      </c>
      <c r="X942" s="1"/>
    </row>
    <row r="943" spans="1:24" ht="23.25">
      <c r="A943" s="1"/>
      <c r="B943" s="40"/>
      <c r="C943" s="40"/>
      <c r="D943" s="40"/>
      <c r="E943" s="40"/>
      <c r="F943" s="50"/>
      <c r="G943" s="91"/>
      <c r="H943" s="40"/>
      <c r="I943" s="44"/>
      <c r="J943" s="48" t="s">
        <v>40</v>
      </c>
      <c r="K943" s="49"/>
      <c r="L943" s="42"/>
      <c r="M943" s="86"/>
      <c r="N943" s="71"/>
      <c r="O943" s="72"/>
      <c r="P943" s="70"/>
      <c r="Q943" s="78"/>
      <c r="R943" s="79"/>
      <c r="S943" s="80">
        <f aca="true" t="shared" si="63" ref="S943:U944">+S956</f>
        <v>0</v>
      </c>
      <c r="T943" s="81">
        <f t="shared" si="63"/>
        <v>0</v>
      </c>
      <c r="U943" s="88">
        <f t="shared" si="63"/>
        <v>0</v>
      </c>
      <c r="V943" s="80"/>
      <c r="W943" s="81"/>
      <c r="X943" s="1"/>
    </row>
    <row r="944" spans="1:24" ht="23.25">
      <c r="A944" s="1"/>
      <c r="B944" s="40"/>
      <c r="C944" s="40"/>
      <c r="D944" s="40"/>
      <c r="E944" s="40"/>
      <c r="F944" s="50"/>
      <c r="G944" s="91"/>
      <c r="H944" s="40"/>
      <c r="I944" s="44"/>
      <c r="J944" s="48" t="s">
        <v>41</v>
      </c>
      <c r="K944" s="49"/>
      <c r="L944" s="42"/>
      <c r="M944" s="86"/>
      <c r="N944" s="71"/>
      <c r="O944" s="72"/>
      <c r="P944" s="70"/>
      <c r="Q944" s="78"/>
      <c r="R944" s="79"/>
      <c r="S944" s="80">
        <f t="shared" si="63"/>
        <v>381171.6</v>
      </c>
      <c r="T944" s="81">
        <f t="shared" si="63"/>
        <v>305744.3</v>
      </c>
      <c r="U944" s="88">
        <f t="shared" si="63"/>
        <v>305743.4</v>
      </c>
      <c r="V944" s="80">
        <f>(U944/S944)*100</f>
        <v>80.21148480107124</v>
      </c>
      <c r="W944" s="81">
        <f>(U944/T944)*100</f>
        <v>99.99970563637656</v>
      </c>
      <c r="X944" s="1"/>
    </row>
    <row r="945" spans="1:24" ht="23.25">
      <c r="A945" s="1"/>
      <c r="B945" s="51"/>
      <c r="C945" s="51"/>
      <c r="D945" s="51"/>
      <c r="E945" s="51"/>
      <c r="F945" s="93"/>
      <c r="G945" s="94"/>
      <c r="H945" s="51"/>
      <c r="I945" s="55"/>
      <c r="J945" s="56"/>
      <c r="K945" s="57"/>
      <c r="L945" s="53"/>
      <c r="M945" s="87"/>
      <c r="N945" s="73"/>
      <c r="O945" s="74"/>
      <c r="P945" s="75"/>
      <c r="Q945" s="82"/>
      <c r="R945" s="83"/>
      <c r="S945" s="84"/>
      <c r="T945" s="85"/>
      <c r="U945" s="82"/>
      <c r="V945" s="84"/>
      <c r="W945" s="8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58"/>
      <c r="T946" s="58"/>
      <c r="U946" s="58"/>
      <c r="V946" s="58"/>
      <c r="W946" s="58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8"/>
      <c r="T947" s="58"/>
      <c r="U947" s="59"/>
      <c r="V947" s="58"/>
      <c r="W947" s="59" t="s">
        <v>689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0"/>
      <c r="I948" s="10"/>
      <c r="J948" s="10"/>
      <c r="K948" s="11"/>
      <c r="L948" s="7" t="s">
        <v>34</v>
      </c>
      <c r="M948" s="12"/>
      <c r="N948" s="12"/>
      <c r="O948" s="12"/>
      <c r="P948" s="12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23</v>
      </c>
      <c r="C949" s="15"/>
      <c r="D949" s="15"/>
      <c r="E949" s="15"/>
      <c r="F949" s="15"/>
      <c r="G949" s="15"/>
      <c r="H949" s="61"/>
      <c r="I949" s="17"/>
      <c r="J949" s="17"/>
      <c r="K949" s="18"/>
      <c r="L949" s="19"/>
      <c r="M949" s="66"/>
      <c r="N949" s="62" t="s">
        <v>35</v>
      </c>
      <c r="O949" s="62"/>
      <c r="P949" s="62"/>
      <c r="Q949" s="62"/>
      <c r="R949" s="63"/>
      <c r="S949" s="14" t="s">
        <v>2</v>
      </c>
      <c r="T949" s="15"/>
      <c r="U949" s="15"/>
      <c r="V949" s="15"/>
      <c r="W949" s="16"/>
      <c r="X949" s="1"/>
    </row>
    <row r="950" spans="1:24" ht="23.25">
      <c r="A950" s="1"/>
      <c r="B950" s="20" t="s">
        <v>24</v>
      </c>
      <c r="C950" s="21"/>
      <c r="D950" s="21"/>
      <c r="E950" s="21"/>
      <c r="F950" s="21"/>
      <c r="G950" s="21"/>
      <c r="H950" s="61"/>
      <c r="I950" s="1"/>
      <c r="J950" s="2" t="s">
        <v>4</v>
      </c>
      <c r="K950" s="18"/>
      <c r="L950" s="23" t="s">
        <v>32</v>
      </c>
      <c r="M950" s="23" t="s">
        <v>20</v>
      </c>
      <c r="N950" s="64"/>
      <c r="O950" s="17"/>
      <c r="P950" s="65"/>
      <c r="Q950" s="23" t="s">
        <v>3</v>
      </c>
      <c r="R950" s="16"/>
      <c r="S950" s="20" t="s">
        <v>36</v>
      </c>
      <c r="T950" s="21"/>
      <c r="U950" s="21"/>
      <c r="V950" s="21"/>
      <c r="W950" s="22"/>
      <c r="X950" s="1"/>
    </row>
    <row r="951" spans="1:24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33</v>
      </c>
      <c r="M951" s="30" t="s">
        <v>21</v>
      </c>
      <c r="N951" s="28" t="s">
        <v>6</v>
      </c>
      <c r="O951" s="67" t="s">
        <v>7</v>
      </c>
      <c r="P951" s="28" t="s">
        <v>8</v>
      </c>
      <c r="Q951" s="20" t="s">
        <v>30</v>
      </c>
      <c r="R951" s="22"/>
      <c r="S951" s="24"/>
      <c r="T951" s="25"/>
      <c r="U951" s="1"/>
      <c r="V951" s="14" t="s">
        <v>3</v>
      </c>
      <c r="W951" s="16"/>
      <c r="X951" s="1"/>
    </row>
    <row r="952" spans="1:24" ht="23.25">
      <c r="A952" s="1"/>
      <c r="B952" s="14" t="s">
        <v>13</v>
      </c>
      <c r="C952" s="14" t="s">
        <v>14</v>
      </c>
      <c r="D952" s="14" t="s">
        <v>15</v>
      </c>
      <c r="E952" s="14" t="s">
        <v>16</v>
      </c>
      <c r="F952" s="27" t="s">
        <v>17</v>
      </c>
      <c r="G952" s="2" t="s">
        <v>5</v>
      </c>
      <c r="H952" s="14" t="s">
        <v>18</v>
      </c>
      <c r="I952" s="24"/>
      <c r="J952" s="1"/>
      <c r="K952" s="18"/>
      <c r="L952" s="26" t="s">
        <v>19</v>
      </c>
      <c r="M952" s="28" t="s">
        <v>22</v>
      </c>
      <c r="N952" s="28"/>
      <c r="O952" s="28"/>
      <c r="P952" s="28"/>
      <c r="Q952" s="26" t="s">
        <v>25</v>
      </c>
      <c r="R952" s="29" t="s">
        <v>25</v>
      </c>
      <c r="S952" s="30" t="s">
        <v>6</v>
      </c>
      <c r="T952" s="28" t="s">
        <v>9</v>
      </c>
      <c r="U952" s="26" t="s">
        <v>10</v>
      </c>
      <c r="V952" s="14" t="s">
        <v>11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31"/>
      <c r="I953" s="31"/>
      <c r="J953" s="33"/>
      <c r="K953" s="34"/>
      <c r="L953" s="35"/>
      <c r="M953" s="36"/>
      <c r="N953" s="36"/>
      <c r="O953" s="36"/>
      <c r="P953" s="36"/>
      <c r="Q953" s="35" t="s">
        <v>26</v>
      </c>
      <c r="R953" s="37" t="s">
        <v>27</v>
      </c>
      <c r="S953" s="31"/>
      <c r="T953" s="32"/>
      <c r="U953" s="33"/>
      <c r="V953" s="38" t="s">
        <v>28</v>
      </c>
      <c r="W953" s="39" t="s">
        <v>29</v>
      </c>
      <c r="X953" s="1"/>
    </row>
    <row r="954" spans="1:24" ht="23.25">
      <c r="A954" s="1"/>
      <c r="B954" s="40"/>
      <c r="C954" s="40"/>
      <c r="D954" s="40"/>
      <c r="E954" s="40"/>
      <c r="F954" s="50"/>
      <c r="G954" s="91"/>
      <c r="H954" s="40"/>
      <c r="I954" s="44"/>
      <c r="J954" s="45"/>
      <c r="K954" s="46"/>
      <c r="L954" s="47"/>
      <c r="M954" s="86"/>
      <c r="N954" s="70"/>
      <c r="O954" s="70"/>
      <c r="P954" s="70"/>
      <c r="Q954" s="78"/>
      <c r="R954" s="79"/>
      <c r="S954" s="80"/>
      <c r="T954" s="80"/>
      <c r="U954" s="80"/>
      <c r="V954" s="80"/>
      <c r="W954" s="81"/>
      <c r="X954" s="1"/>
    </row>
    <row r="955" spans="1:24" ht="23.25">
      <c r="A955" s="1"/>
      <c r="B955" s="89" t="s">
        <v>68</v>
      </c>
      <c r="C955" s="89" t="s">
        <v>38</v>
      </c>
      <c r="D955" s="89" t="s">
        <v>72</v>
      </c>
      <c r="E955" s="89" t="s">
        <v>44</v>
      </c>
      <c r="F955" s="90" t="s">
        <v>452</v>
      </c>
      <c r="G955" s="92" t="s">
        <v>49</v>
      </c>
      <c r="H955" s="89" t="s">
        <v>228</v>
      </c>
      <c r="I955" s="44"/>
      <c r="J955" s="48" t="s">
        <v>229</v>
      </c>
      <c r="K955" s="49"/>
      <c r="L955" s="42"/>
      <c r="M955" s="86"/>
      <c r="N955" s="71"/>
      <c r="O955" s="72"/>
      <c r="P955" s="70"/>
      <c r="Q955" s="78"/>
      <c r="R955" s="79"/>
      <c r="S955" s="80">
        <f>+S956+S957</f>
        <v>381171.6</v>
      </c>
      <c r="T955" s="81">
        <f>+T956+T957</f>
        <v>305744.3</v>
      </c>
      <c r="U955" s="88">
        <f>+U956+U957</f>
        <v>305743.4</v>
      </c>
      <c r="V955" s="80">
        <f>(U955/S955)*100</f>
        <v>80.21148480107124</v>
      </c>
      <c r="W955" s="81">
        <f>(U955/T955)*100</f>
        <v>99.99970563637656</v>
      </c>
      <c r="X955" s="1"/>
    </row>
    <row r="956" spans="1:24" ht="23.25">
      <c r="A956" s="1"/>
      <c r="B956" s="40"/>
      <c r="C956" s="40"/>
      <c r="D956" s="40"/>
      <c r="E956" s="40"/>
      <c r="F956" s="50"/>
      <c r="G956" s="91"/>
      <c r="H956" s="40"/>
      <c r="I956" s="44"/>
      <c r="J956" s="48" t="s">
        <v>40</v>
      </c>
      <c r="K956" s="49"/>
      <c r="L956" s="42"/>
      <c r="M956" s="86"/>
      <c r="N956" s="71"/>
      <c r="O956" s="72"/>
      <c r="P956" s="70"/>
      <c r="Q956" s="78"/>
      <c r="R956" s="79"/>
      <c r="S956" s="80">
        <v>0</v>
      </c>
      <c r="T956" s="81">
        <v>0</v>
      </c>
      <c r="U956" s="88">
        <v>0</v>
      </c>
      <c r="V956" s="80"/>
      <c r="W956" s="81"/>
      <c r="X956" s="1"/>
    </row>
    <row r="957" spans="1:24" ht="23.25">
      <c r="A957" s="1"/>
      <c r="B957" s="40"/>
      <c r="C957" s="40"/>
      <c r="D957" s="40"/>
      <c r="E957" s="40"/>
      <c r="F957" s="50"/>
      <c r="G957" s="91"/>
      <c r="H957" s="40"/>
      <c r="I957" s="44"/>
      <c r="J957" s="48" t="s">
        <v>41</v>
      </c>
      <c r="K957" s="49"/>
      <c r="L957" s="42"/>
      <c r="M957" s="86"/>
      <c r="N957" s="71"/>
      <c r="O957" s="72"/>
      <c r="P957" s="70"/>
      <c r="Q957" s="78"/>
      <c r="R957" s="79"/>
      <c r="S957" s="80">
        <v>381171.6</v>
      </c>
      <c r="T957" s="81">
        <v>305744.3</v>
      </c>
      <c r="U957" s="88">
        <v>305743.4</v>
      </c>
      <c r="V957" s="80">
        <f>(U957/S957)*100</f>
        <v>80.21148480107124</v>
      </c>
      <c r="W957" s="81">
        <f>(U957/T957)*100</f>
        <v>99.99970563637656</v>
      </c>
      <c r="X957" s="1"/>
    </row>
    <row r="958" spans="1:24" ht="23.25">
      <c r="A958" s="1"/>
      <c r="B958" s="40"/>
      <c r="C958" s="40"/>
      <c r="D958" s="40"/>
      <c r="E958" s="40"/>
      <c r="F958" s="50"/>
      <c r="G958" s="91"/>
      <c r="H958" s="40"/>
      <c r="I958" s="44"/>
      <c r="J958" s="48"/>
      <c r="K958" s="49"/>
      <c r="L958" s="42"/>
      <c r="M958" s="86"/>
      <c r="N958" s="71"/>
      <c r="O958" s="72"/>
      <c r="P958" s="70"/>
      <c r="Q958" s="78"/>
      <c r="R958" s="79"/>
      <c r="S958" s="80"/>
      <c r="T958" s="81"/>
      <c r="U958" s="88"/>
      <c r="V958" s="80"/>
      <c r="W958" s="81"/>
      <c r="X958" s="1"/>
    </row>
    <row r="959" spans="1:24" ht="23.25">
      <c r="A959" s="1"/>
      <c r="B959" s="40"/>
      <c r="C959" s="40"/>
      <c r="D959" s="40"/>
      <c r="E959" s="40"/>
      <c r="F959" s="90" t="s">
        <v>455</v>
      </c>
      <c r="G959" s="91"/>
      <c r="H959" s="40"/>
      <c r="I959" s="44"/>
      <c r="J959" s="48" t="s">
        <v>456</v>
      </c>
      <c r="K959" s="49"/>
      <c r="L959" s="42"/>
      <c r="M959" s="86"/>
      <c r="N959" s="71"/>
      <c r="O959" s="72"/>
      <c r="P959" s="70"/>
      <c r="Q959" s="78"/>
      <c r="R959" s="79"/>
      <c r="S959" s="80">
        <f>+S960+S961</f>
        <v>7531.2</v>
      </c>
      <c r="T959" s="81">
        <f>+T960+T961</f>
        <v>7832.5</v>
      </c>
      <c r="U959" s="88">
        <f>+U960+U961</f>
        <v>6714</v>
      </c>
      <c r="V959" s="80">
        <f>(U959/S959)*100</f>
        <v>89.1491395793499</v>
      </c>
      <c r="W959" s="81">
        <f>(U959/T959)*100</f>
        <v>85.71975742100223</v>
      </c>
      <c r="X959" s="1"/>
    </row>
    <row r="960" spans="1:24" ht="23.25">
      <c r="A960" s="1"/>
      <c r="B960" s="40"/>
      <c r="C960" s="40"/>
      <c r="D960" s="40"/>
      <c r="E960" s="40"/>
      <c r="F960" s="50"/>
      <c r="G960" s="91"/>
      <c r="H960" s="40"/>
      <c r="I960" s="44"/>
      <c r="J960" s="48" t="s">
        <v>40</v>
      </c>
      <c r="K960" s="49"/>
      <c r="L960" s="42"/>
      <c r="M960" s="86"/>
      <c r="N960" s="71"/>
      <c r="O960" s="72"/>
      <c r="P960" s="70"/>
      <c r="Q960" s="78"/>
      <c r="R960" s="79"/>
      <c r="S960" s="80">
        <f aca="true" t="shared" si="64" ref="S960:U961">+S975</f>
        <v>7531.2</v>
      </c>
      <c r="T960" s="81">
        <f t="shared" si="64"/>
        <v>7832.5</v>
      </c>
      <c r="U960" s="88">
        <f t="shared" si="64"/>
        <v>6714</v>
      </c>
      <c r="V960" s="80">
        <f>(U960/S960)*100</f>
        <v>89.1491395793499</v>
      </c>
      <c r="W960" s="81">
        <f>(U960/T960)*100</f>
        <v>85.71975742100223</v>
      </c>
      <c r="X960" s="1"/>
    </row>
    <row r="961" spans="1:24" ht="23.25">
      <c r="A961" s="1"/>
      <c r="B961" s="40"/>
      <c r="C961" s="40"/>
      <c r="D961" s="40"/>
      <c r="E961" s="40"/>
      <c r="F961" s="50"/>
      <c r="G961" s="91"/>
      <c r="H961" s="40"/>
      <c r="I961" s="44"/>
      <c r="J961" s="48" t="s">
        <v>41</v>
      </c>
      <c r="K961" s="49"/>
      <c r="L961" s="42"/>
      <c r="M961" s="86"/>
      <c r="N961" s="71"/>
      <c r="O961" s="72"/>
      <c r="P961" s="70"/>
      <c r="Q961" s="78"/>
      <c r="R961" s="79"/>
      <c r="S961" s="80">
        <f t="shared" si="64"/>
        <v>0</v>
      </c>
      <c r="T961" s="81">
        <f t="shared" si="64"/>
        <v>0</v>
      </c>
      <c r="U961" s="88">
        <f t="shared" si="64"/>
        <v>0</v>
      </c>
      <c r="V961" s="80"/>
      <c r="W961" s="81"/>
      <c r="X961" s="1"/>
    </row>
    <row r="962" spans="1:24" ht="23.25">
      <c r="A962" s="1"/>
      <c r="B962" s="40"/>
      <c r="C962" s="40"/>
      <c r="D962" s="40"/>
      <c r="E962" s="40"/>
      <c r="F962" s="50"/>
      <c r="G962" s="91"/>
      <c r="H962" s="40"/>
      <c r="I962" s="44"/>
      <c r="J962" s="48"/>
      <c r="K962" s="49"/>
      <c r="L962" s="42"/>
      <c r="M962" s="86"/>
      <c r="N962" s="71"/>
      <c r="O962" s="72"/>
      <c r="P962" s="70"/>
      <c r="Q962" s="78"/>
      <c r="R962" s="79"/>
      <c r="S962" s="80"/>
      <c r="T962" s="81"/>
      <c r="U962" s="88"/>
      <c r="V962" s="80"/>
      <c r="W962" s="81"/>
      <c r="X962" s="1"/>
    </row>
    <row r="963" spans="1:24" ht="23.25">
      <c r="A963" s="1"/>
      <c r="B963" s="40"/>
      <c r="C963" s="40"/>
      <c r="D963" s="40"/>
      <c r="E963" s="40"/>
      <c r="F963" s="50"/>
      <c r="G963" s="92" t="s">
        <v>49</v>
      </c>
      <c r="H963" s="40"/>
      <c r="I963" s="44"/>
      <c r="J963" s="48" t="s">
        <v>50</v>
      </c>
      <c r="K963" s="49"/>
      <c r="L963" s="42"/>
      <c r="M963" s="86"/>
      <c r="N963" s="71"/>
      <c r="O963" s="72"/>
      <c r="P963" s="70"/>
      <c r="Q963" s="78"/>
      <c r="R963" s="79"/>
      <c r="S963" s="80"/>
      <c r="T963" s="81"/>
      <c r="U963" s="88"/>
      <c r="V963" s="80"/>
      <c r="W963" s="81"/>
      <c r="X963" s="1"/>
    </row>
    <row r="964" spans="1:24" ht="23.25">
      <c r="A964" s="1"/>
      <c r="B964" s="40"/>
      <c r="C964" s="40"/>
      <c r="D964" s="40"/>
      <c r="E964" s="40"/>
      <c r="F964" s="50"/>
      <c r="G964" s="91"/>
      <c r="H964" s="40"/>
      <c r="I964" s="44"/>
      <c r="J964" s="48" t="s">
        <v>51</v>
      </c>
      <c r="K964" s="49"/>
      <c r="L964" s="42"/>
      <c r="M964" s="86"/>
      <c r="N964" s="71"/>
      <c r="O964" s="72"/>
      <c r="P964" s="70"/>
      <c r="Q964" s="78"/>
      <c r="R964" s="79"/>
      <c r="S964" s="80">
        <f>+S965+S966</f>
        <v>7531.2</v>
      </c>
      <c r="T964" s="81">
        <f>+T965+T966</f>
        <v>7832.5</v>
      </c>
      <c r="U964" s="88">
        <f>+U965+U966</f>
        <v>6714</v>
      </c>
      <c r="V964" s="80">
        <f>(U964/S964)*100</f>
        <v>89.1491395793499</v>
      </c>
      <c r="W964" s="81">
        <f>(U964/T964)*100</f>
        <v>85.71975742100223</v>
      </c>
      <c r="X964" s="1"/>
    </row>
    <row r="965" spans="1:24" ht="23.25">
      <c r="A965" s="1"/>
      <c r="B965" s="40"/>
      <c r="C965" s="40"/>
      <c r="D965" s="40"/>
      <c r="E965" s="40"/>
      <c r="F965" s="50"/>
      <c r="G965" s="91"/>
      <c r="H965" s="40"/>
      <c r="I965" s="44"/>
      <c r="J965" s="48" t="s">
        <v>40</v>
      </c>
      <c r="K965" s="49"/>
      <c r="L965" s="42"/>
      <c r="M965" s="86"/>
      <c r="N965" s="71"/>
      <c r="O965" s="72"/>
      <c r="P965" s="70"/>
      <c r="Q965" s="78"/>
      <c r="R965" s="79"/>
      <c r="S965" s="80">
        <f aca="true" t="shared" si="65" ref="S965:U966">+S975</f>
        <v>7531.2</v>
      </c>
      <c r="T965" s="81">
        <f t="shared" si="65"/>
        <v>7832.5</v>
      </c>
      <c r="U965" s="88">
        <f t="shared" si="65"/>
        <v>6714</v>
      </c>
      <c r="V965" s="80">
        <f>(U965/S965)*100</f>
        <v>89.1491395793499</v>
      </c>
      <c r="W965" s="81">
        <f>(U965/T965)*100</f>
        <v>85.71975742100223</v>
      </c>
      <c r="X965" s="1"/>
    </row>
    <row r="966" spans="1:24" ht="23.25">
      <c r="A966" s="1"/>
      <c r="B966" s="40"/>
      <c r="C966" s="40"/>
      <c r="D966" s="40"/>
      <c r="E966" s="40"/>
      <c r="F966" s="50"/>
      <c r="G966" s="91"/>
      <c r="H966" s="40"/>
      <c r="I966" s="44"/>
      <c r="J966" s="48" t="s">
        <v>41</v>
      </c>
      <c r="K966" s="49"/>
      <c r="L966" s="42"/>
      <c r="M966" s="86"/>
      <c r="N966" s="71"/>
      <c r="O966" s="72"/>
      <c r="P966" s="70"/>
      <c r="Q966" s="78"/>
      <c r="R966" s="79"/>
      <c r="S966" s="80">
        <f t="shared" si="65"/>
        <v>0</v>
      </c>
      <c r="T966" s="81">
        <f t="shared" si="65"/>
        <v>0</v>
      </c>
      <c r="U966" s="88">
        <f t="shared" si="65"/>
        <v>0</v>
      </c>
      <c r="V966" s="80"/>
      <c r="W966" s="81"/>
      <c r="X966" s="1"/>
    </row>
    <row r="967" spans="1:24" ht="23.25">
      <c r="A967" s="1"/>
      <c r="B967" s="40"/>
      <c r="C967" s="40"/>
      <c r="D967" s="40"/>
      <c r="E967" s="40"/>
      <c r="F967" s="50"/>
      <c r="G967" s="91"/>
      <c r="H967" s="40"/>
      <c r="I967" s="44"/>
      <c r="J967" s="48"/>
      <c r="K967" s="49"/>
      <c r="L967" s="42"/>
      <c r="M967" s="86"/>
      <c r="N967" s="71"/>
      <c r="O967" s="72"/>
      <c r="P967" s="70"/>
      <c r="Q967" s="78"/>
      <c r="R967" s="79"/>
      <c r="S967" s="80"/>
      <c r="T967" s="81"/>
      <c r="U967" s="88"/>
      <c r="V967" s="80"/>
      <c r="W967" s="81"/>
      <c r="X967" s="1"/>
    </row>
    <row r="968" spans="1:24" ht="23.25">
      <c r="A968" s="1"/>
      <c r="B968" s="40"/>
      <c r="C968" s="40"/>
      <c r="D968" s="40"/>
      <c r="E968" s="40"/>
      <c r="F968" s="50"/>
      <c r="G968" s="91"/>
      <c r="H968" s="40"/>
      <c r="I968" s="44"/>
      <c r="J968" s="48" t="s">
        <v>457</v>
      </c>
      <c r="K968" s="49"/>
      <c r="L968" s="42"/>
      <c r="M968" s="86"/>
      <c r="N968" s="71"/>
      <c r="O968" s="72"/>
      <c r="P968" s="70"/>
      <c r="Q968" s="78"/>
      <c r="R968" s="79"/>
      <c r="S968" s="80"/>
      <c r="T968" s="81"/>
      <c r="U968" s="88"/>
      <c r="V968" s="80"/>
      <c r="W968" s="81"/>
      <c r="X968" s="1"/>
    </row>
    <row r="969" spans="1:24" ht="23.25">
      <c r="A969" s="1"/>
      <c r="B969" s="40"/>
      <c r="C969" s="40"/>
      <c r="D969" s="40"/>
      <c r="E969" s="40"/>
      <c r="F969" s="50"/>
      <c r="G969" s="91"/>
      <c r="H969" s="40"/>
      <c r="I969" s="44"/>
      <c r="J969" s="48" t="s">
        <v>458</v>
      </c>
      <c r="K969" s="49"/>
      <c r="L969" s="42"/>
      <c r="M969" s="86"/>
      <c r="N969" s="71"/>
      <c r="O969" s="72"/>
      <c r="P969" s="70"/>
      <c r="Q969" s="78"/>
      <c r="R969" s="79"/>
      <c r="S969" s="80"/>
      <c r="T969" s="81"/>
      <c r="U969" s="88"/>
      <c r="V969" s="80"/>
      <c r="W969" s="81"/>
      <c r="X969" s="1"/>
    </row>
    <row r="970" spans="1:24" ht="23.25">
      <c r="A970" s="1"/>
      <c r="B970" s="40"/>
      <c r="C970" s="40"/>
      <c r="D970" s="40"/>
      <c r="E970" s="40"/>
      <c r="F970" s="50"/>
      <c r="G970" s="91"/>
      <c r="H970" s="40"/>
      <c r="I970" s="44"/>
      <c r="J970" s="48" t="s">
        <v>459</v>
      </c>
      <c r="K970" s="49"/>
      <c r="L970" s="42" t="s">
        <v>460</v>
      </c>
      <c r="M970" s="86" t="s">
        <v>298</v>
      </c>
      <c r="N970" s="71">
        <v>10000</v>
      </c>
      <c r="O970" s="72">
        <v>10000</v>
      </c>
      <c r="P970" s="70">
        <v>6878</v>
      </c>
      <c r="Q970" s="78">
        <f>(P970/N970)*100</f>
        <v>68.78</v>
      </c>
      <c r="R970" s="79">
        <f>(P970/O970)*100</f>
        <v>68.78</v>
      </c>
      <c r="S970" s="80">
        <f>+S971+S972</f>
        <v>7531.2</v>
      </c>
      <c r="T970" s="81">
        <f>+T971+T972</f>
        <v>7832.5</v>
      </c>
      <c r="U970" s="88">
        <f>+U971+U972</f>
        <v>6714</v>
      </c>
      <c r="V970" s="80">
        <f>(U970/S970)*100</f>
        <v>89.1491395793499</v>
      </c>
      <c r="W970" s="81">
        <f>(U970/T970)*100</f>
        <v>85.71975742100223</v>
      </c>
      <c r="X970" s="1"/>
    </row>
    <row r="971" spans="1:24" ht="23.25">
      <c r="A971" s="1"/>
      <c r="B971" s="40"/>
      <c r="C971" s="40"/>
      <c r="D971" s="40"/>
      <c r="E971" s="40"/>
      <c r="F971" s="50"/>
      <c r="G971" s="91"/>
      <c r="H971" s="40"/>
      <c r="I971" s="44"/>
      <c r="J971" s="48" t="s">
        <v>40</v>
      </c>
      <c r="K971" s="49"/>
      <c r="L971" s="42"/>
      <c r="M971" s="86"/>
      <c r="N971" s="71"/>
      <c r="O971" s="72"/>
      <c r="P971" s="70"/>
      <c r="Q971" s="78"/>
      <c r="R971" s="79"/>
      <c r="S971" s="80">
        <f aca="true" t="shared" si="66" ref="S971:U972">+S975</f>
        <v>7531.2</v>
      </c>
      <c r="T971" s="81">
        <f t="shared" si="66"/>
        <v>7832.5</v>
      </c>
      <c r="U971" s="88">
        <f t="shared" si="66"/>
        <v>6714</v>
      </c>
      <c r="V971" s="80">
        <f>(U971/S971)*100</f>
        <v>89.1491395793499</v>
      </c>
      <c r="W971" s="81">
        <f>(U971/T971)*100</f>
        <v>85.71975742100223</v>
      </c>
      <c r="X971" s="1"/>
    </row>
    <row r="972" spans="1:24" ht="23.25">
      <c r="A972" s="1"/>
      <c r="B972" s="40"/>
      <c r="C972" s="40"/>
      <c r="D972" s="40"/>
      <c r="E972" s="40"/>
      <c r="F972" s="50"/>
      <c r="G972" s="91"/>
      <c r="H972" s="40"/>
      <c r="I972" s="44"/>
      <c r="J972" s="48" t="s">
        <v>41</v>
      </c>
      <c r="K972" s="49"/>
      <c r="L972" s="42"/>
      <c r="M972" s="86"/>
      <c r="N972" s="71"/>
      <c r="O972" s="72"/>
      <c r="P972" s="70"/>
      <c r="Q972" s="78"/>
      <c r="R972" s="79"/>
      <c r="S972" s="80">
        <f t="shared" si="66"/>
        <v>0</v>
      </c>
      <c r="T972" s="81">
        <f t="shared" si="66"/>
        <v>0</v>
      </c>
      <c r="U972" s="88">
        <f t="shared" si="66"/>
        <v>0</v>
      </c>
      <c r="V972" s="80"/>
      <c r="W972" s="81"/>
      <c r="X972" s="1"/>
    </row>
    <row r="973" spans="1:24" ht="23.25">
      <c r="A973" s="1"/>
      <c r="B973" s="40"/>
      <c r="C973" s="40"/>
      <c r="D973" s="40"/>
      <c r="E973" s="40"/>
      <c r="F973" s="50"/>
      <c r="G973" s="91"/>
      <c r="H973" s="40"/>
      <c r="I973" s="44"/>
      <c r="J973" s="48"/>
      <c r="K973" s="49"/>
      <c r="L973" s="42"/>
      <c r="M973" s="86"/>
      <c r="N973" s="71"/>
      <c r="O973" s="72"/>
      <c r="P973" s="70"/>
      <c r="Q973" s="78"/>
      <c r="R973" s="79"/>
      <c r="S973" s="80"/>
      <c r="T973" s="81"/>
      <c r="U973" s="88"/>
      <c r="V973" s="80"/>
      <c r="W973" s="81"/>
      <c r="X973" s="1"/>
    </row>
    <row r="974" spans="1:24" ht="23.25">
      <c r="A974" s="1"/>
      <c r="B974" s="40"/>
      <c r="C974" s="40"/>
      <c r="D974" s="40"/>
      <c r="E974" s="40"/>
      <c r="F974" s="50"/>
      <c r="G974" s="91"/>
      <c r="H974" s="89" t="s">
        <v>438</v>
      </c>
      <c r="I974" s="44"/>
      <c r="J974" s="48" t="s">
        <v>439</v>
      </c>
      <c r="K974" s="49"/>
      <c r="L974" s="42"/>
      <c r="M974" s="86"/>
      <c r="N974" s="71"/>
      <c r="O974" s="72"/>
      <c r="P974" s="70"/>
      <c r="Q974" s="78"/>
      <c r="R974" s="79"/>
      <c r="S974" s="80">
        <f>+S975+S976</f>
        <v>7531.2</v>
      </c>
      <c r="T974" s="81">
        <f>+T975+T976</f>
        <v>7832.5</v>
      </c>
      <c r="U974" s="88">
        <f>+U975+U976</f>
        <v>6714</v>
      </c>
      <c r="V974" s="80">
        <f>(U974/S974)*100</f>
        <v>89.1491395793499</v>
      </c>
      <c r="W974" s="81">
        <f>(U974/T974)*100</f>
        <v>85.71975742100223</v>
      </c>
      <c r="X974" s="1"/>
    </row>
    <row r="975" spans="1:24" ht="23.25">
      <c r="A975" s="1"/>
      <c r="B975" s="40"/>
      <c r="C975" s="40"/>
      <c r="D975" s="40"/>
      <c r="E975" s="40"/>
      <c r="F975" s="50"/>
      <c r="G975" s="91"/>
      <c r="H975" s="40"/>
      <c r="I975" s="44"/>
      <c r="J975" s="48" t="s">
        <v>40</v>
      </c>
      <c r="K975" s="49"/>
      <c r="L975" s="42"/>
      <c r="M975" s="86"/>
      <c r="N975" s="71"/>
      <c r="O975" s="72"/>
      <c r="P975" s="70"/>
      <c r="Q975" s="78"/>
      <c r="R975" s="79"/>
      <c r="S975" s="80">
        <v>7531.2</v>
      </c>
      <c r="T975" s="81">
        <v>7832.5</v>
      </c>
      <c r="U975" s="88">
        <v>6714</v>
      </c>
      <c r="V975" s="80">
        <f>(U975/S975)*100</f>
        <v>89.1491395793499</v>
      </c>
      <c r="W975" s="81">
        <f>(U975/T975)*100</f>
        <v>85.71975742100223</v>
      </c>
      <c r="X975" s="1"/>
    </row>
    <row r="976" spans="1:24" ht="23.25">
      <c r="A976" s="1"/>
      <c r="B976" s="40"/>
      <c r="C976" s="40"/>
      <c r="D976" s="40"/>
      <c r="E976" s="40"/>
      <c r="F976" s="50"/>
      <c r="G976" s="91"/>
      <c r="H976" s="40"/>
      <c r="I976" s="44"/>
      <c r="J976" s="48" t="s">
        <v>41</v>
      </c>
      <c r="K976" s="49"/>
      <c r="L976" s="42"/>
      <c r="M976" s="86"/>
      <c r="N976" s="71"/>
      <c r="O976" s="72"/>
      <c r="P976" s="70"/>
      <c r="Q976" s="78"/>
      <c r="R976" s="79"/>
      <c r="S976" s="80">
        <v>0</v>
      </c>
      <c r="T976" s="81">
        <v>0</v>
      </c>
      <c r="U976" s="88">
        <v>0</v>
      </c>
      <c r="V976" s="80"/>
      <c r="W976" s="81"/>
      <c r="X976" s="1"/>
    </row>
    <row r="977" spans="1:24" ht="23.25">
      <c r="A977" s="1"/>
      <c r="B977" s="40"/>
      <c r="C977" s="40"/>
      <c r="D977" s="40"/>
      <c r="E977" s="40"/>
      <c r="F977" s="50"/>
      <c r="G977" s="91"/>
      <c r="H977" s="40"/>
      <c r="I977" s="44"/>
      <c r="J977" s="48"/>
      <c r="K977" s="49"/>
      <c r="L977" s="42"/>
      <c r="M977" s="86"/>
      <c r="N977" s="71"/>
      <c r="O977" s="72"/>
      <c r="P977" s="70"/>
      <c r="Q977" s="78"/>
      <c r="R977" s="79"/>
      <c r="S977" s="80"/>
      <c r="T977" s="81"/>
      <c r="U977" s="88"/>
      <c r="V977" s="80"/>
      <c r="W977" s="81"/>
      <c r="X977" s="1"/>
    </row>
    <row r="978" spans="1:24" ht="23.25">
      <c r="A978" s="1"/>
      <c r="B978" s="40"/>
      <c r="C978" s="40"/>
      <c r="D978" s="40"/>
      <c r="E978" s="40"/>
      <c r="F978" s="90" t="s">
        <v>461</v>
      </c>
      <c r="G978" s="91"/>
      <c r="H978" s="40"/>
      <c r="I978" s="44"/>
      <c r="J978" s="48" t="s">
        <v>462</v>
      </c>
      <c r="K978" s="49"/>
      <c r="L978" s="42"/>
      <c r="M978" s="86"/>
      <c r="N978" s="71"/>
      <c r="O978" s="72"/>
      <c r="P978" s="70"/>
      <c r="Q978" s="78"/>
      <c r="R978" s="79"/>
      <c r="S978" s="80">
        <f>+S979+S980</f>
        <v>72799.3</v>
      </c>
      <c r="T978" s="81">
        <f>+T979+T980</f>
        <v>63390.1</v>
      </c>
      <c r="U978" s="88">
        <f>+U979+U980</f>
        <v>55269.2</v>
      </c>
      <c r="V978" s="80">
        <f>(U978/S978)*100</f>
        <v>75.91996076885354</v>
      </c>
      <c r="W978" s="81">
        <f>(U978/T978)*100</f>
        <v>87.18900900929324</v>
      </c>
      <c r="X978" s="1"/>
    </row>
    <row r="979" spans="1:24" ht="23.25">
      <c r="A979" s="1"/>
      <c r="B979" s="40"/>
      <c r="C979" s="40"/>
      <c r="D979" s="40"/>
      <c r="E979" s="40"/>
      <c r="F979" s="50"/>
      <c r="G979" s="91"/>
      <c r="H979" s="40"/>
      <c r="I979" s="44"/>
      <c r="J979" s="48" t="s">
        <v>40</v>
      </c>
      <c r="K979" s="49"/>
      <c r="L979" s="42"/>
      <c r="M979" s="86"/>
      <c r="N979" s="71"/>
      <c r="O979" s="72"/>
      <c r="P979" s="70"/>
      <c r="Q979" s="78"/>
      <c r="R979" s="79"/>
      <c r="S979" s="80">
        <f aca="true" t="shared" si="67" ref="S979:U980">+S984</f>
        <v>72799.3</v>
      </c>
      <c r="T979" s="81">
        <f t="shared" si="67"/>
        <v>63390.1</v>
      </c>
      <c r="U979" s="88">
        <f t="shared" si="67"/>
        <v>55269.2</v>
      </c>
      <c r="V979" s="80">
        <f>(U979/S979)*100</f>
        <v>75.91996076885354</v>
      </c>
      <c r="W979" s="81">
        <f>(U979/T979)*100</f>
        <v>87.18900900929324</v>
      </c>
      <c r="X979" s="1"/>
    </row>
    <row r="980" spans="1:24" ht="23.25">
      <c r="A980" s="1"/>
      <c r="B980" s="40"/>
      <c r="C980" s="40"/>
      <c r="D980" s="40"/>
      <c r="E980" s="40"/>
      <c r="F980" s="50"/>
      <c r="G980" s="91"/>
      <c r="H980" s="40"/>
      <c r="I980" s="44"/>
      <c r="J980" s="48" t="s">
        <v>41</v>
      </c>
      <c r="K980" s="49"/>
      <c r="L980" s="42"/>
      <c r="M980" s="86"/>
      <c r="N980" s="71"/>
      <c r="O980" s="72"/>
      <c r="P980" s="70"/>
      <c r="Q980" s="78"/>
      <c r="R980" s="79"/>
      <c r="S980" s="80">
        <f t="shared" si="67"/>
        <v>0</v>
      </c>
      <c r="T980" s="81">
        <f t="shared" si="67"/>
        <v>0</v>
      </c>
      <c r="U980" s="88">
        <f t="shared" si="67"/>
        <v>0</v>
      </c>
      <c r="V980" s="80"/>
      <c r="W980" s="81"/>
      <c r="X980" s="1"/>
    </row>
    <row r="981" spans="1:24" ht="23.25">
      <c r="A981" s="1"/>
      <c r="B981" s="40"/>
      <c r="C981" s="40"/>
      <c r="D981" s="40"/>
      <c r="E981" s="40"/>
      <c r="F981" s="50"/>
      <c r="G981" s="91"/>
      <c r="H981" s="40"/>
      <c r="I981" s="44"/>
      <c r="J981" s="48"/>
      <c r="K981" s="49"/>
      <c r="L981" s="42"/>
      <c r="M981" s="86"/>
      <c r="N981" s="71"/>
      <c r="O981" s="72"/>
      <c r="P981" s="70"/>
      <c r="Q981" s="78"/>
      <c r="R981" s="79"/>
      <c r="S981" s="80"/>
      <c r="T981" s="81"/>
      <c r="U981" s="88"/>
      <c r="V981" s="80"/>
      <c r="W981" s="81"/>
      <c r="X981" s="1"/>
    </row>
    <row r="982" spans="1:24" ht="23.25">
      <c r="A982" s="1"/>
      <c r="B982" s="40"/>
      <c r="C982" s="40"/>
      <c r="D982" s="40"/>
      <c r="E982" s="40"/>
      <c r="F982" s="50"/>
      <c r="G982" s="92" t="s">
        <v>49</v>
      </c>
      <c r="H982" s="40"/>
      <c r="I982" s="44"/>
      <c r="J982" s="48" t="s">
        <v>50</v>
      </c>
      <c r="K982" s="49"/>
      <c r="L982" s="42"/>
      <c r="M982" s="86"/>
      <c r="N982" s="71"/>
      <c r="O982" s="72"/>
      <c r="P982" s="70"/>
      <c r="Q982" s="78"/>
      <c r="R982" s="79"/>
      <c r="S982" s="80"/>
      <c r="T982" s="81"/>
      <c r="U982" s="88"/>
      <c r="V982" s="80"/>
      <c r="W982" s="81"/>
      <c r="X982" s="1"/>
    </row>
    <row r="983" spans="1:24" ht="23.25">
      <c r="A983" s="1"/>
      <c r="B983" s="40"/>
      <c r="C983" s="40"/>
      <c r="D983" s="40"/>
      <c r="E983" s="40"/>
      <c r="F983" s="50"/>
      <c r="G983" s="91"/>
      <c r="H983" s="40"/>
      <c r="I983" s="44"/>
      <c r="J983" s="48" t="s">
        <v>51</v>
      </c>
      <c r="K983" s="49"/>
      <c r="L983" s="42"/>
      <c r="M983" s="86"/>
      <c r="N983" s="71"/>
      <c r="O983" s="72"/>
      <c r="P983" s="70"/>
      <c r="Q983" s="78"/>
      <c r="R983" s="79"/>
      <c r="S983" s="80">
        <f>+S984+S985</f>
        <v>72799.3</v>
      </c>
      <c r="T983" s="81">
        <f>+T984+T985</f>
        <v>63390.1</v>
      </c>
      <c r="U983" s="88">
        <f>+U984+U985</f>
        <v>55269.2</v>
      </c>
      <c r="V983" s="80">
        <f>(U983/S983)*100</f>
        <v>75.91996076885354</v>
      </c>
      <c r="W983" s="81">
        <f>(U983/T983)*100</f>
        <v>87.18900900929324</v>
      </c>
      <c r="X983" s="1"/>
    </row>
    <row r="984" spans="1:24" ht="23.25">
      <c r="A984" s="1"/>
      <c r="B984" s="40"/>
      <c r="C984" s="40"/>
      <c r="D984" s="40"/>
      <c r="E984" s="40"/>
      <c r="F984" s="50"/>
      <c r="G984" s="91"/>
      <c r="H984" s="40"/>
      <c r="I984" s="44"/>
      <c r="J984" s="48" t="s">
        <v>40</v>
      </c>
      <c r="K984" s="49"/>
      <c r="L984" s="42"/>
      <c r="M984" s="86"/>
      <c r="N984" s="71"/>
      <c r="O984" s="72"/>
      <c r="P984" s="70"/>
      <c r="Q984" s="78"/>
      <c r="R984" s="79"/>
      <c r="S984" s="80">
        <f>+S989</f>
        <v>72799.3</v>
      </c>
      <c r="T984" s="81">
        <f>+T989</f>
        <v>63390.1</v>
      </c>
      <c r="U984" s="88">
        <f>+U989</f>
        <v>55269.2</v>
      </c>
      <c r="V984" s="80">
        <f>(U984/S984)*100</f>
        <v>75.91996076885354</v>
      </c>
      <c r="W984" s="81">
        <f>(U984/T984)*100</f>
        <v>87.18900900929324</v>
      </c>
      <c r="X984" s="1"/>
    </row>
    <row r="985" spans="1:24" ht="23.25">
      <c r="A985" s="1"/>
      <c r="B985" s="40"/>
      <c r="C985" s="40"/>
      <c r="D985" s="40"/>
      <c r="E985" s="40"/>
      <c r="F985" s="50"/>
      <c r="G985" s="91"/>
      <c r="H985" s="40"/>
      <c r="I985" s="44"/>
      <c r="J985" s="48" t="s">
        <v>41</v>
      </c>
      <c r="K985" s="49"/>
      <c r="L985" s="42"/>
      <c r="M985" s="86"/>
      <c r="N985" s="71"/>
      <c r="O985" s="72"/>
      <c r="P985" s="70"/>
      <c r="Q985" s="78"/>
      <c r="R985" s="79"/>
      <c r="S985" s="80">
        <f>+S1000</f>
        <v>0</v>
      </c>
      <c r="T985" s="81">
        <f>+T1000</f>
        <v>0</v>
      </c>
      <c r="U985" s="88">
        <f>+U1000</f>
        <v>0</v>
      </c>
      <c r="V985" s="80"/>
      <c r="W985" s="81"/>
      <c r="X985" s="1"/>
    </row>
    <row r="986" spans="1:24" ht="23.25">
      <c r="A986" s="1"/>
      <c r="B986" s="40"/>
      <c r="C986" s="40"/>
      <c r="D986" s="40"/>
      <c r="E986" s="40"/>
      <c r="F986" s="50"/>
      <c r="G986" s="91"/>
      <c r="H986" s="40"/>
      <c r="I986" s="44"/>
      <c r="J986" s="48"/>
      <c r="K986" s="49"/>
      <c r="L986" s="42"/>
      <c r="M986" s="86"/>
      <c r="N986" s="71"/>
      <c r="O986" s="72"/>
      <c r="P986" s="70"/>
      <c r="Q986" s="78"/>
      <c r="R986" s="79"/>
      <c r="S986" s="80"/>
      <c r="T986" s="81"/>
      <c r="U986" s="88"/>
      <c r="V986" s="80"/>
      <c r="W986" s="81"/>
      <c r="X986" s="1"/>
    </row>
    <row r="987" spans="1:24" ht="23.25">
      <c r="A987" s="1"/>
      <c r="B987" s="40"/>
      <c r="C987" s="40"/>
      <c r="D987" s="40"/>
      <c r="E987" s="40"/>
      <c r="F987" s="50"/>
      <c r="G987" s="91"/>
      <c r="H987" s="89" t="s">
        <v>463</v>
      </c>
      <c r="I987" s="44"/>
      <c r="J987" s="48" t="s">
        <v>464</v>
      </c>
      <c r="K987" s="49"/>
      <c r="L987" s="42"/>
      <c r="M987" s="86"/>
      <c r="N987" s="71"/>
      <c r="O987" s="72"/>
      <c r="P987" s="70"/>
      <c r="Q987" s="78"/>
      <c r="R987" s="79"/>
      <c r="S987" s="80"/>
      <c r="T987" s="81"/>
      <c r="U987" s="88"/>
      <c r="V987" s="80"/>
      <c r="W987" s="81"/>
      <c r="X987" s="1"/>
    </row>
    <row r="988" spans="1:24" ht="23.25">
      <c r="A988" s="1"/>
      <c r="B988" s="40"/>
      <c r="C988" s="40"/>
      <c r="D988" s="40"/>
      <c r="E988" s="40"/>
      <c r="F988" s="50"/>
      <c r="G988" s="91"/>
      <c r="H988" s="40"/>
      <c r="I988" s="44"/>
      <c r="J988" s="48" t="s">
        <v>465</v>
      </c>
      <c r="K988" s="49"/>
      <c r="L988" s="42"/>
      <c r="M988" s="86"/>
      <c r="N988" s="71"/>
      <c r="O988" s="72"/>
      <c r="P988" s="70"/>
      <c r="Q988" s="78"/>
      <c r="R988" s="79"/>
      <c r="S988" s="80">
        <f>+S989+S1000</f>
        <v>72799.3</v>
      </c>
      <c r="T988" s="81">
        <f>+T989+T1000</f>
        <v>63390.1</v>
      </c>
      <c r="U988" s="88">
        <f>+U989+U1000</f>
        <v>55269.2</v>
      </c>
      <c r="V988" s="80">
        <f>(U988/S988)*100</f>
        <v>75.91996076885354</v>
      </c>
      <c r="W988" s="81">
        <f>(U988/T988)*100</f>
        <v>87.18900900929324</v>
      </c>
      <c r="X988" s="1"/>
    </row>
    <row r="989" spans="1:24" ht="23.25">
      <c r="A989" s="1"/>
      <c r="B989" s="40"/>
      <c r="C989" s="40"/>
      <c r="D989" s="40"/>
      <c r="E989" s="40"/>
      <c r="F989" s="50"/>
      <c r="G989" s="91"/>
      <c r="H989" s="40"/>
      <c r="I989" s="44"/>
      <c r="J989" s="48" t="s">
        <v>40</v>
      </c>
      <c r="K989" s="49"/>
      <c r="L989" s="42"/>
      <c r="M989" s="86"/>
      <c r="N989" s="71"/>
      <c r="O989" s="72"/>
      <c r="P989" s="70"/>
      <c r="Q989" s="78"/>
      <c r="R989" s="79"/>
      <c r="S989" s="80">
        <v>72799.3</v>
      </c>
      <c r="T989" s="81">
        <v>63390.1</v>
      </c>
      <c r="U989" s="88">
        <v>55269.2</v>
      </c>
      <c r="V989" s="80">
        <f>(U989/S989)*100</f>
        <v>75.91996076885354</v>
      </c>
      <c r="W989" s="81">
        <f>(U989/T989)*100</f>
        <v>87.18900900929324</v>
      </c>
      <c r="X989" s="1"/>
    </row>
    <row r="990" spans="1:24" ht="23.25">
      <c r="A990" s="1"/>
      <c r="B990" s="51"/>
      <c r="C990" s="51"/>
      <c r="D990" s="51"/>
      <c r="E990" s="51"/>
      <c r="F990" s="93"/>
      <c r="G990" s="94"/>
      <c r="H990" s="51"/>
      <c r="I990" s="55"/>
      <c r="J990" s="56"/>
      <c r="K990" s="57"/>
      <c r="L990" s="53"/>
      <c r="M990" s="87"/>
      <c r="N990" s="73"/>
      <c r="O990" s="74"/>
      <c r="P990" s="75"/>
      <c r="Q990" s="82"/>
      <c r="R990" s="83"/>
      <c r="S990" s="84"/>
      <c r="T990" s="85"/>
      <c r="U990" s="82"/>
      <c r="V990" s="84"/>
      <c r="W990" s="85"/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58"/>
      <c r="T991" s="58"/>
      <c r="U991" s="58"/>
      <c r="V991" s="58"/>
      <c r="W991" s="58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58"/>
      <c r="T992" s="58"/>
      <c r="U992" s="59"/>
      <c r="V992" s="58"/>
      <c r="W992" s="59" t="s">
        <v>690</v>
      </c>
      <c r="X992" s="1"/>
    </row>
    <row r="993" spans="1:24" ht="23.25">
      <c r="A993" s="1"/>
      <c r="B993" s="7"/>
      <c r="C993" s="8"/>
      <c r="D993" s="8"/>
      <c r="E993" s="8"/>
      <c r="F993" s="8"/>
      <c r="G993" s="8"/>
      <c r="H993" s="60"/>
      <c r="I993" s="10"/>
      <c r="J993" s="10"/>
      <c r="K993" s="11"/>
      <c r="L993" s="7" t="s">
        <v>34</v>
      </c>
      <c r="M993" s="12"/>
      <c r="N993" s="12"/>
      <c r="O993" s="12"/>
      <c r="P993" s="12"/>
      <c r="Q993" s="12"/>
      <c r="R993" s="12"/>
      <c r="S993" s="13"/>
      <c r="T993" s="8"/>
      <c r="U993" s="8"/>
      <c r="V993" s="8"/>
      <c r="W993" s="9"/>
      <c r="X993" s="1"/>
    </row>
    <row r="994" spans="1:24" ht="23.25">
      <c r="A994" s="1"/>
      <c r="B994" s="14" t="s">
        <v>23</v>
      </c>
      <c r="C994" s="15"/>
      <c r="D994" s="15"/>
      <c r="E994" s="15"/>
      <c r="F994" s="15"/>
      <c r="G994" s="15"/>
      <c r="H994" s="61"/>
      <c r="I994" s="17"/>
      <c r="J994" s="17"/>
      <c r="K994" s="18"/>
      <c r="L994" s="19"/>
      <c r="M994" s="66"/>
      <c r="N994" s="62" t="s">
        <v>35</v>
      </c>
      <c r="O994" s="62"/>
      <c r="P994" s="62"/>
      <c r="Q994" s="62"/>
      <c r="R994" s="63"/>
      <c r="S994" s="14" t="s">
        <v>2</v>
      </c>
      <c r="T994" s="15"/>
      <c r="U994" s="15"/>
      <c r="V994" s="15"/>
      <c r="W994" s="16"/>
      <c r="X994" s="1"/>
    </row>
    <row r="995" spans="1:24" ht="23.25">
      <c r="A995" s="1"/>
      <c r="B995" s="20" t="s">
        <v>24</v>
      </c>
      <c r="C995" s="21"/>
      <c r="D995" s="21"/>
      <c r="E995" s="21"/>
      <c r="F995" s="21"/>
      <c r="G995" s="21"/>
      <c r="H995" s="61"/>
      <c r="I995" s="1"/>
      <c r="J995" s="2" t="s">
        <v>4</v>
      </c>
      <c r="K995" s="18"/>
      <c r="L995" s="23" t="s">
        <v>32</v>
      </c>
      <c r="M995" s="23" t="s">
        <v>20</v>
      </c>
      <c r="N995" s="64"/>
      <c r="O995" s="17"/>
      <c r="P995" s="65"/>
      <c r="Q995" s="23" t="s">
        <v>3</v>
      </c>
      <c r="R995" s="16"/>
      <c r="S995" s="20" t="s">
        <v>36</v>
      </c>
      <c r="T995" s="21"/>
      <c r="U995" s="21"/>
      <c r="V995" s="21"/>
      <c r="W995" s="22"/>
      <c r="X995" s="1"/>
    </row>
    <row r="996" spans="1:24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33</v>
      </c>
      <c r="M996" s="30" t="s">
        <v>21</v>
      </c>
      <c r="N996" s="28" t="s">
        <v>6</v>
      </c>
      <c r="O996" s="67" t="s">
        <v>7</v>
      </c>
      <c r="P996" s="28" t="s">
        <v>8</v>
      </c>
      <c r="Q996" s="20" t="s">
        <v>30</v>
      </c>
      <c r="R996" s="22"/>
      <c r="S996" s="24"/>
      <c r="T996" s="25"/>
      <c r="U996" s="1"/>
      <c r="V996" s="14" t="s">
        <v>3</v>
      </c>
      <c r="W996" s="16"/>
      <c r="X996" s="1"/>
    </row>
    <row r="997" spans="1:24" ht="23.25">
      <c r="A997" s="1"/>
      <c r="B997" s="14" t="s">
        <v>13</v>
      </c>
      <c r="C997" s="14" t="s">
        <v>14</v>
      </c>
      <c r="D997" s="14" t="s">
        <v>15</v>
      </c>
      <c r="E997" s="14" t="s">
        <v>16</v>
      </c>
      <c r="F997" s="27" t="s">
        <v>17</v>
      </c>
      <c r="G997" s="2" t="s">
        <v>5</v>
      </c>
      <c r="H997" s="14" t="s">
        <v>18</v>
      </c>
      <c r="I997" s="24"/>
      <c r="J997" s="1"/>
      <c r="K997" s="18"/>
      <c r="L997" s="26" t="s">
        <v>19</v>
      </c>
      <c r="M997" s="28" t="s">
        <v>22</v>
      </c>
      <c r="N997" s="28"/>
      <c r="O997" s="28"/>
      <c r="P997" s="28"/>
      <c r="Q997" s="26" t="s">
        <v>25</v>
      </c>
      <c r="R997" s="29" t="s">
        <v>25</v>
      </c>
      <c r="S997" s="30" t="s">
        <v>6</v>
      </c>
      <c r="T997" s="28" t="s">
        <v>9</v>
      </c>
      <c r="U997" s="26" t="s">
        <v>10</v>
      </c>
      <c r="V997" s="14" t="s">
        <v>11</v>
      </c>
      <c r="W997" s="16"/>
      <c r="X997" s="1"/>
    </row>
    <row r="998" spans="1:24" ht="23.25">
      <c r="A998" s="1"/>
      <c r="B998" s="31"/>
      <c r="C998" s="31"/>
      <c r="D998" s="31"/>
      <c r="E998" s="31"/>
      <c r="F998" s="32"/>
      <c r="G998" s="33"/>
      <c r="H998" s="31"/>
      <c r="I998" s="31"/>
      <c r="J998" s="33"/>
      <c r="K998" s="34"/>
      <c r="L998" s="35"/>
      <c r="M998" s="36"/>
      <c r="N998" s="36"/>
      <c r="O998" s="36"/>
      <c r="P998" s="36"/>
      <c r="Q998" s="35" t="s">
        <v>26</v>
      </c>
      <c r="R998" s="37" t="s">
        <v>27</v>
      </c>
      <c r="S998" s="31"/>
      <c r="T998" s="32"/>
      <c r="U998" s="33"/>
      <c r="V998" s="38" t="s">
        <v>28</v>
      </c>
      <c r="W998" s="39" t="s">
        <v>29</v>
      </c>
      <c r="X998" s="1"/>
    </row>
    <row r="999" spans="1:24" ht="23.25">
      <c r="A999" s="1"/>
      <c r="B999" s="40"/>
      <c r="C999" s="40"/>
      <c r="D999" s="40"/>
      <c r="E999" s="40"/>
      <c r="F999" s="50"/>
      <c r="G999" s="91"/>
      <c r="H999" s="40"/>
      <c r="I999" s="44"/>
      <c r="J999" s="45"/>
      <c r="K999" s="46"/>
      <c r="L999" s="47"/>
      <c r="M999" s="86"/>
      <c r="N999" s="70"/>
      <c r="O999" s="70"/>
      <c r="P999" s="70"/>
      <c r="Q999" s="78"/>
      <c r="R999" s="79"/>
      <c r="S999" s="80"/>
      <c r="T999" s="80"/>
      <c r="U999" s="80"/>
      <c r="V999" s="80"/>
      <c r="W999" s="81"/>
      <c r="X999" s="1"/>
    </row>
    <row r="1000" spans="1:24" ht="23.25">
      <c r="A1000" s="1"/>
      <c r="B1000" s="89" t="s">
        <v>68</v>
      </c>
      <c r="C1000" s="89" t="s">
        <v>38</v>
      </c>
      <c r="D1000" s="89" t="s">
        <v>72</v>
      </c>
      <c r="E1000" s="89" t="s">
        <v>44</v>
      </c>
      <c r="F1000" s="90" t="s">
        <v>461</v>
      </c>
      <c r="G1000" s="92" t="s">
        <v>49</v>
      </c>
      <c r="H1000" s="89" t="s">
        <v>463</v>
      </c>
      <c r="I1000" s="44"/>
      <c r="J1000" s="48" t="s">
        <v>41</v>
      </c>
      <c r="K1000" s="49"/>
      <c r="L1000" s="42"/>
      <c r="M1000" s="86"/>
      <c r="N1000" s="71"/>
      <c r="O1000" s="72"/>
      <c r="P1000" s="70"/>
      <c r="Q1000" s="78"/>
      <c r="R1000" s="79"/>
      <c r="S1000" s="80">
        <v>0</v>
      </c>
      <c r="T1000" s="81">
        <v>0</v>
      </c>
      <c r="U1000" s="88">
        <v>0</v>
      </c>
      <c r="V1000" s="80"/>
      <c r="W1000" s="81"/>
      <c r="X1000" s="1"/>
    </row>
    <row r="1001" spans="1:24" ht="23.25">
      <c r="A1001" s="1"/>
      <c r="B1001" s="40"/>
      <c r="C1001" s="40"/>
      <c r="D1001" s="40"/>
      <c r="E1001" s="40"/>
      <c r="F1001" s="50"/>
      <c r="G1001" s="91"/>
      <c r="H1001" s="40"/>
      <c r="I1001" s="44"/>
      <c r="J1001" s="48"/>
      <c r="K1001" s="49"/>
      <c r="L1001" s="42"/>
      <c r="M1001" s="86"/>
      <c r="N1001" s="71"/>
      <c r="O1001" s="72"/>
      <c r="P1001" s="70"/>
      <c r="Q1001" s="78"/>
      <c r="R1001" s="79"/>
      <c r="S1001" s="80"/>
      <c r="T1001" s="81"/>
      <c r="U1001" s="88"/>
      <c r="V1001" s="80"/>
      <c r="W1001" s="81"/>
      <c r="X1001" s="1"/>
    </row>
    <row r="1002" spans="1:24" ht="23.25">
      <c r="A1002" s="1"/>
      <c r="B1002" s="40"/>
      <c r="C1002" s="40"/>
      <c r="D1002" s="40"/>
      <c r="E1002" s="40"/>
      <c r="F1002" s="50"/>
      <c r="G1002" s="91"/>
      <c r="H1002" s="40"/>
      <c r="I1002" s="44"/>
      <c r="J1002" s="48" t="s">
        <v>466</v>
      </c>
      <c r="K1002" s="49"/>
      <c r="L1002" s="42"/>
      <c r="M1002" s="86"/>
      <c r="N1002" s="71"/>
      <c r="O1002" s="72"/>
      <c r="P1002" s="70"/>
      <c r="Q1002" s="78"/>
      <c r="R1002" s="79"/>
      <c r="S1002" s="80"/>
      <c r="T1002" s="81"/>
      <c r="U1002" s="88"/>
      <c r="V1002" s="80"/>
      <c r="W1002" s="81"/>
      <c r="X1002" s="1"/>
    </row>
    <row r="1003" spans="1:24" ht="23.25">
      <c r="A1003" s="1"/>
      <c r="B1003" s="40"/>
      <c r="C1003" s="40"/>
      <c r="D1003" s="40"/>
      <c r="E1003" s="40"/>
      <c r="F1003" s="50"/>
      <c r="G1003" s="91"/>
      <c r="H1003" s="40"/>
      <c r="I1003" s="44"/>
      <c r="J1003" s="48" t="s">
        <v>467</v>
      </c>
      <c r="K1003" s="49"/>
      <c r="L1003" s="42"/>
      <c r="M1003" s="86"/>
      <c r="N1003" s="71"/>
      <c r="O1003" s="72"/>
      <c r="P1003" s="70"/>
      <c r="Q1003" s="78"/>
      <c r="R1003" s="79"/>
      <c r="S1003" s="80"/>
      <c r="T1003" s="81"/>
      <c r="U1003" s="88"/>
      <c r="V1003" s="80"/>
      <c r="W1003" s="81"/>
      <c r="X1003" s="1"/>
    </row>
    <row r="1004" spans="1:24" ht="23.25">
      <c r="A1004" s="1"/>
      <c r="B1004" s="40"/>
      <c r="C1004" s="40"/>
      <c r="D1004" s="40"/>
      <c r="E1004" s="40"/>
      <c r="F1004" s="50"/>
      <c r="G1004" s="91"/>
      <c r="H1004" s="40"/>
      <c r="I1004" s="44"/>
      <c r="J1004" s="48" t="s">
        <v>468</v>
      </c>
      <c r="K1004" s="49"/>
      <c r="L1004" s="42" t="s">
        <v>469</v>
      </c>
      <c r="M1004" s="86"/>
      <c r="N1004" s="71"/>
      <c r="O1004" s="72"/>
      <c r="P1004" s="70"/>
      <c r="Q1004" s="78"/>
      <c r="R1004" s="79"/>
      <c r="S1004" s="80"/>
      <c r="T1004" s="81"/>
      <c r="U1004" s="88"/>
      <c r="V1004" s="80"/>
      <c r="W1004" s="81"/>
      <c r="X1004" s="1"/>
    </row>
    <row r="1005" spans="1:24" ht="23.25">
      <c r="A1005" s="1"/>
      <c r="B1005" s="40"/>
      <c r="C1005" s="40"/>
      <c r="D1005" s="40"/>
      <c r="E1005" s="40"/>
      <c r="F1005" s="50"/>
      <c r="G1005" s="91"/>
      <c r="H1005" s="40"/>
      <c r="I1005" s="44"/>
      <c r="J1005" s="48" t="s">
        <v>470</v>
      </c>
      <c r="K1005" s="49"/>
      <c r="L1005" s="42" t="s">
        <v>471</v>
      </c>
      <c r="M1005" s="86" t="s">
        <v>472</v>
      </c>
      <c r="N1005" s="71">
        <v>520</v>
      </c>
      <c r="O1005" s="72">
        <v>520</v>
      </c>
      <c r="P1005" s="70">
        <v>532</v>
      </c>
      <c r="Q1005" s="78">
        <f>(P1005/N1005)*100</f>
        <v>102.30769230769229</v>
      </c>
      <c r="R1005" s="79">
        <f>(P1005/O1005)*100</f>
        <v>102.30769230769229</v>
      </c>
      <c r="S1005" s="80">
        <f>+S1006+S1007</f>
        <v>72799.3</v>
      </c>
      <c r="T1005" s="81">
        <f>+T1006+T1007</f>
        <v>63390.1</v>
      </c>
      <c r="U1005" s="88">
        <f>+U1006+U1007</f>
        <v>55269.2</v>
      </c>
      <c r="V1005" s="80">
        <f>(U1005/S1005)*100</f>
        <v>75.91996076885354</v>
      </c>
      <c r="W1005" s="81">
        <f>(U1005/T1005)*100</f>
        <v>87.18900900929324</v>
      </c>
      <c r="X1005" s="1"/>
    </row>
    <row r="1006" spans="1:24" ht="23.25">
      <c r="A1006" s="1"/>
      <c r="B1006" s="40"/>
      <c r="C1006" s="40"/>
      <c r="D1006" s="40"/>
      <c r="E1006" s="40"/>
      <c r="F1006" s="50"/>
      <c r="G1006" s="91"/>
      <c r="H1006" s="40"/>
      <c r="I1006" s="44"/>
      <c r="J1006" s="48" t="s">
        <v>40</v>
      </c>
      <c r="K1006" s="49"/>
      <c r="L1006" s="42"/>
      <c r="M1006" s="86"/>
      <c r="N1006" s="71"/>
      <c r="O1006" s="72"/>
      <c r="P1006" s="70"/>
      <c r="Q1006" s="78"/>
      <c r="R1006" s="79"/>
      <c r="S1006" s="80">
        <f>+S989</f>
        <v>72799.3</v>
      </c>
      <c r="T1006" s="81">
        <f>+T989</f>
        <v>63390.1</v>
      </c>
      <c r="U1006" s="88">
        <f>+U989</f>
        <v>55269.2</v>
      </c>
      <c r="V1006" s="80">
        <f>(U1006/S1006)*100</f>
        <v>75.91996076885354</v>
      </c>
      <c r="W1006" s="81">
        <f>(U1006/T1006)*100</f>
        <v>87.18900900929324</v>
      </c>
      <c r="X1006" s="1"/>
    </row>
    <row r="1007" spans="1:24" ht="23.25">
      <c r="A1007" s="1"/>
      <c r="B1007" s="40"/>
      <c r="C1007" s="40"/>
      <c r="D1007" s="40"/>
      <c r="E1007" s="40"/>
      <c r="F1007" s="50"/>
      <c r="G1007" s="91"/>
      <c r="H1007" s="40"/>
      <c r="I1007" s="44"/>
      <c r="J1007" s="48" t="s">
        <v>41</v>
      </c>
      <c r="K1007" s="49"/>
      <c r="L1007" s="42"/>
      <c r="M1007" s="86"/>
      <c r="N1007" s="71"/>
      <c r="O1007" s="72"/>
      <c r="P1007" s="70"/>
      <c r="Q1007" s="78"/>
      <c r="R1007" s="79"/>
      <c r="S1007" s="80">
        <f>+S1000</f>
        <v>0</v>
      </c>
      <c r="T1007" s="81">
        <f>+T1000</f>
        <v>0</v>
      </c>
      <c r="U1007" s="88">
        <f>+U1000</f>
        <v>0</v>
      </c>
      <c r="V1007" s="80"/>
      <c r="W1007" s="81"/>
      <c r="X1007" s="1"/>
    </row>
    <row r="1008" spans="1:24" ht="23.25">
      <c r="A1008" s="1"/>
      <c r="B1008" s="40"/>
      <c r="C1008" s="40"/>
      <c r="D1008" s="40"/>
      <c r="E1008" s="40"/>
      <c r="F1008" s="50"/>
      <c r="G1008" s="91"/>
      <c r="H1008" s="40"/>
      <c r="I1008" s="44"/>
      <c r="J1008" s="48"/>
      <c r="K1008" s="49"/>
      <c r="L1008" s="42"/>
      <c r="M1008" s="86"/>
      <c r="N1008" s="71"/>
      <c r="O1008" s="72"/>
      <c r="P1008" s="70"/>
      <c r="Q1008" s="78"/>
      <c r="R1008" s="79"/>
      <c r="S1008" s="80"/>
      <c r="T1008" s="81"/>
      <c r="U1008" s="88"/>
      <c r="V1008" s="80"/>
      <c r="W1008" s="81"/>
      <c r="X1008" s="1"/>
    </row>
    <row r="1009" spans="1:24" ht="23.25">
      <c r="A1009" s="1"/>
      <c r="B1009" s="40"/>
      <c r="C1009" s="40"/>
      <c r="D1009" s="40"/>
      <c r="E1009" s="40"/>
      <c r="F1009" s="90" t="s">
        <v>473</v>
      </c>
      <c r="G1009" s="91"/>
      <c r="H1009" s="40"/>
      <c r="I1009" s="44"/>
      <c r="J1009" s="48" t="s">
        <v>474</v>
      </c>
      <c r="K1009" s="49"/>
      <c r="L1009" s="42"/>
      <c r="M1009" s="86"/>
      <c r="N1009" s="71"/>
      <c r="O1009" s="72"/>
      <c r="P1009" s="70"/>
      <c r="Q1009" s="78"/>
      <c r="R1009" s="79"/>
      <c r="S1009" s="80"/>
      <c r="T1009" s="81"/>
      <c r="U1009" s="88"/>
      <c r="V1009" s="80"/>
      <c r="W1009" s="81"/>
      <c r="X1009" s="1"/>
    </row>
    <row r="1010" spans="1:24" ht="23.25">
      <c r="A1010" s="1"/>
      <c r="B1010" s="40"/>
      <c r="C1010" s="40"/>
      <c r="D1010" s="40"/>
      <c r="E1010" s="40"/>
      <c r="F1010" s="50"/>
      <c r="G1010" s="91"/>
      <c r="H1010" s="40"/>
      <c r="I1010" s="44"/>
      <c r="J1010" s="48" t="s">
        <v>475</v>
      </c>
      <c r="K1010" s="49"/>
      <c r="L1010" s="42"/>
      <c r="M1010" s="86"/>
      <c r="N1010" s="71"/>
      <c r="O1010" s="72"/>
      <c r="P1010" s="70"/>
      <c r="Q1010" s="78"/>
      <c r="R1010" s="79"/>
      <c r="S1010" s="80">
        <f>+S1011+S1012</f>
        <v>701830</v>
      </c>
      <c r="T1010" s="81">
        <f>+T1011+T1012</f>
        <v>21197.9</v>
      </c>
      <c r="U1010" s="88">
        <f>+U1011+U1012</f>
        <v>21197.9</v>
      </c>
      <c r="V1010" s="80">
        <f>(U1010/S1010)*100</f>
        <v>3.020375304560934</v>
      </c>
      <c r="W1010" s="81">
        <f>(U1010/T1010)*100</f>
        <v>100</v>
      </c>
      <c r="X1010" s="1"/>
    </row>
    <row r="1011" spans="1:24" ht="23.25">
      <c r="A1011" s="1"/>
      <c r="B1011" s="40"/>
      <c r="C1011" s="40"/>
      <c r="D1011" s="40"/>
      <c r="E1011" s="40"/>
      <c r="F1011" s="50"/>
      <c r="G1011" s="91"/>
      <c r="H1011" s="40"/>
      <c r="I1011" s="44"/>
      <c r="J1011" s="48" t="s">
        <v>40</v>
      </c>
      <c r="K1011" s="49"/>
      <c r="L1011" s="42"/>
      <c r="M1011" s="86"/>
      <c r="N1011" s="71"/>
      <c r="O1011" s="72"/>
      <c r="P1011" s="70"/>
      <c r="Q1011" s="78"/>
      <c r="R1011" s="79"/>
      <c r="S1011" s="80">
        <f aca="true" t="shared" si="68" ref="S1011:U1012">+S1016</f>
        <v>210010</v>
      </c>
      <c r="T1011" s="81">
        <f t="shared" si="68"/>
        <v>0</v>
      </c>
      <c r="U1011" s="88">
        <f t="shared" si="68"/>
        <v>0</v>
      </c>
      <c r="V1011" s="80">
        <f>(U1011/S1011)*100</f>
        <v>0</v>
      </c>
      <c r="W1011" s="81"/>
      <c r="X1011" s="1"/>
    </row>
    <row r="1012" spans="1:24" ht="23.25">
      <c r="A1012" s="1"/>
      <c r="B1012" s="40"/>
      <c r="C1012" s="40"/>
      <c r="D1012" s="40"/>
      <c r="E1012" s="40"/>
      <c r="F1012" s="50"/>
      <c r="G1012" s="91"/>
      <c r="H1012" s="40"/>
      <c r="I1012" s="44"/>
      <c r="J1012" s="48" t="s">
        <v>41</v>
      </c>
      <c r="K1012" s="49"/>
      <c r="L1012" s="42"/>
      <c r="M1012" s="86"/>
      <c r="N1012" s="71"/>
      <c r="O1012" s="72"/>
      <c r="P1012" s="70"/>
      <c r="Q1012" s="78"/>
      <c r="R1012" s="79"/>
      <c r="S1012" s="80">
        <f t="shared" si="68"/>
        <v>491820</v>
      </c>
      <c r="T1012" s="81">
        <f t="shared" si="68"/>
        <v>21197.9</v>
      </c>
      <c r="U1012" s="88">
        <f t="shared" si="68"/>
        <v>21197.9</v>
      </c>
      <c r="V1012" s="80">
        <f>(U1012/S1012)*100</f>
        <v>4.310093123500468</v>
      </c>
      <c r="W1012" s="81">
        <f>(U1012/T1012)*100</f>
        <v>100</v>
      </c>
      <c r="X1012" s="1"/>
    </row>
    <row r="1013" spans="1:24" ht="23.25">
      <c r="A1013" s="1"/>
      <c r="B1013" s="40"/>
      <c r="C1013" s="40"/>
      <c r="D1013" s="40"/>
      <c r="E1013" s="40"/>
      <c r="F1013" s="50"/>
      <c r="G1013" s="91"/>
      <c r="H1013" s="40"/>
      <c r="I1013" s="44"/>
      <c r="J1013" s="48"/>
      <c r="K1013" s="49"/>
      <c r="L1013" s="42"/>
      <c r="M1013" s="86"/>
      <c r="N1013" s="71"/>
      <c r="O1013" s="72"/>
      <c r="P1013" s="70"/>
      <c r="Q1013" s="78"/>
      <c r="R1013" s="79"/>
      <c r="S1013" s="80"/>
      <c r="T1013" s="81"/>
      <c r="U1013" s="88"/>
      <c r="V1013" s="80"/>
      <c r="W1013" s="81"/>
      <c r="X1013" s="1"/>
    </row>
    <row r="1014" spans="1:24" ht="23.25">
      <c r="A1014" s="1"/>
      <c r="B1014" s="40"/>
      <c r="C1014" s="40"/>
      <c r="D1014" s="40"/>
      <c r="E1014" s="40"/>
      <c r="F1014" s="50"/>
      <c r="G1014" s="92" t="s">
        <v>49</v>
      </c>
      <c r="H1014" s="40"/>
      <c r="I1014" s="44"/>
      <c r="J1014" s="48" t="s">
        <v>50</v>
      </c>
      <c r="K1014" s="49"/>
      <c r="L1014" s="42"/>
      <c r="M1014" s="86"/>
      <c r="N1014" s="71"/>
      <c r="O1014" s="72"/>
      <c r="P1014" s="70"/>
      <c r="Q1014" s="78"/>
      <c r="R1014" s="79"/>
      <c r="S1014" s="80"/>
      <c r="T1014" s="81"/>
      <c r="U1014" s="88"/>
      <c r="V1014" s="80"/>
      <c r="W1014" s="81"/>
      <c r="X1014" s="1"/>
    </row>
    <row r="1015" spans="1:24" ht="23.25">
      <c r="A1015" s="1"/>
      <c r="B1015" s="40"/>
      <c r="C1015" s="40"/>
      <c r="D1015" s="40"/>
      <c r="E1015" s="40"/>
      <c r="F1015" s="50"/>
      <c r="G1015" s="91"/>
      <c r="H1015" s="40"/>
      <c r="I1015" s="44"/>
      <c r="J1015" s="48" t="s">
        <v>51</v>
      </c>
      <c r="K1015" s="49"/>
      <c r="L1015" s="42"/>
      <c r="M1015" s="86"/>
      <c r="N1015" s="71"/>
      <c r="O1015" s="72"/>
      <c r="P1015" s="70"/>
      <c r="Q1015" s="78"/>
      <c r="R1015" s="79"/>
      <c r="S1015" s="80">
        <f>+S1016+S1017</f>
        <v>701830</v>
      </c>
      <c r="T1015" s="81">
        <f>+T1016+T1017</f>
        <v>21197.9</v>
      </c>
      <c r="U1015" s="88">
        <f>+U1016+U1017</f>
        <v>21197.9</v>
      </c>
      <c r="V1015" s="80">
        <f>(U1015/S1015)*100</f>
        <v>3.020375304560934</v>
      </c>
      <c r="W1015" s="81">
        <f>(U1015/T1015)*100</f>
        <v>100</v>
      </c>
      <c r="X1015" s="1"/>
    </row>
    <row r="1016" spans="1:24" ht="23.25">
      <c r="A1016" s="1"/>
      <c r="B1016" s="40"/>
      <c r="C1016" s="40"/>
      <c r="D1016" s="40"/>
      <c r="E1016" s="40"/>
      <c r="F1016" s="50"/>
      <c r="G1016" s="91"/>
      <c r="H1016" s="40"/>
      <c r="I1016" s="44"/>
      <c r="J1016" s="48" t="s">
        <v>40</v>
      </c>
      <c r="K1016" s="49"/>
      <c r="L1016" s="42"/>
      <c r="M1016" s="86"/>
      <c r="N1016" s="71"/>
      <c r="O1016" s="72"/>
      <c r="P1016" s="70"/>
      <c r="Q1016" s="78"/>
      <c r="R1016" s="79"/>
      <c r="S1016" s="80">
        <f aca="true" t="shared" si="69" ref="S1016:U1017">+S1020+S1024+S1027</f>
        <v>210010</v>
      </c>
      <c r="T1016" s="81">
        <f t="shared" si="69"/>
        <v>0</v>
      </c>
      <c r="U1016" s="88">
        <f t="shared" si="69"/>
        <v>0</v>
      </c>
      <c r="V1016" s="80">
        <f>(U1016/S1016)*100</f>
        <v>0</v>
      </c>
      <c r="W1016" s="81"/>
      <c r="X1016" s="1"/>
    </row>
    <row r="1017" spans="1:24" ht="23.25">
      <c r="A1017" s="1"/>
      <c r="B1017" s="40"/>
      <c r="C1017" s="40"/>
      <c r="D1017" s="40"/>
      <c r="E1017" s="40"/>
      <c r="F1017" s="50"/>
      <c r="G1017" s="91"/>
      <c r="H1017" s="40"/>
      <c r="I1017" s="44"/>
      <c r="J1017" s="48" t="s">
        <v>41</v>
      </c>
      <c r="K1017" s="49"/>
      <c r="L1017" s="42"/>
      <c r="M1017" s="86"/>
      <c r="N1017" s="71"/>
      <c r="O1017" s="72"/>
      <c r="P1017" s="70"/>
      <c r="Q1017" s="78"/>
      <c r="R1017" s="79"/>
      <c r="S1017" s="80">
        <f t="shared" si="69"/>
        <v>491820</v>
      </c>
      <c r="T1017" s="81">
        <f t="shared" si="69"/>
        <v>21197.9</v>
      </c>
      <c r="U1017" s="88">
        <f t="shared" si="69"/>
        <v>21197.9</v>
      </c>
      <c r="V1017" s="80">
        <f>(U1017/S1017)*100</f>
        <v>4.310093123500468</v>
      </c>
      <c r="W1017" s="81">
        <f>(U1017/T1017)*100</f>
        <v>100</v>
      </c>
      <c r="X1017" s="1"/>
    </row>
    <row r="1018" spans="1:24" ht="23.25">
      <c r="A1018" s="1"/>
      <c r="B1018" s="40"/>
      <c r="C1018" s="40"/>
      <c r="D1018" s="40"/>
      <c r="E1018" s="40"/>
      <c r="F1018" s="50"/>
      <c r="G1018" s="91"/>
      <c r="H1018" s="40"/>
      <c r="I1018" s="44"/>
      <c r="J1018" s="48"/>
      <c r="K1018" s="49"/>
      <c r="L1018" s="42"/>
      <c r="M1018" s="86"/>
      <c r="N1018" s="71"/>
      <c r="O1018" s="72"/>
      <c r="P1018" s="70"/>
      <c r="Q1018" s="78"/>
      <c r="R1018" s="79"/>
      <c r="S1018" s="80"/>
      <c r="T1018" s="81"/>
      <c r="U1018" s="88"/>
      <c r="V1018" s="80"/>
      <c r="W1018" s="81"/>
      <c r="X1018" s="1"/>
    </row>
    <row r="1019" spans="1:24" ht="23.25">
      <c r="A1019" s="1"/>
      <c r="B1019" s="40"/>
      <c r="C1019" s="40"/>
      <c r="D1019" s="40"/>
      <c r="E1019" s="40"/>
      <c r="F1019" s="50"/>
      <c r="G1019" s="91"/>
      <c r="H1019" s="89" t="s">
        <v>438</v>
      </c>
      <c r="I1019" s="44"/>
      <c r="J1019" s="48" t="s">
        <v>439</v>
      </c>
      <c r="K1019" s="49"/>
      <c r="L1019" s="42"/>
      <c r="M1019" s="86"/>
      <c r="N1019" s="71"/>
      <c r="O1019" s="72"/>
      <c r="P1019" s="70"/>
      <c r="Q1019" s="78"/>
      <c r="R1019" s="79"/>
      <c r="S1019" s="80">
        <f>+S1020+S1021</f>
        <v>210010</v>
      </c>
      <c r="T1019" s="81">
        <f>+T1020+T1021</f>
        <v>0</v>
      </c>
      <c r="U1019" s="88">
        <f>+U1020+U1021</f>
        <v>0</v>
      </c>
      <c r="V1019" s="80">
        <f>(U1019/S1019)*100</f>
        <v>0</v>
      </c>
      <c r="W1019" s="81"/>
      <c r="X1019" s="1"/>
    </row>
    <row r="1020" spans="1:24" ht="23.25">
      <c r="A1020" s="1"/>
      <c r="B1020" s="40"/>
      <c r="C1020" s="40"/>
      <c r="D1020" s="40"/>
      <c r="E1020" s="40"/>
      <c r="F1020" s="50"/>
      <c r="G1020" s="91"/>
      <c r="H1020" s="40"/>
      <c r="I1020" s="44"/>
      <c r="J1020" s="48" t="s">
        <v>40</v>
      </c>
      <c r="K1020" s="49"/>
      <c r="L1020" s="42"/>
      <c r="M1020" s="86"/>
      <c r="N1020" s="71"/>
      <c r="O1020" s="72"/>
      <c r="P1020" s="70"/>
      <c r="Q1020" s="78"/>
      <c r="R1020" s="79"/>
      <c r="S1020" s="80">
        <v>210010</v>
      </c>
      <c r="T1020" s="81">
        <v>0</v>
      </c>
      <c r="U1020" s="88">
        <v>0</v>
      </c>
      <c r="V1020" s="80">
        <f>(U1020/S1020)*100</f>
        <v>0</v>
      </c>
      <c r="W1020" s="81"/>
      <c r="X1020" s="1"/>
    </row>
    <row r="1021" spans="1:24" ht="23.25">
      <c r="A1021" s="1"/>
      <c r="B1021" s="40"/>
      <c r="C1021" s="40"/>
      <c r="D1021" s="40"/>
      <c r="E1021" s="40"/>
      <c r="F1021" s="50"/>
      <c r="G1021" s="91"/>
      <c r="H1021" s="40"/>
      <c r="I1021" s="44"/>
      <c r="J1021" s="48" t="s">
        <v>41</v>
      </c>
      <c r="K1021" s="49"/>
      <c r="L1021" s="42"/>
      <c r="M1021" s="86"/>
      <c r="N1021" s="71"/>
      <c r="O1021" s="72"/>
      <c r="P1021" s="70"/>
      <c r="Q1021" s="78"/>
      <c r="R1021" s="79"/>
      <c r="S1021" s="80">
        <v>0</v>
      </c>
      <c r="T1021" s="81">
        <v>0</v>
      </c>
      <c r="U1021" s="88">
        <v>0</v>
      </c>
      <c r="V1021" s="80"/>
      <c r="W1021" s="81"/>
      <c r="X1021" s="1"/>
    </row>
    <row r="1022" spans="1:24" ht="23.25">
      <c r="A1022" s="1"/>
      <c r="B1022" s="40"/>
      <c r="C1022" s="40"/>
      <c r="D1022" s="40"/>
      <c r="E1022" s="40"/>
      <c r="F1022" s="50"/>
      <c r="G1022" s="91"/>
      <c r="H1022" s="89" t="s">
        <v>304</v>
      </c>
      <c r="I1022" s="44"/>
      <c r="J1022" s="48" t="s">
        <v>450</v>
      </c>
      <c r="K1022" s="49"/>
      <c r="L1022" s="42"/>
      <c r="M1022" s="86"/>
      <c r="N1022" s="71"/>
      <c r="O1022" s="72"/>
      <c r="P1022" s="70"/>
      <c r="Q1022" s="78"/>
      <c r="R1022" s="79"/>
      <c r="S1022" s="80"/>
      <c r="T1022" s="81"/>
      <c r="U1022" s="88"/>
      <c r="V1022" s="80"/>
      <c r="W1022" s="81"/>
      <c r="X1022" s="1"/>
    </row>
    <row r="1023" spans="1:24" ht="23.25">
      <c r="A1023" s="1"/>
      <c r="B1023" s="40"/>
      <c r="C1023" s="40"/>
      <c r="D1023" s="40"/>
      <c r="E1023" s="40"/>
      <c r="F1023" s="50"/>
      <c r="G1023" s="91"/>
      <c r="H1023" s="40"/>
      <c r="I1023" s="44"/>
      <c r="J1023" s="48" t="s">
        <v>306</v>
      </c>
      <c r="K1023" s="49"/>
      <c r="L1023" s="42"/>
      <c r="M1023" s="86"/>
      <c r="N1023" s="71"/>
      <c r="O1023" s="72"/>
      <c r="P1023" s="70"/>
      <c r="Q1023" s="78"/>
      <c r="R1023" s="79"/>
      <c r="S1023" s="80">
        <f>+S1024+S1025</f>
        <v>83120</v>
      </c>
      <c r="T1023" s="81">
        <f>+T1024+T1025</f>
        <v>21197.9</v>
      </c>
      <c r="U1023" s="88">
        <f>+U1024+U1025</f>
        <v>21197.9</v>
      </c>
      <c r="V1023" s="80">
        <f>(U1023/S1023)*100</f>
        <v>25.502767083734362</v>
      </c>
      <c r="W1023" s="81">
        <f>(U1023/T1023)*100</f>
        <v>100</v>
      </c>
      <c r="X1023" s="1"/>
    </row>
    <row r="1024" spans="1:24" ht="23.25">
      <c r="A1024" s="1"/>
      <c r="B1024" s="40"/>
      <c r="C1024" s="40"/>
      <c r="D1024" s="40"/>
      <c r="E1024" s="40"/>
      <c r="F1024" s="50"/>
      <c r="G1024" s="91"/>
      <c r="H1024" s="40"/>
      <c r="I1024" s="44"/>
      <c r="J1024" s="48" t="s">
        <v>40</v>
      </c>
      <c r="K1024" s="49"/>
      <c r="L1024" s="42"/>
      <c r="M1024" s="86"/>
      <c r="N1024" s="71"/>
      <c r="O1024" s="72"/>
      <c r="P1024" s="70"/>
      <c r="Q1024" s="78"/>
      <c r="R1024" s="79"/>
      <c r="S1024" s="80">
        <v>0</v>
      </c>
      <c r="T1024" s="81">
        <v>0</v>
      </c>
      <c r="U1024" s="88">
        <v>0</v>
      </c>
      <c r="V1024" s="80"/>
      <c r="W1024" s="81"/>
      <c r="X1024" s="1"/>
    </row>
    <row r="1025" spans="1:24" ht="23.25">
      <c r="A1025" s="1"/>
      <c r="B1025" s="40"/>
      <c r="C1025" s="40"/>
      <c r="D1025" s="40"/>
      <c r="E1025" s="40"/>
      <c r="F1025" s="50"/>
      <c r="G1025" s="91"/>
      <c r="H1025" s="40"/>
      <c r="I1025" s="44"/>
      <c r="J1025" s="48" t="s">
        <v>41</v>
      </c>
      <c r="K1025" s="49"/>
      <c r="L1025" s="42"/>
      <c r="M1025" s="86"/>
      <c r="N1025" s="71"/>
      <c r="O1025" s="72"/>
      <c r="P1025" s="70"/>
      <c r="Q1025" s="78"/>
      <c r="R1025" s="79"/>
      <c r="S1025" s="80">
        <v>83120</v>
      </c>
      <c r="T1025" s="81">
        <v>21197.9</v>
      </c>
      <c r="U1025" s="88">
        <v>21197.9</v>
      </c>
      <c r="V1025" s="80">
        <f>(U1025/S1025)*100</f>
        <v>25.502767083734362</v>
      </c>
      <c r="W1025" s="81">
        <f>(U1025/T1025)*100</f>
        <v>100</v>
      </c>
      <c r="X1025" s="1"/>
    </row>
    <row r="1026" spans="1:24" ht="23.25">
      <c r="A1026" s="1"/>
      <c r="B1026" s="40"/>
      <c r="C1026" s="40"/>
      <c r="D1026" s="40"/>
      <c r="E1026" s="40"/>
      <c r="F1026" s="50"/>
      <c r="G1026" s="91"/>
      <c r="H1026" s="89" t="s">
        <v>228</v>
      </c>
      <c r="I1026" s="44"/>
      <c r="J1026" s="48" t="s">
        <v>229</v>
      </c>
      <c r="K1026" s="49"/>
      <c r="L1026" s="42"/>
      <c r="M1026" s="86"/>
      <c r="N1026" s="71"/>
      <c r="O1026" s="72"/>
      <c r="P1026" s="70"/>
      <c r="Q1026" s="78"/>
      <c r="R1026" s="79"/>
      <c r="S1026" s="80">
        <f>+S1027+S1028</f>
        <v>408700</v>
      </c>
      <c r="T1026" s="81">
        <f>+T1027+T1028</f>
        <v>0</v>
      </c>
      <c r="U1026" s="88">
        <f>+U1027+U1028</f>
        <v>0</v>
      </c>
      <c r="V1026" s="80">
        <f>(U1026/S1026)*100</f>
        <v>0</v>
      </c>
      <c r="W1026" s="81"/>
      <c r="X1026" s="1"/>
    </row>
    <row r="1027" spans="1:24" ht="23.25">
      <c r="A1027" s="1"/>
      <c r="B1027" s="40"/>
      <c r="C1027" s="40"/>
      <c r="D1027" s="40"/>
      <c r="E1027" s="40"/>
      <c r="F1027" s="50"/>
      <c r="G1027" s="91"/>
      <c r="H1027" s="40"/>
      <c r="I1027" s="44"/>
      <c r="J1027" s="48" t="s">
        <v>40</v>
      </c>
      <c r="K1027" s="49"/>
      <c r="L1027" s="42"/>
      <c r="M1027" s="86"/>
      <c r="N1027" s="71"/>
      <c r="O1027" s="72"/>
      <c r="P1027" s="70"/>
      <c r="Q1027" s="78"/>
      <c r="R1027" s="79"/>
      <c r="S1027" s="80">
        <v>0</v>
      </c>
      <c r="T1027" s="81">
        <v>0</v>
      </c>
      <c r="U1027" s="88">
        <v>0</v>
      </c>
      <c r="V1027" s="80"/>
      <c r="W1027" s="81"/>
      <c r="X1027" s="1"/>
    </row>
    <row r="1028" spans="1:24" ht="23.25">
      <c r="A1028" s="1"/>
      <c r="B1028" s="40"/>
      <c r="C1028" s="40"/>
      <c r="D1028" s="40"/>
      <c r="E1028" s="40"/>
      <c r="F1028" s="50"/>
      <c r="G1028" s="91"/>
      <c r="H1028" s="40"/>
      <c r="I1028" s="44"/>
      <c r="J1028" s="48" t="s">
        <v>41</v>
      </c>
      <c r="K1028" s="49"/>
      <c r="L1028" s="42"/>
      <c r="M1028" s="86"/>
      <c r="N1028" s="71"/>
      <c r="O1028" s="72"/>
      <c r="P1028" s="70"/>
      <c r="Q1028" s="78"/>
      <c r="R1028" s="79"/>
      <c r="S1028" s="80">
        <v>408700</v>
      </c>
      <c r="T1028" s="81">
        <v>0</v>
      </c>
      <c r="U1028" s="88">
        <v>0</v>
      </c>
      <c r="V1028" s="80">
        <f>(U1028/S1028)*100</f>
        <v>0</v>
      </c>
      <c r="W1028" s="81"/>
      <c r="X1028" s="1"/>
    </row>
    <row r="1029" spans="1:24" ht="23.25">
      <c r="A1029" s="1"/>
      <c r="B1029" s="40"/>
      <c r="C1029" s="40"/>
      <c r="D1029" s="40"/>
      <c r="E1029" s="40"/>
      <c r="F1029" s="50"/>
      <c r="G1029" s="91"/>
      <c r="H1029" s="40"/>
      <c r="I1029" s="44"/>
      <c r="J1029" s="48"/>
      <c r="K1029" s="49"/>
      <c r="L1029" s="42"/>
      <c r="M1029" s="86"/>
      <c r="N1029" s="71"/>
      <c r="O1029" s="72"/>
      <c r="P1029" s="70"/>
      <c r="Q1029" s="78"/>
      <c r="R1029" s="79"/>
      <c r="S1029" s="80"/>
      <c r="T1029" s="81"/>
      <c r="U1029" s="88"/>
      <c r="V1029" s="80"/>
      <c r="W1029" s="81"/>
      <c r="X1029" s="1"/>
    </row>
    <row r="1030" spans="1:24" ht="23.25">
      <c r="A1030" s="1"/>
      <c r="B1030" s="40"/>
      <c r="C1030" s="40"/>
      <c r="D1030" s="40"/>
      <c r="E1030" s="40"/>
      <c r="F1030" s="90" t="s">
        <v>476</v>
      </c>
      <c r="G1030" s="91"/>
      <c r="H1030" s="40"/>
      <c r="I1030" s="44"/>
      <c r="J1030" s="48" t="s">
        <v>477</v>
      </c>
      <c r="K1030" s="49"/>
      <c r="L1030" s="42"/>
      <c r="M1030" s="86"/>
      <c r="N1030" s="71"/>
      <c r="O1030" s="72"/>
      <c r="P1030" s="70"/>
      <c r="Q1030" s="78"/>
      <c r="R1030" s="79"/>
      <c r="S1030" s="80">
        <f>+S1031+S1032</f>
        <v>0</v>
      </c>
      <c r="T1030" s="81">
        <f>+T1031+T1032</f>
        <v>251223.3</v>
      </c>
      <c r="U1030" s="88">
        <f>+U1031+U1032</f>
        <v>245616</v>
      </c>
      <c r="V1030" s="80"/>
      <c r="W1030" s="81">
        <f>(U1030/T1030)*100</f>
        <v>97.76800161449994</v>
      </c>
      <c r="X1030" s="1"/>
    </row>
    <row r="1031" spans="1:24" ht="23.25">
      <c r="A1031" s="1"/>
      <c r="B1031" s="40"/>
      <c r="C1031" s="40"/>
      <c r="D1031" s="40"/>
      <c r="E1031" s="40"/>
      <c r="F1031" s="50"/>
      <c r="G1031" s="91"/>
      <c r="H1031" s="40"/>
      <c r="I1031" s="44"/>
      <c r="J1031" s="48" t="s">
        <v>40</v>
      </c>
      <c r="K1031" s="49"/>
      <c r="L1031" s="42"/>
      <c r="M1031" s="86"/>
      <c r="N1031" s="71"/>
      <c r="O1031" s="72"/>
      <c r="P1031" s="70"/>
      <c r="Q1031" s="78"/>
      <c r="R1031" s="79"/>
      <c r="S1031" s="80">
        <f aca="true" t="shared" si="70" ref="S1031:U1032">+S1046</f>
        <v>0</v>
      </c>
      <c r="T1031" s="81">
        <f t="shared" si="70"/>
        <v>0</v>
      </c>
      <c r="U1031" s="88">
        <f t="shared" si="70"/>
        <v>0</v>
      </c>
      <c r="V1031" s="80"/>
      <c r="W1031" s="81"/>
      <c r="X1031" s="1"/>
    </row>
    <row r="1032" spans="1:24" ht="23.25">
      <c r="A1032" s="1"/>
      <c r="B1032" s="40"/>
      <c r="C1032" s="40"/>
      <c r="D1032" s="40"/>
      <c r="E1032" s="40"/>
      <c r="F1032" s="50"/>
      <c r="G1032" s="91"/>
      <c r="H1032" s="40"/>
      <c r="I1032" s="44"/>
      <c r="J1032" s="48" t="s">
        <v>41</v>
      </c>
      <c r="K1032" s="49"/>
      <c r="L1032" s="42"/>
      <c r="M1032" s="86"/>
      <c r="N1032" s="71"/>
      <c r="O1032" s="72"/>
      <c r="P1032" s="70"/>
      <c r="Q1032" s="78"/>
      <c r="R1032" s="79"/>
      <c r="S1032" s="80">
        <f t="shared" si="70"/>
        <v>0</v>
      </c>
      <c r="T1032" s="81">
        <f t="shared" si="70"/>
        <v>251223.3</v>
      </c>
      <c r="U1032" s="88">
        <f t="shared" si="70"/>
        <v>245616</v>
      </c>
      <c r="V1032" s="80"/>
      <c r="W1032" s="81">
        <f>(U1032/T1032)*100</f>
        <v>97.76800161449994</v>
      </c>
      <c r="X1032" s="1"/>
    </row>
    <row r="1033" spans="1:24" ht="23.25">
      <c r="A1033" s="1"/>
      <c r="B1033" s="40"/>
      <c r="C1033" s="40"/>
      <c r="D1033" s="40"/>
      <c r="E1033" s="40"/>
      <c r="F1033" s="50"/>
      <c r="G1033" s="91"/>
      <c r="H1033" s="40"/>
      <c r="I1033" s="44"/>
      <c r="J1033" s="48"/>
      <c r="K1033" s="49"/>
      <c r="L1033" s="42"/>
      <c r="M1033" s="86"/>
      <c r="N1033" s="71"/>
      <c r="O1033" s="72"/>
      <c r="P1033" s="70"/>
      <c r="Q1033" s="78"/>
      <c r="R1033" s="79"/>
      <c r="S1033" s="80"/>
      <c r="T1033" s="81"/>
      <c r="U1033" s="88"/>
      <c r="V1033" s="80"/>
      <c r="W1033" s="81"/>
      <c r="X1033" s="1"/>
    </row>
    <row r="1034" spans="1:24" ht="23.25">
      <c r="A1034" s="1"/>
      <c r="B1034" s="40"/>
      <c r="C1034" s="40"/>
      <c r="D1034" s="40"/>
      <c r="E1034" s="40"/>
      <c r="F1034" s="50"/>
      <c r="G1034" s="92" t="s">
        <v>49</v>
      </c>
      <c r="H1034" s="40"/>
      <c r="I1034" s="44"/>
      <c r="J1034" s="48" t="s">
        <v>50</v>
      </c>
      <c r="K1034" s="49"/>
      <c r="L1034" s="42"/>
      <c r="M1034" s="86"/>
      <c r="N1034" s="71"/>
      <c r="O1034" s="72"/>
      <c r="P1034" s="70"/>
      <c r="Q1034" s="78"/>
      <c r="R1034" s="79"/>
      <c r="S1034" s="80"/>
      <c r="T1034" s="81"/>
      <c r="U1034" s="88"/>
      <c r="V1034" s="80"/>
      <c r="W1034" s="81"/>
      <c r="X1034" s="1"/>
    </row>
    <row r="1035" spans="1:24" ht="23.25">
      <c r="A1035" s="1"/>
      <c r="B1035" s="51"/>
      <c r="C1035" s="51"/>
      <c r="D1035" s="51"/>
      <c r="E1035" s="51"/>
      <c r="F1035" s="93"/>
      <c r="G1035" s="94"/>
      <c r="H1035" s="51"/>
      <c r="I1035" s="55"/>
      <c r="J1035" s="56"/>
      <c r="K1035" s="57"/>
      <c r="L1035" s="53"/>
      <c r="M1035" s="87"/>
      <c r="N1035" s="73"/>
      <c r="O1035" s="74"/>
      <c r="P1035" s="75"/>
      <c r="Q1035" s="82"/>
      <c r="R1035" s="83"/>
      <c r="S1035" s="84"/>
      <c r="T1035" s="85"/>
      <c r="U1035" s="82"/>
      <c r="V1035" s="84"/>
      <c r="W1035" s="85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58"/>
      <c r="T1036" s="58"/>
      <c r="U1036" s="58"/>
      <c r="V1036" s="58"/>
      <c r="W1036" s="58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58"/>
      <c r="T1037" s="58"/>
      <c r="U1037" s="59"/>
      <c r="V1037" s="58"/>
      <c r="W1037" s="59" t="s">
        <v>691</v>
      </c>
      <c r="X1037" s="1"/>
    </row>
    <row r="1038" spans="1:24" ht="23.25">
      <c r="A1038" s="1"/>
      <c r="B1038" s="7"/>
      <c r="C1038" s="8"/>
      <c r="D1038" s="8"/>
      <c r="E1038" s="8"/>
      <c r="F1038" s="8"/>
      <c r="G1038" s="8"/>
      <c r="H1038" s="60"/>
      <c r="I1038" s="10"/>
      <c r="J1038" s="10"/>
      <c r="K1038" s="11"/>
      <c r="L1038" s="7" t="s">
        <v>34</v>
      </c>
      <c r="M1038" s="12"/>
      <c r="N1038" s="12"/>
      <c r="O1038" s="12"/>
      <c r="P1038" s="12"/>
      <c r="Q1038" s="12"/>
      <c r="R1038" s="12"/>
      <c r="S1038" s="13"/>
      <c r="T1038" s="8"/>
      <c r="U1038" s="8"/>
      <c r="V1038" s="8"/>
      <c r="W1038" s="9"/>
      <c r="X1038" s="1"/>
    </row>
    <row r="1039" spans="1:24" ht="23.25">
      <c r="A1039" s="1"/>
      <c r="B1039" s="14" t="s">
        <v>23</v>
      </c>
      <c r="C1039" s="15"/>
      <c r="D1039" s="15"/>
      <c r="E1039" s="15"/>
      <c r="F1039" s="15"/>
      <c r="G1039" s="15"/>
      <c r="H1039" s="61"/>
      <c r="I1039" s="17"/>
      <c r="J1039" s="17"/>
      <c r="K1039" s="18"/>
      <c r="L1039" s="19"/>
      <c r="M1039" s="66"/>
      <c r="N1039" s="62" t="s">
        <v>35</v>
      </c>
      <c r="O1039" s="62"/>
      <c r="P1039" s="62"/>
      <c r="Q1039" s="62"/>
      <c r="R1039" s="63"/>
      <c r="S1039" s="14" t="s">
        <v>2</v>
      </c>
      <c r="T1039" s="15"/>
      <c r="U1039" s="15"/>
      <c r="V1039" s="15"/>
      <c r="W1039" s="16"/>
      <c r="X1039" s="1"/>
    </row>
    <row r="1040" spans="1:24" ht="23.25">
      <c r="A1040" s="1"/>
      <c r="B1040" s="20" t="s">
        <v>24</v>
      </c>
      <c r="C1040" s="21"/>
      <c r="D1040" s="21"/>
      <c r="E1040" s="21"/>
      <c r="F1040" s="21"/>
      <c r="G1040" s="21"/>
      <c r="H1040" s="61"/>
      <c r="I1040" s="1"/>
      <c r="J1040" s="2" t="s">
        <v>4</v>
      </c>
      <c r="K1040" s="18"/>
      <c r="L1040" s="23" t="s">
        <v>32</v>
      </c>
      <c r="M1040" s="23" t="s">
        <v>20</v>
      </c>
      <c r="N1040" s="64"/>
      <c r="O1040" s="17"/>
      <c r="P1040" s="65"/>
      <c r="Q1040" s="23" t="s">
        <v>3</v>
      </c>
      <c r="R1040" s="16"/>
      <c r="S1040" s="20" t="s">
        <v>36</v>
      </c>
      <c r="T1040" s="21"/>
      <c r="U1040" s="21"/>
      <c r="V1040" s="21"/>
      <c r="W1040" s="22"/>
      <c r="X1040" s="1"/>
    </row>
    <row r="1041" spans="1:24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33</v>
      </c>
      <c r="M1041" s="30" t="s">
        <v>21</v>
      </c>
      <c r="N1041" s="28" t="s">
        <v>6</v>
      </c>
      <c r="O1041" s="67" t="s">
        <v>7</v>
      </c>
      <c r="P1041" s="28" t="s">
        <v>8</v>
      </c>
      <c r="Q1041" s="20" t="s">
        <v>30</v>
      </c>
      <c r="R1041" s="22"/>
      <c r="S1041" s="24"/>
      <c r="T1041" s="25"/>
      <c r="U1041" s="1"/>
      <c r="V1041" s="14" t="s">
        <v>3</v>
      </c>
      <c r="W1041" s="16"/>
      <c r="X1041" s="1"/>
    </row>
    <row r="1042" spans="1:24" ht="23.25">
      <c r="A1042" s="1"/>
      <c r="B1042" s="14" t="s">
        <v>13</v>
      </c>
      <c r="C1042" s="14" t="s">
        <v>14</v>
      </c>
      <c r="D1042" s="14" t="s">
        <v>15</v>
      </c>
      <c r="E1042" s="14" t="s">
        <v>16</v>
      </c>
      <c r="F1042" s="27" t="s">
        <v>17</v>
      </c>
      <c r="G1042" s="2" t="s">
        <v>5</v>
      </c>
      <c r="H1042" s="14" t="s">
        <v>18</v>
      </c>
      <c r="I1042" s="24"/>
      <c r="J1042" s="1"/>
      <c r="K1042" s="18"/>
      <c r="L1042" s="26" t="s">
        <v>19</v>
      </c>
      <c r="M1042" s="28" t="s">
        <v>22</v>
      </c>
      <c r="N1042" s="28"/>
      <c r="O1042" s="28"/>
      <c r="P1042" s="28"/>
      <c r="Q1042" s="26" t="s">
        <v>25</v>
      </c>
      <c r="R1042" s="29" t="s">
        <v>25</v>
      </c>
      <c r="S1042" s="30" t="s">
        <v>6</v>
      </c>
      <c r="T1042" s="28" t="s">
        <v>9</v>
      </c>
      <c r="U1042" s="26" t="s">
        <v>10</v>
      </c>
      <c r="V1042" s="14" t="s">
        <v>11</v>
      </c>
      <c r="W1042" s="16"/>
      <c r="X1042" s="1"/>
    </row>
    <row r="1043" spans="1:24" ht="23.25">
      <c r="A1043" s="1"/>
      <c r="B1043" s="31"/>
      <c r="C1043" s="31"/>
      <c r="D1043" s="31"/>
      <c r="E1043" s="31"/>
      <c r="F1043" s="32"/>
      <c r="G1043" s="33"/>
      <c r="H1043" s="31"/>
      <c r="I1043" s="31"/>
      <c r="J1043" s="33"/>
      <c r="K1043" s="34"/>
      <c r="L1043" s="35"/>
      <c r="M1043" s="36"/>
      <c r="N1043" s="36"/>
      <c r="O1043" s="36"/>
      <c r="P1043" s="36"/>
      <c r="Q1043" s="35" t="s">
        <v>26</v>
      </c>
      <c r="R1043" s="37" t="s">
        <v>27</v>
      </c>
      <c r="S1043" s="31"/>
      <c r="T1043" s="32"/>
      <c r="U1043" s="33"/>
      <c r="V1043" s="38" t="s">
        <v>28</v>
      </c>
      <c r="W1043" s="39" t="s">
        <v>29</v>
      </c>
      <c r="X1043" s="1"/>
    </row>
    <row r="1044" spans="1:24" ht="23.25">
      <c r="A1044" s="1"/>
      <c r="B1044" s="40"/>
      <c r="C1044" s="40"/>
      <c r="D1044" s="40"/>
      <c r="E1044" s="40"/>
      <c r="F1044" s="50"/>
      <c r="G1044" s="91"/>
      <c r="H1044" s="40"/>
      <c r="I1044" s="44"/>
      <c r="J1044" s="45"/>
      <c r="K1044" s="46"/>
      <c r="L1044" s="47"/>
      <c r="M1044" s="86"/>
      <c r="N1044" s="70"/>
      <c r="O1044" s="70"/>
      <c r="P1044" s="70"/>
      <c r="Q1044" s="78"/>
      <c r="R1044" s="79"/>
      <c r="S1044" s="80"/>
      <c r="T1044" s="80"/>
      <c r="U1044" s="80"/>
      <c r="V1044" s="80"/>
      <c r="W1044" s="81"/>
      <c r="X1044" s="1"/>
    </row>
    <row r="1045" spans="1:24" ht="23.25">
      <c r="A1045" s="1"/>
      <c r="B1045" s="89" t="s">
        <v>68</v>
      </c>
      <c r="C1045" s="89" t="s">
        <v>38</v>
      </c>
      <c r="D1045" s="89" t="s">
        <v>72</v>
      </c>
      <c r="E1045" s="89" t="s">
        <v>44</v>
      </c>
      <c r="F1045" s="90" t="s">
        <v>476</v>
      </c>
      <c r="G1045" s="92" t="s">
        <v>49</v>
      </c>
      <c r="H1045" s="40"/>
      <c r="I1045" s="44"/>
      <c r="J1045" s="48" t="s">
        <v>51</v>
      </c>
      <c r="K1045" s="49"/>
      <c r="L1045" s="42"/>
      <c r="M1045" s="86"/>
      <c r="N1045" s="71"/>
      <c r="O1045" s="72"/>
      <c r="P1045" s="70"/>
      <c r="Q1045" s="78"/>
      <c r="R1045" s="79"/>
      <c r="S1045" s="80">
        <f>+S1046+S1047</f>
        <v>0</v>
      </c>
      <c r="T1045" s="81">
        <f>+T1046+T1047</f>
        <v>251223.3</v>
      </c>
      <c r="U1045" s="88">
        <f>+U1046+U1047</f>
        <v>245616</v>
      </c>
      <c r="V1045" s="80"/>
      <c r="W1045" s="81">
        <f>(U1045/T1045)*100</f>
        <v>97.76800161449994</v>
      </c>
      <c r="X1045" s="1"/>
    </row>
    <row r="1046" spans="1:24" ht="23.25">
      <c r="A1046" s="1"/>
      <c r="B1046" s="40"/>
      <c r="C1046" s="40"/>
      <c r="D1046" s="40"/>
      <c r="E1046" s="40"/>
      <c r="F1046" s="50"/>
      <c r="G1046" s="91"/>
      <c r="H1046" s="40"/>
      <c r="I1046" s="44"/>
      <c r="J1046" s="48" t="s">
        <v>40</v>
      </c>
      <c r="K1046" s="49"/>
      <c r="L1046" s="42"/>
      <c r="M1046" s="86"/>
      <c r="N1046" s="71"/>
      <c r="O1046" s="72"/>
      <c r="P1046" s="70"/>
      <c r="Q1046" s="78"/>
      <c r="R1046" s="79"/>
      <c r="S1046" s="80">
        <f aca="true" t="shared" si="71" ref="S1046:U1047">+S1051</f>
        <v>0</v>
      </c>
      <c r="T1046" s="81">
        <f t="shared" si="71"/>
        <v>0</v>
      </c>
      <c r="U1046" s="88">
        <f t="shared" si="71"/>
        <v>0</v>
      </c>
      <c r="V1046" s="80"/>
      <c r="W1046" s="81"/>
      <c r="X1046" s="1"/>
    </row>
    <row r="1047" spans="1:24" ht="23.25">
      <c r="A1047" s="1"/>
      <c r="B1047" s="40"/>
      <c r="C1047" s="40"/>
      <c r="D1047" s="40"/>
      <c r="E1047" s="40"/>
      <c r="F1047" s="50"/>
      <c r="G1047" s="91"/>
      <c r="H1047" s="40"/>
      <c r="I1047" s="44"/>
      <c r="J1047" s="48" t="s">
        <v>41</v>
      </c>
      <c r="K1047" s="49"/>
      <c r="L1047" s="42"/>
      <c r="M1047" s="86"/>
      <c r="N1047" s="71"/>
      <c r="O1047" s="72"/>
      <c r="P1047" s="70"/>
      <c r="Q1047" s="78"/>
      <c r="R1047" s="79"/>
      <c r="S1047" s="80">
        <f t="shared" si="71"/>
        <v>0</v>
      </c>
      <c r="T1047" s="81">
        <f t="shared" si="71"/>
        <v>251223.3</v>
      </c>
      <c r="U1047" s="88">
        <f t="shared" si="71"/>
        <v>245616</v>
      </c>
      <c r="V1047" s="80"/>
      <c r="W1047" s="81">
        <f>(U1047/T1047)*100</f>
        <v>97.76800161449994</v>
      </c>
      <c r="X1047" s="1"/>
    </row>
    <row r="1048" spans="1:24" ht="23.25">
      <c r="A1048" s="1"/>
      <c r="B1048" s="40"/>
      <c r="C1048" s="40"/>
      <c r="D1048" s="40"/>
      <c r="E1048" s="40"/>
      <c r="F1048" s="50"/>
      <c r="G1048" s="91"/>
      <c r="H1048" s="40"/>
      <c r="I1048" s="44"/>
      <c r="J1048" s="48"/>
      <c r="K1048" s="49"/>
      <c r="L1048" s="42"/>
      <c r="M1048" s="86"/>
      <c r="N1048" s="71"/>
      <c r="O1048" s="72"/>
      <c r="P1048" s="70"/>
      <c r="Q1048" s="78"/>
      <c r="R1048" s="79"/>
      <c r="S1048" s="80"/>
      <c r="T1048" s="81"/>
      <c r="U1048" s="88"/>
      <c r="V1048" s="80"/>
      <c r="W1048" s="81"/>
      <c r="X1048" s="1"/>
    </row>
    <row r="1049" spans="1:24" ht="23.25">
      <c r="A1049" s="1"/>
      <c r="B1049" s="40"/>
      <c r="C1049" s="40"/>
      <c r="D1049" s="40"/>
      <c r="E1049" s="40"/>
      <c r="F1049" s="50"/>
      <c r="G1049" s="91"/>
      <c r="H1049" s="89" t="s">
        <v>478</v>
      </c>
      <c r="I1049" s="44"/>
      <c r="J1049" s="48" t="s">
        <v>479</v>
      </c>
      <c r="K1049" s="49"/>
      <c r="L1049" s="42"/>
      <c r="M1049" s="86"/>
      <c r="N1049" s="71"/>
      <c r="O1049" s="72"/>
      <c r="P1049" s="70"/>
      <c r="Q1049" s="78"/>
      <c r="R1049" s="79"/>
      <c r="S1049" s="80"/>
      <c r="T1049" s="81"/>
      <c r="U1049" s="88"/>
      <c r="V1049" s="80"/>
      <c r="W1049" s="81"/>
      <c r="X1049" s="1"/>
    </row>
    <row r="1050" spans="1:24" ht="23.25">
      <c r="A1050" s="1"/>
      <c r="B1050" s="40"/>
      <c r="C1050" s="40"/>
      <c r="D1050" s="40"/>
      <c r="E1050" s="40"/>
      <c r="F1050" s="50"/>
      <c r="G1050" s="91"/>
      <c r="H1050" s="40"/>
      <c r="I1050" s="44"/>
      <c r="J1050" s="48" t="s">
        <v>480</v>
      </c>
      <c r="K1050" s="49"/>
      <c r="L1050" s="42"/>
      <c r="M1050" s="86"/>
      <c r="N1050" s="71"/>
      <c r="O1050" s="72"/>
      <c r="P1050" s="70"/>
      <c r="Q1050" s="78"/>
      <c r="R1050" s="79"/>
      <c r="S1050" s="80">
        <f>+S1051+S1052</f>
        <v>0</v>
      </c>
      <c r="T1050" s="81">
        <f>+T1051+T1052</f>
        <v>251223.3</v>
      </c>
      <c r="U1050" s="88">
        <f>+U1051+U1052</f>
        <v>245616</v>
      </c>
      <c r="V1050" s="80"/>
      <c r="W1050" s="81">
        <f>(U1050/T1050)*100</f>
        <v>97.76800161449994</v>
      </c>
      <c r="X1050" s="1"/>
    </row>
    <row r="1051" spans="1:24" ht="23.25">
      <c r="A1051" s="1"/>
      <c r="B1051" s="40"/>
      <c r="C1051" s="40"/>
      <c r="D1051" s="40"/>
      <c r="E1051" s="40"/>
      <c r="F1051" s="50"/>
      <c r="G1051" s="91"/>
      <c r="H1051" s="40"/>
      <c r="I1051" s="44"/>
      <c r="J1051" s="48" t="s">
        <v>40</v>
      </c>
      <c r="K1051" s="49"/>
      <c r="L1051" s="42"/>
      <c r="M1051" s="86"/>
      <c r="N1051" s="71"/>
      <c r="O1051" s="72"/>
      <c r="P1051" s="70"/>
      <c r="Q1051" s="78"/>
      <c r="R1051" s="79"/>
      <c r="S1051" s="80">
        <v>0</v>
      </c>
      <c r="T1051" s="81">
        <v>0</v>
      </c>
      <c r="U1051" s="88">
        <v>0</v>
      </c>
      <c r="V1051" s="80"/>
      <c r="W1051" s="81"/>
      <c r="X1051" s="1"/>
    </row>
    <row r="1052" spans="1:24" ht="23.25">
      <c r="A1052" s="1"/>
      <c r="B1052" s="40"/>
      <c r="C1052" s="40"/>
      <c r="D1052" s="40"/>
      <c r="E1052" s="40"/>
      <c r="F1052" s="50"/>
      <c r="G1052" s="91"/>
      <c r="H1052" s="40"/>
      <c r="I1052" s="44"/>
      <c r="J1052" s="48" t="s">
        <v>41</v>
      </c>
      <c r="K1052" s="49"/>
      <c r="L1052" s="42"/>
      <c r="M1052" s="86"/>
      <c r="N1052" s="71"/>
      <c r="O1052" s="72"/>
      <c r="P1052" s="70"/>
      <c r="Q1052" s="78"/>
      <c r="R1052" s="79"/>
      <c r="S1052" s="80">
        <v>0</v>
      </c>
      <c r="T1052" s="81">
        <v>251223.3</v>
      </c>
      <c r="U1052" s="88">
        <v>245616</v>
      </c>
      <c r="V1052" s="80"/>
      <c r="W1052" s="81">
        <f>(U1052/T1052)*100</f>
        <v>97.76800161449994</v>
      </c>
      <c r="X1052" s="1"/>
    </row>
    <row r="1053" spans="1:24" ht="23.25">
      <c r="A1053" s="1"/>
      <c r="B1053" s="40"/>
      <c r="C1053" s="40"/>
      <c r="D1053" s="40"/>
      <c r="E1053" s="40"/>
      <c r="F1053" s="50"/>
      <c r="G1053" s="91"/>
      <c r="H1053" s="40"/>
      <c r="I1053" s="44"/>
      <c r="J1053" s="48"/>
      <c r="K1053" s="49"/>
      <c r="L1053" s="42"/>
      <c r="M1053" s="86"/>
      <c r="N1053" s="71"/>
      <c r="O1053" s="72"/>
      <c r="P1053" s="70"/>
      <c r="Q1053" s="78"/>
      <c r="R1053" s="79"/>
      <c r="S1053" s="80"/>
      <c r="T1053" s="81"/>
      <c r="U1053" s="88"/>
      <c r="V1053" s="80"/>
      <c r="W1053" s="81"/>
      <c r="X1053" s="1"/>
    </row>
    <row r="1054" spans="1:24" ht="23.25">
      <c r="A1054" s="1"/>
      <c r="B1054" s="40"/>
      <c r="C1054" s="40"/>
      <c r="D1054" s="89" t="s">
        <v>481</v>
      </c>
      <c r="E1054" s="40"/>
      <c r="F1054" s="50"/>
      <c r="G1054" s="91"/>
      <c r="H1054" s="40"/>
      <c r="I1054" s="44"/>
      <c r="J1054" s="48" t="s">
        <v>482</v>
      </c>
      <c r="K1054" s="49"/>
      <c r="L1054" s="42"/>
      <c r="M1054" s="86"/>
      <c r="N1054" s="71"/>
      <c r="O1054" s="72"/>
      <c r="P1054" s="70"/>
      <c r="Q1054" s="78"/>
      <c r="R1054" s="79"/>
      <c r="S1054" s="80">
        <f>+S1055+S1056</f>
        <v>138405.6</v>
      </c>
      <c r="T1054" s="81">
        <f>+T1055+T1056</f>
        <v>160801.4</v>
      </c>
      <c r="U1054" s="88">
        <f>+U1055+U1056</f>
        <v>160752.9</v>
      </c>
      <c r="V1054" s="80">
        <f>(U1054/S1054)*100</f>
        <v>116.14623974752465</v>
      </c>
      <c r="W1054" s="81">
        <f>(U1054/T1054)*100</f>
        <v>99.96983857105721</v>
      </c>
      <c r="X1054" s="1"/>
    </row>
    <row r="1055" spans="1:24" ht="23.25">
      <c r="A1055" s="1"/>
      <c r="B1055" s="40"/>
      <c r="C1055" s="40"/>
      <c r="D1055" s="40"/>
      <c r="E1055" s="40"/>
      <c r="F1055" s="50"/>
      <c r="G1055" s="91"/>
      <c r="H1055" s="40"/>
      <c r="I1055" s="44"/>
      <c r="J1055" s="48" t="s">
        <v>40</v>
      </c>
      <c r="K1055" s="49"/>
      <c r="L1055" s="42"/>
      <c r="M1055" s="86"/>
      <c r="N1055" s="71"/>
      <c r="O1055" s="72"/>
      <c r="P1055" s="70"/>
      <c r="Q1055" s="78"/>
      <c r="R1055" s="79"/>
      <c r="S1055" s="80">
        <f aca="true" t="shared" si="72" ref="S1055:U1056">+S1059</f>
        <v>0</v>
      </c>
      <c r="T1055" s="81">
        <f t="shared" si="72"/>
        <v>0</v>
      </c>
      <c r="U1055" s="88">
        <f t="shared" si="72"/>
        <v>0</v>
      </c>
      <c r="V1055" s="80"/>
      <c r="W1055" s="81"/>
      <c r="X1055" s="1"/>
    </row>
    <row r="1056" spans="1:24" ht="23.25">
      <c r="A1056" s="1"/>
      <c r="B1056" s="40"/>
      <c r="C1056" s="40"/>
      <c r="D1056" s="40"/>
      <c r="E1056" s="40"/>
      <c r="F1056" s="50"/>
      <c r="G1056" s="91"/>
      <c r="H1056" s="40"/>
      <c r="I1056" s="44"/>
      <c r="J1056" s="48" t="s">
        <v>41</v>
      </c>
      <c r="K1056" s="49"/>
      <c r="L1056" s="42"/>
      <c r="M1056" s="86"/>
      <c r="N1056" s="71"/>
      <c r="O1056" s="72"/>
      <c r="P1056" s="70"/>
      <c r="Q1056" s="78"/>
      <c r="R1056" s="79"/>
      <c r="S1056" s="80">
        <f t="shared" si="72"/>
        <v>138405.6</v>
      </c>
      <c r="T1056" s="81">
        <f t="shared" si="72"/>
        <v>160801.4</v>
      </c>
      <c r="U1056" s="88">
        <f t="shared" si="72"/>
        <v>160752.9</v>
      </c>
      <c r="V1056" s="80">
        <f>(U1056/S1056)*100</f>
        <v>116.14623974752465</v>
      </c>
      <c r="W1056" s="81">
        <f>(U1056/T1056)*100</f>
        <v>99.96983857105721</v>
      </c>
      <c r="X1056" s="1"/>
    </row>
    <row r="1057" spans="1:24" ht="23.25">
      <c r="A1057" s="1"/>
      <c r="B1057" s="40"/>
      <c r="C1057" s="40"/>
      <c r="D1057" s="40"/>
      <c r="E1057" s="40"/>
      <c r="F1057" s="50"/>
      <c r="G1057" s="91"/>
      <c r="H1057" s="40"/>
      <c r="I1057" s="44"/>
      <c r="J1057" s="48"/>
      <c r="K1057" s="49"/>
      <c r="L1057" s="42"/>
      <c r="M1057" s="86"/>
      <c r="N1057" s="71"/>
      <c r="O1057" s="72"/>
      <c r="P1057" s="70"/>
      <c r="Q1057" s="78"/>
      <c r="R1057" s="79"/>
      <c r="S1057" s="80"/>
      <c r="T1057" s="81"/>
      <c r="U1057" s="88"/>
      <c r="V1057" s="80"/>
      <c r="W1057" s="81"/>
      <c r="X1057" s="1"/>
    </row>
    <row r="1058" spans="1:24" ht="23.25">
      <c r="A1058" s="1"/>
      <c r="B1058" s="40"/>
      <c r="C1058" s="40"/>
      <c r="D1058" s="40"/>
      <c r="E1058" s="89" t="s">
        <v>44</v>
      </c>
      <c r="F1058" s="50"/>
      <c r="G1058" s="91"/>
      <c r="H1058" s="40"/>
      <c r="I1058" s="44"/>
      <c r="J1058" s="48" t="s">
        <v>45</v>
      </c>
      <c r="K1058" s="49"/>
      <c r="L1058" s="42"/>
      <c r="M1058" s="86"/>
      <c r="N1058" s="71"/>
      <c r="O1058" s="72"/>
      <c r="P1058" s="70"/>
      <c r="Q1058" s="78"/>
      <c r="R1058" s="79"/>
      <c r="S1058" s="80">
        <f>+S1059+S1060</f>
        <v>138405.6</v>
      </c>
      <c r="T1058" s="81">
        <f>+T1059+T1060</f>
        <v>160801.4</v>
      </c>
      <c r="U1058" s="88">
        <f>+U1059+U1060</f>
        <v>160752.9</v>
      </c>
      <c r="V1058" s="80">
        <f>(U1058/S1058)*100</f>
        <v>116.14623974752465</v>
      </c>
      <c r="W1058" s="81">
        <f>(U1058/T1058)*100</f>
        <v>99.96983857105721</v>
      </c>
      <c r="X1058" s="1"/>
    </row>
    <row r="1059" spans="1:24" ht="23.25">
      <c r="A1059" s="1"/>
      <c r="B1059" s="40"/>
      <c r="C1059" s="40"/>
      <c r="D1059" s="40"/>
      <c r="E1059" s="40"/>
      <c r="F1059" s="50"/>
      <c r="G1059" s="91"/>
      <c r="H1059" s="40"/>
      <c r="I1059" s="44"/>
      <c r="J1059" s="48" t="s">
        <v>40</v>
      </c>
      <c r="K1059" s="49"/>
      <c r="L1059" s="42"/>
      <c r="M1059" s="86"/>
      <c r="N1059" s="71"/>
      <c r="O1059" s="72"/>
      <c r="P1059" s="70"/>
      <c r="Q1059" s="78"/>
      <c r="R1059" s="79"/>
      <c r="S1059" s="80">
        <f aca="true" t="shared" si="73" ref="S1059:U1060">+S1065</f>
        <v>0</v>
      </c>
      <c r="T1059" s="81">
        <f t="shared" si="73"/>
        <v>0</v>
      </c>
      <c r="U1059" s="88">
        <f t="shared" si="73"/>
        <v>0</v>
      </c>
      <c r="V1059" s="80"/>
      <c r="W1059" s="81"/>
      <c r="X1059" s="1"/>
    </row>
    <row r="1060" spans="1:24" ht="23.25">
      <c r="A1060" s="1"/>
      <c r="B1060" s="40"/>
      <c r="C1060" s="40"/>
      <c r="D1060" s="40"/>
      <c r="E1060" s="40"/>
      <c r="F1060" s="50"/>
      <c r="G1060" s="91"/>
      <c r="H1060" s="40"/>
      <c r="I1060" s="44"/>
      <c r="J1060" s="48" t="s">
        <v>41</v>
      </c>
      <c r="K1060" s="49"/>
      <c r="L1060" s="42"/>
      <c r="M1060" s="86"/>
      <c r="N1060" s="71"/>
      <c r="O1060" s="72"/>
      <c r="P1060" s="70"/>
      <c r="Q1060" s="78"/>
      <c r="R1060" s="79"/>
      <c r="S1060" s="80">
        <f t="shared" si="73"/>
        <v>138405.6</v>
      </c>
      <c r="T1060" s="81">
        <f t="shared" si="73"/>
        <v>160801.4</v>
      </c>
      <c r="U1060" s="88">
        <f t="shared" si="73"/>
        <v>160752.9</v>
      </c>
      <c r="V1060" s="80">
        <f>(U1060/S1060)*100</f>
        <v>116.14623974752465</v>
      </c>
      <c r="W1060" s="81">
        <f>(U1060/T1060)*100</f>
        <v>99.96983857105721</v>
      </c>
      <c r="X1060" s="1"/>
    </row>
    <row r="1061" spans="1:24" ht="23.25">
      <c r="A1061" s="1"/>
      <c r="B1061" s="40"/>
      <c r="C1061" s="40"/>
      <c r="D1061" s="40"/>
      <c r="E1061" s="40"/>
      <c r="F1061" s="50"/>
      <c r="G1061" s="91"/>
      <c r="H1061" s="40"/>
      <c r="I1061" s="44"/>
      <c r="J1061" s="48"/>
      <c r="K1061" s="49"/>
      <c r="L1061" s="42"/>
      <c r="M1061" s="86"/>
      <c r="N1061" s="71"/>
      <c r="O1061" s="72"/>
      <c r="P1061" s="70"/>
      <c r="Q1061" s="78"/>
      <c r="R1061" s="79"/>
      <c r="S1061" s="80"/>
      <c r="T1061" s="81"/>
      <c r="U1061" s="88"/>
      <c r="V1061" s="80"/>
      <c r="W1061" s="81"/>
      <c r="X1061" s="1"/>
    </row>
    <row r="1062" spans="1:24" ht="23.25">
      <c r="A1062" s="1"/>
      <c r="B1062" s="40"/>
      <c r="C1062" s="40"/>
      <c r="D1062" s="40"/>
      <c r="E1062" s="40"/>
      <c r="F1062" s="90" t="s">
        <v>164</v>
      </c>
      <c r="G1062" s="91"/>
      <c r="H1062" s="40"/>
      <c r="I1062" s="44"/>
      <c r="J1062" s="48" t="s">
        <v>483</v>
      </c>
      <c r="K1062" s="49"/>
      <c r="L1062" s="42"/>
      <c r="M1062" s="86"/>
      <c r="N1062" s="71"/>
      <c r="O1062" s="72"/>
      <c r="P1062" s="70"/>
      <c r="Q1062" s="78"/>
      <c r="R1062" s="79"/>
      <c r="S1062" s="80"/>
      <c r="T1062" s="81"/>
      <c r="U1062" s="88"/>
      <c r="V1062" s="80"/>
      <c r="W1062" s="81"/>
      <c r="X1062" s="1"/>
    </row>
    <row r="1063" spans="1:24" ht="23.25">
      <c r="A1063" s="1"/>
      <c r="B1063" s="40"/>
      <c r="C1063" s="40"/>
      <c r="D1063" s="40"/>
      <c r="E1063" s="40"/>
      <c r="F1063" s="50"/>
      <c r="G1063" s="91"/>
      <c r="H1063" s="40"/>
      <c r="I1063" s="44"/>
      <c r="J1063" s="48" t="s">
        <v>166</v>
      </c>
      <c r="K1063" s="49"/>
      <c r="L1063" s="42"/>
      <c r="M1063" s="86"/>
      <c r="N1063" s="71"/>
      <c r="O1063" s="72"/>
      <c r="P1063" s="70"/>
      <c r="Q1063" s="78"/>
      <c r="R1063" s="79"/>
      <c r="S1063" s="80"/>
      <c r="T1063" s="81"/>
      <c r="U1063" s="88"/>
      <c r="V1063" s="80"/>
      <c r="W1063" s="81"/>
      <c r="X1063" s="1"/>
    </row>
    <row r="1064" spans="1:24" ht="23.25">
      <c r="A1064" s="1"/>
      <c r="B1064" s="40"/>
      <c r="C1064" s="40"/>
      <c r="D1064" s="40"/>
      <c r="E1064" s="40"/>
      <c r="F1064" s="50"/>
      <c r="G1064" s="91"/>
      <c r="H1064" s="40"/>
      <c r="I1064" s="44"/>
      <c r="J1064" s="48" t="s">
        <v>167</v>
      </c>
      <c r="K1064" s="49"/>
      <c r="L1064" s="42"/>
      <c r="M1064" s="86"/>
      <c r="N1064" s="71"/>
      <c r="O1064" s="72"/>
      <c r="P1064" s="70"/>
      <c r="Q1064" s="78"/>
      <c r="R1064" s="79"/>
      <c r="S1064" s="80">
        <f>+S1065+S1066</f>
        <v>138405.6</v>
      </c>
      <c r="T1064" s="81">
        <f>+T1065+T1066</f>
        <v>160801.4</v>
      </c>
      <c r="U1064" s="88">
        <f>+U1065+U1066</f>
        <v>160752.9</v>
      </c>
      <c r="V1064" s="80">
        <f>(U1064/S1064)*100</f>
        <v>116.14623974752465</v>
      </c>
      <c r="W1064" s="81">
        <f>(U1064/T1064)*100</f>
        <v>99.96983857105721</v>
      </c>
      <c r="X1064" s="1"/>
    </row>
    <row r="1065" spans="1:24" ht="23.25">
      <c r="A1065" s="1"/>
      <c r="B1065" s="40"/>
      <c r="C1065" s="40"/>
      <c r="D1065" s="40"/>
      <c r="E1065" s="40"/>
      <c r="F1065" s="50"/>
      <c r="G1065" s="91"/>
      <c r="H1065" s="40"/>
      <c r="I1065" s="44"/>
      <c r="J1065" s="48" t="s">
        <v>40</v>
      </c>
      <c r="K1065" s="49"/>
      <c r="L1065" s="42"/>
      <c r="M1065" s="86"/>
      <c r="N1065" s="71"/>
      <c r="O1065" s="72"/>
      <c r="P1065" s="70"/>
      <c r="Q1065" s="78"/>
      <c r="R1065" s="79"/>
      <c r="S1065" s="80">
        <f aca="true" t="shared" si="74" ref="S1065:U1066">+S1070</f>
        <v>0</v>
      </c>
      <c r="T1065" s="81">
        <f t="shared" si="74"/>
        <v>0</v>
      </c>
      <c r="U1065" s="88">
        <f t="shared" si="74"/>
        <v>0</v>
      </c>
      <c r="V1065" s="80"/>
      <c r="W1065" s="81"/>
      <c r="X1065" s="1"/>
    </row>
    <row r="1066" spans="1:24" ht="23.25">
      <c r="A1066" s="1"/>
      <c r="B1066" s="40"/>
      <c r="C1066" s="40"/>
      <c r="D1066" s="40"/>
      <c r="E1066" s="40"/>
      <c r="F1066" s="50"/>
      <c r="G1066" s="91"/>
      <c r="H1066" s="40"/>
      <c r="I1066" s="44"/>
      <c r="J1066" s="48" t="s">
        <v>41</v>
      </c>
      <c r="K1066" s="49"/>
      <c r="L1066" s="42"/>
      <c r="M1066" s="86"/>
      <c r="N1066" s="71"/>
      <c r="O1066" s="72"/>
      <c r="P1066" s="70"/>
      <c r="Q1066" s="78"/>
      <c r="R1066" s="79"/>
      <c r="S1066" s="80">
        <f t="shared" si="74"/>
        <v>138405.6</v>
      </c>
      <c r="T1066" s="81">
        <f t="shared" si="74"/>
        <v>160801.4</v>
      </c>
      <c r="U1066" s="88">
        <f t="shared" si="74"/>
        <v>160752.9</v>
      </c>
      <c r="V1066" s="80">
        <f>(U1066/S1066)*100</f>
        <v>116.14623974752465</v>
      </c>
      <c r="W1066" s="81">
        <f>(U1066/T1066)*100</f>
        <v>99.96983857105721</v>
      </c>
      <c r="X1066" s="1"/>
    </row>
    <row r="1067" spans="1:24" ht="23.25">
      <c r="A1067" s="1"/>
      <c r="B1067" s="40"/>
      <c r="C1067" s="40"/>
      <c r="D1067" s="40"/>
      <c r="E1067" s="40"/>
      <c r="F1067" s="50"/>
      <c r="G1067" s="91"/>
      <c r="H1067" s="40"/>
      <c r="I1067" s="44"/>
      <c r="J1067" s="48"/>
      <c r="K1067" s="49"/>
      <c r="L1067" s="42"/>
      <c r="M1067" s="86"/>
      <c r="N1067" s="71"/>
      <c r="O1067" s="72"/>
      <c r="P1067" s="70"/>
      <c r="Q1067" s="78"/>
      <c r="R1067" s="79"/>
      <c r="S1067" s="80"/>
      <c r="T1067" s="81"/>
      <c r="U1067" s="88"/>
      <c r="V1067" s="80"/>
      <c r="W1067" s="81"/>
      <c r="X1067" s="1"/>
    </row>
    <row r="1068" spans="1:24" ht="23.25">
      <c r="A1068" s="1"/>
      <c r="B1068" s="40"/>
      <c r="C1068" s="40"/>
      <c r="D1068" s="40"/>
      <c r="E1068" s="40"/>
      <c r="F1068" s="50"/>
      <c r="G1068" s="92" t="s">
        <v>49</v>
      </c>
      <c r="H1068" s="40"/>
      <c r="I1068" s="44"/>
      <c r="J1068" s="48" t="s">
        <v>50</v>
      </c>
      <c r="K1068" s="49"/>
      <c r="L1068" s="42"/>
      <c r="M1068" s="86"/>
      <c r="N1068" s="71"/>
      <c r="O1068" s="72"/>
      <c r="P1068" s="70"/>
      <c r="Q1068" s="78"/>
      <c r="R1068" s="79"/>
      <c r="S1068" s="80"/>
      <c r="T1068" s="81"/>
      <c r="U1068" s="88"/>
      <c r="V1068" s="80"/>
      <c r="W1068" s="81"/>
      <c r="X1068" s="1"/>
    </row>
    <row r="1069" spans="1:24" ht="23.25">
      <c r="A1069" s="1"/>
      <c r="B1069" s="40"/>
      <c r="C1069" s="40"/>
      <c r="D1069" s="40"/>
      <c r="E1069" s="40"/>
      <c r="F1069" s="50"/>
      <c r="G1069" s="91"/>
      <c r="H1069" s="40"/>
      <c r="I1069" s="44"/>
      <c r="J1069" s="48" t="s">
        <v>51</v>
      </c>
      <c r="K1069" s="49"/>
      <c r="L1069" s="42"/>
      <c r="M1069" s="86"/>
      <c r="N1069" s="71"/>
      <c r="O1069" s="72"/>
      <c r="P1069" s="70"/>
      <c r="Q1069" s="78"/>
      <c r="R1069" s="79"/>
      <c r="S1069" s="80">
        <f>+S1070+S1071</f>
        <v>138405.6</v>
      </c>
      <c r="T1069" s="81">
        <f>+T1070+T1071</f>
        <v>160801.4</v>
      </c>
      <c r="U1069" s="88">
        <f>+U1070+U1071</f>
        <v>160752.9</v>
      </c>
      <c r="V1069" s="80">
        <f>(U1069/S1069)*100</f>
        <v>116.14623974752465</v>
      </c>
      <c r="W1069" s="81">
        <f>(U1069/T1069)*100</f>
        <v>99.96983857105721</v>
      </c>
      <c r="X1069" s="1"/>
    </row>
    <row r="1070" spans="1:24" ht="23.25">
      <c r="A1070" s="1"/>
      <c r="B1070" s="40"/>
      <c r="C1070" s="40"/>
      <c r="D1070" s="40"/>
      <c r="E1070" s="40"/>
      <c r="F1070" s="50"/>
      <c r="G1070" s="91"/>
      <c r="H1070" s="40"/>
      <c r="I1070" s="44"/>
      <c r="J1070" s="48" t="s">
        <v>40</v>
      </c>
      <c r="K1070" s="49"/>
      <c r="L1070" s="42"/>
      <c r="M1070" s="86"/>
      <c r="N1070" s="71"/>
      <c r="O1070" s="72"/>
      <c r="P1070" s="70"/>
      <c r="Q1070" s="78"/>
      <c r="R1070" s="79"/>
      <c r="S1070" s="80">
        <f aca="true" t="shared" si="75" ref="S1070:U1071">+S1109</f>
        <v>0</v>
      </c>
      <c r="T1070" s="81">
        <f t="shared" si="75"/>
        <v>0</v>
      </c>
      <c r="U1070" s="88">
        <f t="shared" si="75"/>
        <v>0</v>
      </c>
      <c r="V1070" s="80"/>
      <c r="W1070" s="81"/>
      <c r="X1070" s="1"/>
    </row>
    <row r="1071" spans="1:24" ht="23.25">
      <c r="A1071" s="1"/>
      <c r="B1071" s="40"/>
      <c r="C1071" s="40"/>
      <c r="D1071" s="40"/>
      <c r="E1071" s="40"/>
      <c r="F1071" s="50"/>
      <c r="G1071" s="91"/>
      <c r="H1071" s="40"/>
      <c r="I1071" s="44"/>
      <c r="J1071" s="48" t="s">
        <v>41</v>
      </c>
      <c r="K1071" s="49"/>
      <c r="L1071" s="42"/>
      <c r="M1071" s="86"/>
      <c r="N1071" s="71"/>
      <c r="O1071" s="72"/>
      <c r="P1071" s="70"/>
      <c r="Q1071" s="78"/>
      <c r="R1071" s="79"/>
      <c r="S1071" s="80">
        <f t="shared" si="75"/>
        <v>138405.6</v>
      </c>
      <c r="T1071" s="81">
        <f t="shared" si="75"/>
        <v>160801.4</v>
      </c>
      <c r="U1071" s="88">
        <f t="shared" si="75"/>
        <v>160752.9</v>
      </c>
      <c r="V1071" s="80">
        <f>(U1071/S1071)*100</f>
        <v>116.14623974752465</v>
      </c>
      <c r="W1071" s="81">
        <f>(U1071/T1071)*100</f>
        <v>99.96983857105721</v>
      </c>
      <c r="X1071" s="1"/>
    </row>
    <row r="1072" spans="1:24" ht="23.25">
      <c r="A1072" s="1"/>
      <c r="B1072" s="40"/>
      <c r="C1072" s="40"/>
      <c r="D1072" s="40"/>
      <c r="E1072" s="40"/>
      <c r="F1072" s="50"/>
      <c r="G1072" s="91"/>
      <c r="H1072" s="40"/>
      <c r="I1072" s="44"/>
      <c r="J1072" s="48"/>
      <c r="K1072" s="49"/>
      <c r="L1072" s="42"/>
      <c r="M1072" s="86"/>
      <c r="N1072" s="71"/>
      <c r="O1072" s="72"/>
      <c r="P1072" s="70"/>
      <c r="Q1072" s="78"/>
      <c r="R1072" s="79"/>
      <c r="S1072" s="80"/>
      <c r="T1072" s="81"/>
      <c r="U1072" s="88"/>
      <c r="V1072" s="80"/>
      <c r="W1072" s="81"/>
      <c r="X1072" s="1"/>
    </row>
    <row r="1073" spans="1:24" ht="23.25">
      <c r="A1073" s="1"/>
      <c r="B1073" s="40"/>
      <c r="C1073" s="40"/>
      <c r="D1073" s="40"/>
      <c r="E1073" s="40"/>
      <c r="F1073" s="50"/>
      <c r="G1073" s="91"/>
      <c r="H1073" s="40"/>
      <c r="I1073" s="44"/>
      <c r="J1073" s="48" t="s">
        <v>484</v>
      </c>
      <c r="K1073" s="49"/>
      <c r="L1073" s="42" t="s">
        <v>485</v>
      </c>
      <c r="M1073" s="86"/>
      <c r="N1073" s="71"/>
      <c r="O1073" s="72"/>
      <c r="P1073" s="70"/>
      <c r="Q1073" s="78"/>
      <c r="R1073" s="79"/>
      <c r="S1073" s="80"/>
      <c r="T1073" s="81"/>
      <c r="U1073" s="88"/>
      <c r="V1073" s="80"/>
      <c r="W1073" s="81"/>
      <c r="X1073" s="1"/>
    </row>
    <row r="1074" spans="1:24" ht="23.25">
      <c r="A1074" s="1"/>
      <c r="B1074" s="40"/>
      <c r="C1074" s="40"/>
      <c r="D1074" s="40"/>
      <c r="E1074" s="40"/>
      <c r="F1074" s="50"/>
      <c r="G1074" s="91"/>
      <c r="H1074" s="40"/>
      <c r="I1074" s="44"/>
      <c r="J1074" s="48" t="s">
        <v>486</v>
      </c>
      <c r="K1074" s="49"/>
      <c r="L1074" s="42" t="s">
        <v>487</v>
      </c>
      <c r="M1074" s="86"/>
      <c r="N1074" s="71"/>
      <c r="O1074" s="72"/>
      <c r="P1074" s="70"/>
      <c r="Q1074" s="78"/>
      <c r="R1074" s="79"/>
      <c r="S1074" s="80"/>
      <c r="T1074" s="81"/>
      <c r="U1074" s="88"/>
      <c r="V1074" s="80"/>
      <c r="W1074" s="81"/>
      <c r="X1074" s="1"/>
    </row>
    <row r="1075" spans="1:24" ht="23.25">
      <c r="A1075" s="1"/>
      <c r="B1075" s="40"/>
      <c r="C1075" s="40"/>
      <c r="D1075" s="40"/>
      <c r="E1075" s="40"/>
      <c r="F1075" s="50"/>
      <c r="G1075" s="91"/>
      <c r="H1075" s="40"/>
      <c r="I1075" s="44"/>
      <c r="J1075" s="48"/>
      <c r="K1075" s="49"/>
      <c r="L1075" s="42" t="s">
        <v>488</v>
      </c>
      <c r="M1075" s="86"/>
      <c r="N1075" s="71"/>
      <c r="O1075" s="72"/>
      <c r="P1075" s="70"/>
      <c r="Q1075" s="78"/>
      <c r="R1075" s="79"/>
      <c r="S1075" s="80"/>
      <c r="T1075" s="81"/>
      <c r="U1075" s="88"/>
      <c r="V1075" s="80"/>
      <c r="W1075" s="81"/>
      <c r="X1075" s="1"/>
    </row>
    <row r="1076" spans="1:24" ht="23.25">
      <c r="A1076" s="1"/>
      <c r="B1076" s="40"/>
      <c r="C1076" s="40"/>
      <c r="D1076" s="40"/>
      <c r="E1076" s="40"/>
      <c r="F1076" s="50"/>
      <c r="G1076" s="91"/>
      <c r="H1076" s="40"/>
      <c r="I1076" s="44"/>
      <c r="J1076" s="48"/>
      <c r="K1076" s="49"/>
      <c r="L1076" s="42" t="s">
        <v>489</v>
      </c>
      <c r="M1076" s="86"/>
      <c r="N1076" s="71"/>
      <c r="O1076" s="72"/>
      <c r="P1076" s="70"/>
      <c r="Q1076" s="78"/>
      <c r="R1076" s="79"/>
      <c r="S1076" s="80"/>
      <c r="T1076" s="81"/>
      <c r="U1076" s="88"/>
      <c r="V1076" s="80"/>
      <c r="W1076" s="81"/>
      <c r="X1076" s="1"/>
    </row>
    <row r="1077" spans="1:24" ht="23.25">
      <c r="A1077" s="1"/>
      <c r="B1077" s="40"/>
      <c r="C1077" s="40"/>
      <c r="D1077" s="40"/>
      <c r="E1077" s="40"/>
      <c r="F1077" s="50"/>
      <c r="G1077" s="91"/>
      <c r="H1077" s="40"/>
      <c r="I1077" s="44"/>
      <c r="J1077" s="48"/>
      <c r="K1077" s="49"/>
      <c r="L1077" s="42" t="s">
        <v>490</v>
      </c>
      <c r="M1077" s="86"/>
      <c r="N1077" s="71"/>
      <c r="O1077" s="72"/>
      <c r="P1077" s="70"/>
      <c r="Q1077" s="78"/>
      <c r="R1077" s="79"/>
      <c r="S1077" s="80"/>
      <c r="T1077" s="81"/>
      <c r="U1077" s="88"/>
      <c r="V1077" s="80"/>
      <c r="W1077" s="81"/>
      <c r="X1077" s="1"/>
    </row>
    <row r="1078" spans="1:24" ht="23.25">
      <c r="A1078" s="1"/>
      <c r="B1078" s="40"/>
      <c r="C1078" s="40"/>
      <c r="D1078" s="40"/>
      <c r="E1078" s="40"/>
      <c r="F1078" s="50"/>
      <c r="G1078" s="91"/>
      <c r="H1078" s="40"/>
      <c r="I1078" s="44"/>
      <c r="J1078" s="48"/>
      <c r="K1078" s="49"/>
      <c r="L1078" s="42" t="s">
        <v>491</v>
      </c>
      <c r="M1078" s="86" t="s">
        <v>103</v>
      </c>
      <c r="N1078" s="71">
        <v>9</v>
      </c>
      <c r="O1078" s="72">
        <v>10</v>
      </c>
      <c r="P1078" s="70">
        <v>10</v>
      </c>
      <c r="Q1078" s="78">
        <f>(P1078/N1078)*100</f>
        <v>111.11111111111111</v>
      </c>
      <c r="R1078" s="79">
        <f>(P1078/O1078)*100</f>
        <v>100</v>
      </c>
      <c r="S1078" s="80">
        <f>+S1079+S1090</f>
        <v>22144.9</v>
      </c>
      <c r="T1078" s="81">
        <f>+T1079+T1090</f>
        <v>52652.6</v>
      </c>
      <c r="U1078" s="88">
        <f>+U1079+U1090</f>
        <v>51392.7</v>
      </c>
      <c r="V1078" s="80">
        <f>(U1078/S1078)*100</f>
        <v>232.07465375775004</v>
      </c>
      <c r="W1078" s="81">
        <f>(U1078/T1078)*100</f>
        <v>97.60714570600501</v>
      </c>
      <c r="X1078" s="1"/>
    </row>
    <row r="1079" spans="1:24" ht="23.25">
      <c r="A1079" s="1"/>
      <c r="B1079" s="40"/>
      <c r="C1079" s="40"/>
      <c r="D1079" s="40"/>
      <c r="E1079" s="40"/>
      <c r="F1079" s="50"/>
      <c r="G1079" s="91"/>
      <c r="H1079" s="40"/>
      <c r="I1079" s="44"/>
      <c r="J1079" s="48" t="s">
        <v>40</v>
      </c>
      <c r="K1079" s="49"/>
      <c r="L1079" s="42"/>
      <c r="M1079" s="86"/>
      <c r="N1079" s="71"/>
      <c r="O1079" s="72"/>
      <c r="P1079" s="70"/>
      <c r="Q1079" s="78"/>
      <c r="R1079" s="79"/>
      <c r="S1079" s="80"/>
      <c r="T1079" s="81"/>
      <c r="U1079" s="88"/>
      <c r="V1079" s="80"/>
      <c r="W1079" s="81"/>
      <c r="X1079" s="1"/>
    </row>
    <row r="1080" spans="1:24" ht="23.25">
      <c r="A1080" s="1"/>
      <c r="B1080" s="51"/>
      <c r="C1080" s="51"/>
      <c r="D1080" s="51"/>
      <c r="E1080" s="51"/>
      <c r="F1080" s="93"/>
      <c r="G1080" s="94"/>
      <c r="H1080" s="51"/>
      <c r="I1080" s="55"/>
      <c r="J1080" s="56"/>
      <c r="K1080" s="57"/>
      <c r="L1080" s="53"/>
      <c r="M1080" s="87"/>
      <c r="N1080" s="73"/>
      <c r="O1080" s="74"/>
      <c r="P1080" s="75"/>
      <c r="Q1080" s="82"/>
      <c r="R1080" s="83"/>
      <c r="S1080" s="84"/>
      <c r="T1080" s="85"/>
      <c r="U1080" s="82"/>
      <c r="V1080" s="84"/>
      <c r="W1080" s="85"/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58"/>
      <c r="T1081" s="58"/>
      <c r="U1081" s="58"/>
      <c r="V1081" s="58"/>
      <c r="W1081" s="58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58"/>
      <c r="T1082" s="58"/>
      <c r="U1082" s="59"/>
      <c r="V1082" s="58"/>
      <c r="W1082" s="59" t="s">
        <v>692</v>
      </c>
      <c r="X1082" s="1"/>
    </row>
    <row r="1083" spans="1:24" ht="23.25">
      <c r="A1083" s="1"/>
      <c r="B1083" s="7"/>
      <c r="C1083" s="8"/>
      <c r="D1083" s="8"/>
      <c r="E1083" s="8"/>
      <c r="F1083" s="8"/>
      <c r="G1083" s="8"/>
      <c r="H1083" s="60"/>
      <c r="I1083" s="10"/>
      <c r="J1083" s="10"/>
      <c r="K1083" s="11"/>
      <c r="L1083" s="7" t="s">
        <v>34</v>
      </c>
      <c r="M1083" s="12"/>
      <c r="N1083" s="12"/>
      <c r="O1083" s="12"/>
      <c r="P1083" s="12"/>
      <c r="Q1083" s="12"/>
      <c r="R1083" s="12"/>
      <c r="S1083" s="13"/>
      <c r="T1083" s="8"/>
      <c r="U1083" s="8"/>
      <c r="V1083" s="8"/>
      <c r="W1083" s="9"/>
      <c r="X1083" s="1"/>
    </row>
    <row r="1084" spans="1:24" ht="23.25">
      <c r="A1084" s="1"/>
      <c r="B1084" s="14" t="s">
        <v>23</v>
      </c>
      <c r="C1084" s="15"/>
      <c r="D1084" s="15"/>
      <c r="E1084" s="15"/>
      <c r="F1084" s="15"/>
      <c r="G1084" s="15"/>
      <c r="H1084" s="61"/>
      <c r="I1084" s="17"/>
      <c r="J1084" s="17"/>
      <c r="K1084" s="18"/>
      <c r="L1084" s="19"/>
      <c r="M1084" s="66"/>
      <c r="N1084" s="62" t="s">
        <v>35</v>
      </c>
      <c r="O1084" s="62"/>
      <c r="P1084" s="62"/>
      <c r="Q1084" s="62"/>
      <c r="R1084" s="63"/>
      <c r="S1084" s="14" t="s">
        <v>2</v>
      </c>
      <c r="T1084" s="15"/>
      <c r="U1084" s="15"/>
      <c r="V1084" s="15"/>
      <c r="W1084" s="16"/>
      <c r="X1084" s="1"/>
    </row>
    <row r="1085" spans="1:24" ht="23.25">
      <c r="A1085" s="1"/>
      <c r="B1085" s="20" t="s">
        <v>24</v>
      </c>
      <c r="C1085" s="21"/>
      <c r="D1085" s="21"/>
      <c r="E1085" s="21"/>
      <c r="F1085" s="21"/>
      <c r="G1085" s="21"/>
      <c r="H1085" s="61"/>
      <c r="I1085" s="1"/>
      <c r="J1085" s="2" t="s">
        <v>4</v>
      </c>
      <c r="K1085" s="18"/>
      <c r="L1085" s="23" t="s">
        <v>32</v>
      </c>
      <c r="M1085" s="23" t="s">
        <v>20</v>
      </c>
      <c r="N1085" s="64"/>
      <c r="O1085" s="17"/>
      <c r="P1085" s="65"/>
      <c r="Q1085" s="23" t="s">
        <v>3</v>
      </c>
      <c r="R1085" s="16"/>
      <c r="S1085" s="20" t="s">
        <v>36</v>
      </c>
      <c r="T1085" s="21"/>
      <c r="U1085" s="21"/>
      <c r="V1085" s="21"/>
      <c r="W1085" s="22"/>
      <c r="X1085" s="1"/>
    </row>
    <row r="1086" spans="1:24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33</v>
      </c>
      <c r="M1086" s="30" t="s">
        <v>21</v>
      </c>
      <c r="N1086" s="28" t="s">
        <v>6</v>
      </c>
      <c r="O1086" s="67" t="s">
        <v>7</v>
      </c>
      <c r="P1086" s="28" t="s">
        <v>8</v>
      </c>
      <c r="Q1086" s="20" t="s">
        <v>30</v>
      </c>
      <c r="R1086" s="22"/>
      <c r="S1086" s="24"/>
      <c r="T1086" s="25"/>
      <c r="U1086" s="1"/>
      <c r="V1086" s="14" t="s">
        <v>3</v>
      </c>
      <c r="W1086" s="16"/>
      <c r="X1086" s="1"/>
    </row>
    <row r="1087" spans="1:24" ht="23.25">
      <c r="A1087" s="1"/>
      <c r="B1087" s="14" t="s">
        <v>13</v>
      </c>
      <c r="C1087" s="14" t="s">
        <v>14</v>
      </c>
      <c r="D1087" s="14" t="s">
        <v>15</v>
      </c>
      <c r="E1087" s="14" t="s">
        <v>16</v>
      </c>
      <c r="F1087" s="27" t="s">
        <v>17</v>
      </c>
      <c r="G1087" s="2" t="s">
        <v>5</v>
      </c>
      <c r="H1087" s="14" t="s">
        <v>18</v>
      </c>
      <c r="I1087" s="24"/>
      <c r="J1087" s="1"/>
      <c r="K1087" s="18"/>
      <c r="L1087" s="26" t="s">
        <v>19</v>
      </c>
      <c r="M1087" s="28" t="s">
        <v>22</v>
      </c>
      <c r="N1087" s="28"/>
      <c r="O1087" s="28"/>
      <c r="P1087" s="28"/>
      <c r="Q1087" s="26" t="s">
        <v>25</v>
      </c>
      <c r="R1087" s="29" t="s">
        <v>25</v>
      </c>
      <c r="S1087" s="30" t="s">
        <v>6</v>
      </c>
      <c r="T1087" s="28" t="s">
        <v>9</v>
      </c>
      <c r="U1087" s="26" t="s">
        <v>10</v>
      </c>
      <c r="V1087" s="14" t="s">
        <v>11</v>
      </c>
      <c r="W1087" s="16"/>
      <c r="X1087" s="1"/>
    </row>
    <row r="1088" spans="1:24" ht="23.25">
      <c r="A1088" s="1"/>
      <c r="B1088" s="31"/>
      <c r="C1088" s="31"/>
      <c r="D1088" s="31"/>
      <c r="E1088" s="31"/>
      <c r="F1088" s="32"/>
      <c r="G1088" s="33"/>
      <c r="H1088" s="31"/>
      <c r="I1088" s="31"/>
      <c r="J1088" s="33"/>
      <c r="K1088" s="34"/>
      <c r="L1088" s="35"/>
      <c r="M1088" s="36"/>
      <c r="N1088" s="36"/>
      <c r="O1088" s="36"/>
      <c r="P1088" s="36"/>
      <c r="Q1088" s="35" t="s">
        <v>26</v>
      </c>
      <c r="R1088" s="37" t="s">
        <v>27</v>
      </c>
      <c r="S1088" s="31"/>
      <c r="T1088" s="32"/>
      <c r="U1088" s="33"/>
      <c r="V1088" s="38" t="s">
        <v>28</v>
      </c>
      <c r="W1088" s="39" t="s">
        <v>29</v>
      </c>
      <c r="X1088" s="1"/>
    </row>
    <row r="1089" spans="1:24" ht="23.25">
      <c r="A1089" s="1"/>
      <c r="B1089" s="40"/>
      <c r="C1089" s="40"/>
      <c r="D1089" s="40"/>
      <c r="E1089" s="40"/>
      <c r="F1089" s="50"/>
      <c r="G1089" s="91"/>
      <c r="H1089" s="40"/>
      <c r="I1089" s="44"/>
      <c r="J1089" s="45"/>
      <c r="K1089" s="46"/>
      <c r="L1089" s="47"/>
      <c r="M1089" s="86"/>
      <c r="N1089" s="70"/>
      <c r="O1089" s="70"/>
      <c r="P1089" s="70"/>
      <c r="Q1089" s="78"/>
      <c r="R1089" s="79"/>
      <c r="S1089" s="80"/>
      <c r="T1089" s="80"/>
      <c r="U1089" s="80"/>
      <c r="V1089" s="80"/>
      <c r="W1089" s="81"/>
      <c r="X1089" s="1"/>
    </row>
    <row r="1090" spans="1:24" ht="23.25">
      <c r="A1090" s="1"/>
      <c r="B1090" s="89" t="s">
        <v>68</v>
      </c>
      <c r="C1090" s="89" t="s">
        <v>38</v>
      </c>
      <c r="D1090" s="89" t="s">
        <v>481</v>
      </c>
      <c r="E1090" s="89" t="s">
        <v>44</v>
      </c>
      <c r="F1090" s="90" t="s">
        <v>164</v>
      </c>
      <c r="G1090" s="92" t="s">
        <v>49</v>
      </c>
      <c r="H1090" s="40"/>
      <c r="I1090" s="44"/>
      <c r="J1090" s="48" t="s">
        <v>41</v>
      </c>
      <c r="K1090" s="49"/>
      <c r="L1090" s="42"/>
      <c r="M1090" s="86"/>
      <c r="N1090" s="71"/>
      <c r="O1090" s="72"/>
      <c r="P1090" s="70"/>
      <c r="Q1090" s="78"/>
      <c r="R1090" s="79"/>
      <c r="S1090" s="80">
        <v>22144.9</v>
      </c>
      <c r="T1090" s="81">
        <v>52652.6</v>
      </c>
      <c r="U1090" s="88">
        <v>51392.7</v>
      </c>
      <c r="V1090" s="80">
        <f>(U1090/S1090)*100</f>
        <v>232.07465375775004</v>
      </c>
      <c r="W1090" s="81">
        <f>(U1090/T1090)*100</f>
        <v>97.60714570600501</v>
      </c>
      <c r="X1090" s="1"/>
    </row>
    <row r="1091" spans="1:24" ht="23.25">
      <c r="A1091" s="1"/>
      <c r="B1091" s="40"/>
      <c r="C1091" s="40"/>
      <c r="D1091" s="40"/>
      <c r="E1091" s="40"/>
      <c r="F1091" s="50"/>
      <c r="G1091" s="91"/>
      <c r="H1091" s="40"/>
      <c r="I1091" s="44"/>
      <c r="J1091" s="48"/>
      <c r="K1091" s="49"/>
      <c r="L1091" s="42"/>
      <c r="M1091" s="86"/>
      <c r="N1091" s="71"/>
      <c r="O1091" s="72"/>
      <c r="P1091" s="70"/>
      <c r="Q1091" s="78"/>
      <c r="R1091" s="79"/>
      <c r="S1091" s="80"/>
      <c r="T1091" s="81"/>
      <c r="U1091" s="88"/>
      <c r="V1091" s="80"/>
      <c r="W1091" s="81"/>
      <c r="X1091" s="1"/>
    </row>
    <row r="1092" spans="1:24" ht="23.25">
      <c r="A1092" s="1"/>
      <c r="B1092" s="40"/>
      <c r="C1092" s="40"/>
      <c r="D1092" s="40"/>
      <c r="E1092" s="40"/>
      <c r="F1092" s="50"/>
      <c r="G1092" s="91"/>
      <c r="H1092" s="40"/>
      <c r="I1092" s="44"/>
      <c r="J1092" s="48" t="s">
        <v>492</v>
      </c>
      <c r="K1092" s="49"/>
      <c r="L1092" s="42" t="s">
        <v>493</v>
      </c>
      <c r="M1092" s="86"/>
      <c r="N1092" s="71"/>
      <c r="O1092" s="72"/>
      <c r="P1092" s="70"/>
      <c r="Q1092" s="78"/>
      <c r="R1092" s="79"/>
      <c r="S1092" s="80"/>
      <c r="T1092" s="81"/>
      <c r="U1092" s="88"/>
      <c r="V1092" s="80"/>
      <c r="W1092" s="81"/>
      <c r="X1092" s="1"/>
    </row>
    <row r="1093" spans="1:24" ht="23.25">
      <c r="A1093" s="1"/>
      <c r="B1093" s="40"/>
      <c r="C1093" s="40"/>
      <c r="D1093" s="40"/>
      <c r="E1093" s="40"/>
      <c r="F1093" s="50"/>
      <c r="G1093" s="91"/>
      <c r="H1093" s="40"/>
      <c r="I1093" s="44"/>
      <c r="J1093" s="48" t="s">
        <v>494</v>
      </c>
      <c r="K1093" s="49"/>
      <c r="L1093" s="42" t="s">
        <v>495</v>
      </c>
      <c r="M1093" s="86" t="s">
        <v>496</v>
      </c>
      <c r="N1093" s="71">
        <v>83</v>
      </c>
      <c r="O1093" s="72"/>
      <c r="P1093" s="70" t="s">
        <v>363</v>
      </c>
      <c r="Q1093" s="78"/>
      <c r="R1093" s="79"/>
      <c r="S1093" s="80">
        <f>+S1094+S1095</f>
        <v>60898.4</v>
      </c>
      <c r="T1093" s="81">
        <f>+T1094+T1095</f>
        <v>23667.5</v>
      </c>
      <c r="U1093" s="88">
        <f>+U1094+U1095</f>
        <v>23667.5</v>
      </c>
      <c r="V1093" s="80">
        <f>(U1093/S1093)*100</f>
        <v>38.86391103871366</v>
      </c>
      <c r="W1093" s="81">
        <f>(U1093/T1093)*100</f>
        <v>100</v>
      </c>
      <c r="X1093" s="1"/>
    </row>
    <row r="1094" spans="1:24" ht="23.25">
      <c r="A1094" s="1"/>
      <c r="B1094" s="40"/>
      <c r="C1094" s="40"/>
      <c r="D1094" s="40"/>
      <c r="E1094" s="40"/>
      <c r="F1094" s="50"/>
      <c r="G1094" s="91"/>
      <c r="H1094" s="40"/>
      <c r="I1094" s="44"/>
      <c r="J1094" s="48" t="s">
        <v>40</v>
      </c>
      <c r="K1094" s="49"/>
      <c r="L1094" s="42"/>
      <c r="M1094" s="86"/>
      <c r="N1094" s="71"/>
      <c r="O1094" s="72"/>
      <c r="P1094" s="70"/>
      <c r="Q1094" s="78"/>
      <c r="R1094" s="79"/>
      <c r="S1094" s="80"/>
      <c r="T1094" s="81"/>
      <c r="U1094" s="88"/>
      <c r="V1094" s="80"/>
      <c r="W1094" s="81"/>
      <c r="X1094" s="1"/>
    </row>
    <row r="1095" spans="1:24" ht="23.25">
      <c r="A1095" s="1"/>
      <c r="B1095" s="40"/>
      <c r="C1095" s="40"/>
      <c r="D1095" s="40"/>
      <c r="E1095" s="40"/>
      <c r="F1095" s="50"/>
      <c r="G1095" s="91"/>
      <c r="H1095" s="40"/>
      <c r="I1095" s="44"/>
      <c r="J1095" s="48" t="s">
        <v>41</v>
      </c>
      <c r="K1095" s="49"/>
      <c r="L1095" s="42"/>
      <c r="M1095" s="86"/>
      <c r="N1095" s="71"/>
      <c r="O1095" s="72"/>
      <c r="P1095" s="70"/>
      <c r="Q1095" s="78"/>
      <c r="R1095" s="79"/>
      <c r="S1095" s="80">
        <v>60898.4</v>
      </c>
      <c r="T1095" s="81">
        <v>23667.5</v>
      </c>
      <c r="U1095" s="88">
        <v>23667.5</v>
      </c>
      <c r="V1095" s="80">
        <f>(U1095/S1095)*100</f>
        <v>38.86391103871366</v>
      </c>
      <c r="W1095" s="81">
        <f>(U1095/T1095)*100</f>
        <v>100</v>
      </c>
      <c r="X1095" s="1"/>
    </row>
    <row r="1096" spans="1:24" ht="23.25">
      <c r="A1096" s="1"/>
      <c r="B1096" s="40"/>
      <c r="C1096" s="40"/>
      <c r="D1096" s="40"/>
      <c r="E1096" s="40"/>
      <c r="F1096" s="50"/>
      <c r="G1096" s="91"/>
      <c r="H1096" s="40"/>
      <c r="I1096" s="44"/>
      <c r="J1096" s="48" t="s">
        <v>497</v>
      </c>
      <c r="K1096" s="49"/>
      <c r="L1096" s="42" t="s">
        <v>498</v>
      </c>
      <c r="M1096" s="86"/>
      <c r="N1096" s="71"/>
      <c r="O1096" s="72"/>
      <c r="P1096" s="70"/>
      <c r="Q1096" s="78"/>
      <c r="R1096" s="79"/>
      <c r="S1096" s="80"/>
      <c r="T1096" s="81"/>
      <c r="U1096" s="88"/>
      <c r="V1096" s="80"/>
      <c r="W1096" s="81"/>
      <c r="X1096" s="1"/>
    </row>
    <row r="1097" spans="1:24" ht="23.25">
      <c r="A1097" s="1"/>
      <c r="B1097" s="40"/>
      <c r="C1097" s="40"/>
      <c r="D1097" s="40"/>
      <c r="E1097" s="40"/>
      <c r="F1097" s="50"/>
      <c r="G1097" s="91"/>
      <c r="H1097" s="40"/>
      <c r="I1097" s="44"/>
      <c r="J1097" s="48" t="s">
        <v>499</v>
      </c>
      <c r="K1097" s="49"/>
      <c r="L1097" s="42" t="s">
        <v>500</v>
      </c>
      <c r="M1097" s="86" t="s">
        <v>501</v>
      </c>
      <c r="N1097" s="71">
        <v>84</v>
      </c>
      <c r="O1097" s="72">
        <v>240</v>
      </c>
      <c r="P1097" s="70">
        <v>240</v>
      </c>
      <c r="Q1097" s="78">
        <f>(P1097/N1097)*100</f>
        <v>285.7142857142857</v>
      </c>
      <c r="R1097" s="79">
        <f>(P1097/O1097)*100</f>
        <v>100</v>
      </c>
      <c r="S1097" s="80">
        <f>+S1098+S1099</f>
        <v>41521.7</v>
      </c>
      <c r="T1097" s="81">
        <f>+T1098+T1099</f>
        <v>79105</v>
      </c>
      <c r="U1097" s="88">
        <f>+U1098+U1099</f>
        <v>80316.4</v>
      </c>
      <c r="V1097" s="80">
        <f>(U1097/S1097)*100</f>
        <v>193.43234983153388</v>
      </c>
      <c r="W1097" s="81">
        <f>(U1097/T1097)*100</f>
        <v>101.53138233992793</v>
      </c>
      <c r="X1097" s="1"/>
    </row>
    <row r="1098" spans="1:24" ht="23.25">
      <c r="A1098" s="1"/>
      <c r="B1098" s="40"/>
      <c r="C1098" s="40"/>
      <c r="D1098" s="40"/>
      <c r="E1098" s="40"/>
      <c r="F1098" s="50"/>
      <c r="G1098" s="91"/>
      <c r="H1098" s="40"/>
      <c r="I1098" s="44"/>
      <c r="J1098" s="48" t="s">
        <v>40</v>
      </c>
      <c r="K1098" s="49"/>
      <c r="L1098" s="42"/>
      <c r="M1098" s="86"/>
      <c r="N1098" s="71"/>
      <c r="O1098" s="72"/>
      <c r="P1098" s="70"/>
      <c r="Q1098" s="78"/>
      <c r="R1098" s="79"/>
      <c r="S1098" s="80"/>
      <c r="T1098" s="81"/>
      <c r="U1098" s="88"/>
      <c r="V1098" s="80"/>
      <c r="W1098" s="81"/>
      <c r="X1098" s="1"/>
    </row>
    <row r="1099" spans="1:24" ht="23.25">
      <c r="A1099" s="1"/>
      <c r="B1099" s="40"/>
      <c r="C1099" s="40"/>
      <c r="D1099" s="40"/>
      <c r="E1099" s="40"/>
      <c r="F1099" s="50"/>
      <c r="G1099" s="91"/>
      <c r="H1099" s="40"/>
      <c r="I1099" s="44"/>
      <c r="J1099" s="48" t="s">
        <v>41</v>
      </c>
      <c r="K1099" s="49"/>
      <c r="L1099" s="42"/>
      <c r="M1099" s="86"/>
      <c r="N1099" s="71"/>
      <c r="O1099" s="72"/>
      <c r="P1099" s="70"/>
      <c r="Q1099" s="78"/>
      <c r="R1099" s="79"/>
      <c r="S1099" s="80">
        <v>41521.7</v>
      </c>
      <c r="T1099" s="81">
        <v>79105</v>
      </c>
      <c r="U1099" s="88">
        <v>80316.4</v>
      </c>
      <c r="V1099" s="80">
        <f>(U1099/S1099)*100</f>
        <v>193.43234983153388</v>
      </c>
      <c r="W1099" s="81">
        <f>(U1099/T1099)*100</f>
        <v>101.53138233992793</v>
      </c>
      <c r="X1099" s="1"/>
    </row>
    <row r="1100" spans="1:24" ht="23.25">
      <c r="A1100" s="1"/>
      <c r="B1100" s="40"/>
      <c r="C1100" s="40"/>
      <c r="D1100" s="40"/>
      <c r="E1100" s="40"/>
      <c r="F1100" s="50"/>
      <c r="G1100" s="91"/>
      <c r="H1100" s="40"/>
      <c r="I1100" s="44"/>
      <c r="J1100" s="48" t="s">
        <v>502</v>
      </c>
      <c r="K1100" s="49"/>
      <c r="L1100" s="42"/>
      <c r="M1100" s="86"/>
      <c r="N1100" s="71"/>
      <c r="O1100" s="72"/>
      <c r="P1100" s="70"/>
      <c r="Q1100" s="78"/>
      <c r="R1100" s="79"/>
      <c r="S1100" s="80"/>
      <c r="T1100" s="81"/>
      <c r="U1100" s="88"/>
      <c r="V1100" s="80"/>
      <c r="W1100" s="81"/>
      <c r="X1100" s="1"/>
    </row>
    <row r="1101" spans="1:24" ht="23.25">
      <c r="A1101" s="1"/>
      <c r="B1101" s="40"/>
      <c r="C1101" s="40"/>
      <c r="D1101" s="40"/>
      <c r="E1101" s="40"/>
      <c r="F1101" s="50"/>
      <c r="G1101" s="91"/>
      <c r="H1101" s="40"/>
      <c r="I1101" s="44"/>
      <c r="J1101" s="48" t="s">
        <v>503</v>
      </c>
      <c r="K1101" s="49"/>
      <c r="L1101" s="42"/>
      <c r="M1101" s="86"/>
      <c r="N1101" s="71"/>
      <c r="O1101" s="72"/>
      <c r="P1101" s="70"/>
      <c r="Q1101" s="78"/>
      <c r="R1101" s="79"/>
      <c r="S1101" s="80"/>
      <c r="T1101" s="81"/>
      <c r="U1101" s="88"/>
      <c r="V1101" s="80"/>
      <c r="W1101" s="81"/>
      <c r="X1101" s="1"/>
    </row>
    <row r="1102" spans="1:24" ht="23.25">
      <c r="A1102" s="1"/>
      <c r="B1102" s="40"/>
      <c r="C1102" s="40"/>
      <c r="D1102" s="40"/>
      <c r="E1102" s="40"/>
      <c r="F1102" s="50"/>
      <c r="G1102" s="91"/>
      <c r="H1102" s="40"/>
      <c r="I1102" s="44"/>
      <c r="J1102" s="48" t="s">
        <v>504</v>
      </c>
      <c r="K1102" s="49"/>
      <c r="L1102" s="42" t="s">
        <v>505</v>
      </c>
      <c r="M1102" s="86"/>
      <c r="N1102" s="71"/>
      <c r="O1102" s="72"/>
      <c r="P1102" s="70"/>
      <c r="Q1102" s="78"/>
      <c r="R1102" s="79"/>
      <c r="S1102" s="80"/>
      <c r="T1102" s="81"/>
      <c r="U1102" s="88"/>
      <c r="V1102" s="80"/>
      <c r="W1102" s="81"/>
      <c r="X1102" s="1"/>
    </row>
    <row r="1103" spans="1:24" ht="23.25">
      <c r="A1103" s="1"/>
      <c r="B1103" s="40"/>
      <c r="C1103" s="40"/>
      <c r="D1103" s="40"/>
      <c r="E1103" s="40"/>
      <c r="F1103" s="50"/>
      <c r="G1103" s="91"/>
      <c r="H1103" s="40"/>
      <c r="I1103" s="44"/>
      <c r="J1103" s="48" t="s">
        <v>506</v>
      </c>
      <c r="K1103" s="49"/>
      <c r="L1103" s="42" t="s">
        <v>507</v>
      </c>
      <c r="M1103" s="86" t="s">
        <v>316</v>
      </c>
      <c r="N1103" s="71">
        <v>4</v>
      </c>
      <c r="O1103" s="72"/>
      <c r="P1103" s="70" t="s">
        <v>363</v>
      </c>
      <c r="Q1103" s="78"/>
      <c r="R1103" s="79"/>
      <c r="S1103" s="80">
        <f>+S1104+S1105</f>
        <v>13840.6</v>
      </c>
      <c r="T1103" s="81">
        <f>+T1104+T1105</f>
        <v>5376.3</v>
      </c>
      <c r="U1103" s="88">
        <f>+U1104+U1105</f>
        <v>5376.3</v>
      </c>
      <c r="V1103" s="80">
        <f>(U1103/S1103)*100</f>
        <v>38.84441425949742</v>
      </c>
      <c r="W1103" s="81">
        <f>(U1103/T1103)*100</f>
        <v>100</v>
      </c>
      <c r="X1103" s="1"/>
    </row>
    <row r="1104" spans="1:24" ht="23.25">
      <c r="A1104" s="1"/>
      <c r="B1104" s="40"/>
      <c r="C1104" s="40"/>
      <c r="D1104" s="40"/>
      <c r="E1104" s="40"/>
      <c r="F1104" s="50"/>
      <c r="G1104" s="91"/>
      <c r="H1104" s="40"/>
      <c r="I1104" s="44"/>
      <c r="J1104" s="48" t="s">
        <v>40</v>
      </c>
      <c r="K1104" s="49"/>
      <c r="L1104" s="42"/>
      <c r="M1104" s="86"/>
      <c r="N1104" s="71"/>
      <c r="O1104" s="72"/>
      <c r="P1104" s="70"/>
      <c r="Q1104" s="78"/>
      <c r="R1104" s="79"/>
      <c r="S1104" s="80"/>
      <c r="T1104" s="81"/>
      <c r="U1104" s="88"/>
      <c r="V1104" s="80"/>
      <c r="W1104" s="81"/>
      <c r="X1104" s="1"/>
    </row>
    <row r="1105" spans="1:24" ht="23.25">
      <c r="A1105" s="1"/>
      <c r="B1105" s="40"/>
      <c r="C1105" s="40"/>
      <c r="D1105" s="40"/>
      <c r="E1105" s="40"/>
      <c r="F1105" s="50"/>
      <c r="G1105" s="91"/>
      <c r="H1105" s="40"/>
      <c r="I1105" s="44"/>
      <c r="J1105" s="48" t="s">
        <v>41</v>
      </c>
      <c r="K1105" s="49"/>
      <c r="L1105" s="42"/>
      <c r="M1105" s="86"/>
      <c r="N1105" s="71"/>
      <c r="O1105" s="72"/>
      <c r="P1105" s="70"/>
      <c r="Q1105" s="78"/>
      <c r="R1105" s="79"/>
      <c r="S1105" s="80">
        <v>13840.6</v>
      </c>
      <c r="T1105" s="81">
        <v>5376.3</v>
      </c>
      <c r="U1105" s="88">
        <v>5376.3</v>
      </c>
      <c r="V1105" s="80">
        <f>(U1105/S1105)*100</f>
        <v>38.84441425949742</v>
      </c>
      <c r="W1105" s="81">
        <f>(U1105/T1105)*100</f>
        <v>100</v>
      </c>
      <c r="X1105" s="1"/>
    </row>
    <row r="1106" spans="1:24" ht="23.25">
      <c r="A1106" s="1"/>
      <c r="B1106" s="40"/>
      <c r="C1106" s="40"/>
      <c r="D1106" s="40"/>
      <c r="E1106" s="40"/>
      <c r="F1106" s="50"/>
      <c r="G1106" s="91"/>
      <c r="H1106" s="40"/>
      <c r="I1106" s="44"/>
      <c r="J1106" s="48"/>
      <c r="K1106" s="49"/>
      <c r="L1106" s="42"/>
      <c r="M1106" s="86"/>
      <c r="N1106" s="71"/>
      <c r="O1106" s="72"/>
      <c r="P1106" s="70"/>
      <c r="Q1106" s="78"/>
      <c r="R1106" s="79"/>
      <c r="S1106" s="80"/>
      <c r="T1106" s="81"/>
      <c r="U1106" s="88"/>
      <c r="V1106" s="80"/>
      <c r="W1106" s="81"/>
      <c r="X1106" s="1"/>
    </row>
    <row r="1107" spans="1:24" ht="23.25">
      <c r="A1107" s="1"/>
      <c r="B1107" s="40"/>
      <c r="C1107" s="40"/>
      <c r="D1107" s="40"/>
      <c r="E1107" s="40"/>
      <c r="F1107" s="50"/>
      <c r="G1107" s="91"/>
      <c r="H1107" s="89" t="s">
        <v>304</v>
      </c>
      <c r="I1107" s="44"/>
      <c r="J1107" s="48" t="s">
        <v>450</v>
      </c>
      <c r="K1107" s="49"/>
      <c r="L1107" s="42"/>
      <c r="M1107" s="86"/>
      <c r="N1107" s="71"/>
      <c r="O1107" s="72"/>
      <c r="P1107" s="70"/>
      <c r="Q1107" s="78"/>
      <c r="R1107" s="79"/>
      <c r="S1107" s="80"/>
      <c r="T1107" s="81"/>
      <c r="U1107" s="88"/>
      <c r="V1107" s="80"/>
      <c r="W1107" s="81"/>
      <c r="X1107" s="1"/>
    </row>
    <row r="1108" spans="1:24" ht="23.25">
      <c r="A1108" s="1"/>
      <c r="B1108" s="40"/>
      <c r="C1108" s="40"/>
      <c r="D1108" s="40"/>
      <c r="E1108" s="40"/>
      <c r="F1108" s="50"/>
      <c r="G1108" s="91"/>
      <c r="H1108" s="40"/>
      <c r="I1108" s="44"/>
      <c r="J1108" s="48" t="s">
        <v>306</v>
      </c>
      <c r="K1108" s="49"/>
      <c r="L1108" s="42"/>
      <c r="M1108" s="86"/>
      <c r="N1108" s="71"/>
      <c r="O1108" s="72"/>
      <c r="P1108" s="70"/>
      <c r="Q1108" s="78"/>
      <c r="R1108" s="79"/>
      <c r="S1108" s="80">
        <f>+S1109+S1110</f>
        <v>138405.6</v>
      </c>
      <c r="T1108" s="81">
        <f>+T1109+T1110</f>
        <v>160801.4</v>
      </c>
      <c r="U1108" s="88">
        <f>+U1109+U1110</f>
        <v>160752.9</v>
      </c>
      <c r="V1108" s="80">
        <f>(U1108/S1108)*100</f>
        <v>116.14623974752465</v>
      </c>
      <c r="W1108" s="81">
        <f>(U1108/T1108)*100</f>
        <v>99.96983857105721</v>
      </c>
      <c r="X1108" s="1"/>
    </row>
    <row r="1109" spans="1:24" ht="23.25">
      <c r="A1109" s="1"/>
      <c r="B1109" s="40"/>
      <c r="C1109" s="40"/>
      <c r="D1109" s="40"/>
      <c r="E1109" s="40"/>
      <c r="F1109" s="50"/>
      <c r="G1109" s="91"/>
      <c r="H1109" s="40"/>
      <c r="I1109" s="44"/>
      <c r="J1109" s="48" t="s">
        <v>40</v>
      </c>
      <c r="K1109" s="49"/>
      <c r="L1109" s="42"/>
      <c r="M1109" s="86"/>
      <c r="N1109" s="71"/>
      <c r="O1109" s="72"/>
      <c r="P1109" s="70"/>
      <c r="Q1109" s="78"/>
      <c r="R1109" s="79"/>
      <c r="S1109" s="80">
        <v>0</v>
      </c>
      <c r="T1109" s="81">
        <v>0</v>
      </c>
      <c r="U1109" s="88">
        <v>0</v>
      </c>
      <c r="V1109" s="80"/>
      <c r="W1109" s="81"/>
      <c r="X1109" s="1"/>
    </row>
    <row r="1110" spans="1:24" ht="23.25">
      <c r="A1110" s="1"/>
      <c r="B1110" s="40"/>
      <c r="C1110" s="40"/>
      <c r="D1110" s="40"/>
      <c r="E1110" s="40"/>
      <c r="F1110" s="50"/>
      <c r="G1110" s="91"/>
      <c r="H1110" s="40"/>
      <c r="I1110" s="44"/>
      <c r="J1110" s="48" t="s">
        <v>41</v>
      </c>
      <c r="K1110" s="49"/>
      <c r="L1110" s="42"/>
      <c r="M1110" s="86"/>
      <c r="N1110" s="71"/>
      <c r="O1110" s="72"/>
      <c r="P1110" s="70"/>
      <c r="Q1110" s="78"/>
      <c r="R1110" s="79"/>
      <c r="S1110" s="80">
        <v>138405.6</v>
      </c>
      <c r="T1110" s="81">
        <v>160801.4</v>
      </c>
      <c r="U1110" s="88">
        <v>160752.9</v>
      </c>
      <c r="V1110" s="80">
        <f>(U1110/S1110)*100</f>
        <v>116.14623974752465</v>
      </c>
      <c r="W1110" s="81">
        <f>(U1110/T1110)*100</f>
        <v>99.96983857105721</v>
      </c>
      <c r="X1110" s="1"/>
    </row>
    <row r="1111" spans="1:24" ht="23.25">
      <c r="A1111" s="1"/>
      <c r="B1111" s="40"/>
      <c r="C1111" s="40"/>
      <c r="D1111" s="40"/>
      <c r="E1111" s="40"/>
      <c r="F1111" s="50"/>
      <c r="G1111" s="91"/>
      <c r="H1111" s="40"/>
      <c r="I1111" s="44"/>
      <c r="J1111" s="48"/>
      <c r="K1111" s="49"/>
      <c r="L1111" s="42"/>
      <c r="M1111" s="86"/>
      <c r="N1111" s="71"/>
      <c r="O1111" s="72"/>
      <c r="P1111" s="70"/>
      <c r="Q1111" s="78"/>
      <c r="R1111" s="79"/>
      <c r="S1111" s="80"/>
      <c r="T1111" s="81"/>
      <c r="U1111" s="88"/>
      <c r="V1111" s="80"/>
      <c r="W1111" s="81"/>
      <c r="X1111" s="1"/>
    </row>
    <row r="1112" spans="1:24" ht="23.25">
      <c r="A1112" s="1"/>
      <c r="B1112" s="89" t="s">
        <v>508</v>
      </c>
      <c r="C1112" s="40"/>
      <c r="D1112" s="40"/>
      <c r="E1112" s="40"/>
      <c r="F1112" s="50"/>
      <c r="G1112" s="91"/>
      <c r="H1112" s="40"/>
      <c r="I1112" s="44"/>
      <c r="J1112" s="48" t="s">
        <v>509</v>
      </c>
      <c r="K1112" s="49"/>
      <c r="L1112" s="42"/>
      <c r="M1112" s="86"/>
      <c r="N1112" s="71"/>
      <c r="O1112" s="72"/>
      <c r="P1112" s="70"/>
      <c r="Q1112" s="78"/>
      <c r="R1112" s="79"/>
      <c r="S1112" s="80">
        <f>+S1113+S1114</f>
        <v>794134.7</v>
      </c>
      <c r="T1112" s="81">
        <f>+T1113+T1114</f>
        <v>834236.9</v>
      </c>
      <c r="U1112" s="88">
        <f>+U1113+U1114</f>
        <v>777021.9</v>
      </c>
      <c r="V1112" s="80">
        <f>(U1112/S1112)*100</f>
        <v>97.84510108927365</v>
      </c>
      <c r="W1112" s="81">
        <f>(U1112/T1112)*100</f>
        <v>93.14163638649885</v>
      </c>
      <c r="X1112" s="1"/>
    </row>
    <row r="1113" spans="1:24" ht="23.25">
      <c r="A1113" s="1"/>
      <c r="B1113" s="40"/>
      <c r="C1113" s="40"/>
      <c r="D1113" s="40"/>
      <c r="E1113" s="40"/>
      <c r="F1113" s="50"/>
      <c r="G1113" s="91"/>
      <c r="H1113" s="40"/>
      <c r="I1113" s="44"/>
      <c r="J1113" s="48" t="s">
        <v>40</v>
      </c>
      <c r="K1113" s="49"/>
      <c r="L1113" s="42"/>
      <c r="M1113" s="86"/>
      <c r="N1113" s="71"/>
      <c r="O1113" s="72"/>
      <c r="P1113" s="70"/>
      <c r="Q1113" s="78"/>
      <c r="R1113" s="79"/>
      <c r="S1113" s="80">
        <f aca="true" t="shared" si="76" ref="S1113:U1114">+S1117</f>
        <v>183934.3</v>
      </c>
      <c r="T1113" s="81">
        <f t="shared" si="76"/>
        <v>253988.49999999997</v>
      </c>
      <c r="U1113" s="88">
        <f t="shared" si="76"/>
        <v>199718.99999999997</v>
      </c>
      <c r="V1113" s="80">
        <f>(U1113/S1113)*100</f>
        <v>108.58170553289952</v>
      </c>
      <c r="W1113" s="81">
        <f>(U1113/T1113)*100</f>
        <v>78.63308771853843</v>
      </c>
      <c r="X1113" s="1"/>
    </row>
    <row r="1114" spans="1:24" ht="23.25">
      <c r="A1114" s="1"/>
      <c r="B1114" s="40"/>
      <c r="C1114" s="40"/>
      <c r="D1114" s="40"/>
      <c r="E1114" s="40"/>
      <c r="F1114" s="50"/>
      <c r="G1114" s="91"/>
      <c r="H1114" s="40"/>
      <c r="I1114" s="44"/>
      <c r="J1114" s="48" t="s">
        <v>41</v>
      </c>
      <c r="K1114" s="49"/>
      <c r="L1114" s="42"/>
      <c r="M1114" s="86"/>
      <c r="N1114" s="71"/>
      <c r="O1114" s="72"/>
      <c r="P1114" s="70"/>
      <c r="Q1114" s="78"/>
      <c r="R1114" s="79"/>
      <c r="S1114" s="80">
        <f t="shared" si="76"/>
        <v>610200.3999999999</v>
      </c>
      <c r="T1114" s="81">
        <f t="shared" si="76"/>
        <v>580248.4</v>
      </c>
      <c r="U1114" s="88">
        <f t="shared" si="76"/>
        <v>577302.9</v>
      </c>
      <c r="V1114" s="80">
        <f>(U1114/S1114)*100</f>
        <v>94.60873837513056</v>
      </c>
      <c r="W1114" s="81">
        <f>(U1114/T1114)*100</f>
        <v>99.492372576986</v>
      </c>
      <c r="X1114" s="1"/>
    </row>
    <row r="1115" spans="1:24" ht="23.25">
      <c r="A1115" s="1"/>
      <c r="B1115" s="40"/>
      <c r="C1115" s="40"/>
      <c r="D1115" s="40"/>
      <c r="E1115" s="40"/>
      <c r="F1115" s="50"/>
      <c r="G1115" s="91"/>
      <c r="H1115" s="40"/>
      <c r="I1115" s="44"/>
      <c r="J1115" s="48"/>
      <c r="K1115" s="49"/>
      <c r="L1115" s="42"/>
      <c r="M1115" s="86"/>
      <c r="N1115" s="71"/>
      <c r="O1115" s="72"/>
      <c r="P1115" s="70"/>
      <c r="Q1115" s="78"/>
      <c r="R1115" s="79"/>
      <c r="S1115" s="80"/>
      <c r="T1115" s="81"/>
      <c r="U1115" s="88"/>
      <c r="V1115" s="80"/>
      <c r="W1115" s="81"/>
      <c r="X1115" s="1"/>
    </row>
    <row r="1116" spans="1:24" ht="23.25">
      <c r="A1116" s="1"/>
      <c r="B1116" s="40"/>
      <c r="C1116" s="89" t="s">
        <v>510</v>
      </c>
      <c r="D1116" s="40"/>
      <c r="E1116" s="40"/>
      <c r="F1116" s="50"/>
      <c r="G1116" s="91"/>
      <c r="H1116" s="40"/>
      <c r="I1116" s="44"/>
      <c r="J1116" s="48" t="s">
        <v>511</v>
      </c>
      <c r="K1116" s="49"/>
      <c r="L1116" s="42"/>
      <c r="M1116" s="86"/>
      <c r="N1116" s="71"/>
      <c r="O1116" s="72"/>
      <c r="P1116" s="70"/>
      <c r="Q1116" s="78"/>
      <c r="R1116" s="79"/>
      <c r="S1116" s="80">
        <f>+S1117+S1118</f>
        <v>794134.7</v>
      </c>
      <c r="T1116" s="81">
        <f>+T1117+T1118</f>
        <v>834236.9</v>
      </c>
      <c r="U1116" s="88">
        <f>+U1117+U1118</f>
        <v>777021.9</v>
      </c>
      <c r="V1116" s="80">
        <f>(U1116/S1116)*100</f>
        <v>97.84510108927365</v>
      </c>
      <c r="W1116" s="81">
        <f>(U1116/T1116)*100</f>
        <v>93.14163638649885</v>
      </c>
      <c r="X1116" s="1"/>
    </row>
    <row r="1117" spans="1:24" ht="23.25">
      <c r="A1117" s="1"/>
      <c r="B1117" s="40"/>
      <c r="C1117" s="40"/>
      <c r="D1117" s="40"/>
      <c r="E1117" s="40"/>
      <c r="F1117" s="50"/>
      <c r="G1117" s="91"/>
      <c r="H1117" s="40"/>
      <c r="I1117" s="44"/>
      <c r="J1117" s="48" t="s">
        <v>40</v>
      </c>
      <c r="K1117" s="49"/>
      <c r="L1117" s="42"/>
      <c r="M1117" s="86"/>
      <c r="N1117" s="71"/>
      <c r="O1117" s="72"/>
      <c r="P1117" s="70"/>
      <c r="Q1117" s="78"/>
      <c r="R1117" s="79"/>
      <c r="S1117" s="80">
        <f aca="true" t="shared" si="77" ref="S1117:U1118">+S1122+S1155</f>
        <v>183934.3</v>
      </c>
      <c r="T1117" s="81">
        <f t="shared" si="77"/>
        <v>253988.49999999997</v>
      </c>
      <c r="U1117" s="88">
        <f t="shared" si="77"/>
        <v>199718.99999999997</v>
      </c>
      <c r="V1117" s="80">
        <f>(U1117/S1117)*100</f>
        <v>108.58170553289952</v>
      </c>
      <c r="W1117" s="81">
        <f>(U1117/T1117)*100</f>
        <v>78.63308771853843</v>
      </c>
      <c r="X1117" s="1"/>
    </row>
    <row r="1118" spans="1:24" ht="23.25">
      <c r="A1118" s="1"/>
      <c r="B1118" s="40"/>
      <c r="C1118" s="40"/>
      <c r="D1118" s="40"/>
      <c r="E1118" s="40"/>
      <c r="F1118" s="50"/>
      <c r="G1118" s="91"/>
      <c r="H1118" s="40"/>
      <c r="I1118" s="44"/>
      <c r="J1118" s="48" t="s">
        <v>41</v>
      </c>
      <c r="K1118" s="49"/>
      <c r="L1118" s="42"/>
      <c r="M1118" s="86"/>
      <c r="N1118" s="71"/>
      <c r="O1118" s="72"/>
      <c r="P1118" s="70"/>
      <c r="Q1118" s="78"/>
      <c r="R1118" s="79"/>
      <c r="S1118" s="80">
        <f t="shared" si="77"/>
        <v>610200.3999999999</v>
      </c>
      <c r="T1118" s="81">
        <f t="shared" si="77"/>
        <v>580248.4</v>
      </c>
      <c r="U1118" s="88">
        <f t="shared" si="77"/>
        <v>577302.9</v>
      </c>
      <c r="V1118" s="80">
        <f>(U1118/S1118)*100</f>
        <v>94.60873837513056</v>
      </c>
      <c r="W1118" s="81">
        <f>(U1118/T1118)*100</f>
        <v>99.492372576986</v>
      </c>
      <c r="X1118" s="1"/>
    </row>
    <row r="1119" spans="1:24" ht="23.25">
      <c r="A1119" s="1"/>
      <c r="B1119" s="40"/>
      <c r="C1119" s="40"/>
      <c r="D1119" s="40"/>
      <c r="E1119" s="40"/>
      <c r="F1119" s="50"/>
      <c r="G1119" s="91"/>
      <c r="H1119" s="40"/>
      <c r="I1119" s="44"/>
      <c r="J1119" s="48"/>
      <c r="K1119" s="49"/>
      <c r="L1119" s="42"/>
      <c r="M1119" s="86"/>
      <c r="N1119" s="71"/>
      <c r="O1119" s="72"/>
      <c r="P1119" s="70"/>
      <c r="Q1119" s="78"/>
      <c r="R1119" s="79"/>
      <c r="S1119" s="80"/>
      <c r="T1119" s="81"/>
      <c r="U1119" s="88"/>
      <c r="V1119" s="80"/>
      <c r="W1119" s="81"/>
      <c r="X1119" s="1"/>
    </row>
    <row r="1120" spans="1:24" ht="23.25">
      <c r="A1120" s="1"/>
      <c r="B1120" s="40"/>
      <c r="C1120" s="40"/>
      <c r="D1120" s="89" t="s">
        <v>38</v>
      </c>
      <c r="E1120" s="40"/>
      <c r="F1120" s="50"/>
      <c r="G1120" s="91"/>
      <c r="H1120" s="40"/>
      <c r="I1120" s="44"/>
      <c r="J1120" s="48" t="s">
        <v>512</v>
      </c>
      <c r="K1120" s="49"/>
      <c r="L1120" s="42"/>
      <c r="M1120" s="86"/>
      <c r="N1120" s="71"/>
      <c r="O1120" s="72"/>
      <c r="P1120" s="70"/>
      <c r="Q1120" s="78"/>
      <c r="R1120" s="79"/>
      <c r="S1120" s="80"/>
      <c r="T1120" s="81"/>
      <c r="U1120" s="88"/>
      <c r="V1120" s="80"/>
      <c r="W1120" s="81"/>
      <c r="X1120" s="1"/>
    </row>
    <row r="1121" spans="1:24" ht="23.25">
      <c r="A1121" s="1"/>
      <c r="B1121" s="40"/>
      <c r="C1121" s="40"/>
      <c r="D1121" s="40"/>
      <c r="E1121" s="40"/>
      <c r="F1121" s="50"/>
      <c r="G1121" s="91"/>
      <c r="H1121" s="40"/>
      <c r="I1121" s="44"/>
      <c r="J1121" s="48" t="s">
        <v>43</v>
      </c>
      <c r="K1121" s="49"/>
      <c r="L1121" s="42"/>
      <c r="M1121" s="86"/>
      <c r="N1121" s="71"/>
      <c r="O1121" s="72"/>
      <c r="P1121" s="70"/>
      <c r="Q1121" s="78"/>
      <c r="R1121" s="79"/>
      <c r="S1121" s="80">
        <f>+S1122+S1123</f>
        <v>5827.6</v>
      </c>
      <c r="T1121" s="81">
        <f>+T1122+T1123</f>
        <v>5956.5</v>
      </c>
      <c r="U1121" s="88">
        <f>+U1122+U1123</f>
        <v>5939.4</v>
      </c>
      <c r="V1121" s="80">
        <f>(U1121/S1121)*100</f>
        <v>101.91845699773489</v>
      </c>
      <c r="W1121" s="81">
        <f>(U1121/T1121)*100</f>
        <v>99.71291866028707</v>
      </c>
      <c r="X1121" s="1"/>
    </row>
    <row r="1122" spans="1:24" ht="23.25">
      <c r="A1122" s="1"/>
      <c r="B1122" s="40"/>
      <c r="C1122" s="40"/>
      <c r="D1122" s="40"/>
      <c r="E1122" s="40"/>
      <c r="F1122" s="50"/>
      <c r="G1122" s="91"/>
      <c r="H1122" s="40"/>
      <c r="I1122" s="44"/>
      <c r="J1122" s="48" t="s">
        <v>40</v>
      </c>
      <c r="K1122" s="49"/>
      <c r="L1122" s="42"/>
      <c r="M1122" s="86"/>
      <c r="N1122" s="71"/>
      <c r="O1122" s="72"/>
      <c r="P1122" s="70"/>
      <c r="Q1122" s="78"/>
      <c r="R1122" s="79"/>
      <c r="S1122" s="80">
        <f aca="true" t="shared" si="78" ref="S1122:U1123">+S1136</f>
        <v>0</v>
      </c>
      <c r="T1122" s="81">
        <f t="shared" si="78"/>
        <v>0</v>
      </c>
      <c r="U1122" s="88">
        <f t="shared" si="78"/>
        <v>0</v>
      </c>
      <c r="V1122" s="80"/>
      <c r="W1122" s="81"/>
      <c r="X1122" s="1"/>
    </row>
    <row r="1123" spans="1:24" ht="23.25">
      <c r="A1123" s="1"/>
      <c r="B1123" s="40"/>
      <c r="C1123" s="40"/>
      <c r="D1123" s="40"/>
      <c r="E1123" s="40"/>
      <c r="F1123" s="50"/>
      <c r="G1123" s="91"/>
      <c r="H1123" s="40"/>
      <c r="I1123" s="44"/>
      <c r="J1123" s="48" t="s">
        <v>41</v>
      </c>
      <c r="K1123" s="49"/>
      <c r="L1123" s="42"/>
      <c r="M1123" s="86"/>
      <c r="N1123" s="71"/>
      <c r="O1123" s="72"/>
      <c r="P1123" s="70"/>
      <c r="Q1123" s="78"/>
      <c r="R1123" s="79"/>
      <c r="S1123" s="80">
        <f t="shared" si="78"/>
        <v>5827.6</v>
      </c>
      <c r="T1123" s="81">
        <f t="shared" si="78"/>
        <v>5956.5</v>
      </c>
      <c r="U1123" s="88">
        <f t="shared" si="78"/>
        <v>5939.4</v>
      </c>
      <c r="V1123" s="80">
        <f>(U1123/S1123)*100</f>
        <v>101.91845699773489</v>
      </c>
      <c r="W1123" s="81">
        <f>(U1123/T1123)*100</f>
        <v>99.71291866028707</v>
      </c>
      <c r="X1123" s="1"/>
    </row>
    <row r="1124" spans="1:24" ht="23.25">
      <c r="A1124" s="1"/>
      <c r="B1124" s="40"/>
      <c r="C1124" s="40"/>
      <c r="D1124" s="40"/>
      <c r="E1124" s="40"/>
      <c r="F1124" s="50"/>
      <c r="G1124" s="91"/>
      <c r="H1124" s="40"/>
      <c r="I1124" s="44"/>
      <c r="J1124" s="48"/>
      <c r="K1124" s="49"/>
      <c r="L1124" s="42"/>
      <c r="M1124" s="86"/>
      <c r="N1124" s="71"/>
      <c r="O1124" s="72"/>
      <c r="P1124" s="70"/>
      <c r="Q1124" s="78"/>
      <c r="R1124" s="79"/>
      <c r="S1124" s="80"/>
      <c r="T1124" s="81"/>
      <c r="U1124" s="88"/>
      <c r="V1124" s="80"/>
      <c r="W1124" s="81"/>
      <c r="X1124" s="1"/>
    </row>
    <row r="1125" spans="1:24" ht="23.25">
      <c r="A1125" s="1"/>
      <c r="B1125" s="51"/>
      <c r="C1125" s="51"/>
      <c r="D1125" s="51"/>
      <c r="E1125" s="51"/>
      <c r="F1125" s="93"/>
      <c r="G1125" s="94"/>
      <c r="H1125" s="51"/>
      <c r="I1125" s="55"/>
      <c r="J1125" s="56"/>
      <c r="K1125" s="57"/>
      <c r="L1125" s="53"/>
      <c r="M1125" s="87"/>
      <c r="N1125" s="73"/>
      <c r="O1125" s="74"/>
      <c r="P1125" s="75"/>
      <c r="Q1125" s="82"/>
      <c r="R1125" s="83"/>
      <c r="S1125" s="84"/>
      <c r="T1125" s="85"/>
      <c r="U1125" s="82"/>
      <c r="V1125" s="84"/>
      <c r="W1125" s="85"/>
      <c r="X1125" s="1"/>
    </row>
    <row r="1126" spans="1:24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58"/>
      <c r="T1126" s="58"/>
      <c r="U1126" s="58"/>
      <c r="V1126" s="58"/>
      <c r="W1126" s="58"/>
      <c r="X1126" s="1"/>
    </row>
    <row r="1127" spans="1:24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58"/>
      <c r="T1127" s="58"/>
      <c r="U1127" s="59"/>
      <c r="V1127" s="58"/>
      <c r="W1127" s="59" t="s">
        <v>693</v>
      </c>
      <c r="X1127" s="1"/>
    </row>
    <row r="1128" spans="1:24" ht="23.25">
      <c r="A1128" s="1"/>
      <c r="B1128" s="7"/>
      <c r="C1128" s="8"/>
      <c r="D1128" s="8"/>
      <c r="E1128" s="8"/>
      <c r="F1128" s="8"/>
      <c r="G1128" s="8"/>
      <c r="H1128" s="60"/>
      <c r="I1128" s="10"/>
      <c r="J1128" s="10"/>
      <c r="K1128" s="11"/>
      <c r="L1128" s="7" t="s">
        <v>34</v>
      </c>
      <c r="M1128" s="12"/>
      <c r="N1128" s="12"/>
      <c r="O1128" s="12"/>
      <c r="P1128" s="12"/>
      <c r="Q1128" s="12"/>
      <c r="R1128" s="12"/>
      <c r="S1128" s="13"/>
      <c r="T1128" s="8"/>
      <c r="U1128" s="8"/>
      <c r="V1128" s="8"/>
      <c r="W1128" s="9"/>
      <c r="X1128" s="1"/>
    </row>
    <row r="1129" spans="1:24" ht="23.25">
      <c r="A1129" s="1"/>
      <c r="B1129" s="14" t="s">
        <v>23</v>
      </c>
      <c r="C1129" s="15"/>
      <c r="D1129" s="15"/>
      <c r="E1129" s="15"/>
      <c r="F1129" s="15"/>
      <c r="G1129" s="15"/>
      <c r="H1129" s="61"/>
      <c r="I1129" s="17"/>
      <c r="J1129" s="17"/>
      <c r="K1129" s="18"/>
      <c r="L1129" s="19"/>
      <c r="M1129" s="66"/>
      <c r="N1129" s="62" t="s">
        <v>35</v>
      </c>
      <c r="O1129" s="62"/>
      <c r="P1129" s="62"/>
      <c r="Q1129" s="62"/>
      <c r="R1129" s="63"/>
      <c r="S1129" s="14" t="s">
        <v>2</v>
      </c>
      <c r="T1129" s="15"/>
      <c r="U1129" s="15"/>
      <c r="V1129" s="15"/>
      <c r="W1129" s="16"/>
      <c r="X1129" s="1"/>
    </row>
    <row r="1130" spans="1:24" ht="23.25">
      <c r="A1130" s="1"/>
      <c r="B1130" s="20" t="s">
        <v>24</v>
      </c>
      <c r="C1130" s="21"/>
      <c r="D1130" s="21"/>
      <c r="E1130" s="21"/>
      <c r="F1130" s="21"/>
      <c r="G1130" s="21"/>
      <c r="H1130" s="61"/>
      <c r="I1130" s="1"/>
      <c r="J1130" s="2" t="s">
        <v>4</v>
      </c>
      <c r="K1130" s="18"/>
      <c r="L1130" s="23" t="s">
        <v>32</v>
      </c>
      <c r="M1130" s="23" t="s">
        <v>20</v>
      </c>
      <c r="N1130" s="64"/>
      <c r="O1130" s="17"/>
      <c r="P1130" s="65"/>
      <c r="Q1130" s="23" t="s">
        <v>3</v>
      </c>
      <c r="R1130" s="16"/>
      <c r="S1130" s="20" t="s">
        <v>36</v>
      </c>
      <c r="T1130" s="21"/>
      <c r="U1130" s="21"/>
      <c r="V1130" s="21"/>
      <c r="W1130" s="22"/>
      <c r="X1130" s="1"/>
    </row>
    <row r="1131" spans="1:24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33</v>
      </c>
      <c r="M1131" s="30" t="s">
        <v>21</v>
      </c>
      <c r="N1131" s="28" t="s">
        <v>6</v>
      </c>
      <c r="O1131" s="67" t="s">
        <v>7</v>
      </c>
      <c r="P1131" s="28" t="s">
        <v>8</v>
      </c>
      <c r="Q1131" s="20" t="s">
        <v>30</v>
      </c>
      <c r="R1131" s="22"/>
      <c r="S1131" s="24"/>
      <c r="T1131" s="25"/>
      <c r="U1131" s="1"/>
      <c r="V1131" s="14" t="s">
        <v>3</v>
      </c>
      <c r="W1131" s="16"/>
      <c r="X1131" s="1"/>
    </row>
    <row r="1132" spans="1:24" ht="23.25">
      <c r="A1132" s="1"/>
      <c r="B1132" s="14" t="s">
        <v>13</v>
      </c>
      <c r="C1132" s="14" t="s">
        <v>14</v>
      </c>
      <c r="D1132" s="14" t="s">
        <v>15</v>
      </c>
      <c r="E1132" s="14" t="s">
        <v>16</v>
      </c>
      <c r="F1132" s="27" t="s">
        <v>17</v>
      </c>
      <c r="G1132" s="2" t="s">
        <v>5</v>
      </c>
      <c r="H1132" s="14" t="s">
        <v>18</v>
      </c>
      <c r="I1132" s="24"/>
      <c r="J1132" s="1"/>
      <c r="K1132" s="18"/>
      <c r="L1132" s="26" t="s">
        <v>19</v>
      </c>
      <c r="M1132" s="28" t="s">
        <v>22</v>
      </c>
      <c r="N1132" s="28"/>
      <c r="O1132" s="28"/>
      <c r="P1132" s="28"/>
      <c r="Q1132" s="26" t="s">
        <v>25</v>
      </c>
      <c r="R1132" s="29" t="s">
        <v>25</v>
      </c>
      <c r="S1132" s="30" t="s">
        <v>6</v>
      </c>
      <c r="T1132" s="28" t="s">
        <v>9</v>
      </c>
      <c r="U1132" s="26" t="s">
        <v>10</v>
      </c>
      <c r="V1132" s="14" t="s">
        <v>11</v>
      </c>
      <c r="W1132" s="16"/>
      <c r="X1132" s="1"/>
    </row>
    <row r="1133" spans="1:24" ht="23.25">
      <c r="A1133" s="1"/>
      <c r="B1133" s="31"/>
      <c r="C1133" s="31"/>
      <c r="D1133" s="31"/>
      <c r="E1133" s="31"/>
      <c r="F1133" s="32"/>
      <c r="G1133" s="33"/>
      <c r="H1133" s="31"/>
      <c r="I1133" s="31"/>
      <c r="J1133" s="33"/>
      <c r="K1133" s="34"/>
      <c r="L1133" s="35"/>
      <c r="M1133" s="36"/>
      <c r="N1133" s="36"/>
      <c r="O1133" s="36"/>
      <c r="P1133" s="36"/>
      <c r="Q1133" s="35" t="s">
        <v>26</v>
      </c>
      <c r="R1133" s="37" t="s">
        <v>27</v>
      </c>
      <c r="S1133" s="31"/>
      <c r="T1133" s="32"/>
      <c r="U1133" s="33"/>
      <c r="V1133" s="38" t="s">
        <v>28</v>
      </c>
      <c r="W1133" s="39" t="s">
        <v>29</v>
      </c>
      <c r="X1133" s="1"/>
    </row>
    <row r="1134" spans="1:24" ht="23.25">
      <c r="A1134" s="1"/>
      <c r="B1134" s="40"/>
      <c r="C1134" s="40"/>
      <c r="D1134" s="40"/>
      <c r="E1134" s="40"/>
      <c r="F1134" s="50"/>
      <c r="G1134" s="91"/>
      <c r="H1134" s="40"/>
      <c r="I1134" s="44"/>
      <c r="J1134" s="45"/>
      <c r="K1134" s="46"/>
      <c r="L1134" s="47"/>
      <c r="M1134" s="86"/>
      <c r="N1134" s="70"/>
      <c r="O1134" s="70"/>
      <c r="P1134" s="70"/>
      <c r="Q1134" s="78"/>
      <c r="R1134" s="79"/>
      <c r="S1134" s="80"/>
      <c r="T1134" s="80"/>
      <c r="U1134" s="80"/>
      <c r="V1134" s="80"/>
      <c r="W1134" s="81"/>
      <c r="X1134" s="1"/>
    </row>
    <row r="1135" spans="1:24" ht="23.25">
      <c r="A1135" s="1"/>
      <c r="B1135" s="89" t="s">
        <v>508</v>
      </c>
      <c r="C1135" s="89" t="s">
        <v>510</v>
      </c>
      <c r="D1135" s="89" t="s">
        <v>38</v>
      </c>
      <c r="E1135" s="89" t="s">
        <v>44</v>
      </c>
      <c r="F1135" s="50"/>
      <c r="G1135" s="91"/>
      <c r="H1135" s="40"/>
      <c r="I1135" s="44"/>
      <c r="J1135" s="48" t="s">
        <v>513</v>
      </c>
      <c r="K1135" s="49"/>
      <c r="L1135" s="42"/>
      <c r="M1135" s="86"/>
      <c r="N1135" s="71"/>
      <c r="O1135" s="72"/>
      <c r="P1135" s="70"/>
      <c r="Q1135" s="78"/>
      <c r="R1135" s="79"/>
      <c r="S1135" s="80">
        <f>+S1136+S1137</f>
        <v>5827.6</v>
      </c>
      <c r="T1135" s="81">
        <f>+T1136+T1137</f>
        <v>5956.5</v>
      </c>
      <c r="U1135" s="88">
        <f>+U1136+U1137</f>
        <v>5939.4</v>
      </c>
      <c r="V1135" s="80">
        <f>(U1135/S1135)*100</f>
        <v>101.91845699773489</v>
      </c>
      <c r="W1135" s="81">
        <f>(U1135/T1135)*100</f>
        <v>99.71291866028707</v>
      </c>
      <c r="X1135" s="1"/>
    </row>
    <row r="1136" spans="1:24" ht="23.25">
      <c r="A1136" s="1"/>
      <c r="B1136" s="40"/>
      <c r="C1136" s="40"/>
      <c r="D1136" s="40"/>
      <c r="E1136" s="40"/>
      <c r="F1136" s="50"/>
      <c r="G1136" s="91"/>
      <c r="H1136" s="40"/>
      <c r="I1136" s="44"/>
      <c r="J1136" s="48" t="s">
        <v>40</v>
      </c>
      <c r="K1136" s="49"/>
      <c r="L1136" s="42"/>
      <c r="M1136" s="86"/>
      <c r="N1136" s="71"/>
      <c r="O1136" s="72"/>
      <c r="P1136" s="70"/>
      <c r="Q1136" s="78"/>
      <c r="R1136" s="79"/>
      <c r="S1136" s="80">
        <f aca="true" t="shared" si="79" ref="S1136:U1137">+S1140</f>
        <v>0</v>
      </c>
      <c r="T1136" s="81">
        <f t="shared" si="79"/>
        <v>0</v>
      </c>
      <c r="U1136" s="88">
        <f t="shared" si="79"/>
        <v>0</v>
      </c>
      <c r="V1136" s="80"/>
      <c r="W1136" s="81"/>
      <c r="X1136" s="1"/>
    </row>
    <row r="1137" spans="1:24" ht="23.25">
      <c r="A1137" s="1"/>
      <c r="B1137" s="40"/>
      <c r="C1137" s="40"/>
      <c r="D1137" s="40"/>
      <c r="E1137" s="40"/>
      <c r="F1137" s="50"/>
      <c r="G1137" s="91"/>
      <c r="H1137" s="40"/>
      <c r="I1137" s="44"/>
      <c r="J1137" s="48" t="s">
        <v>41</v>
      </c>
      <c r="K1137" s="49"/>
      <c r="L1137" s="42"/>
      <c r="M1137" s="86"/>
      <c r="N1137" s="71"/>
      <c r="O1137" s="72"/>
      <c r="P1137" s="70"/>
      <c r="Q1137" s="78"/>
      <c r="R1137" s="79"/>
      <c r="S1137" s="80">
        <f t="shared" si="79"/>
        <v>5827.6</v>
      </c>
      <c r="T1137" s="81">
        <f t="shared" si="79"/>
        <v>5956.5</v>
      </c>
      <c r="U1137" s="88">
        <f t="shared" si="79"/>
        <v>5939.4</v>
      </c>
      <c r="V1137" s="80">
        <f>(U1137/S1137)*100</f>
        <v>101.91845699773489</v>
      </c>
      <c r="W1137" s="81">
        <f>(U1137/T1137)*100</f>
        <v>99.71291866028707</v>
      </c>
      <c r="X1137" s="1"/>
    </row>
    <row r="1138" spans="1:24" ht="23.25">
      <c r="A1138" s="1"/>
      <c r="B1138" s="40"/>
      <c r="C1138" s="40"/>
      <c r="D1138" s="40"/>
      <c r="E1138" s="40"/>
      <c r="F1138" s="50"/>
      <c r="G1138" s="91"/>
      <c r="H1138" s="40"/>
      <c r="I1138" s="44"/>
      <c r="J1138" s="48"/>
      <c r="K1138" s="49"/>
      <c r="L1138" s="42"/>
      <c r="M1138" s="86"/>
      <c r="N1138" s="71"/>
      <c r="O1138" s="72"/>
      <c r="P1138" s="70"/>
      <c r="Q1138" s="78"/>
      <c r="R1138" s="79"/>
      <c r="S1138" s="80"/>
      <c r="T1138" s="81"/>
      <c r="U1138" s="88"/>
      <c r="V1138" s="80"/>
      <c r="W1138" s="81"/>
      <c r="X1138" s="1"/>
    </row>
    <row r="1139" spans="1:24" ht="23.25">
      <c r="A1139" s="1"/>
      <c r="B1139" s="40"/>
      <c r="C1139" s="40"/>
      <c r="D1139" s="40"/>
      <c r="E1139" s="40"/>
      <c r="F1139" s="90" t="s">
        <v>514</v>
      </c>
      <c r="G1139" s="91"/>
      <c r="H1139" s="40"/>
      <c r="I1139" s="44"/>
      <c r="J1139" s="48" t="s">
        <v>515</v>
      </c>
      <c r="K1139" s="49"/>
      <c r="L1139" s="42"/>
      <c r="M1139" s="86"/>
      <c r="N1139" s="71"/>
      <c r="O1139" s="72"/>
      <c r="P1139" s="70"/>
      <c r="Q1139" s="78"/>
      <c r="R1139" s="79"/>
      <c r="S1139" s="80">
        <f>+S1140+S1141</f>
        <v>5827.6</v>
      </c>
      <c r="T1139" s="81">
        <f>+T1140+T1141</f>
        <v>5956.5</v>
      </c>
      <c r="U1139" s="88">
        <f>+U1140+U1141</f>
        <v>5939.4</v>
      </c>
      <c r="V1139" s="80">
        <f>(U1139/S1139)*100</f>
        <v>101.91845699773489</v>
      </c>
      <c r="W1139" s="81">
        <f>(U1139/T1139)*100</f>
        <v>99.71291866028707</v>
      </c>
      <c r="X1139" s="1"/>
    </row>
    <row r="1140" spans="1:24" ht="23.25">
      <c r="A1140" s="1"/>
      <c r="B1140" s="40"/>
      <c r="C1140" s="40"/>
      <c r="D1140" s="40"/>
      <c r="E1140" s="40"/>
      <c r="F1140" s="50"/>
      <c r="G1140" s="91"/>
      <c r="H1140" s="40"/>
      <c r="I1140" s="44"/>
      <c r="J1140" s="48" t="s">
        <v>40</v>
      </c>
      <c r="K1140" s="49"/>
      <c r="L1140" s="42"/>
      <c r="M1140" s="86"/>
      <c r="N1140" s="71"/>
      <c r="O1140" s="72"/>
      <c r="P1140" s="70"/>
      <c r="Q1140" s="78"/>
      <c r="R1140" s="79"/>
      <c r="S1140" s="80">
        <f aca="true" t="shared" si="80" ref="S1140:U1141">+S1145</f>
        <v>0</v>
      </c>
      <c r="T1140" s="81">
        <f t="shared" si="80"/>
        <v>0</v>
      </c>
      <c r="U1140" s="88">
        <f t="shared" si="80"/>
        <v>0</v>
      </c>
      <c r="V1140" s="80"/>
      <c r="W1140" s="81"/>
      <c r="X1140" s="1"/>
    </row>
    <row r="1141" spans="1:24" ht="23.25">
      <c r="A1141" s="1"/>
      <c r="B1141" s="40"/>
      <c r="C1141" s="40"/>
      <c r="D1141" s="40"/>
      <c r="E1141" s="40"/>
      <c r="F1141" s="50"/>
      <c r="G1141" s="91"/>
      <c r="H1141" s="40"/>
      <c r="I1141" s="44"/>
      <c r="J1141" s="48" t="s">
        <v>41</v>
      </c>
      <c r="K1141" s="49"/>
      <c r="L1141" s="42"/>
      <c r="M1141" s="86"/>
      <c r="N1141" s="71"/>
      <c r="O1141" s="72"/>
      <c r="P1141" s="70"/>
      <c r="Q1141" s="78"/>
      <c r="R1141" s="79"/>
      <c r="S1141" s="80">
        <f t="shared" si="80"/>
        <v>5827.6</v>
      </c>
      <c r="T1141" s="81">
        <f t="shared" si="80"/>
        <v>5956.5</v>
      </c>
      <c r="U1141" s="88">
        <f t="shared" si="80"/>
        <v>5939.4</v>
      </c>
      <c r="V1141" s="80">
        <f>(U1141/S1141)*100</f>
        <v>101.91845699773489</v>
      </c>
      <c r="W1141" s="81">
        <f>(U1141/T1141)*100</f>
        <v>99.71291866028707</v>
      </c>
      <c r="X1141" s="1"/>
    </row>
    <row r="1142" spans="1:24" ht="23.25">
      <c r="A1142" s="1"/>
      <c r="B1142" s="40"/>
      <c r="C1142" s="40"/>
      <c r="D1142" s="40"/>
      <c r="E1142" s="40"/>
      <c r="F1142" s="50"/>
      <c r="G1142" s="91"/>
      <c r="H1142" s="40"/>
      <c r="I1142" s="44"/>
      <c r="J1142" s="48"/>
      <c r="K1142" s="49"/>
      <c r="L1142" s="42"/>
      <c r="M1142" s="86"/>
      <c r="N1142" s="71"/>
      <c r="O1142" s="72"/>
      <c r="P1142" s="70"/>
      <c r="Q1142" s="78"/>
      <c r="R1142" s="79"/>
      <c r="S1142" s="80"/>
      <c r="T1142" s="81"/>
      <c r="U1142" s="88"/>
      <c r="V1142" s="80"/>
      <c r="W1142" s="81"/>
      <c r="X1142" s="1"/>
    </row>
    <row r="1143" spans="1:24" ht="23.25">
      <c r="A1143" s="1"/>
      <c r="B1143" s="40"/>
      <c r="C1143" s="40"/>
      <c r="D1143" s="40"/>
      <c r="E1143" s="40"/>
      <c r="F1143" s="50"/>
      <c r="G1143" s="92" t="s">
        <v>49</v>
      </c>
      <c r="H1143" s="40"/>
      <c r="I1143" s="44"/>
      <c r="J1143" s="48" t="s">
        <v>50</v>
      </c>
      <c r="K1143" s="49"/>
      <c r="L1143" s="42"/>
      <c r="M1143" s="86"/>
      <c r="N1143" s="71"/>
      <c r="O1143" s="72"/>
      <c r="P1143" s="70"/>
      <c r="Q1143" s="78"/>
      <c r="R1143" s="79"/>
      <c r="S1143" s="80"/>
      <c r="T1143" s="81"/>
      <c r="U1143" s="88"/>
      <c r="V1143" s="80"/>
      <c r="W1143" s="81"/>
      <c r="X1143" s="1"/>
    </row>
    <row r="1144" spans="1:24" ht="23.25">
      <c r="A1144" s="1"/>
      <c r="B1144" s="40"/>
      <c r="C1144" s="40"/>
      <c r="D1144" s="40"/>
      <c r="E1144" s="40"/>
      <c r="F1144" s="50"/>
      <c r="G1144" s="91"/>
      <c r="H1144" s="40"/>
      <c r="I1144" s="44"/>
      <c r="J1144" s="48" t="s">
        <v>51</v>
      </c>
      <c r="K1144" s="49"/>
      <c r="L1144" s="42"/>
      <c r="M1144" s="86"/>
      <c r="N1144" s="71"/>
      <c r="O1144" s="72"/>
      <c r="P1144" s="70"/>
      <c r="Q1144" s="78"/>
      <c r="R1144" s="79"/>
      <c r="S1144" s="80">
        <f>+S1145+S1146</f>
        <v>5827.6</v>
      </c>
      <c r="T1144" s="81">
        <f>+T1145+T1146</f>
        <v>5956.5</v>
      </c>
      <c r="U1144" s="88">
        <f>+U1145+U1146</f>
        <v>5939.4</v>
      </c>
      <c r="V1144" s="80">
        <f>(U1144/S1144)*100</f>
        <v>101.91845699773489</v>
      </c>
      <c r="W1144" s="81">
        <f>(U1144/T1144)*100</f>
        <v>99.71291866028707</v>
      </c>
      <c r="X1144" s="1"/>
    </row>
    <row r="1145" spans="1:24" ht="23.25">
      <c r="A1145" s="1"/>
      <c r="B1145" s="40"/>
      <c r="C1145" s="40"/>
      <c r="D1145" s="40"/>
      <c r="E1145" s="40"/>
      <c r="F1145" s="50"/>
      <c r="G1145" s="91"/>
      <c r="H1145" s="40"/>
      <c r="I1145" s="44"/>
      <c r="J1145" s="48" t="s">
        <v>40</v>
      </c>
      <c r="K1145" s="49"/>
      <c r="L1145" s="42"/>
      <c r="M1145" s="86"/>
      <c r="N1145" s="71"/>
      <c r="O1145" s="72"/>
      <c r="P1145" s="70"/>
      <c r="Q1145" s="78"/>
      <c r="R1145" s="79"/>
      <c r="S1145" s="80">
        <f aca="true" t="shared" si="81" ref="S1145:U1146">+S1150</f>
        <v>0</v>
      </c>
      <c r="T1145" s="81">
        <f t="shared" si="81"/>
        <v>0</v>
      </c>
      <c r="U1145" s="88">
        <f t="shared" si="81"/>
        <v>0</v>
      </c>
      <c r="V1145" s="80"/>
      <c r="W1145" s="81"/>
      <c r="X1145" s="1"/>
    </row>
    <row r="1146" spans="1:24" ht="23.25">
      <c r="A1146" s="1"/>
      <c r="B1146" s="40"/>
      <c r="C1146" s="40"/>
      <c r="D1146" s="40"/>
      <c r="E1146" s="40"/>
      <c r="F1146" s="50"/>
      <c r="G1146" s="91"/>
      <c r="H1146" s="40"/>
      <c r="I1146" s="44"/>
      <c r="J1146" s="48" t="s">
        <v>41</v>
      </c>
      <c r="K1146" s="49"/>
      <c r="L1146" s="42"/>
      <c r="M1146" s="86"/>
      <c r="N1146" s="71"/>
      <c r="O1146" s="72"/>
      <c r="P1146" s="70"/>
      <c r="Q1146" s="78"/>
      <c r="R1146" s="79"/>
      <c r="S1146" s="80">
        <f t="shared" si="81"/>
        <v>5827.6</v>
      </c>
      <c r="T1146" s="81">
        <f t="shared" si="81"/>
        <v>5956.5</v>
      </c>
      <c r="U1146" s="88">
        <f t="shared" si="81"/>
        <v>5939.4</v>
      </c>
      <c r="V1146" s="80">
        <f>(U1146/S1146)*100</f>
        <v>101.91845699773489</v>
      </c>
      <c r="W1146" s="81">
        <f>(U1146/T1146)*100</f>
        <v>99.71291866028707</v>
      </c>
      <c r="X1146" s="1"/>
    </row>
    <row r="1147" spans="1:24" ht="23.25">
      <c r="A1147" s="1"/>
      <c r="B1147" s="40"/>
      <c r="C1147" s="40"/>
      <c r="D1147" s="40"/>
      <c r="E1147" s="40"/>
      <c r="F1147" s="50"/>
      <c r="G1147" s="91"/>
      <c r="H1147" s="40"/>
      <c r="I1147" s="44"/>
      <c r="J1147" s="48"/>
      <c r="K1147" s="49"/>
      <c r="L1147" s="42"/>
      <c r="M1147" s="86"/>
      <c r="N1147" s="71"/>
      <c r="O1147" s="72"/>
      <c r="P1147" s="70"/>
      <c r="Q1147" s="78"/>
      <c r="R1147" s="79"/>
      <c r="S1147" s="80"/>
      <c r="T1147" s="81"/>
      <c r="U1147" s="88"/>
      <c r="V1147" s="80"/>
      <c r="W1147" s="81"/>
      <c r="X1147" s="1"/>
    </row>
    <row r="1148" spans="1:24" ht="23.25">
      <c r="A1148" s="1"/>
      <c r="B1148" s="40"/>
      <c r="C1148" s="40"/>
      <c r="D1148" s="40"/>
      <c r="E1148" s="40"/>
      <c r="F1148" s="50"/>
      <c r="G1148" s="91"/>
      <c r="H1148" s="89" t="s">
        <v>62</v>
      </c>
      <c r="I1148" s="44"/>
      <c r="J1148" s="48" t="s">
        <v>516</v>
      </c>
      <c r="K1148" s="49"/>
      <c r="L1148" s="42"/>
      <c r="M1148" s="86"/>
      <c r="N1148" s="71"/>
      <c r="O1148" s="72"/>
      <c r="P1148" s="70"/>
      <c r="Q1148" s="78"/>
      <c r="R1148" s="79"/>
      <c r="S1148" s="80"/>
      <c r="T1148" s="81"/>
      <c r="U1148" s="88"/>
      <c r="V1148" s="80"/>
      <c r="W1148" s="81"/>
      <c r="X1148" s="1"/>
    </row>
    <row r="1149" spans="1:24" ht="23.25">
      <c r="A1149" s="1"/>
      <c r="B1149" s="40"/>
      <c r="C1149" s="40"/>
      <c r="D1149" s="40"/>
      <c r="E1149" s="40"/>
      <c r="F1149" s="50"/>
      <c r="G1149" s="91"/>
      <c r="H1149" s="40"/>
      <c r="I1149" s="44"/>
      <c r="J1149" s="48" t="s">
        <v>64</v>
      </c>
      <c r="K1149" s="49"/>
      <c r="L1149" s="42"/>
      <c r="M1149" s="86"/>
      <c r="N1149" s="71"/>
      <c r="O1149" s="72"/>
      <c r="P1149" s="70"/>
      <c r="Q1149" s="78"/>
      <c r="R1149" s="79"/>
      <c r="S1149" s="80">
        <f>+S1150+S1151</f>
        <v>5827.6</v>
      </c>
      <c r="T1149" s="81">
        <f>+T1150+T1151</f>
        <v>5956.5</v>
      </c>
      <c r="U1149" s="88">
        <f>+U1150+U1151</f>
        <v>5939.4</v>
      </c>
      <c r="V1149" s="80">
        <f>(U1149/S1149)*100</f>
        <v>101.91845699773489</v>
      </c>
      <c r="W1149" s="81">
        <f>(U1149/T1149)*100</f>
        <v>99.71291866028707</v>
      </c>
      <c r="X1149" s="1"/>
    </row>
    <row r="1150" spans="1:24" ht="23.25">
      <c r="A1150" s="1"/>
      <c r="B1150" s="40"/>
      <c r="C1150" s="40"/>
      <c r="D1150" s="40"/>
      <c r="E1150" s="40"/>
      <c r="F1150" s="50"/>
      <c r="G1150" s="91"/>
      <c r="H1150" s="40"/>
      <c r="I1150" s="44"/>
      <c r="J1150" s="48" t="s">
        <v>40</v>
      </c>
      <c r="K1150" s="49"/>
      <c r="L1150" s="42"/>
      <c r="M1150" s="86"/>
      <c r="N1150" s="71"/>
      <c r="O1150" s="72"/>
      <c r="P1150" s="70"/>
      <c r="Q1150" s="78"/>
      <c r="R1150" s="79"/>
      <c r="S1150" s="80">
        <v>0</v>
      </c>
      <c r="T1150" s="81">
        <v>0</v>
      </c>
      <c r="U1150" s="88">
        <v>0</v>
      </c>
      <c r="V1150" s="80"/>
      <c r="W1150" s="81"/>
      <c r="X1150" s="1"/>
    </row>
    <row r="1151" spans="1:24" ht="23.25">
      <c r="A1151" s="1"/>
      <c r="B1151" s="40"/>
      <c r="C1151" s="40"/>
      <c r="D1151" s="40"/>
      <c r="E1151" s="40"/>
      <c r="F1151" s="50"/>
      <c r="G1151" s="91"/>
      <c r="H1151" s="40"/>
      <c r="I1151" s="44"/>
      <c r="J1151" s="48" t="s">
        <v>41</v>
      </c>
      <c r="K1151" s="49"/>
      <c r="L1151" s="42"/>
      <c r="M1151" s="86"/>
      <c r="N1151" s="71"/>
      <c r="O1151" s="72"/>
      <c r="P1151" s="70"/>
      <c r="Q1151" s="78"/>
      <c r="R1151" s="79"/>
      <c r="S1151" s="80">
        <v>5827.6</v>
      </c>
      <c r="T1151" s="81">
        <v>5956.5</v>
      </c>
      <c r="U1151" s="88">
        <v>5939.4</v>
      </c>
      <c r="V1151" s="80">
        <f>(U1151/S1151)*100</f>
        <v>101.91845699773489</v>
      </c>
      <c r="W1151" s="81">
        <f>(U1151/T1151)*100</f>
        <v>99.71291866028707</v>
      </c>
      <c r="X1151" s="1"/>
    </row>
    <row r="1152" spans="1:24" ht="23.25">
      <c r="A1152" s="1"/>
      <c r="B1152" s="40"/>
      <c r="C1152" s="40"/>
      <c r="D1152" s="40"/>
      <c r="E1152" s="40"/>
      <c r="F1152" s="50"/>
      <c r="G1152" s="91"/>
      <c r="H1152" s="40"/>
      <c r="I1152" s="44"/>
      <c r="J1152" s="48"/>
      <c r="K1152" s="49"/>
      <c r="L1152" s="42"/>
      <c r="M1152" s="86"/>
      <c r="N1152" s="71"/>
      <c r="O1152" s="72"/>
      <c r="P1152" s="70"/>
      <c r="Q1152" s="78"/>
      <c r="R1152" s="79"/>
      <c r="S1152" s="80"/>
      <c r="T1152" s="81"/>
      <c r="U1152" s="88"/>
      <c r="V1152" s="80"/>
      <c r="W1152" s="81"/>
      <c r="X1152" s="1"/>
    </row>
    <row r="1153" spans="1:24" ht="23.25">
      <c r="A1153" s="1"/>
      <c r="B1153" s="40"/>
      <c r="C1153" s="40"/>
      <c r="D1153" s="89" t="s">
        <v>72</v>
      </c>
      <c r="E1153" s="40"/>
      <c r="F1153" s="50"/>
      <c r="G1153" s="91"/>
      <c r="H1153" s="40"/>
      <c r="I1153" s="44"/>
      <c r="J1153" s="48" t="s">
        <v>73</v>
      </c>
      <c r="K1153" s="49"/>
      <c r="L1153" s="42"/>
      <c r="M1153" s="86"/>
      <c r="N1153" s="71"/>
      <c r="O1153" s="72"/>
      <c r="P1153" s="70"/>
      <c r="Q1153" s="78"/>
      <c r="R1153" s="79"/>
      <c r="S1153" s="80"/>
      <c r="T1153" s="81"/>
      <c r="U1153" s="88"/>
      <c r="V1153" s="80"/>
      <c r="W1153" s="81"/>
      <c r="X1153" s="1"/>
    </row>
    <row r="1154" spans="1:24" ht="23.25">
      <c r="A1154" s="1"/>
      <c r="B1154" s="40"/>
      <c r="C1154" s="40"/>
      <c r="D1154" s="40"/>
      <c r="E1154" s="40"/>
      <c r="F1154" s="50"/>
      <c r="G1154" s="91"/>
      <c r="H1154" s="40"/>
      <c r="I1154" s="44"/>
      <c r="J1154" s="48" t="s">
        <v>74</v>
      </c>
      <c r="K1154" s="49"/>
      <c r="L1154" s="42"/>
      <c r="M1154" s="86"/>
      <c r="N1154" s="71"/>
      <c r="O1154" s="72"/>
      <c r="P1154" s="70"/>
      <c r="Q1154" s="78"/>
      <c r="R1154" s="79"/>
      <c r="S1154" s="80">
        <f>+S1155+S1156</f>
        <v>788307.0999999999</v>
      </c>
      <c r="T1154" s="81">
        <f>+T1155+T1156</f>
        <v>828280.4</v>
      </c>
      <c r="U1154" s="88">
        <f>+U1155+U1156</f>
        <v>771082.5</v>
      </c>
      <c r="V1154" s="80">
        <f>(U1154/S1154)*100</f>
        <v>97.81498860025492</v>
      </c>
      <c r="W1154" s="81">
        <f>(U1154/T1154)*100</f>
        <v>93.09437963279102</v>
      </c>
      <c r="X1154" s="1"/>
    </row>
    <row r="1155" spans="1:24" ht="23.25">
      <c r="A1155" s="1"/>
      <c r="B1155" s="40"/>
      <c r="C1155" s="40"/>
      <c r="D1155" s="40"/>
      <c r="E1155" s="40"/>
      <c r="F1155" s="50"/>
      <c r="G1155" s="91"/>
      <c r="H1155" s="40"/>
      <c r="I1155" s="44"/>
      <c r="J1155" s="48" t="s">
        <v>40</v>
      </c>
      <c r="K1155" s="49"/>
      <c r="L1155" s="42"/>
      <c r="M1155" s="86"/>
      <c r="N1155" s="71"/>
      <c r="O1155" s="72"/>
      <c r="P1155" s="70"/>
      <c r="Q1155" s="78"/>
      <c r="R1155" s="79"/>
      <c r="S1155" s="80">
        <f aca="true" t="shared" si="82" ref="S1155:U1156">+S1159</f>
        <v>183934.3</v>
      </c>
      <c r="T1155" s="81">
        <f t="shared" si="82"/>
        <v>253988.49999999997</v>
      </c>
      <c r="U1155" s="88">
        <f t="shared" si="82"/>
        <v>199718.99999999997</v>
      </c>
      <c r="V1155" s="80">
        <f>(U1155/S1155)*100</f>
        <v>108.58170553289952</v>
      </c>
      <c r="W1155" s="81">
        <f>(U1155/T1155)*100</f>
        <v>78.63308771853843</v>
      </c>
      <c r="X1155" s="1"/>
    </row>
    <row r="1156" spans="1:24" ht="23.25">
      <c r="A1156" s="1"/>
      <c r="B1156" s="40"/>
      <c r="C1156" s="40"/>
      <c r="D1156" s="40"/>
      <c r="E1156" s="40"/>
      <c r="F1156" s="50"/>
      <c r="G1156" s="91"/>
      <c r="H1156" s="40"/>
      <c r="I1156" s="44"/>
      <c r="J1156" s="48" t="s">
        <v>41</v>
      </c>
      <c r="K1156" s="49"/>
      <c r="L1156" s="42"/>
      <c r="M1156" s="86"/>
      <c r="N1156" s="71"/>
      <c r="O1156" s="72"/>
      <c r="P1156" s="70"/>
      <c r="Q1156" s="78"/>
      <c r="R1156" s="79"/>
      <c r="S1156" s="80">
        <f t="shared" si="82"/>
        <v>604372.7999999999</v>
      </c>
      <c r="T1156" s="81">
        <f t="shared" si="82"/>
        <v>574291.9</v>
      </c>
      <c r="U1156" s="88">
        <f t="shared" si="82"/>
        <v>571363.5</v>
      </c>
      <c r="V1156" s="80">
        <f>(U1156/S1156)*100</f>
        <v>94.53825519613062</v>
      </c>
      <c r="W1156" s="81">
        <f>(U1156/T1156)*100</f>
        <v>99.49008509435706</v>
      </c>
      <c r="X1156" s="1"/>
    </row>
    <row r="1157" spans="1:24" ht="23.25">
      <c r="A1157" s="1"/>
      <c r="B1157" s="40"/>
      <c r="C1157" s="40"/>
      <c r="D1157" s="40"/>
      <c r="E1157" s="40"/>
      <c r="F1157" s="50"/>
      <c r="G1157" s="91"/>
      <c r="H1157" s="40"/>
      <c r="I1157" s="44"/>
      <c r="J1157" s="48"/>
      <c r="K1157" s="49"/>
      <c r="L1157" s="42"/>
      <c r="M1157" s="86"/>
      <c r="N1157" s="71"/>
      <c r="O1157" s="72"/>
      <c r="P1157" s="70"/>
      <c r="Q1157" s="78"/>
      <c r="R1157" s="79"/>
      <c r="S1157" s="80"/>
      <c r="T1157" s="81"/>
      <c r="U1157" s="88"/>
      <c r="V1157" s="80"/>
      <c r="W1157" s="81"/>
      <c r="X1157" s="1"/>
    </row>
    <row r="1158" spans="1:24" ht="23.25">
      <c r="A1158" s="1"/>
      <c r="B1158" s="40"/>
      <c r="C1158" s="40"/>
      <c r="D1158" s="40"/>
      <c r="E1158" s="89" t="s">
        <v>44</v>
      </c>
      <c r="F1158" s="50"/>
      <c r="G1158" s="91"/>
      <c r="H1158" s="40"/>
      <c r="I1158" s="44"/>
      <c r="J1158" s="48" t="s">
        <v>45</v>
      </c>
      <c r="K1158" s="49"/>
      <c r="L1158" s="42"/>
      <c r="M1158" s="86"/>
      <c r="N1158" s="71"/>
      <c r="O1158" s="72"/>
      <c r="P1158" s="70"/>
      <c r="Q1158" s="78"/>
      <c r="R1158" s="79"/>
      <c r="S1158" s="80">
        <f>+S1159+S1160</f>
        <v>788307.0999999999</v>
      </c>
      <c r="T1158" s="81">
        <f>+T1159+T1160</f>
        <v>828280.4</v>
      </c>
      <c r="U1158" s="88">
        <f>+U1159+U1160</f>
        <v>771082.5</v>
      </c>
      <c r="V1158" s="80">
        <f>(U1158/S1158)*100</f>
        <v>97.81498860025492</v>
      </c>
      <c r="W1158" s="81">
        <f>(U1158/T1158)*100</f>
        <v>93.09437963279102</v>
      </c>
      <c r="X1158" s="1"/>
    </row>
    <row r="1159" spans="1:24" ht="23.25">
      <c r="A1159" s="1"/>
      <c r="B1159" s="40"/>
      <c r="C1159" s="40"/>
      <c r="D1159" s="40"/>
      <c r="E1159" s="40"/>
      <c r="F1159" s="50"/>
      <c r="G1159" s="91"/>
      <c r="H1159" s="40"/>
      <c r="I1159" s="44"/>
      <c r="J1159" s="48" t="s">
        <v>40</v>
      </c>
      <c r="K1159" s="49"/>
      <c r="L1159" s="42"/>
      <c r="M1159" s="86"/>
      <c r="N1159" s="71"/>
      <c r="O1159" s="72"/>
      <c r="P1159" s="70"/>
      <c r="Q1159" s="78"/>
      <c r="R1159" s="79"/>
      <c r="S1159" s="80">
        <f aca="true" t="shared" si="83" ref="S1159:U1160">+S1163</f>
        <v>183934.3</v>
      </c>
      <c r="T1159" s="81">
        <f t="shared" si="83"/>
        <v>253988.49999999997</v>
      </c>
      <c r="U1159" s="88">
        <f t="shared" si="83"/>
        <v>199718.99999999997</v>
      </c>
      <c r="V1159" s="80">
        <f>(U1159/S1159)*100</f>
        <v>108.58170553289952</v>
      </c>
      <c r="W1159" s="81">
        <f>(U1159/T1159)*100</f>
        <v>78.63308771853843</v>
      </c>
      <c r="X1159" s="1"/>
    </row>
    <row r="1160" spans="1:24" ht="23.25">
      <c r="A1160" s="1"/>
      <c r="B1160" s="40"/>
      <c r="C1160" s="40"/>
      <c r="D1160" s="40"/>
      <c r="E1160" s="40"/>
      <c r="F1160" s="50"/>
      <c r="G1160" s="91"/>
      <c r="H1160" s="40"/>
      <c r="I1160" s="44"/>
      <c r="J1160" s="48" t="s">
        <v>41</v>
      </c>
      <c r="K1160" s="49"/>
      <c r="L1160" s="42"/>
      <c r="M1160" s="86"/>
      <c r="N1160" s="71"/>
      <c r="O1160" s="72"/>
      <c r="P1160" s="70"/>
      <c r="Q1160" s="78"/>
      <c r="R1160" s="79"/>
      <c r="S1160" s="80">
        <f t="shared" si="83"/>
        <v>604372.7999999999</v>
      </c>
      <c r="T1160" s="81">
        <f t="shared" si="83"/>
        <v>574291.9</v>
      </c>
      <c r="U1160" s="88">
        <f t="shared" si="83"/>
        <v>571363.5</v>
      </c>
      <c r="V1160" s="80">
        <f>(U1160/S1160)*100</f>
        <v>94.53825519613062</v>
      </c>
      <c r="W1160" s="81">
        <f>(U1160/T1160)*100</f>
        <v>99.49008509435706</v>
      </c>
      <c r="X1160" s="1"/>
    </row>
    <row r="1161" spans="1:24" ht="23.25">
      <c r="A1161" s="1"/>
      <c r="B1161" s="40"/>
      <c r="C1161" s="40"/>
      <c r="D1161" s="40"/>
      <c r="E1161" s="40"/>
      <c r="F1161" s="50"/>
      <c r="G1161" s="91"/>
      <c r="H1161" s="40"/>
      <c r="I1161" s="44"/>
      <c r="J1161" s="48"/>
      <c r="K1161" s="49"/>
      <c r="L1161" s="42"/>
      <c r="M1161" s="86"/>
      <c r="N1161" s="71"/>
      <c r="O1161" s="72"/>
      <c r="P1161" s="70"/>
      <c r="Q1161" s="78"/>
      <c r="R1161" s="79"/>
      <c r="S1161" s="80"/>
      <c r="T1161" s="81"/>
      <c r="U1161" s="88"/>
      <c r="V1161" s="80"/>
      <c r="W1161" s="81"/>
      <c r="X1161" s="1"/>
    </row>
    <row r="1162" spans="1:24" ht="23.25">
      <c r="A1162" s="1"/>
      <c r="B1162" s="40"/>
      <c r="C1162" s="40"/>
      <c r="D1162" s="40"/>
      <c r="E1162" s="40"/>
      <c r="F1162" s="90" t="s">
        <v>514</v>
      </c>
      <c r="G1162" s="91"/>
      <c r="H1162" s="40"/>
      <c r="I1162" s="44"/>
      <c r="J1162" s="48" t="s">
        <v>515</v>
      </c>
      <c r="K1162" s="49"/>
      <c r="L1162" s="42"/>
      <c r="M1162" s="86"/>
      <c r="N1162" s="71"/>
      <c r="O1162" s="72"/>
      <c r="P1162" s="70"/>
      <c r="Q1162" s="78"/>
      <c r="R1162" s="79"/>
      <c r="S1162" s="80">
        <f>+S1163+S1164</f>
        <v>788307.0999999999</v>
      </c>
      <c r="T1162" s="81">
        <f>+T1163+T1164</f>
        <v>828280.4</v>
      </c>
      <c r="U1162" s="88">
        <f>+U1163+U1164</f>
        <v>771082.5</v>
      </c>
      <c r="V1162" s="80">
        <f>(U1162/S1162)*100</f>
        <v>97.81498860025492</v>
      </c>
      <c r="W1162" s="81">
        <f>(U1162/T1162)*100</f>
        <v>93.09437963279102</v>
      </c>
      <c r="X1162" s="1"/>
    </row>
    <row r="1163" spans="1:24" ht="23.25">
      <c r="A1163" s="1"/>
      <c r="B1163" s="40"/>
      <c r="C1163" s="40"/>
      <c r="D1163" s="40"/>
      <c r="E1163" s="40"/>
      <c r="F1163" s="50"/>
      <c r="G1163" s="91"/>
      <c r="H1163" s="40"/>
      <c r="I1163" s="44"/>
      <c r="J1163" s="48" t="s">
        <v>40</v>
      </c>
      <c r="K1163" s="49"/>
      <c r="L1163" s="42"/>
      <c r="M1163" s="86"/>
      <c r="N1163" s="71"/>
      <c r="O1163" s="72"/>
      <c r="P1163" s="70"/>
      <c r="Q1163" s="78"/>
      <c r="R1163" s="79"/>
      <c r="S1163" s="80">
        <f aca="true" t="shared" si="84" ref="S1163:U1164">+S1168</f>
        <v>183934.3</v>
      </c>
      <c r="T1163" s="81">
        <f t="shared" si="84"/>
        <v>253988.49999999997</v>
      </c>
      <c r="U1163" s="88">
        <f t="shared" si="84"/>
        <v>199718.99999999997</v>
      </c>
      <c r="V1163" s="80">
        <f>(U1163/S1163)*100</f>
        <v>108.58170553289952</v>
      </c>
      <c r="W1163" s="81">
        <f>(U1163/T1163)*100</f>
        <v>78.63308771853843</v>
      </c>
      <c r="X1163" s="1"/>
    </row>
    <row r="1164" spans="1:24" ht="23.25">
      <c r="A1164" s="1"/>
      <c r="B1164" s="40"/>
      <c r="C1164" s="40"/>
      <c r="D1164" s="40"/>
      <c r="E1164" s="40"/>
      <c r="F1164" s="50"/>
      <c r="G1164" s="91"/>
      <c r="H1164" s="40"/>
      <c r="I1164" s="44"/>
      <c r="J1164" s="48" t="s">
        <v>41</v>
      </c>
      <c r="K1164" s="49"/>
      <c r="L1164" s="42"/>
      <c r="M1164" s="86"/>
      <c r="N1164" s="71"/>
      <c r="O1164" s="72"/>
      <c r="P1164" s="70"/>
      <c r="Q1164" s="78"/>
      <c r="R1164" s="79"/>
      <c r="S1164" s="80">
        <f t="shared" si="84"/>
        <v>604372.7999999999</v>
      </c>
      <c r="T1164" s="81">
        <f t="shared" si="84"/>
        <v>574291.9</v>
      </c>
      <c r="U1164" s="88">
        <f t="shared" si="84"/>
        <v>571363.5</v>
      </c>
      <c r="V1164" s="80">
        <f>(U1164/S1164)*100</f>
        <v>94.53825519613062</v>
      </c>
      <c r="W1164" s="81">
        <f>(U1164/T1164)*100</f>
        <v>99.49008509435706</v>
      </c>
      <c r="X1164" s="1"/>
    </row>
    <row r="1165" spans="1:24" ht="23.25">
      <c r="A1165" s="1"/>
      <c r="B1165" s="40"/>
      <c r="C1165" s="40"/>
      <c r="D1165" s="40"/>
      <c r="E1165" s="40"/>
      <c r="F1165" s="50"/>
      <c r="G1165" s="91"/>
      <c r="H1165" s="40"/>
      <c r="I1165" s="44"/>
      <c r="J1165" s="48"/>
      <c r="K1165" s="49"/>
      <c r="L1165" s="42"/>
      <c r="M1165" s="86"/>
      <c r="N1165" s="71"/>
      <c r="O1165" s="72"/>
      <c r="P1165" s="70"/>
      <c r="Q1165" s="78"/>
      <c r="R1165" s="79"/>
      <c r="S1165" s="80"/>
      <c r="T1165" s="81"/>
      <c r="U1165" s="88"/>
      <c r="V1165" s="80"/>
      <c r="W1165" s="81"/>
      <c r="X1165" s="1"/>
    </row>
    <row r="1166" spans="1:24" ht="23.25">
      <c r="A1166" s="1"/>
      <c r="B1166" s="40"/>
      <c r="C1166" s="40"/>
      <c r="D1166" s="40"/>
      <c r="E1166" s="40"/>
      <c r="F1166" s="50"/>
      <c r="G1166" s="92" t="s">
        <v>49</v>
      </c>
      <c r="H1166" s="40"/>
      <c r="I1166" s="44"/>
      <c r="J1166" s="48" t="s">
        <v>50</v>
      </c>
      <c r="K1166" s="49"/>
      <c r="L1166" s="42"/>
      <c r="M1166" s="86"/>
      <c r="N1166" s="71"/>
      <c r="O1166" s="72"/>
      <c r="P1166" s="70"/>
      <c r="Q1166" s="78"/>
      <c r="R1166" s="79"/>
      <c r="S1166" s="80"/>
      <c r="T1166" s="81"/>
      <c r="U1166" s="88"/>
      <c r="V1166" s="80"/>
      <c r="W1166" s="81"/>
      <c r="X1166" s="1"/>
    </row>
    <row r="1167" spans="1:24" ht="23.25">
      <c r="A1167" s="1"/>
      <c r="B1167" s="40"/>
      <c r="C1167" s="40"/>
      <c r="D1167" s="40"/>
      <c r="E1167" s="40"/>
      <c r="F1167" s="50"/>
      <c r="G1167" s="91"/>
      <c r="H1167" s="40"/>
      <c r="I1167" s="44"/>
      <c r="J1167" s="48" t="s">
        <v>51</v>
      </c>
      <c r="K1167" s="49"/>
      <c r="L1167" s="42"/>
      <c r="M1167" s="86"/>
      <c r="N1167" s="71"/>
      <c r="O1167" s="72"/>
      <c r="P1167" s="70"/>
      <c r="Q1167" s="78"/>
      <c r="R1167" s="79"/>
      <c r="S1167" s="80">
        <f>+S1168+S1169</f>
        <v>788307.0999999999</v>
      </c>
      <c r="T1167" s="81">
        <f>+T1168+T1169</f>
        <v>828280.4</v>
      </c>
      <c r="U1167" s="88">
        <f>+U1168+U1169</f>
        <v>771082.5</v>
      </c>
      <c r="V1167" s="80">
        <f>(U1167/S1167)*100</f>
        <v>97.81498860025492</v>
      </c>
      <c r="W1167" s="81">
        <f>(U1167/T1167)*100</f>
        <v>93.09437963279102</v>
      </c>
      <c r="X1167" s="1"/>
    </row>
    <row r="1168" spans="1:24" ht="23.25">
      <c r="A1168" s="1"/>
      <c r="B1168" s="40"/>
      <c r="C1168" s="40"/>
      <c r="D1168" s="40"/>
      <c r="E1168" s="40"/>
      <c r="F1168" s="50"/>
      <c r="G1168" s="91"/>
      <c r="H1168" s="40"/>
      <c r="I1168" s="44"/>
      <c r="J1168" s="48" t="s">
        <v>40</v>
      </c>
      <c r="K1168" s="49"/>
      <c r="L1168" s="42"/>
      <c r="M1168" s="86"/>
      <c r="N1168" s="71"/>
      <c r="O1168" s="72"/>
      <c r="P1168" s="70"/>
      <c r="Q1168" s="78"/>
      <c r="R1168" s="79"/>
      <c r="S1168" s="80">
        <f>+S1181+S1185+S1189+S1192+S1195+S1198+S1201+S1204+S1207+S1210+S1213+S1227+S1230+S1234+S1238+S1242+S1247+S1251+S1254+S1258+S1271+S1275+S1278+S1282+S1287+S1291+S1295+S1298+S1301+S1304+S1318+S1321+S1325+S1329+S1334+S1338+S1342+S1346+S1349+S1364</f>
        <v>183934.3</v>
      </c>
      <c r="T1168" s="81">
        <f>+T1181+T1185+T1189+T1192+T1195+T1198+T1201+T1204+T1207+T1210+T1213+T1227+T1230+T1234+T1238+T1242+T1247+T1251+T1254+T1258+T1271+T1275+T1278+T1282+T1287+T1291+T1295+T1298+T1301+T1304+T1318+T1321+T1325+T1329+T1334+T1338+T1342+T1346+T1349+T1364</f>
        <v>253988.49999999997</v>
      </c>
      <c r="U1168" s="88">
        <f>+U1181+U1185+U1189+U1192+U1195+U1198+U1201+U1204+U1207+U1210+U1213+U1227+U1230+U1234+U1238+U1242+U1247+U1251+U1254+U1258+U1271+U1275+U1278+U1282+U1287+U1291+U1295+U1298+U1301+U1304+U1318+U1321+U1325+U1329+U1334+U1338+U1342+U1346+U1349+U1364</f>
        <v>199718.99999999997</v>
      </c>
      <c r="V1168" s="80">
        <f>(U1168/S1168)*100</f>
        <v>108.58170553289952</v>
      </c>
      <c r="W1168" s="81">
        <f>(U1168/T1168)*100</f>
        <v>78.63308771853843</v>
      </c>
      <c r="X1168" s="1"/>
    </row>
    <row r="1169" spans="1:24" ht="23.25">
      <c r="A1169" s="1"/>
      <c r="B1169" s="40"/>
      <c r="C1169" s="40"/>
      <c r="D1169" s="40"/>
      <c r="E1169" s="40"/>
      <c r="F1169" s="50"/>
      <c r="G1169" s="91"/>
      <c r="H1169" s="40"/>
      <c r="I1169" s="44"/>
      <c r="J1169" s="48" t="s">
        <v>41</v>
      </c>
      <c r="K1169" s="49"/>
      <c r="L1169" s="42"/>
      <c r="M1169" s="86"/>
      <c r="N1169" s="71"/>
      <c r="O1169" s="72"/>
      <c r="P1169" s="70"/>
      <c r="Q1169" s="78"/>
      <c r="R1169" s="79"/>
      <c r="S1169" s="80">
        <f>+S1182+S1186+S1190+S1193+S1196+S1199+S1202+S1205+S1208+S1211+S1214+S1228+S1231+S1235+S1239+S1243+S1248+S1252+S1255+S1259+S1272+S1276+S1279+S1283+S1288+S1292+S1296+S1299+S1302+S1315+S1319+S1322+S1326+S1330+S1335+S1339+S1343+S1347+S1360+S1365</f>
        <v>604372.7999999999</v>
      </c>
      <c r="T1169" s="81">
        <f>+T1182+T1186+T1190+T1193+T1196+T1199+T1202+T1205+T1208+T1211+T1214+T1228+T1231+T1235+T1239+T1243+T1248+T1252+T1255+T1259+T1272+T1276+T1279+T1283+T1288+T1292+T1296+T1299+T1302+T1315+T1319+T1322+T1326+T1330+T1335+T1339+T1343+T1347+T1360+T1365</f>
        <v>574291.9</v>
      </c>
      <c r="U1169" s="88">
        <f>+U1182+U1186+U1190+U1193+U1196+U1199+U1202+U1205+U1208+U1211+U1214+U1228+U1231+U1235+U1239+U1243+U1248+U1252+U1255+U1259+U1272+U1276+U1279+U1283+U1288+U1292+U1296+U1299+U1302+U1315+U1319+U1322+U1326+U1330+U1335+U1339+U1343+U1347+U1360+U1365</f>
        <v>571363.5</v>
      </c>
      <c r="V1169" s="80">
        <f>(U1169/S1169)*100</f>
        <v>94.53825519613062</v>
      </c>
      <c r="W1169" s="81">
        <f>(U1169/T1169)*100</f>
        <v>99.49008509435706</v>
      </c>
      <c r="X1169" s="1"/>
    </row>
    <row r="1170" spans="1:24" ht="23.25">
      <c r="A1170" s="1"/>
      <c r="B1170" s="51"/>
      <c r="C1170" s="51"/>
      <c r="D1170" s="51"/>
      <c r="E1170" s="51"/>
      <c r="F1170" s="93"/>
      <c r="G1170" s="94"/>
      <c r="H1170" s="51"/>
      <c r="I1170" s="55"/>
      <c r="J1170" s="56"/>
      <c r="K1170" s="57"/>
      <c r="L1170" s="53"/>
      <c r="M1170" s="87"/>
      <c r="N1170" s="73"/>
      <c r="O1170" s="74"/>
      <c r="P1170" s="75"/>
      <c r="Q1170" s="82"/>
      <c r="R1170" s="83"/>
      <c r="S1170" s="84"/>
      <c r="T1170" s="85"/>
      <c r="U1170" s="82"/>
      <c r="V1170" s="84"/>
      <c r="W1170" s="85"/>
      <c r="X1170" s="1"/>
    </row>
    <row r="1171" spans="1:24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58"/>
      <c r="T1171" s="58"/>
      <c r="U1171" s="58"/>
      <c r="V1171" s="58"/>
      <c r="W1171" s="58"/>
      <c r="X1171" s="1"/>
    </row>
    <row r="1172" spans="1:24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58"/>
      <c r="T1172" s="58"/>
      <c r="U1172" s="59"/>
      <c r="V1172" s="58"/>
      <c r="W1172" s="59" t="s">
        <v>694</v>
      </c>
      <c r="X1172" s="1"/>
    </row>
    <row r="1173" spans="1:24" ht="23.25">
      <c r="A1173" s="1"/>
      <c r="B1173" s="7"/>
      <c r="C1173" s="8"/>
      <c r="D1173" s="8"/>
      <c r="E1173" s="8"/>
      <c r="F1173" s="8"/>
      <c r="G1173" s="8"/>
      <c r="H1173" s="60"/>
      <c r="I1173" s="10"/>
      <c r="J1173" s="10"/>
      <c r="K1173" s="11"/>
      <c r="L1173" s="7" t="s">
        <v>34</v>
      </c>
      <c r="M1173" s="12"/>
      <c r="N1173" s="12"/>
      <c r="O1173" s="12"/>
      <c r="P1173" s="12"/>
      <c r="Q1173" s="12"/>
      <c r="R1173" s="12"/>
      <c r="S1173" s="13"/>
      <c r="T1173" s="8"/>
      <c r="U1173" s="8"/>
      <c r="V1173" s="8"/>
      <c r="W1173" s="9"/>
      <c r="X1173" s="1"/>
    </row>
    <row r="1174" spans="1:24" ht="23.25">
      <c r="A1174" s="1"/>
      <c r="B1174" s="14" t="s">
        <v>23</v>
      </c>
      <c r="C1174" s="15"/>
      <c r="D1174" s="15"/>
      <c r="E1174" s="15"/>
      <c r="F1174" s="15"/>
      <c r="G1174" s="15"/>
      <c r="H1174" s="61"/>
      <c r="I1174" s="17"/>
      <c r="J1174" s="17"/>
      <c r="K1174" s="18"/>
      <c r="L1174" s="19"/>
      <c r="M1174" s="66"/>
      <c r="N1174" s="62" t="s">
        <v>35</v>
      </c>
      <c r="O1174" s="62"/>
      <c r="P1174" s="62"/>
      <c r="Q1174" s="62"/>
      <c r="R1174" s="63"/>
      <c r="S1174" s="14" t="s">
        <v>2</v>
      </c>
      <c r="T1174" s="15"/>
      <c r="U1174" s="15"/>
      <c r="V1174" s="15"/>
      <c r="W1174" s="16"/>
      <c r="X1174" s="1"/>
    </row>
    <row r="1175" spans="1:24" ht="23.25">
      <c r="A1175" s="1"/>
      <c r="B1175" s="20" t="s">
        <v>24</v>
      </c>
      <c r="C1175" s="21"/>
      <c r="D1175" s="21"/>
      <c r="E1175" s="21"/>
      <c r="F1175" s="21"/>
      <c r="G1175" s="21"/>
      <c r="H1175" s="61"/>
      <c r="I1175" s="1"/>
      <c r="J1175" s="2" t="s">
        <v>4</v>
      </c>
      <c r="K1175" s="18"/>
      <c r="L1175" s="23" t="s">
        <v>32</v>
      </c>
      <c r="M1175" s="23" t="s">
        <v>20</v>
      </c>
      <c r="N1175" s="64"/>
      <c r="O1175" s="17"/>
      <c r="P1175" s="65"/>
      <c r="Q1175" s="23" t="s">
        <v>3</v>
      </c>
      <c r="R1175" s="16"/>
      <c r="S1175" s="20" t="s">
        <v>36</v>
      </c>
      <c r="T1175" s="21"/>
      <c r="U1175" s="21"/>
      <c r="V1175" s="21"/>
      <c r="W1175" s="22"/>
      <c r="X1175" s="1"/>
    </row>
    <row r="1176" spans="1:24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33</v>
      </c>
      <c r="M1176" s="30" t="s">
        <v>21</v>
      </c>
      <c r="N1176" s="28" t="s">
        <v>6</v>
      </c>
      <c r="O1176" s="67" t="s">
        <v>7</v>
      </c>
      <c r="P1176" s="28" t="s">
        <v>8</v>
      </c>
      <c r="Q1176" s="20" t="s">
        <v>30</v>
      </c>
      <c r="R1176" s="22"/>
      <c r="S1176" s="24"/>
      <c r="T1176" s="25"/>
      <c r="U1176" s="1"/>
      <c r="V1176" s="14" t="s">
        <v>3</v>
      </c>
      <c r="W1176" s="16"/>
      <c r="X1176" s="1"/>
    </row>
    <row r="1177" spans="1:24" ht="23.25">
      <c r="A1177" s="1"/>
      <c r="B1177" s="14" t="s">
        <v>13</v>
      </c>
      <c r="C1177" s="14" t="s">
        <v>14</v>
      </c>
      <c r="D1177" s="14" t="s">
        <v>15</v>
      </c>
      <c r="E1177" s="14" t="s">
        <v>16</v>
      </c>
      <c r="F1177" s="27" t="s">
        <v>17</v>
      </c>
      <c r="G1177" s="2" t="s">
        <v>5</v>
      </c>
      <c r="H1177" s="14" t="s">
        <v>18</v>
      </c>
      <c r="I1177" s="24"/>
      <c r="J1177" s="1"/>
      <c r="K1177" s="18"/>
      <c r="L1177" s="26" t="s">
        <v>19</v>
      </c>
      <c r="M1177" s="28" t="s">
        <v>22</v>
      </c>
      <c r="N1177" s="28"/>
      <c r="O1177" s="28"/>
      <c r="P1177" s="28"/>
      <c r="Q1177" s="26" t="s">
        <v>25</v>
      </c>
      <c r="R1177" s="29" t="s">
        <v>25</v>
      </c>
      <c r="S1177" s="30" t="s">
        <v>6</v>
      </c>
      <c r="T1177" s="28" t="s">
        <v>9</v>
      </c>
      <c r="U1177" s="26" t="s">
        <v>10</v>
      </c>
      <c r="V1177" s="14" t="s">
        <v>11</v>
      </c>
      <c r="W1177" s="16"/>
      <c r="X1177" s="1"/>
    </row>
    <row r="1178" spans="1:24" ht="23.25">
      <c r="A1178" s="1"/>
      <c r="B1178" s="31"/>
      <c r="C1178" s="31"/>
      <c r="D1178" s="31"/>
      <c r="E1178" s="31"/>
      <c r="F1178" s="32"/>
      <c r="G1178" s="33"/>
      <c r="H1178" s="31"/>
      <c r="I1178" s="31"/>
      <c r="J1178" s="33"/>
      <c r="K1178" s="34"/>
      <c r="L1178" s="35"/>
      <c r="M1178" s="36"/>
      <c r="N1178" s="36"/>
      <c r="O1178" s="36"/>
      <c r="P1178" s="36"/>
      <c r="Q1178" s="35" t="s">
        <v>26</v>
      </c>
      <c r="R1178" s="37" t="s">
        <v>27</v>
      </c>
      <c r="S1178" s="31"/>
      <c r="T1178" s="32"/>
      <c r="U1178" s="33"/>
      <c r="V1178" s="38" t="s">
        <v>28</v>
      </c>
      <c r="W1178" s="39" t="s">
        <v>29</v>
      </c>
      <c r="X1178" s="1"/>
    </row>
    <row r="1179" spans="1:24" ht="23.25">
      <c r="A1179" s="1"/>
      <c r="B1179" s="40"/>
      <c r="C1179" s="40"/>
      <c r="D1179" s="40"/>
      <c r="E1179" s="40"/>
      <c r="F1179" s="50"/>
      <c r="G1179" s="91"/>
      <c r="H1179" s="40"/>
      <c r="I1179" s="44"/>
      <c r="J1179" s="45"/>
      <c r="K1179" s="46"/>
      <c r="L1179" s="47"/>
      <c r="M1179" s="86"/>
      <c r="N1179" s="70"/>
      <c r="O1179" s="70"/>
      <c r="P1179" s="70"/>
      <c r="Q1179" s="78"/>
      <c r="R1179" s="79"/>
      <c r="S1179" s="80"/>
      <c r="T1179" s="80"/>
      <c r="U1179" s="80"/>
      <c r="V1179" s="80"/>
      <c r="W1179" s="81"/>
      <c r="X1179" s="1"/>
    </row>
    <row r="1180" spans="1:24" ht="23.25">
      <c r="A1180" s="1"/>
      <c r="B1180" s="89" t="s">
        <v>508</v>
      </c>
      <c r="C1180" s="89" t="s">
        <v>510</v>
      </c>
      <c r="D1180" s="89" t="s">
        <v>72</v>
      </c>
      <c r="E1180" s="89" t="s">
        <v>44</v>
      </c>
      <c r="F1180" s="90" t="s">
        <v>514</v>
      </c>
      <c r="G1180" s="92" t="s">
        <v>49</v>
      </c>
      <c r="H1180" s="89" t="s">
        <v>104</v>
      </c>
      <c r="I1180" s="44"/>
      <c r="J1180" s="48" t="s">
        <v>105</v>
      </c>
      <c r="K1180" s="49"/>
      <c r="L1180" s="42"/>
      <c r="M1180" s="86"/>
      <c r="N1180" s="71"/>
      <c r="O1180" s="72"/>
      <c r="P1180" s="70"/>
      <c r="Q1180" s="78"/>
      <c r="R1180" s="79"/>
      <c r="S1180" s="80">
        <f>+S1181+S1182</f>
        <v>2968</v>
      </c>
      <c r="T1180" s="81">
        <f>+T1181+T1182</f>
        <v>393.3</v>
      </c>
      <c r="U1180" s="88">
        <f>+U1181+U1182</f>
        <v>393.3</v>
      </c>
      <c r="V1180" s="80">
        <f>(U1180/S1180)*100</f>
        <v>13.251347708894878</v>
      </c>
      <c r="W1180" s="81">
        <f>(U1180/T1180)*100</f>
        <v>100</v>
      </c>
      <c r="X1180" s="1"/>
    </row>
    <row r="1181" spans="1:24" ht="23.25">
      <c r="A1181" s="1"/>
      <c r="B1181" s="40"/>
      <c r="C1181" s="40"/>
      <c r="D1181" s="40"/>
      <c r="E1181" s="40"/>
      <c r="F1181" s="50"/>
      <c r="G1181" s="91"/>
      <c r="H1181" s="40"/>
      <c r="I1181" s="44"/>
      <c r="J1181" s="48" t="s">
        <v>40</v>
      </c>
      <c r="K1181" s="49"/>
      <c r="L1181" s="42"/>
      <c r="M1181" s="86"/>
      <c r="N1181" s="71"/>
      <c r="O1181" s="72"/>
      <c r="P1181" s="70"/>
      <c r="Q1181" s="78"/>
      <c r="R1181" s="79"/>
      <c r="S1181" s="80">
        <v>2968</v>
      </c>
      <c r="T1181" s="81">
        <v>393.3</v>
      </c>
      <c r="U1181" s="88">
        <v>393.3</v>
      </c>
      <c r="V1181" s="80">
        <f>(U1181/S1181)*100</f>
        <v>13.251347708894878</v>
      </c>
      <c r="W1181" s="81">
        <f>(U1181/T1181)*100</f>
        <v>100</v>
      </c>
      <c r="X1181" s="1"/>
    </row>
    <row r="1182" spans="1:24" ht="23.25">
      <c r="A1182" s="1"/>
      <c r="B1182" s="40"/>
      <c r="C1182" s="40"/>
      <c r="D1182" s="40"/>
      <c r="E1182" s="40"/>
      <c r="F1182" s="50"/>
      <c r="G1182" s="91"/>
      <c r="H1182" s="40"/>
      <c r="I1182" s="44"/>
      <c r="J1182" s="48" t="s">
        <v>41</v>
      </c>
      <c r="K1182" s="49"/>
      <c r="L1182" s="42"/>
      <c r="M1182" s="86"/>
      <c r="N1182" s="71"/>
      <c r="O1182" s="72"/>
      <c r="P1182" s="70"/>
      <c r="Q1182" s="78"/>
      <c r="R1182" s="79"/>
      <c r="S1182" s="80">
        <v>0</v>
      </c>
      <c r="T1182" s="81">
        <v>0</v>
      </c>
      <c r="U1182" s="88">
        <v>0</v>
      </c>
      <c r="V1182" s="80"/>
      <c r="W1182" s="81"/>
      <c r="X1182" s="1"/>
    </row>
    <row r="1183" spans="1:24" ht="23.25">
      <c r="A1183" s="1"/>
      <c r="B1183" s="40"/>
      <c r="C1183" s="40"/>
      <c r="D1183" s="40"/>
      <c r="E1183" s="40"/>
      <c r="F1183" s="50"/>
      <c r="G1183" s="91"/>
      <c r="H1183" s="89" t="s">
        <v>160</v>
      </c>
      <c r="I1183" s="44"/>
      <c r="J1183" s="48" t="s">
        <v>161</v>
      </c>
      <c r="K1183" s="49"/>
      <c r="L1183" s="42"/>
      <c r="M1183" s="86"/>
      <c r="N1183" s="71"/>
      <c r="O1183" s="72"/>
      <c r="P1183" s="70"/>
      <c r="Q1183" s="78"/>
      <c r="R1183" s="79"/>
      <c r="S1183" s="80"/>
      <c r="T1183" s="81"/>
      <c r="U1183" s="88"/>
      <c r="V1183" s="80"/>
      <c r="W1183" s="81"/>
      <c r="X1183" s="1"/>
    </row>
    <row r="1184" spans="1:24" ht="23.25">
      <c r="A1184" s="1"/>
      <c r="B1184" s="40"/>
      <c r="C1184" s="40"/>
      <c r="D1184" s="40"/>
      <c r="E1184" s="40"/>
      <c r="F1184" s="50"/>
      <c r="G1184" s="91"/>
      <c r="H1184" s="40"/>
      <c r="I1184" s="44"/>
      <c r="J1184" s="48" t="s">
        <v>162</v>
      </c>
      <c r="K1184" s="49"/>
      <c r="L1184" s="42"/>
      <c r="M1184" s="86"/>
      <c r="N1184" s="71"/>
      <c r="O1184" s="72"/>
      <c r="P1184" s="70"/>
      <c r="Q1184" s="78"/>
      <c r="R1184" s="79"/>
      <c r="S1184" s="80">
        <f>+S1185+S1186</f>
        <v>2448.1</v>
      </c>
      <c r="T1184" s="81">
        <f>+T1185+T1186</f>
        <v>170.7</v>
      </c>
      <c r="U1184" s="88">
        <f>+U1185+U1186</f>
        <v>170.7</v>
      </c>
      <c r="V1184" s="80">
        <f>(U1184/S1184)*100</f>
        <v>6.97275438094849</v>
      </c>
      <c r="W1184" s="81">
        <f>(U1184/T1184)*100</f>
        <v>100</v>
      </c>
      <c r="X1184" s="1"/>
    </row>
    <row r="1185" spans="1:24" ht="23.25">
      <c r="A1185" s="1"/>
      <c r="B1185" s="40"/>
      <c r="C1185" s="40"/>
      <c r="D1185" s="40"/>
      <c r="E1185" s="40"/>
      <c r="F1185" s="50"/>
      <c r="G1185" s="91"/>
      <c r="H1185" s="40"/>
      <c r="I1185" s="44"/>
      <c r="J1185" s="48" t="s">
        <v>40</v>
      </c>
      <c r="K1185" s="49"/>
      <c r="L1185" s="42"/>
      <c r="M1185" s="86"/>
      <c r="N1185" s="71"/>
      <c r="O1185" s="72"/>
      <c r="P1185" s="70"/>
      <c r="Q1185" s="78"/>
      <c r="R1185" s="79"/>
      <c r="S1185" s="80">
        <v>2448.1</v>
      </c>
      <c r="T1185" s="81">
        <v>170.7</v>
      </c>
      <c r="U1185" s="88">
        <v>170.7</v>
      </c>
      <c r="V1185" s="80">
        <f>(U1185/S1185)*100</f>
        <v>6.97275438094849</v>
      </c>
      <c r="W1185" s="81">
        <f>(U1185/T1185)*100</f>
        <v>100</v>
      </c>
      <c r="X1185" s="1"/>
    </row>
    <row r="1186" spans="1:24" ht="23.25">
      <c r="A1186" s="1"/>
      <c r="B1186" s="40"/>
      <c r="C1186" s="40"/>
      <c r="D1186" s="40"/>
      <c r="E1186" s="40"/>
      <c r="F1186" s="50"/>
      <c r="G1186" s="91"/>
      <c r="H1186" s="40"/>
      <c r="I1186" s="44"/>
      <c r="J1186" s="48" t="s">
        <v>41</v>
      </c>
      <c r="K1186" s="49"/>
      <c r="L1186" s="42"/>
      <c r="M1186" s="86"/>
      <c r="N1186" s="71"/>
      <c r="O1186" s="72"/>
      <c r="P1186" s="70"/>
      <c r="Q1186" s="78"/>
      <c r="R1186" s="79"/>
      <c r="S1186" s="80">
        <v>0</v>
      </c>
      <c r="T1186" s="81">
        <v>0</v>
      </c>
      <c r="U1186" s="88">
        <v>0</v>
      </c>
      <c r="V1186" s="80"/>
      <c r="W1186" s="81"/>
      <c r="X1186" s="1"/>
    </row>
    <row r="1187" spans="1:24" ht="23.25">
      <c r="A1187" s="1"/>
      <c r="B1187" s="40"/>
      <c r="C1187" s="40"/>
      <c r="D1187" s="40"/>
      <c r="E1187" s="40"/>
      <c r="F1187" s="50"/>
      <c r="G1187" s="91"/>
      <c r="H1187" s="89" t="s">
        <v>174</v>
      </c>
      <c r="I1187" s="44"/>
      <c r="J1187" s="48" t="s">
        <v>517</v>
      </c>
      <c r="K1187" s="49"/>
      <c r="L1187" s="42"/>
      <c r="M1187" s="86"/>
      <c r="N1187" s="71"/>
      <c r="O1187" s="72"/>
      <c r="P1187" s="70"/>
      <c r="Q1187" s="78"/>
      <c r="R1187" s="79"/>
      <c r="S1187" s="80"/>
      <c r="T1187" s="81"/>
      <c r="U1187" s="88"/>
      <c r="V1187" s="80"/>
      <c r="W1187" s="81"/>
      <c r="X1187" s="1"/>
    </row>
    <row r="1188" spans="1:24" ht="23.25">
      <c r="A1188" s="1"/>
      <c r="B1188" s="40"/>
      <c r="C1188" s="40"/>
      <c r="D1188" s="40"/>
      <c r="E1188" s="40"/>
      <c r="F1188" s="50"/>
      <c r="G1188" s="91"/>
      <c r="H1188" s="40"/>
      <c r="I1188" s="44"/>
      <c r="J1188" s="48" t="s">
        <v>176</v>
      </c>
      <c r="K1188" s="49"/>
      <c r="L1188" s="42"/>
      <c r="M1188" s="86"/>
      <c r="N1188" s="71"/>
      <c r="O1188" s="72"/>
      <c r="P1188" s="70"/>
      <c r="Q1188" s="78"/>
      <c r="R1188" s="79"/>
      <c r="S1188" s="80">
        <f>+S1189+S1190</f>
        <v>1564.7</v>
      </c>
      <c r="T1188" s="81">
        <f>+T1189+T1190</f>
        <v>246.7</v>
      </c>
      <c r="U1188" s="88">
        <f>+U1189+U1190</f>
        <v>246.7</v>
      </c>
      <c r="V1188" s="80">
        <f>(U1188/S1188)*100</f>
        <v>15.766600626318143</v>
      </c>
      <c r="W1188" s="81">
        <f>(U1188/T1188)*100</f>
        <v>100</v>
      </c>
      <c r="X1188" s="1"/>
    </row>
    <row r="1189" spans="1:24" ht="23.25">
      <c r="A1189" s="1"/>
      <c r="B1189" s="40"/>
      <c r="C1189" s="40"/>
      <c r="D1189" s="40"/>
      <c r="E1189" s="40"/>
      <c r="F1189" s="50"/>
      <c r="G1189" s="91"/>
      <c r="H1189" s="40"/>
      <c r="I1189" s="44"/>
      <c r="J1189" s="48" t="s">
        <v>40</v>
      </c>
      <c r="K1189" s="49"/>
      <c r="L1189" s="42"/>
      <c r="M1189" s="86"/>
      <c r="N1189" s="71"/>
      <c r="O1189" s="72"/>
      <c r="P1189" s="70"/>
      <c r="Q1189" s="78"/>
      <c r="R1189" s="79"/>
      <c r="S1189" s="80">
        <v>1564.7</v>
      </c>
      <c r="T1189" s="81">
        <v>246.7</v>
      </c>
      <c r="U1189" s="88">
        <v>246.7</v>
      </c>
      <c r="V1189" s="80">
        <f>(U1189/S1189)*100</f>
        <v>15.766600626318143</v>
      </c>
      <c r="W1189" s="81">
        <f>(U1189/T1189)*100</f>
        <v>100</v>
      </c>
      <c r="X1189" s="1"/>
    </row>
    <row r="1190" spans="1:24" ht="23.25">
      <c r="A1190" s="1"/>
      <c r="B1190" s="40"/>
      <c r="C1190" s="40"/>
      <c r="D1190" s="40"/>
      <c r="E1190" s="40"/>
      <c r="F1190" s="50"/>
      <c r="G1190" s="91"/>
      <c r="H1190" s="40"/>
      <c r="I1190" s="44"/>
      <c r="J1190" s="48" t="s">
        <v>41</v>
      </c>
      <c r="K1190" s="49"/>
      <c r="L1190" s="42"/>
      <c r="M1190" s="86"/>
      <c r="N1190" s="71"/>
      <c r="O1190" s="72"/>
      <c r="P1190" s="70"/>
      <c r="Q1190" s="78"/>
      <c r="R1190" s="79"/>
      <c r="S1190" s="80">
        <v>0</v>
      </c>
      <c r="T1190" s="81">
        <v>0</v>
      </c>
      <c r="U1190" s="88">
        <v>0</v>
      </c>
      <c r="V1190" s="80"/>
      <c r="W1190" s="81"/>
      <c r="X1190" s="1"/>
    </row>
    <row r="1191" spans="1:24" ht="23.25">
      <c r="A1191" s="1"/>
      <c r="B1191" s="40"/>
      <c r="C1191" s="40"/>
      <c r="D1191" s="40"/>
      <c r="E1191" s="40"/>
      <c r="F1191" s="50"/>
      <c r="G1191" s="91"/>
      <c r="H1191" s="89" t="s">
        <v>150</v>
      </c>
      <c r="I1191" s="44"/>
      <c r="J1191" s="48" t="s">
        <v>163</v>
      </c>
      <c r="K1191" s="49"/>
      <c r="L1191" s="42"/>
      <c r="M1191" s="86"/>
      <c r="N1191" s="71"/>
      <c r="O1191" s="72"/>
      <c r="P1191" s="70"/>
      <c r="Q1191" s="78"/>
      <c r="R1191" s="79"/>
      <c r="S1191" s="80">
        <f>+S1192+S1193</f>
        <v>2687.7</v>
      </c>
      <c r="T1191" s="81">
        <f>+T1192+T1193</f>
        <v>366.2</v>
      </c>
      <c r="U1191" s="88">
        <f>+U1192+U1193</f>
        <v>366.2</v>
      </c>
      <c r="V1191" s="80">
        <f>(U1191/S1191)*100</f>
        <v>13.625032555716784</v>
      </c>
      <c r="W1191" s="81">
        <f>(U1191/T1191)*100</f>
        <v>100</v>
      </c>
      <c r="X1191" s="1"/>
    </row>
    <row r="1192" spans="1:24" ht="23.25">
      <c r="A1192" s="1"/>
      <c r="B1192" s="40"/>
      <c r="C1192" s="40"/>
      <c r="D1192" s="40"/>
      <c r="E1192" s="40"/>
      <c r="F1192" s="50"/>
      <c r="G1192" s="91"/>
      <c r="H1192" s="40"/>
      <c r="I1192" s="44"/>
      <c r="J1192" s="48" t="s">
        <v>40</v>
      </c>
      <c r="K1192" s="49"/>
      <c r="L1192" s="42"/>
      <c r="M1192" s="86"/>
      <c r="N1192" s="71"/>
      <c r="O1192" s="72"/>
      <c r="P1192" s="70"/>
      <c r="Q1192" s="78"/>
      <c r="R1192" s="79"/>
      <c r="S1192" s="80">
        <v>2687.7</v>
      </c>
      <c r="T1192" s="81">
        <v>366.2</v>
      </c>
      <c r="U1192" s="88">
        <v>366.2</v>
      </c>
      <c r="V1192" s="80">
        <f>(U1192/S1192)*100</f>
        <v>13.625032555716784</v>
      </c>
      <c r="W1192" s="81">
        <f>(U1192/T1192)*100</f>
        <v>100</v>
      </c>
      <c r="X1192" s="1"/>
    </row>
    <row r="1193" spans="1:24" ht="23.25">
      <c r="A1193" s="1"/>
      <c r="B1193" s="40"/>
      <c r="C1193" s="40"/>
      <c r="D1193" s="40"/>
      <c r="E1193" s="40"/>
      <c r="F1193" s="50"/>
      <c r="G1193" s="91"/>
      <c r="H1193" s="40"/>
      <c r="I1193" s="44"/>
      <c r="J1193" s="48" t="s">
        <v>41</v>
      </c>
      <c r="K1193" s="49"/>
      <c r="L1193" s="42"/>
      <c r="M1193" s="86"/>
      <c r="N1193" s="71"/>
      <c r="O1193" s="72"/>
      <c r="P1193" s="70"/>
      <c r="Q1193" s="78"/>
      <c r="R1193" s="79"/>
      <c r="S1193" s="80">
        <v>0</v>
      </c>
      <c r="T1193" s="81">
        <v>0</v>
      </c>
      <c r="U1193" s="88">
        <v>0</v>
      </c>
      <c r="V1193" s="80"/>
      <c r="W1193" s="81"/>
      <c r="X1193" s="1"/>
    </row>
    <row r="1194" spans="1:24" ht="23.25">
      <c r="A1194" s="1"/>
      <c r="B1194" s="40"/>
      <c r="C1194" s="40"/>
      <c r="D1194" s="40"/>
      <c r="E1194" s="40"/>
      <c r="F1194" s="50"/>
      <c r="G1194" s="91"/>
      <c r="H1194" s="89" t="s">
        <v>431</v>
      </c>
      <c r="I1194" s="44"/>
      <c r="J1194" s="48" t="s">
        <v>432</v>
      </c>
      <c r="K1194" s="49"/>
      <c r="L1194" s="42"/>
      <c r="M1194" s="86"/>
      <c r="N1194" s="71"/>
      <c r="O1194" s="72"/>
      <c r="P1194" s="70"/>
      <c r="Q1194" s="78"/>
      <c r="R1194" s="79"/>
      <c r="S1194" s="80">
        <f>+S1195+S1196</f>
        <v>4726</v>
      </c>
      <c r="T1194" s="81">
        <f>+T1195+T1196</f>
        <v>589.2</v>
      </c>
      <c r="U1194" s="88">
        <f>+U1195+U1196</f>
        <v>589.2</v>
      </c>
      <c r="V1194" s="80">
        <f>(U1194/S1194)*100</f>
        <v>12.4672027084215</v>
      </c>
      <c r="W1194" s="81">
        <f>(U1194/T1194)*100</f>
        <v>100</v>
      </c>
      <c r="X1194" s="1"/>
    </row>
    <row r="1195" spans="1:24" ht="23.25">
      <c r="A1195" s="1"/>
      <c r="B1195" s="40"/>
      <c r="C1195" s="40"/>
      <c r="D1195" s="40"/>
      <c r="E1195" s="40"/>
      <c r="F1195" s="50"/>
      <c r="G1195" s="91"/>
      <c r="H1195" s="40"/>
      <c r="I1195" s="44"/>
      <c r="J1195" s="48" t="s">
        <v>40</v>
      </c>
      <c r="K1195" s="49"/>
      <c r="L1195" s="42"/>
      <c r="M1195" s="86"/>
      <c r="N1195" s="71"/>
      <c r="O1195" s="72"/>
      <c r="P1195" s="70"/>
      <c r="Q1195" s="78"/>
      <c r="R1195" s="79"/>
      <c r="S1195" s="80">
        <v>4726</v>
      </c>
      <c r="T1195" s="81">
        <v>589.2</v>
      </c>
      <c r="U1195" s="88">
        <v>589.2</v>
      </c>
      <c r="V1195" s="80">
        <f>(U1195/S1195)*100</f>
        <v>12.4672027084215</v>
      </c>
      <c r="W1195" s="81">
        <f>(U1195/T1195)*100</f>
        <v>100</v>
      </c>
      <c r="X1195" s="1"/>
    </row>
    <row r="1196" spans="1:24" ht="23.25">
      <c r="A1196" s="1"/>
      <c r="B1196" s="40"/>
      <c r="C1196" s="40"/>
      <c r="D1196" s="40"/>
      <c r="E1196" s="40"/>
      <c r="F1196" s="50"/>
      <c r="G1196" s="91"/>
      <c r="H1196" s="40"/>
      <c r="I1196" s="44"/>
      <c r="J1196" s="48" t="s">
        <v>41</v>
      </c>
      <c r="K1196" s="49"/>
      <c r="L1196" s="42"/>
      <c r="M1196" s="86"/>
      <c r="N1196" s="71"/>
      <c r="O1196" s="72"/>
      <c r="P1196" s="70"/>
      <c r="Q1196" s="78"/>
      <c r="R1196" s="79"/>
      <c r="S1196" s="80">
        <v>0</v>
      </c>
      <c r="T1196" s="81">
        <v>0</v>
      </c>
      <c r="U1196" s="88">
        <v>0</v>
      </c>
      <c r="V1196" s="80"/>
      <c r="W1196" s="81"/>
      <c r="X1196" s="1"/>
    </row>
    <row r="1197" spans="1:24" ht="23.25">
      <c r="A1197" s="1"/>
      <c r="B1197" s="40"/>
      <c r="C1197" s="40"/>
      <c r="D1197" s="40"/>
      <c r="E1197" s="40"/>
      <c r="F1197" s="50"/>
      <c r="G1197" s="91"/>
      <c r="H1197" s="89" t="s">
        <v>106</v>
      </c>
      <c r="I1197" s="44"/>
      <c r="J1197" s="48" t="s">
        <v>518</v>
      </c>
      <c r="K1197" s="49"/>
      <c r="L1197" s="42"/>
      <c r="M1197" s="86"/>
      <c r="N1197" s="71"/>
      <c r="O1197" s="72"/>
      <c r="P1197" s="70"/>
      <c r="Q1197" s="78"/>
      <c r="R1197" s="79"/>
      <c r="S1197" s="80">
        <f>+S1198+S1199</f>
        <v>3437.9</v>
      </c>
      <c r="T1197" s="81">
        <f>+T1198+T1199</f>
        <v>442.1</v>
      </c>
      <c r="U1197" s="88">
        <f>+U1198+U1199</f>
        <v>442.1</v>
      </c>
      <c r="V1197" s="80">
        <f>(U1197/S1197)*100</f>
        <v>12.859594519910411</v>
      </c>
      <c r="W1197" s="81">
        <f>(U1197/T1197)*100</f>
        <v>100</v>
      </c>
      <c r="X1197" s="1"/>
    </row>
    <row r="1198" spans="1:24" ht="23.25">
      <c r="A1198" s="1"/>
      <c r="B1198" s="40"/>
      <c r="C1198" s="40"/>
      <c r="D1198" s="40"/>
      <c r="E1198" s="40"/>
      <c r="F1198" s="50"/>
      <c r="G1198" s="91"/>
      <c r="H1198" s="40"/>
      <c r="I1198" s="44"/>
      <c r="J1198" s="48" t="s">
        <v>40</v>
      </c>
      <c r="K1198" s="49"/>
      <c r="L1198" s="42"/>
      <c r="M1198" s="86"/>
      <c r="N1198" s="71"/>
      <c r="O1198" s="72"/>
      <c r="P1198" s="70"/>
      <c r="Q1198" s="78"/>
      <c r="R1198" s="79"/>
      <c r="S1198" s="80">
        <v>3437.9</v>
      </c>
      <c r="T1198" s="81">
        <v>442.1</v>
      </c>
      <c r="U1198" s="88">
        <v>442.1</v>
      </c>
      <c r="V1198" s="80">
        <f>(U1198/S1198)*100</f>
        <v>12.859594519910411</v>
      </c>
      <c r="W1198" s="81">
        <f>(U1198/T1198)*100</f>
        <v>100</v>
      </c>
      <c r="X1198" s="1"/>
    </row>
    <row r="1199" spans="1:24" ht="23.25">
      <c r="A1199" s="1"/>
      <c r="B1199" s="40"/>
      <c r="C1199" s="40"/>
      <c r="D1199" s="40"/>
      <c r="E1199" s="40"/>
      <c r="F1199" s="50"/>
      <c r="G1199" s="91"/>
      <c r="H1199" s="40"/>
      <c r="I1199" s="44"/>
      <c r="J1199" s="48" t="s">
        <v>41</v>
      </c>
      <c r="K1199" s="49"/>
      <c r="L1199" s="42"/>
      <c r="M1199" s="86"/>
      <c r="N1199" s="71"/>
      <c r="O1199" s="72"/>
      <c r="P1199" s="70"/>
      <c r="Q1199" s="78"/>
      <c r="R1199" s="79"/>
      <c r="S1199" s="80">
        <v>0</v>
      </c>
      <c r="T1199" s="81">
        <v>0</v>
      </c>
      <c r="U1199" s="88">
        <v>0</v>
      </c>
      <c r="V1199" s="80"/>
      <c r="W1199" s="81"/>
      <c r="X1199" s="1"/>
    </row>
    <row r="1200" spans="1:24" ht="23.25">
      <c r="A1200" s="1"/>
      <c r="B1200" s="40"/>
      <c r="C1200" s="40"/>
      <c r="D1200" s="40"/>
      <c r="E1200" s="40"/>
      <c r="F1200" s="50"/>
      <c r="G1200" s="91"/>
      <c r="H1200" s="89" t="s">
        <v>108</v>
      </c>
      <c r="I1200" s="44"/>
      <c r="J1200" s="48" t="s">
        <v>109</v>
      </c>
      <c r="K1200" s="49"/>
      <c r="L1200" s="42"/>
      <c r="M1200" s="86"/>
      <c r="N1200" s="71"/>
      <c r="O1200" s="72"/>
      <c r="P1200" s="70"/>
      <c r="Q1200" s="78"/>
      <c r="R1200" s="79"/>
      <c r="S1200" s="80">
        <f>+S1201+S1202</f>
        <v>5915</v>
      </c>
      <c r="T1200" s="81">
        <f>+T1201+T1202</f>
        <v>701.3</v>
      </c>
      <c r="U1200" s="88">
        <f>+U1201+U1202</f>
        <v>701.3</v>
      </c>
      <c r="V1200" s="80">
        <f>(U1200/S1200)*100</f>
        <v>11.85629754860524</v>
      </c>
      <c r="W1200" s="81">
        <f>(U1200/T1200)*100</f>
        <v>100</v>
      </c>
      <c r="X1200" s="1"/>
    </row>
    <row r="1201" spans="1:24" ht="23.25">
      <c r="A1201" s="1"/>
      <c r="B1201" s="40"/>
      <c r="C1201" s="40"/>
      <c r="D1201" s="40"/>
      <c r="E1201" s="40"/>
      <c r="F1201" s="50"/>
      <c r="G1201" s="91"/>
      <c r="H1201" s="40"/>
      <c r="I1201" s="44"/>
      <c r="J1201" s="48" t="s">
        <v>40</v>
      </c>
      <c r="K1201" s="49"/>
      <c r="L1201" s="42"/>
      <c r="M1201" s="86"/>
      <c r="N1201" s="71"/>
      <c r="O1201" s="72"/>
      <c r="P1201" s="70"/>
      <c r="Q1201" s="78"/>
      <c r="R1201" s="79"/>
      <c r="S1201" s="80">
        <v>5915</v>
      </c>
      <c r="T1201" s="81">
        <v>701.3</v>
      </c>
      <c r="U1201" s="88">
        <v>701.3</v>
      </c>
      <c r="V1201" s="80">
        <f>(U1201/S1201)*100</f>
        <v>11.85629754860524</v>
      </c>
      <c r="W1201" s="81">
        <f>(U1201/T1201)*100</f>
        <v>100</v>
      </c>
      <c r="X1201" s="1"/>
    </row>
    <row r="1202" spans="1:24" ht="23.25">
      <c r="A1202" s="1"/>
      <c r="B1202" s="40"/>
      <c r="C1202" s="40"/>
      <c r="D1202" s="40"/>
      <c r="E1202" s="40"/>
      <c r="F1202" s="50"/>
      <c r="G1202" s="91"/>
      <c r="H1202" s="40"/>
      <c r="I1202" s="44"/>
      <c r="J1202" s="48" t="s">
        <v>41</v>
      </c>
      <c r="K1202" s="49"/>
      <c r="L1202" s="42"/>
      <c r="M1202" s="86"/>
      <c r="N1202" s="71"/>
      <c r="O1202" s="72"/>
      <c r="P1202" s="70"/>
      <c r="Q1202" s="78"/>
      <c r="R1202" s="79"/>
      <c r="S1202" s="80">
        <v>0</v>
      </c>
      <c r="T1202" s="81">
        <v>0</v>
      </c>
      <c r="U1202" s="88">
        <v>0</v>
      </c>
      <c r="V1202" s="80"/>
      <c r="W1202" s="81"/>
      <c r="X1202" s="1"/>
    </row>
    <row r="1203" spans="1:24" ht="23.25">
      <c r="A1203" s="1"/>
      <c r="B1203" s="40"/>
      <c r="C1203" s="40"/>
      <c r="D1203" s="40"/>
      <c r="E1203" s="40"/>
      <c r="F1203" s="50"/>
      <c r="G1203" s="91"/>
      <c r="H1203" s="89" t="s">
        <v>110</v>
      </c>
      <c r="I1203" s="44"/>
      <c r="J1203" s="48" t="s">
        <v>111</v>
      </c>
      <c r="K1203" s="49"/>
      <c r="L1203" s="42"/>
      <c r="M1203" s="86"/>
      <c r="N1203" s="71"/>
      <c r="O1203" s="72"/>
      <c r="P1203" s="70"/>
      <c r="Q1203" s="78"/>
      <c r="R1203" s="79"/>
      <c r="S1203" s="80">
        <f>+S1204+S1205</f>
        <v>4733.2</v>
      </c>
      <c r="T1203" s="81">
        <f>+T1204+T1205</f>
        <v>490.7</v>
      </c>
      <c r="U1203" s="88">
        <f>+U1204+U1205</f>
        <v>490.7</v>
      </c>
      <c r="V1203" s="80">
        <f>(U1203/S1203)*100</f>
        <v>10.36719344206879</v>
      </c>
      <c r="W1203" s="81">
        <f>(U1203/T1203)*100</f>
        <v>100</v>
      </c>
      <c r="X1203" s="1"/>
    </row>
    <row r="1204" spans="1:24" ht="23.25">
      <c r="A1204" s="1"/>
      <c r="B1204" s="40"/>
      <c r="C1204" s="40"/>
      <c r="D1204" s="40"/>
      <c r="E1204" s="40"/>
      <c r="F1204" s="50"/>
      <c r="G1204" s="91"/>
      <c r="H1204" s="40"/>
      <c r="I1204" s="44"/>
      <c r="J1204" s="48" t="s">
        <v>40</v>
      </c>
      <c r="K1204" s="49"/>
      <c r="L1204" s="42"/>
      <c r="M1204" s="86"/>
      <c r="N1204" s="71"/>
      <c r="O1204" s="72"/>
      <c r="P1204" s="70"/>
      <c r="Q1204" s="78"/>
      <c r="R1204" s="79"/>
      <c r="S1204" s="80">
        <v>4733.2</v>
      </c>
      <c r="T1204" s="81">
        <v>490.7</v>
      </c>
      <c r="U1204" s="88">
        <v>490.7</v>
      </c>
      <c r="V1204" s="80">
        <f>(U1204/S1204)*100</f>
        <v>10.36719344206879</v>
      </c>
      <c r="W1204" s="81">
        <f>(U1204/T1204)*100</f>
        <v>100</v>
      </c>
      <c r="X1204" s="1"/>
    </row>
    <row r="1205" spans="1:24" ht="23.25">
      <c r="A1205" s="1"/>
      <c r="B1205" s="40"/>
      <c r="C1205" s="40"/>
      <c r="D1205" s="40"/>
      <c r="E1205" s="40"/>
      <c r="F1205" s="50"/>
      <c r="G1205" s="91"/>
      <c r="H1205" s="40"/>
      <c r="I1205" s="44"/>
      <c r="J1205" s="48" t="s">
        <v>41</v>
      </c>
      <c r="K1205" s="49"/>
      <c r="L1205" s="42"/>
      <c r="M1205" s="86"/>
      <c r="N1205" s="71"/>
      <c r="O1205" s="72"/>
      <c r="P1205" s="70"/>
      <c r="Q1205" s="78"/>
      <c r="R1205" s="79"/>
      <c r="S1205" s="80">
        <v>0</v>
      </c>
      <c r="T1205" s="81">
        <v>0</v>
      </c>
      <c r="U1205" s="88">
        <v>0</v>
      </c>
      <c r="V1205" s="80"/>
      <c r="W1205" s="81"/>
      <c r="X1205" s="1"/>
    </row>
    <row r="1206" spans="1:24" ht="23.25">
      <c r="A1206" s="1"/>
      <c r="B1206" s="40"/>
      <c r="C1206" s="40"/>
      <c r="D1206" s="40"/>
      <c r="E1206" s="40"/>
      <c r="F1206" s="50"/>
      <c r="G1206" s="91"/>
      <c r="H1206" s="89" t="s">
        <v>207</v>
      </c>
      <c r="I1206" s="44"/>
      <c r="J1206" s="48" t="s">
        <v>208</v>
      </c>
      <c r="K1206" s="49"/>
      <c r="L1206" s="42"/>
      <c r="M1206" s="86"/>
      <c r="N1206" s="71"/>
      <c r="O1206" s="72"/>
      <c r="P1206" s="70"/>
      <c r="Q1206" s="78"/>
      <c r="R1206" s="79"/>
      <c r="S1206" s="80">
        <f>+S1207+S1208</f>
        <v>3150.3</v>
      </c>
      <c r="T1206" s="81">
        <f>+T1207+T1208</f>
        <v>354.6</v>
      </c>
      <c r="U1206" s="88">
        <f>+U1207+U1208</f>
        <v>354.6</v>
      </c>
      <c r="V1206" s="80">
        <f>(U1206/S1206)*100</f>
        <v>11.2560708503952</v>
      </c>
      <c r="W1206" s="81">
        <f>(U1206/T1206)*100</f>
        <v>100</v>
      </c>
      <c r="X1206" s="1"/>
    </row>
    <row r="1207" spans="1:24" ht="23.25">
      <c r="A1207" s="1"/>
      <c r="B1207" s="40"/>
      <c r="C1207" s="40"/>
      <c r="D1207" s="40"/>
      <c r="E1207" s="40"/>
      <c r="F1207" s="50"/>
      <c r="G1207" s="91"/>
      <c r="H1207" s="40"/>
      <c r="I1207" s="44"/>
      <c r="J1207" s="48" t="s">
        <v>40</v>
      </c>
      <c r="K1207" s="49"/>
      <c r="L1207" s="42"/>
      <c r="M1207" s="86"/>
      <c r="N1207" s="71"/>
      <c r="O1207" s="72"/>
      <c r="P1207" s="70"/>
      <c r="Q1207" s="78"/>
      <c r="R1207" s="79"/>
      <c r="S1207" s="80">
        <v>3150.3</v>
      </c>
      <c r="T1207" s="81">
        <v>354.6</v>
      </c>
      <c r="U1207" s="88">
        <v>354.6</v>
      </c>
      <c r="V1207" s="80">
        <f>(U1207/S1207)*100</f>
        <v>11.2560708503952</v>
      </c>
      <c r="W1207" s="81">
        <f>(U1207/T1207)*100</f>
        <v>100</v>
      </c>
      <c r="X1207" s="1"/>
    </row>
    <row r="1208" spans="1:24" ht="23.25">
      <c r="A1208" s="1"/>
      <c r="B1208" s="40"/>
      <c r="C1208" s="40"/>
      <c r="D1208" s="40"/>
      <c r="E1208" s="40"/>
      <c r="F1208" s="50"/>
      <c r="G1208" s="91"/>
      <c r="H1208" s="40"/>
      <c r="I1208" s="44"/>
      <c r="J1208" s="48" t="s">
        <v>41</v>
      </c>
      <c r="K1208" s="49"/>
      <c r="L1208" s="42"/>
      <c r="M1208" s="86"/>
      <c r="N1208" s="71"/>
      <c r="O1208" s="72"/>
      <c r="P1208" s="70"/>
      <c r="Q1208" s="78"/>
      <c r="R1208" s="79"/>
      <c r="S1208" s="80">
        <v>0</v>
      </c>
      <c r="T1208" s="81">
        <v>0</v>
      </c>
      <c r="U1208" s="88">
        <v>0</v>
      </c>
      <c r="V1208" s="80"/>
      <c r="W1208" s="81"/>
      <c r="X1208" s="1"/>
    </row>
    <row r="1209" spans="1:24" ht="23.25">
      <c r="A1209" s="1"/>
      <c r="B1209" s="40"/>
      <c r="C1209" s="40"/>
      <c r="D1209" s="40"/>
      <c r="E1209" s="40"/>
      <c r="F1209" s="50"/>
      <c r="G1209" s="91"/>
      <c r="H1209" s="89" t="s">
        <v>209</v>
      </c>
      <c r="I1209" s="44"/>
      <c r="J1209" s="48" t="s">
        <v>210</v>
      </c>
      <c r="K1209" s="49"/>
      <c r="L1209" s="42"/>
      <c r="M1209" s="86"/>
      <c r="N1209" s="71"/>
      <c r="O1209" s="72"/>
      <c r="P1209" s="70"/>
      <c r="Q1209" s="78"/>
      <c r="R1209" s="79"/>
      <c r="S1209" s="80">
        <f>+S1210+S1211</f>
        <v>3495.2</v>
      </c>
      <c r="T1209" s="81">
        <f>+T1210+T1211</f>
        <v>463.9</v>
      </c>
      <c r="U1209" s="88">
        <f>+U1210+U1211</f>
        <v>463.9</v>
      </c>
      <c r="V1209" s="80">
        <f>(U1209/S1209)*100</f>
        <v>13.272487983520257</v>
      </c>
      <c r="W1209" s="81">
        <f>(U1209/T1209)*100</f>
        <v>100</v>
      </c>
      <c r="X1209" s="1"/>
    </row>
    <row r="1210" spans="1:24" ht="23.25">
      <c r="A1210" s="1"/>
      <c r="B1210" s="40"/>
      <c r="C1210" s="40"/>
      <c r="D1210" s="40"/>
      <c r="E1210" s="40"/>
      <c r="F1210" s="50"/>
      <c r="G1210" s="91"/>
      <c r="H1210" s="40"/>
      <c r="I1210" s="44"/>
      <c r="J1210" s="48" t="s">
        <v>40</v>
      </c>
      <c r="K1210" s="49"/>
      <c r="L1210" s="42"/>
      <c r="M1210" s="86"/>
      <c r="N1210" s="71"/>
      <c r="O1210" s="72"/>
      <c r="P1210" s="70"/>
      <c r="Q1210" s="78"/>
      <c r="R1210" s="79"/>
      <c r="S1210" s="80">
        <v>3495.2</v>
      </c>
      <c r="T1210" s="81">
        <v>463.9</v>
      </c>
      <c r="U1210" s="88">
        <v>463.9</v>
      </c>
      <c r="V1210" s="80">
        <f>(U1210/S1210)*100</f>
        <v>13.272487983520257</v>
      </c>
      <c r="W1210" s="81">
        <f>(U1210/T1210)*100</f>
        <v>100</v>
      </c>
      <c r="X1210" s="1"/>
    </row>
    <row r="1211" spans="1:24" ht="23.25">
      <c r="A1211" s="1"/>
      <c r="B1211" s="40"/>
      <c r="C1211" s="40"/>
      <c r="D1211" s="40"/>
      <c r="E1211" s="40"/>
      <c r="F1211" s="50"/>
      <c r="G1211" s="91"/>
      <c r="H1211" s="40"/>
      <c r="I1211" s="44"/>
      <c r="J1211" s="48" t="s">
        <v>41</v>
      </c>
      <c r="K1211" s="49"/>
      <c r="L1211" s="42"/>
      <c r="M1211" s="86"/>
      <c r="N1211" s="71"/>
      <c r="O1211" s="72"/>
      <c r="P1211" s="70"/>
      <c r="Q1211" s="78"/>
      <c r="R1211" s="79"/>
      <c r="S1211" s="80">
        <v>0</v>
      </c>
      <c r="T1211" s="81">
        <v>0</v>
      </c>
      <c r="U1211" s="88">
        <v>0</v>
      </c>
      <c r="V1211" s="80"/>
      <c r="W1211" s="81"/>
      <c r="X1211" s="1"/>
    </row>
    <row r="1212" spans="1:24" ht="23.25">
      <c r="A1212" s="1"/>
      <c r="B1212" s="40"/>
      <c r="C1212" s="40"/>
      <c r="D1212" s="40"/>
      <c r="E1212" s="40"/>
      <c r="F1212" s="50"/>
      <c r="G1212" s="91"/>
      <c r="H1212" s="89" t="s">
        <v>211</v>
      </c>
      <c r="I1212" s="44"/>
      <c r="J1212" s="48" t="s">
        <v>212</v>
      </c>
      <c r="K1212" s="49"/>
      <c r="L1212" s="42"/>
      <c r="M1212" s="86"/>
      <c r="N1212" s="71"/>
      <c r="O1212" s="72"/>
      <c r="P1212" s="70"/>
      <c r="Q1212" s="78"/>
      <c r="R1212" s="79"/>
      <c r="S1212" s="80">
        <f>+S1213+S1214</f>
        <v>2056.3</v>
      </c>
      <c r="T1212" s="81">
        <f>+T1213+T1214</f>
        <v>251.7</v>
      </c>
      <c r="U1212" s="88">
        <f>+U1213+U1214</f>
        <v>251.7</v>
      </c>
      <c r="V1212" s="80">
        <f>(U1212/S1212)*100</f>
        <v>12.240431843602586</v>
      </c>
      <c r="W1212" s="81">
        <f>(U1212/T1212)*100</f>
        <v>100</v>
      </c>
      <c r="X1212" s="1"/>
    </row>
    <row r="1213" spans="1:24" ht="23.25">
      <c r="A1213" s="1"/>
      <c r="B1213" s="40"/>
      <c r="C1213" s="40"/>
      <c r="D1213" s="40"/>
      <c r="E1213" s="40"/>
      <c r="F1213" s="50"/>
      <c r="G1213" s="91"/>
      <c r="H1213" s="40"/>
      <c r="I1213" s="44"/>
      <c r="J1213" s="48" t="s">
        <v>40</v>
      </c>
      <c r="K1213" s="49"/>
      <c r="L1213" s="42"/>
      <c r="M1213" s="86"/>
      <c r="N1213" s="71"/>
      <c r="O1213" s="72"/>
      <c r="P1213" s="70"/>
      <c r="Q1213" s="78"/>
      <c r="R1213" s="79"/>
      <c r="S1213" s="80">
        <v>2056.3</v>
      </c>
      <c r="T1213" s="81">
        <v>251.7</v>
      </c>
      <c r="U1213" s="88">
        <v>251.7</v>
      </c>
      <c r="V1213" s="80">
        <f>(U1213/S1213)*100</f>
        <v>12.240431843602586</v>
      </c>
      <c r="W1213" s="81">
        <f>(U1213/T1213)*100</f>
        <v>100</v>
      </c>
      <c r="X1213" s="1"/>
    </row>
    <row r="1214" spans="1:24" ht="23.25">
      <c r="A1214" s="1"/>
      <c r="B1214" s="40"/>
      <c r="C1214" s="40"/>
      <c r="D1214" s="40"/>
      <c r="E1214" s="40"/>
      <c r="F1214" s="50"/>
      <c r="G1214" s="91"/>
      <c r="H1214" s="40"/>
      <c r="I1214" s="44"/>
      <c r="J1214" s="48" t="s">
        <v>41</v>
      </c>
      <c r="K1214" s="49"/>
      <c r="L1214" s="42"/>
      <c r="M1214" s="86"/>
      <c r="N1214" s="71"/>
      <c r="O1214" s="72"/>
      <c r="P1214" s="70"/>
      <c r="Q1214" s="78"/>
      <c r="R1214" s="79"/>
      <c r="S1214" s="80">
        <v>0</v>
      </c>
      <c r="T1214" s="81">
        <v>0</v>
      </c>
      <c r="U1214" s="88">
        <v>0</v>
      </c>
      <c r="V1214" s="80"/>
      <c r="W1214" s="81"/>
      <c r="X1214" s="1"/>
    </row>
    <row r="1215" spans="1:24" ht="23.25">
      <c r="A1215" s="1"/>
      <c r="B1215" s="51"/>
      <c r="C1215" s="51"/>
      <c r="D1215" s="51"/>
      <c r="E1215" s="51"/>
      <c r="F1215" s="93"/>
      <c r="G1215" s="94"/>
      <c r="H1215" s="51"/>
      <c r="I1215" s="55"/>
      <c r="J1215" s="56"/>
      <c r="K1215" s="57"/>
      <c r="L1215" s="53"/>
      <c r="M1215" s="87"/>
      <c r="N1215" s="73"/>
      <c r="O1215" s="74"/>
      <c r="P1215" s="75"/>
      <c r="Q1215" s="82"/>
      <c r="R1215" s="83"/>
      <c r="S1215" s="84"/>
      <c r="T1215" s="85"/>
      <c r="U1215" s="82"/>
      <c r="V1215" s="84"/>
      <c r="W1215" s="85"/>
      <c r="X1215" s="1"/>
    </row>
    <row r="1216" spans="1:24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58"/>
      <c r="T1216" s="58"/>
      <c r="U1216" s="58"/>
      <c r="V1216" s="58"/>
      <c r="W1216" s="58"/>
      <c r="X1216" s="1"/>
    </row>
    <row r="1217" spans="1:24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58"/>
      <c r="T1217" s="58"/>
      <c r="U1217" s="59"/>
      <c r="V1217" s="58"/>
      <c r="W1217" s="59" t="s">
        <v>695</v>
      </c>
      <c r="X1217" s="1"/>
    </row>
    <row r="1218" spans="1:24" ht="23.25">
      <c r="A1218" s="1"/>
      <c r="B1218" s="7"/>
      <c r="C1218" s="8"/>
      <c r="D1218" s="8"/>
      <c r="E1218" s="8"/>
      <c r="F1218" s="8"/>
      <c r="G1218" s="8"/>
      <c r="H1218" s="60"/>
      <c r="I1218" s="10"/>
      <c r="J1218" s="10"/>
      <c r="K1218" s="11"/>
      <c r="L1218" s="7" t="s">
        <v>34</v>
      </c>
      <c r="M1218" s="12"/>
      <c r="N1218" s="12"/>
      <c r="O1218" s="12"/>
      <c r="P1218" s="12"/>
      <c r="Q1218" s="12"/>
      <c r="R1218" s="12"/>
      <c r="S1218" s="13"/>
      <c r="T1218" s="8"/>
      <c r="U1218" s="8"/>
      <c r="V1218" s="8"/>
      <c r="W1218" s="9"/>
      <c r="X1218" s="1"/>
    </row>
    <row r="1219" spans="1:24" ht="23.25">
      <c r="A1219" s="1"/>
      <c r="B1219" s="14" t="s">
        <v>23</v>
      </c>
      <c r="C1219" s="15"/>
      <c r="D1219" s="15"/>
      <c r="E1219" s="15"/>
      <c r="F1219" s="15"/>
      <c r="G1219" s="15"/>
      <c r="H1219" s="61"/>
      <c r="I1219" s="17"/>
      <c r="J1219" s="17"/>
      <c r="K1219" s="18"/>
      <c r="L1219" s="19"/>
      <c r="M1219" s="66"/>
      <c r="N1219" s="62" t="s">
        <v>35</v>
      </c>
      <c r="O1219" s="62"/>
      <c r="P1219" s="62"/>
      <c r="Q1219" s="62"/>
      <c r="R1219" s="63"/>
      <c r="S1219" s="14" t="s">
        <v>2</v>
      </c>
      <c r="T1219" s="15"/>
      <c r="U1219" s="15"/>
      <c r="V1219" s="15"/>
      <c r="W1219" s="16"/>
      <c r="X1219" s="1"/>
    </row>
    <row r="1220" spans="1:24" ht="23.25">
      <c r="A1220" s="1"/>
      <c r="B1220" s="20" t="s">
        <v>24</v>
      </c>
      <c r="C1220" s="21"/>
      <c r="D1220" s="21"/>
      <c r="E1220" s="21"/>
      <c r="F1220" s="21"/>
      <c r="G1220" s="21"/>
      <c r="H1220" s="61"/>
      <c r="I1220" s="1"/>
      <c r="J1220" s="2" t="s">
        <v>4</v>
      </c>
      <c r="K1220" s="18"/>
      <c r="L1220" s="23" t="s">
        <v>32</v>
      </c>
      <c r="M1220" s="23" t="s">
        <v>20</v>
      </c>
      <c r="N1220" s="64"/>
      <c r="O1220" s="17"/>
      <c r="P1220" s="65"/>
      <c r="Q1220" s="23" t="s">
        <v>3</v>
      </c>
      <c r="R1220" s="16"/>
      <c r="S1220" s="20" t="s">
        <v>36</v>
      </c>
      <c r="T1220" s="21"/>
      <c r="U1220" s="21"/>
      <c r="V1220" s="21"/>
      <c r="W1220" s="22"/>
      <c r="X1220" s="1"/>
    </row>
    <row r="1221" spans="1:24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33</v>
      </c>
      <c r="M1221" s="30" t="s">
        <v>21</v>
      </c>
      <c r="N1221" s="28" t="s">
        <v>6</v>
      </c>
      <c r="O1221" s="67" t="s">
        <v>7</v>
      </c>
      <c r="P1221" s="28" t="s">
        <v>8</v>
      </c>
      <c r="Q1221" s="20" t="s">
        <v>30</v>
      </c>
      <c r="R1221" s="22"/>
      <c r="S1221" s="24"/>
      <c r="T1221" s="25"/>
      <c r="U1221" s="1"/>
      <c r="V1221" s="14" t="s">
        <v>3</v>
      </c>
      <c r="W1221" s="16"/>
      <c r="X1221" s="1"/>
    </row>
    <row r="1222" spans="1:24" ht="23.25">
      <c r="A1222" s="1"/>
      <c r="B1222" s="14" t="s">
        <v>13</v>
      </c>
      <c r="C1222" s="14" t="s">
        <v>14</v>
      </c>
      <c r="D1222" s="14" t="s">
        <v>15</v>
      </c>
      <c r="E1222" s="14" t="s">
        <v>16</v>
      </c>
      <c r="F1222" s="27" t="s">
        <v>17</v>
      </c>
      <c r="G1222" s="2" t="s">
        <v>5</v>
      </c>
      <c r="H1222" s="14" t="s">
        <v>18</v>
      </c>
      <c r="I1222" s="24"/>
      <c r="J1222" s="1"/>
      <c r="K1222" s="18"/>
      <c r="L1222" s="26" t="s">
        <v>19</v>
      </c>
      <c r="M1222" s="28" t="s">
        <v>22</v>
      </c>
      <c r="N1222" s="28"/>
      <c r="O1222" s="28"/>
      <c r="P1222" s="28"/>
      <c r="Q1222" s="26" t="s">
        <v>25</v>
      </c>
      <c r="R1222" s="29" t="s">
        <v>25</v>
      </c>
      <c r="S1222" s="30" t="s">
        <v>6</v>
      </c>
      <c r="T1222" s="28" t="s">
        <v>9</v>
      </c>
      <c r="U1222" s="26" t="s">
        <v>10</v>
      </c>
      <c r="V1222" s="14" t="s">
        <v>11</v>
      </c>
      <c r="W1222" s="16"/>
      <c r="X1222" s="1"/>
    </row>
    <row r="1223" spans="1:24" ht="23.25">
      <c r="A1223" s="1"/>
      <c r="B1223" s="31"/>
      <c r="C1223" s="31"/>
      <c r="D1223" s="31"/>
      <c r="E1223" s="31"/>
      <c r="F1223" s="32"/>
      <c r="G1223" s="33"/>
      <c r="H1223" s="31"/>
      <c r="I1223" s="31"/>
      <c r="J1223" s="33"/>
      <c r="K1223" s="34"/>
      <c r="L1223" s="35"/>
      <c r="M1223" s="36"/>
      <c r="N1223" s="36"/>
      <c r="O1223" s="36"/>
      <c r="P1223" s="36"/>
      <c r="Q1223" s="35" t="s">
        <v>26</v>
      </c>
      <c r="R1223" s="37" t="s">
        <v>27</v>
      </c>
      <c r="S1223" s="31"/>
      <c r="T1223" s="32"/>
      <c r="U1223" s="33"/>
      <c r="V1223" s="38" t="s">
        <v>28</v>
      </c>
      <c r="W1223" s="39" t="s">
        <v>29</v>
      </c>
      <c r="X1223" s="1"/>
    </row>
    <row r="1224" spans="1:24" ht="23.25">
      <c r="A1224" s="1"/>
      <c r="B1224" s="40"/>
      <c r="C1224" s="40"/>
      <c r="D1224" s="40"/>
      <c r="E1224" s="40"/>
      <c r="F1224" s="50"/>
      <c r="G1224" s="91"/>
      <c r="H1224" s="40"/>
      <c r="I1224" s="44"/>
      <c r="J1224" s="45"/>
      <c r="K1224" s="46"/>
      <c r="L1224" s="47"/>
      <c r="M1224" s="86"/>
      <c r="N1224" s="70"/>
      <c r="O1224" s="70"/>
      <c r="P1224" s="70"/>
      <c r="Q1224" s="78"/>
      <c r="R1224" s="79"/>
      <c r="S1224" s="80"/>
      <c r="T1224" s="80"/>
      <c r="U1224" s="80"/>
      <c r="V1224" s="80"/>
      <c r="W1224" s="81"/>
      <c r="X1224" s="1"/>
    </row>
    <row r="1225" spans="1:24" ht="23.25">
      <c r="A1225" s="1"/>
      <c r="B1225" s="89" t="s">
        <v>508</v>
      </c>
      <c r="C1225" s="89" t="s">
        <v>510</v>
      </c>
      <c r="D1225" s="89" t="s">
        <v>72</v>
      </c>
      <c r="E1225" s="89" t="s">
        <v>44</v>
      </c>
      <c r="F1225" s="90" t="s">
        <v>514</v>
      </c>
      <c r="G1225" s="92" t="s">
        <v>49</v>
      </c>
      <c r="H1225" s="89" t="s">
        <v>186</v>
      </c>
      <c r="I1225" s="44"/>
      <c r="J1225" s="48" t="s">
        <v>519</v>
      </c>
      <c r="K1225" s="49"/>
      <c r="L1225" s="42"/>
      <c r="M1225" s="86"/>
      <c r="N1225" s="71"/>
      <c r="O1225" s="72"/>
      <c r="P1225" s="70"/>
      <c r="Q1225" s="78"/>
      <c r="R1225" s="79"/>
      <c r="S1225" s="80"/>
      <c r="T1225" s="81"/>
      <c r="U1225" s="88"/>
      <c r="V1225" s="80"/>
      <c r="W1225" s="81"/>
      <c r="X1225" s="1"/>
    </row>
    <row r="1226" spans="1:24" ht="23.25">
      <c r="A1226" s="1"/>
      <c r="B1226" s="40"/>
      <c r="C1226" s="40"/>
      <c r="D1226" s="40"/>
      <c r="E1226" s="40"/>
      <c r="F1226" s="50"/>
      <c r="G1226" s="91"/>
      <c r="H1226" s="40"/>
      <c r="I1226" s="44"/>
      <c r="J1226" s="48" t="s">
        <v>188</v>
      </c>
      <c r="K1226" s="49"/>
      <c r="L1226" s="42"/>
      <c r="M1226" s="86"/>
      <c r="N1226" s="71"/>
      <c r="O1226" s="72"/>
      <c r="P1226" s="70"/>
      <c r="Q1226" s="78"/>
      <c r="R1226" s="79"/>
      <c r="S1226" s="80">
        <f>+S1227+S1228</f>
        <v>2333</v>
      </c>
      <c r="T1226" s="81">
        <f>+T1227+T1228</f>
        <v>247.6</v>
      </c>
      <c r="U1226" s="88">
        <f>+U1227+U1228</f>
        <v>247.6</v>
      </c>
      <c r="V1226" s="80">
        <f>(U1226/S1226)*100</f>
        <v>10.612944706386626</v>
      </c>
      <c r="W1226" s="81">
        <f>(U1226/T1226)*100</f>
        <v>100</v>
      </c>
      <c r="X1226" s="1"/>
    </row>
    <row r="1227" spans="1:24" ht="23.25">
      <c r="A1227" s="1"/>
      <c r="B1227" s="40"/>
      <c r="C1227" s="40"/>
      <c r="D1227" s="40"/>
      <c r="E1227" s="40"/>
      <c r="F1227" s="50"/>
      <c r="G1227" s="91"/>
      <c r="H1227" s="40"/>
      <c r="I1227" s="44"/>
      <c r="J1227" s="48" t="s">
        <v>40</v>
      </c>
      <c r="K1227" s="49"/>
      <c r="L1227" s="42"/>
      <c r="M1227" s="86"/>
      <c r="N1227" s="71"/>
      <c r="O1227" s="72"/>
      <c r="P1227" s="70"/>
      <c r="Q1227" s="78"/>
      <c r="R1227" s="79"/>
      <c r="S1227" s="80">
        <v>2333</v>
      </c>
      <c r="T1227" s="81">
        <v>247.6</v>
      </c>
      <c r="U1227" s="88">
        <v>247.6</v>
      </c>
      <c r="V1227" s="80">
        <f>(U1227/S1227)*100</f>
        <v>10.612944706386626</v>
      </c>
      <c r="W1227" s="81">
        <f>(U1227/T1227)*100</f>
        <v>100</v>
      </c>
      <c r="X1227" s="1"/>
    </row>
    <row r="1228" spans="1:24" ht="23.25">
      <c r="A1228" s="1"/>
      <c r="B1228" s="40"/>
      <c r="C1228" s="40"/>
      <c r="D1228" s="40"/>
      <c r="E1228" s="40"/>
      <c r="F1228" s="50"/>
      <c r="G1228" s="91"/>
      <c r="H1228" s="40"/>
      <c r="I1228" s="44"/>
      <c r="J1228" s="48" t="s">
        <v>41</v>
      </c>
      <c r="K1228" s="49"/>
      <c r="L1228" s="42"/>
      <c r="M1228" s="86"/>
      <c r="N1228" s="71"/>
      <c r="O1228" s="72"/>
      <c r="P1228" s="70"/>
      <c r="Q1228" s="78"/>
      <c r="R1228" s="79"/>
      <c r="S1228" s="80">
        <v>0</v>
      </c>
      <c r="T1228" s="81">
        <v>0</v>
      </c>
      <c r="U1228" s="88">
        <v>0</v>
      </c>
      <c r="V1228" s="80"/>
      <c r="W1228" s="81"/>
      <c r="X1228" s="1"/>
    </row>
    <row r="1229" spans="1:24" ht="23.25">
      <c r="A1229" s="1"/>
      <c r="B1229" s="40"/>
      <c r="C1229" s="40"/>
      <c r="D1229" s="40"/>
      <c r="E1229" s="40"/>
      <c r="F1229" s="50"/>
      <c r="G1229" s="91"/>
      <c r="H1229" s="89" t="s">
        <v>112</v>
      </c>
      <c r="I1229" s="44"/>
      <c r="J1229" s="48" t="s">
        <v>113</v>
      </c>
      <c r="K1229" s="49"/>
      <c r="L1229" s="42"/>
      <c r="M1229" s="86"/>
      <c r="N1229" s="71"/>
      <c r="O1229" s="72"/>
      <c r="P1229" s="70"/>
      <c r="Q1229" s="78"/>
      <c r="R1229" s="79"/>
      <c r="S1229" s="80">
        <f>+S1230+S1231</f>
        <v>3144.9</v>
      </c>
      <c r="T1229" s="81">
        <f>+T1230+T1231</f>
        <v>326.3</v>
      </c>
      <c r="U1229" s="88">
        <f>+U1230+U1231</f>
        <v>326.3</v>
      </c>
      <c r="V1229" s="80">
        <f>(U1229/S1229)*100</f>
        <v>10.375528633660847</v>
      </c>
      <c r="W1229" s="81">
        <f>(U1229/T1229)*100</f>
        <v>100</v>
      </c>
      <c r="X1229" s="1"/>
    </row>
    <row r="1230" spans="1:24" ht="23.25">
      <c r="A1230" s="1"/>
      <c r="B1230" s="40"/>
      <c r="C1230" s="40"/>
      <c r="D1230" s="40"/>
      <c r="E1230" s="40"/>
      <c r="F1230" s="50"/>
      <c r="G1230" s="91"/>
      <c r="H1230" s="40"/>
      <c r="I1230" s="44"/>
      <c r="J1230" s="48" t="s">
        <v>40</v>
      </c>
      <c r="K1230" s="49"/>
      <c r="L1230" s="42"/>
      <c r="M1230" s="86"/>
      <c r="N1230" s="71"/>
      <c r="O1230" s="72"/>
      <c r="P1230" s="70"/>
      <c r="Q1230" s="78"/>
      <c r="R1230" s="79"/>
      <c r="S1230" s="80">
        <v>3144.9</v>
      </c>
      <c r="T1230" s="81">
        <v>326.3</v>
      </c>
      <c r="U1230" s="88">
        <v>326.3</v>
      </c>
      <c r="V1230" s="80">
        <f>(U1230/S1230)*100</f>
        <v>10.375528633660847</v>
      </c>
      <c r="W1230" s="81">
        <f>(U1230/T1230)*100</f>
        <v>100</v>
      </c>
      <c r="X1230" s="1"/>
    </row>
    <row r="1231" spans="1:24" ht="23.25">
      <c r="A1231" s="1"/>
      <c r="B1231" s="40"/>
      <c r="C1231" s="40"/>
      <c r="D1231" s="40"/>
      <c r="E1231" s="40"/>
      <c r="F1231" s="50"/>
      <c r="G1231" s="91"/>
      <c r="H1231" s="40"/>
      <c r="I1231" s="44"/>
      <c r="J1231" s="48" t="s">
        <v>41</v>
      </c>
      <c r="K1231" s="49"/>
      <c r="L1231" s="42"/>
      <c r="M1231" s="86"/>
      <c r="N1231" s="71"/>
      <c r="O1231" s="72"/>
      <c r="P1231" s="70"/>
      <c r="Q1231" s="78"/>
      <c r="R1231" s="79"/>
      <c r="S1231" s="80">
        <v>0</v>
      </c>
      <c r="T1231" s="81">
        <v>0</v>
      </c>
      <c r="U1231" s="88">
        <v>0</v>
      </c>
      <c r="V1231" s="80"/>
      <c r="W1231" s="81"/>
      <c r="X1231" s="1"/>
    </row>
    <row r="1232" spans="1:24" ht="23.25">
      <c r="A1232" s="1"/>
      <c r="B1232" s="40"/>
      <c r="C1232" s="40"/>
      <c r="D1232" s="40"/>
      <c r="E1232" s="40"/>
      <c r="F1232" s="50"/>
      <c r="G1232" s="91"/>
      <c r="H1232" s="89" t="s">
        <v>114</v>
      </c>
      <c r="I1232" s="44"/>
      <c r="J1232" s="48" t="s">
        <v>115</v>
      </c>
      <c r="K1232" s="49"/>
      <c r="L1232" s="42"/>
      <c r="M1232" s="86"/>
      <c r="N1232" s="71"/>
      <c r="O1232" s="72"/>
      <c r="P1232" s="70"/>
      <c r="Q1232" s="78"/>
      <c r="R1232" s="79"/>
      <c r="S1232" s="80"/>
      <c r="T1232" s="81"/>
      <c r="U1232" s="88"/>
      <c r="V1232" s="80"/>
      <c r="W1232" s="81"/>
      <c r="X1232" s="1"/>
    </row>
    <row r="1233" spans="1:24" ht="23.25">
      <c r="A1233" s="1"/>
      <c r="B1233" s="40"/>
      <c r="C1233" s="40"/>
      <c r="D1233" s="40"/>
      <c r="E1233" s="40"/>
      <c r="F1233" s="50"/>
      <c r="G1233" s="91"/>
      <c r="H1233" s="40"/>
      <c r="I1233" s="44"/>
      <c r="J1233" s="48" t="s">
        <v>116</v>
      </c>
      <c r="K1233" s="49"/>
      <c r="L1233" s="42"/>
      <c r="M1233" s="86"/>
      <c r="N1233" s="71"/>
      <c r="O1233" s="72"/>
      <c r="P1233" s="70"/>
      <c r="Q1233" s="78"/>
      <c r="R1233" s="79"/>
      <c r="S1233" s="80">
        <f>+S1234+S1235</f>
        <v>803.5</v>
      </c>
      <c r="T1233" s="81">
        <f>+T1234+T1235</f>
        <v>78.5</v>
      </c>
      <c r="U1233" s="88">
        <f>+U1234+U1235</f>
        <v>78.5</v>
      </c>
      <c r="V1233" s="80">
        <f>(U1233/S1233)*100</f>
        <v>9.769757311761046</v>
      </c>
      <c r="W1233" s="81">
        <f>(U1233/T1233)*100</f>
        <v>100</v>
      </c>
      <c r="X1233" s="1"/>
    </row>
    <row r="1234" spans="1:24" ht="23.25">
      <c r="A1234" s="1"/>
      <c r="B1234" s="40"/>
      <c r="C1234" s="40"/>
      <c r="D1234" s="40"/>
      <c r="E1234" s="40"/>
      <c r="F1234" s="50"/>
      <c r="G1234" s="91"/>
      <c r="H1234" s="40"/>
      <c r="I1234" s="44"/>
      <c r="J1234" s="48" t="s">
        <v>40</v>
      </c>
      <c r="K1234" s="49"/>
      <c r="L1234" s="42"/>
      <c r="M1234" s="86"/>
      <c r="N1234" s="71"/>
      <c r="O1234" s="72"/>
      <c r="P1234" s="70"/>
      <c r="Q1234" s="78"/>
      <c r="R1234" s="79"/>
      <c r="S1234" s="80">
        <v>803.5</v>
      </c>
      <c r="T1234" s="81">
        <v>78.5</v>
      </c>
      <c r="U1234" s="88">
        <v>78.5</v>
      </c>
      <c r="V1234" s="80">
        <f>(U1234/S1234)*100</f>
        <v>9.769757311761046</v>
      </c>
      <c r="W1234" s="81">
        <f>(U1234/T1234)*100</f>
        <v>100</v>
      </c>
      <c r="X1234" s="1"/>
    </row>
    <row r="1235" spans="1:24" ht="23.25">
      <c r="A1235" s="1"/>
      <c r="B1235" s="40"/>
      <c r="C1235" s="40"/>
      <c r="D1235" s="40"/>
      <c r="E1235" s="40"/>
      <c r="F1235" s="50"/>
      <c r="G1235" s="91"/>
      <c r="H1235" s="40"/>
      <c r="I1235" s="44"/>
      <c r="J1235" s="48" t="s">
        <v>41</v>
      </c>
      <c r="K1235" s="49"/>
      <c r="L1235" s="42"/>
      <c r="M1235" s="86"/>
      <c r="N1235" s="71"/>
      <c r="O1235" s="72"/>
      <c r="P1235" s="70"/>
      <c r="Q1235" s="78"/>
      <c r="R1235" s="79"/>
      <c r="S1235" s="80">
        <v>0</v>
      </c>
      <c r="T1235" s="81">
        <v>0</v>
      </c>
      <c r="U1235" s="88">
        <v>0</v>
      </c>
      <c r="V1235" s="80"/>
      <c r="W1235" s="81"/>
      <c r="X1235" s="1"/>
    </row>
    <row r="1236" spans="1:24" ht="23.25">
      <c r="A1236" s="1"/>
      <c r="B1236" s="40"/>
      <c r="C1236" s="40"/>
      <c r="D1236" s="40"/>
      <c r="E1236" s="40"/>
      <c r="F1236" s="50"/>
      <c r="G1236" s="91"/>
      <c r="H1236" s="89" t="s">
        <v>117</v>
      </c>
      <c r="I1236" s="44"/>
      <c r="J1236" s="48" t="s">
        <v>118</v>
      </c>
      <c r="K1236" s="49"/>
      <c r="L1236" s="42"/>
      <c r="M1236" s="86"/>
      <c r="N1236" s="71"/>
      <c r="O1236" s="72"/>
      <c r="P1236" s="70"/>
      <c r="Q1236" s="78"/>
      <c r="R1236" s="79"/>
      <c r="S1236" s="80"/>
      <c r="T1236" s="81"/>
      <c r="U1236" s="88"/>
      <c r="V1236" s="80"/>
      <c r="W1236" s="81"/>
      <c r="X1236" s="1"/>
    </row>
    <row r="1237" spans="1:24" ht="23.25">
      <c r="A1237" s="1"/>
      <c r="B1237" s="40"/>
      <c r="C1237" s="40"/>
      <c r="D1237" s="40"/>
      <c r="E1237" s="40"/>
      <c r="F1237" s="50"/>
      <c r="G1237" s="91"/>
      <c r="H1237" s="40"/>
      <c r="I1237" s="44"/>
      <c r="J1237" s="48" t="s">
        <v>119</v>
      </c>
      <c r="K1237" s="49"/>
      <c r="L1237" s="42"/>
      <c r="M1237" s="86"/>
      <c r="N1237" s="71"/>
      <c r="O1237" s="72"/>
      <c r="P1237" s="70"/>
      <c r="Q1237" s="78"/>
      <c r="R1237" s="79"/>
      <c r="S1237" s="80">
        <f>+S1238+S1239</f>
        <v>4421.5</v>
      </c>
      <c r="T1237" s="81">
        <f>+T1238+T1239</f>
        <v>462.7</v>
      </c>
      <c r="U1237" s="88">
        <f>+U1238+U1239</f>
        <v>462.7</v>
      </c>
      <c r="V1237" s="80">
        <f>(U1237/S1237)*100</f>
        <v>10.46477439782879</v>
      </c>
      <c r="W1237" s="81">
        <f>(U1237/T1237)*100</f>
        <v>100</v>
      </c>
      <c r="X1237" s="1"/>
    </row>
    <row r="1238" spans="1:24" ht="23.25">
      <c r="A1238" s="1"/>
      <c r="B1238" s="40"/>
      <c r="C1238" s="40"/>
      <c r="D1238" s="40"/>
      <c r="E1238" s="40"/>
      <c r="F1238" s="50"/>
      <c r="G1238" s="91"/>
      <c r="H1238" s="40"/>
      <c r="I1238" s="44"/>
      <c r="J1238" s="48" t="s">
        <v>40</v>
      </c>
      <c r="K1238" s="49"/>
      <c r="L1238" s="42"/>
      <c r="M1238" s="86"/>
      <c r="N1238" s="71"/>
      <c r="O1238" s="72"/>
      <c r="P1238" s="70"/>
      <c r="Q1238" s="78"/>
      <c r="R1238" s="79"/>
      <c r="S1238" s="80">
        <v>4421.5</v>
      </c>
      <c r="T1238" s="81">
        <v>462.7</v>
      </c>
      <c r="U1238" s="88">
        <v>462.7</v>
      </c>
      <c r="V1238" s="80">
        <f>(U1238/S1238)*100</f>
        <v>10.46477439782879</v>
      </c>
      <c r="W1238" s="81">
        <f>(U1238/T1238)*100</f>
        <v>100</v>
      </c>
      <c r="X1238" s="1"/>
    </row>
    <row r="1239" spans="1:24" ht="23.25">
      <c r="A1239" s="1"/>
      <c r="B1239" s="40"/>
      <c r="C1239" s="40"/>
      <c r="D1239" s="40"/>
      <c r="E1239" s="40"/>
      <c r="F1239" s="50"/>
      <c r="G1239" s="91"/>
      <c r="H1239" s="40"/>
      <c r="I1239" s="44"/>
      <c r="J1239" s="48" t="s">
        <v>41</v>
      </c>
      <c r="K1239" s="49"/>
      <c r="L1239" s="42"/>
      <c r="M1239" s="86"/>
      <c r="N1239" s="71"/>
      <c r="O1239" s="72"/>
      <c r="P1239" s="70"/>
      <c r="Q1239" s="78"/>
      <c r="R1239" s="79"/>
      <c r="S1239" s="80">
        <v>0</v>
      </c>
      <c r="T1239" s="81">
        <v>0</v>
      </c>
      <c r="U1239" s="88">
        <v>0</v>
      </c>
      <c r="V1239" s="80"/>
      <c r="W1239" s="81"/>
      <c r="X1239" s="1"/>
    </row>
    <row r="1240" spans="1:24" ht="23.25">
      <c r="A1240" s="1"/>
      <c r="B1240" s="40"/>
      <c r="C1240" s="40"/>
      <c r="D1240" s="40"/>
      <c r="E1240" s="40"/>
      <c r="F1240" s="50"/>
      <c r="G1240" s="91"/>
      <c r="H1240" s="89" t="s">
        <v>120</v>
      </c>
      <c r="I1240" s="44"/>
      <c r="J1240" s="48" t="s">
        <v>520</v>
      </c>
      <c r="K1240" s="49"/>
      <c r="L1240" s="42"/>
      <c r="M1240" s="86"/>
      <c r="N1240" s="71"/>
      <c r="O1240" s="72"/>
      <c r="P1240" s="70"/>
      <c r="Q1240" s="78"/>
      <c r="R1240" s="79"/>
      <c r="S1240" s="80"/>
      <c r="T1240" s="81"/>
      <c r="U1240" s="88"/>
      <c r="V1240" s="80"/>
      <c r="W1240" s="81"/>
      <c r="X1240" s="1"/>
    </row>
    <row r="1241" spans="1:24" ht="23.25">
      <c r="A1241" s="1"/>
      <c r="B1241" s="40"/>
      <c r="C1241" s="40"/>
      <c r="D1241" s="40"/>
      <c r="E1241" s="40"/>
      <c r="F1241" s="50"/>
      <c r="G1241" s="91"/>
      <c r="H1241" s="40"/>
      <c r="I1241" s="44"/>
      <c r="J1241" s="48" t="s">
        <v>122</v>
      </c>
      <c r="K1241" s="49"/>
      <c r="L1241" s="42"/>
      <c r="M1241" s="86"/>
      <c r="N1241" s="71"/>
      <c r="O1241" s="72"/>
      <c r="P1241" s="70"/>
      <c r="Q1241" s="78"/>
      <c r="R1241" s="79"/>
      <c r="S1241" s="80">
        <f>+S1242+S1243</f>
        <v>2637.3</v>
      </c>
      <c r="T1241" s="81">
        <f>+T1242+T1243</f>
        <v>319</v>
      </c>
      <c r="U1241" s="88">
        <f>+U1242+U1243</f>
        <v>319</v>
      </c>
      <c r="V1241" s="80">
        <f>(U1241/S1241)*100</f>
        <v>12.095703939635232</v>
      </c>
      <c r="W1241" s="81">
        <f>(U1241/T1241)*100</f>
        <v>100</v>
      </c>
      <c r="X1241" s="1"/>
    </row>
    <row r="1242" spans="1:24" ht="23.25">
      <c r="A1242" s="1"/>
      <c r="B1242" s="40"/>
      <c r="C1242" s="40"/>
      <c r="D1242" s="40"/>
      <c r="E1242" s="40"/>
      <c r="F1242" s="50"/>
      <c r="G1242" s="91"/>
      <c r="H1242" s="40"/>
      <c r="I1242" s="44"/>
      <c r="J1242" s="48" t="s">
        <v>40</v>
      </c>
      <c r="K1242" s="49"/>
      <c r="L1242" s="42"/>
      <c r="M1242" s="86"/>
      <c r="N1242" s="71"/>
      <c r="O1242" s="72"/>
      <c r="P1242" s="70"/>
      <c r="Q1242" s="78"/>
      <c r="R1242" s="79"/>
      <c r="S1242" s="80">
        <v>2637.3</v>
      </c>
      <c r="T1242" s="81">
        <v>319</v>
      </c>
      <c r="U1242" s="88">
        <v>319</v>
      </c>
      <c r="V1242" s="80">
        <f>(U1242/S1242)*100</f>
        <v>12.095703939635232</v>
      </c>
      <c r="W1242" s="81">
        <f>(U1242/T1242)*100</f>
        <v>100</v>
      </c>
      <c r="X1242" s="1"/>
    </row>
    <row r="1243" spans="1:24" ht="23.25">
      <c r="A1243" s="1"/>
      <c r="B1243" s="40"/>
      <c r="C1243" s="40"/>
      <c r="D1243" s="40"/>
      <c r="E1243" s="40"/>
      <c r="F1243" s="50"/>
      <c r="G1243" s="91"/>
      <c r="H1243" s="40"/>
      <c r="I1243" s="44"/>
      <c r="J1243" s="48" t="s">
        <v>41</v>
      </c>
      <c r="K1243" s="49"/>
      <c r="L1243" s="42"/>
      <c r="M1243" s="86"/>
      <c r="N1243" s="71"/>
      <c r="O1243" s="72"/>
      <c r="P1243" s="70"/>
      <c r="Q1243" s="78"/>
      <c r="R1243" s="79"/>
      <c r="S1243" s="80">
        <v>0</v>
      </c>
      <c r="T1243" s="81">
        <v>0</v>
      </c>
      <c r="U1243" s="88">
        <v>0</v>
      </c>
      <c r="V1243" s="80"/>
      <c r="W1243" s="81"/>
      <c r="X1243" s="1"/>
    </row>
    <row r="1244" spans="1:24" ht="23.25">
      <c r="A1244" s="1"/>
      <c r="B1244" s="40"/>
      <c r="C1244" s="40"/>
      <c r="D1244" s="40"/>
      <c r="E1244" s="40"/>
      <c r="F1244" s="50"/>
      <c r="G1244" s="91"/>
      <c r="H1244" s="89" t="s">
        <v>123</v>
      </c>
      <c r="I1244" s="44"/>
      <c r="J1244" s="48" t="s">
        <v>118</v>
      </c>
      <c r="K1244" s="49"/>
      <c r="L1244" s="42"/>
      <c r="M1244" s="86"/>
      <c r="N1244" s="71"/>
      <c r="O1244" s="72"/>
      <c r="P1244" s="70"/>
      <c r="Q1244" s="78"/>
      <c r="R1244" s="79"/>
      <c r="S1244" s="80"/>
      <c r="T1244" s="81"/>
      <c r="U1244" s="88"/>
      <c r="V1244" s="80"/>
      <c r="W1244" s="81"/>
      <c r="X1244" s="1"/>
    </row>
    <row r="1245" spans="1:24" ht="23.25">
      <c r="A1245" s="1"/>
      <c r="B1245" s="40"/>
      <c r="C1245" s="40"/>
      <c r="D1245" s="40"/>
      <c r="E1245" s="40"/>
      <c r="F1245" s="50"/>
      <c r="G1245" s="91"/>
      <c r="H1245" s="40"/>
      <c r="I1245" s="44"/>
      <c r="J1245" s="48" t="s">
        <v>521</v>
      </c>
      <c r="K1245" s="49"/>
      <c r="L1245" s="42"/>
      <c r="M1245" s="86"/>
      <c r="N1245" s="71"/>
      <c r="O1245" s="72"/>
      <c r="P1245" s="70"/>
      <c r="Q1245" s="78"/>
      <c r="R1245" s="79"/>
      <c r="S1245" s="80"/>
      <c r="T1245" s="81"/>
      <c r="U1245" s="88"/>
      <c r="V1245" s="80"/>
      <c r="W1245" s="81"/>
      <c r="X1245" s="1"/>
    </row>
    <row r="1246" spans="1:24" ht="23.25">
      <c r="A1246" s="1"/>
      <c r="B1246" s="40"/>
      <c r="C1246" s="40"/>
      <c r="D1246" s="40"/>
      <c r="E1246" s="40"/>
      <c r="F1246" s="50"/>
      <c r="G1246" s="91"/>
      <c r="H1246" s="40"/>
      <c r="I1246" s="44"/>
      <c r="J1246" s="48" t="s">
        <v>126</v>
      </c>
      <c r="K1246" s="49"/>
      <c r="L1246" s="42"/>
      <c r="M1246" s="86"/>
      <c r="N1246" s="71"/>
      <c r="O1246" s="72"/>
      <c r="P1246" s="70"/>
      <c r="Q1246" s="78"/>
      <c r="R1246" s="79"/>
      <c r="S1246" s="80">
        <f>+S1247+S1248</f>
        <v>2709.3</v>
      </c>
      <c r="T1246" s="81">
        <f>+T1247+T1248</f>
        <v>311.3</v>
      </c>
      <c r="U1246" s="88">
        <f>+U1247+U1248</f>
        <v>311.3</v>
      </c>
      <c r="V1246" s="80">
        <f>(U1246/S1246)*100</f>
        <v>11.490052781161184</v>
      </c>
      <c r="W1246" s="81">
        <f>(U1246/T1246)*100</f>
        <v>100</v>
      </c>
      <c r="X1246" s="1"/>
    </row>
    <row r="1247" spans="1:24" ht="23.25">
      <c r="A1247" s="1"/>
      <c r="B1247" s="40"/>
      <c r="C1247" s="40"/>
      <c r="D1247" s="40"/>
      <c r="E1247" s="40"/>
      <c r="F1247" s="50"/>
      <c r="G1247" s="91"/>
      <c r="H1247" s="40"/>
      <c r="I1247" s="44"/>
      <c r="J1247" s="48" t="s">
        <v>40</v>
      </c>
      <c r="K1247" s="49"/>
      <c r="L1247" s="42"/>
      <c r="M1247" s="86"/>
      <c r="N1247" s="71"/>
      <c r="O1247" s="72"/>
      <c r="P1247" s="70"/>
      <c r="Q1247" s="78"/>
      <c r="R1247" s="79"/>
      <c r="S1247" s="80">
        <v>2709.3</v>
      </c>
      <c r="T1247" s="81">
        <v>311.3</v>
      </c>
      <c r="U1247" s="88">
        <v>311.3</v>
      </c>
      <c r="V1247" s="80">
        <f>(U1247/S1247)*100</f>
        <v>11.490052781161184</v>
      </c>
      <c r="W1247" s="81">
        <f>(U1247/T1247)*100</f>
        <v>100</v>
      </c>
      <c r="X1247" s="1"/>
    </row>
    <row r="1248" spans="1:24" ht="23.25">
      <c r="A1248" s="1"/>
      <c r="B1248" s="40"/>
      <c r="C1248" s="40"/>
      <c r="D1248" s="40"/>
      <c r="E1248" s="40"/>
      <c r="F1248" s="50"/>
      <c r="G1248" s="91"/>
      <c r="H1248" s="40"/>
      <c r="I1248" s="44"/>
      <c r="J1248" s="48" t="s">
        <v>41</v>
      </c>
      <c r="K1248" s="49"/>
      <c r="L1248" s="42"/>
      <c r="M1248" s="86"/>
      <c r="N1248" s="71"/>
      <c r="O1248" s="72"/>
      <c r="P1248" s="70"/>
      <c r="Q1248" s="78"/>
      <c r="R1248" s="79"/>
      <c r="S1248" s="80">
        <v>0</v>
      </c>
      <c r="T1248" s="81">
        <v>0</v>
      </c>
      <c r="U1248" s="88">
        <v>0</v>
      </c>
      <c r="V1248" s="80"/>
      <c r="W1248" s="81"/>
      <c r="X1248" s="1"/>
    </row>
    <row r="1249" spans="1:24" ht="23.25">
      <c r="A1249" s="1"/>
      <c r="B1249" s="40"/>
      <c r="C1249" s="40"/>
      <c r="D1249" s="40"/>
      <c r="E1249" s="40"/>
      <c r="F1249" s="50"/>
      <c r="G1249" s="91"/>
      <c r="H1249" s="89" t="s">
        <v>194</v>
      </c>
      <c r="I1249" s="44"/>
      <c r="J1249" s="48" t="s">
        <v>195</v>
      </c>
      <c r="K1249" s="49"/>
      <c r="L1249" s="42"/>
      <c r="M1249" s="86"/>
      <c r="N1249" s="71"/>
      <c r="O1249" s="72"/>
      <c r="P1249" s="70"/>
      <c r="Q1249" s="78"/>
      <c r="R1249" s="79"/>
      <c r="S1249" s="80"/>
      <c r="T1249" s="81"/>
      <c r="U1249" s="88"/>
      <c r="V1249" s="80"/>
      <c r="W1249" s="81"/>
      <c r="X1249" s="1"/>
    </row>
    <row r="1250" spans="1:24" ht="23.25">
      <c r="A1250" s="1"/>
      <c r="B1250" s="40"/>
      <c r="C1250" s="40"/>
      <c r="D1250" s="40"/>
      <c r="E1250" s="40"/>
      <c r="F1250" s="50"/>
      <c r="G1250" s="91"/>
      <c r="H1250" s="40"/>
      <c r="I1250" s="44"/>
      <c r="J1250" s="48" t="s">
        <v>196</v>
      </c>
      <c r="K1250" s="49"/>
      <c r="L1250" s="42"/>
      <c r="M1250" s="86"/>
      <c r="N1250" s="71"/>
      <c r="O1250" s="72"/>
      <c r="P1250" s="70"/>
      <c r="Q1250" s="78"/>
      <c r="R1250" s="79"/>
      <c r="S1250" s="80">
        <f>+S1251+S1252</f>
        <v>2927.1</v>
      </c>
      <c r="T1250" s="81">
        <f>+T1251+T1252</f>
        <v>366</v>
      </c>
      <c r="U1250" s="88">
        <f>+U1251+U1252</f>
        <v>366</v>
      </c>
      <c r="V1250" s="80">
        <f>(U1250/S1250)*100</f>
        <v>12.503843394486012</v>
      </c>
      <c r="W1250" s="81">
        <f>(U1250/T1250)*100</f>
        <v>100</v>
      </c>
      <c r="X1250" s="1"/>
    </row>
    <row r="1251" spans="1:24" ht="23.25">
      <c r="A1251" s="1"/>
      <c r="B1251" s="40"/>
      <c r="C1251" s="40"/>
      <c r="D1251" s="40"/>
      <c r="E1251" s="40"/>
      <c r="F1251" s="50"/>
      <c r="G1251" s="91"/>
      <c r="H1251" s="40"/>
      <c r="I1251" s="44"/>
      <c r="J1251" s="48" t="s">
        <v>40</v>
      </c>
      <c r="K1251" s="49"/>
      <c r="L1251" s="42"/>
      <c r="M1251" s="86"/>
      <c r="N1251" s="71"/>
      <c r="O1251" s="72"/>
      <c r="P1251" s="70"/>
      <c r="Q1251" s="78"/>
      <c r="R1251" s="79"/>
      <c r="S1251" s="80">
        <v>2927.1</v>
      </c>
      <c r="T1251" s="81">
        <v>366</v>
      </c>
      <c r="U1251" s="88">
        <v>366</v>
      </c>
      <c r="V1251" s="80">
        <f>(U1251/S1251)*100</f>
        <v>12.503843394486012</v>
      </c>
      <c r="W1251" s="81">
        <f>(U1251/T1251)*100</f>
        <v>100</v>
      </c>
      <c r="X1251" s="1"/>
    </row>
    <row r="1252" spans="1:24" ht="23.25">
      <c r="A1252" s="1"/>
      <c r="B1252" s="40"/>
      <c r="C1252" s="40"/>
      <c r="D1252" s="40"/>
      <c r="E1252" s="40"/>
      <c r="F1252" s="50"/>
      <c r="G1252" s="91"/>
      <c r="H1252" s="40"/>
      <c r="I1252" s="44"/>
      <c r="J1252" s="48" t="s">
        <v>41</v>
      </c>
      <c r="K1252" s="49"/>
      <c r="L1252" s="42"/>
      <c r="M1252" s="86"/>
      <c r="N1252" s="71"/>
      <c r="O1252" s="72"/>
      <c r="P1252" s="70"/>
      <c r="Q1252" s="78"/>
      <c r="R1252" s="79"/>
      <c r="S1252" s="80">
        <v>0</v>
      </c>
      <c r="T1252" s="81">
        <v>0</v>
      </c>
      <c r="U1252" s="88">
        <v>0</v>
      </c>
      <c r="V1252" s="80"/>
      <c r="W1252" s="81"/>
      <c r="X1252" s="1"/>
    </row>
    <row r="1253" spans="1:24" ht="23.25">
      <c r="A1253" s="1"/>
      <c r="B1253" s="40"/>
      <c r="C1253" s="40"/>
      <c r="D1253" s="40"/>
      <c r="E1253" s="40"/>
      <c r="F1253" s="50"/>
      <c r="G1253" s="91"/>
      <c r="H1253" s="89" t="s">
        <v>127</v>
      </c>
      <c r="I1253" s="44"/>
      <c r="J1253" s="48" t="s">
        <v>128</v>
      </c>
      <c r="K1253" s="49"/>
      <c r="L1253" s="42"/>
      <c r="M1253" s="86"/>
      <c r="N1253" s="71"/>
      <c r="O1253" s="72"/>
      <c r="P1253" s="70"/>
      <c r="Q1253" s="78"/>
      <c r="R1253" s="79"/>
      <c r="S1253" s="80">
        <f>+S1254+S1255</f>
        <v>4518.5</v>
      </c>
      <c r="T1253" s="81">
        <f>+T1254+T1255</f>
        <v>633.2</v>
      </c>
      <c r="U1253" s="88">
        <f>+U1254+U1255</f>
        <v>633.2</v>
      </c>
      <c r="V1253" s="80">
        <f>(U1253/S1253)*100</f>
        <v>14.013500055328096</v>
      </c>
      <c r="W1253" s="81">
        <f>(U1253/T1253)*100</f>
        <v>100</v>
      </c>
      <c r="X1253" s="1"/>
    </row>
    <row r="1254" spans="1:24" ht="23.25">
      <c r="A1254" s="1"/>
      <c r="B1254" s="40"/>
      <c r="C1254" s="40"/>
      <c r="D1254" s="40"/>
      <c r="E1254" s="40"/>
      <c r="F1254" s="50"/>
      <c r="G1254" s="91"/>
      <c r="H1254" s="40"/>
      <c r="I1254" s="44"/>
      <c r="J1254" s="48" t="s">
        <v>40</v>
      </c>
      <c r="K1254" s="49"/>
      <c r="L1254" s="42"/>
      <c r="M1254" s="86"/>
      <c r="N1254" s="71"/>
      <c r="O1254" s="72"/>
      <c r="P1254" s="70"/>
      <c r="Q1254" s="78"/>
      <c r="R1254" s="79"/>
      <c r="S1254" s="80">
        <v>4518.5</v>
      </c>
      <c r="T1254" s="81">
        <v>633.2</v>
      </c>
      <c r="U1254" s="88">
        <v>633.2</v>
      </c>
      <c r="V1254" s="80">
        <f>(U1254/S1254)*100</f>
        <v>14.013500055328096</v>
      </c>
      <c r="W1254" s="81">
        <f>(U1254/T1254)*100</f>
        <v>100</v>
      </c>
      <c r="X1254" s="1"/>
    </row>
    <row r="1255" spans="1:24" ht="23.25">
      <c r="A1255" s="1"/>
      <c r="B1255" s="40"/>
      <c r="C1255" s="40"/>
      <c r="D1255" s="40"/>
      <c r="E1255" s="40"/>
      <c r="F1255" s="50"/>
      <c r="G1255" s="91"/>
      <c r="H1255" s="40"/>
      <c r="I1255" s="44"/>
      <c r="J1255" s="48" t="s">
        <v>41</v>
      </c>
      <c r="K1255" s="49"/>
      <c r="L1255" s="42"/>
      <c r="M1255" s="86"/>
      <c r="N1255" s="71"/>
      <c r="O1255" s="72"/>
      <c r="P1255" s="70"/>
      <c r="Q1255" s="78"/>
      <c r="R1255" s="79"/>
      <c r="S1255" s="80">
        <v>0</v>
      </c>
      <c r="T1255" s="81">
        <v>0</v>
      </c>
      <c r="U1255" s="88">
        <v>0</v>
      </c>
      <c r="V1255" s="80"/>
      <c r="W1255" s="81"/>
      <c r="X1255" s="1"/>
    </row>
    <row r="1256" spans="1:24" ht="23.25">
      <c r="A1256" s="1"/>
      <c r="B1256" s="40"/>
      <c r="C1256" s="40"/>
      <c r="D1256" s="40"/>
      <c r="E1256" s="40"/>
      <c r="F1256" s="50"/>
      <c r="G1256" s="91"/>
      <c r="H1256" s="89" t="s">
        <v>129</v>
      </c>
      <c r="I1256" s="44"/>
      <c r="J1256" s="48" t="s">
        <v>522</v>
      </c>
      <c r="K1256" s="49"/>
      <c r="L1256" s="42"/>
      <c r="M1256" s="86"/>
      <c r="N1256" s="71"/>
      <c r="O1256" s="72"/>
      <c r="P1256" s="70"/>
      <c r="Q1256" s="78"/>
      <c r="R1256" s="79"/>
      <c r="S1256" s="80"/>
      <c r="T1256" s="81"/>
      <c r="U1256" s="88"/>
      <c r="V1256" s="80"/>
      <c r="W1256" s="81"/>
      <c r="X1256" s="1"/>
    </row>
    <row r="1257" spans="1:24" ht="23.25">
      <c r="A1257" s="1"/>
      <c r="B1257" s="40"/>
      <c r="C1257" s="40"/>
      <c r="D1257" s="40"/>
      <c r="E1257" s="40"/>
      <c r="F1257" s="50"/>
      <c r="G1257" s="91"/>
      <c r="H1257" s="40"/>
      <c r="I1257" s="44"/>
      <c r="J1257" s="48" t="s">
        <v>131</v>
      </c>
      <c r="K1257" s="49"/>
      <c r="L1257" s="42"/>
      <c r="M1257" s="86"/>
      <c r="N1257" s="71"/>
      <c r="O1257" s="72"/>
      <c r="P1257" s="70"/>
      <c r="Q1257" s="78"/>
      <c r="R1257" s="79"/>
      <c r="S1257" s="80">
        <f>+S1258+S1259</f>
        <v>3298.7</v>
      </c>
      <c r="T1257" s="81">
        <f>+T1258+T1259</f>
        <v>466.3</v>
      </c>
      <c r="U1257" s="88">
        <f>+U1258+U1259</f>
        <v>466.3</v>
      </c>
      <c r="V1257" s="80">
        <f>(U1257/S1257)*100</f>
        <v>14.135871707036108</v>
      </c>
      <c r="W1257" s="81">
        <f>(U1257/T1257)*100</f>
        <v>100</v>
      </c>
      <c r="X1257" s="1"/>
    </row>
    <row r="1258" spans="1:24" ht="23.25">
      <c r="A1258" s="1"/>
      <c r="B1258" s="40"/>
      <c r="C1258" s="40"/>
      <c r="D1258" s="40"/>
      <c r="E1258" s="40"/>
      <c r="F1258" s="50"/>
      <c r="G1258" s="91"/>
      <c r="H1258" s="40"/>
      <c r="I1258" s="44"/>
      <c r="J1258" s="48" t="s">
        <v>40</v>
      </c>
      <c r="K1258" s="49"/>
      <c r="L1258" s="42"/>
      <c r="M1258" s="86"/>
      <c r="N1258" s="71"/>
      <c r="O1258" s="72"/>
      <c r="P1258" s="70"/>
      <c r="Q1258" s="78"/>
      <c r="R1258" s="79"/>
      <c r="S1258" s="80">
        <v>3298.7</v>
      </c>
      <c r="T1258" s="81">
        <v>466.3</v>
      </c>
      <c r="U1258" s="88">
        <v>466.3</v>
      </c>
      <c r="V1258" s="80">
        <f>(U1258/S1258)*100</f>
        <v>14.135871707036108</v>
      </c>
      <c r="W1258" s="81">
        <f>(U1258/T1258)*100</f>
        <v>100</v>
      </c>
      <c r="X1258" s="1"/>
    </row>
    <row r="1259" spans="1:24" ht="23.25">
      <c r="A1259" s="1"/>
      <c r="B1259" s="40"/>
      <c r="C1259" s="40"/>
      <c r="D1259" s="40"/>
      <c r="E1259" s="40"/>
      <c r="F1259" s="50"/>
      <c r="G1259" s="91"/>
      <c r="H1259" s="40"/>
      <c r="I1259" s="44"/>
      <c r="J1259" s="48" t="s">
        <v>41</v>
      </c>
      <c r="K1259" s="49"/>
      <c r="L1259" s="42"/>
      <c r="M1259" s="86"/>
      <c r="N1259" s="71"/>
      <c r="O1259" s="72"/>
      <c r="P1259" s="70"/>
      <c r="Q1259" s="78"/>
      <c r="R1259" s="79"/>
      <c r="S1259" s="80">
        <v>0</v>
      </c>
      <c r="T1259" s="81">
        <v>0</v>
      </c>
      <c r="U1259" s="88">
        <v>0</v>
      </c>
      <c r="V1259" s="80"/>
      <c r="W1259" s="81"/>
      <c r="X1259" s="1"/>
    </row>
    <row r="1260" spans="1:24" ht="23.25">
      <c r="A1260" s="1"/>
      <c r="B1260" s="51"/>
      <c r="C1260" s="51"/>
      <c r="D1260" s="51"/>
      <c r="E1260" s="51"/>
      <c r="F1260" s="93"/>
      <c r="G1260" s="94"/>
      <c r="H1260" s="51"/>
      <c r="I1260" s="55"/>
      <c r="J1260" s="56"/>
      <c r="K1260" s="57"/>
      <c r="L1260" s="53"/>
      <c r="M1260" s="87"/>
      <c r="N1260" s="73"/>
      <c r="O1260" s="74"/>
      <c r="P1260" s="75"/>
      <c r="Q1260" s="82"/>
      <c r="R1260" s="83"/>
      <c r="S1260" s="84"/>
      <c r="T1260" s="85"/>
      <c r="U1260" s="82"/>
      <c r="V1260" s="84"/>
      <c r="W1260" s="85"/>
      <c r="X1260" s="1"/>
    </row>
    <row r="1261" spans="1:24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58"/>
      <c r="T1261" s="58"/>
      <c r="U1261" s="58"/>
      <c r="V1261" s="58"/>
      <c r="W1261" s="58"/>
      <c r="X1261" s="1"/>
    </row>
    <row r="1262" spans="1:24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58"/>
      <c r="T1262" s="58"/>
      <c r="U1262" s="59"/>
      <c r="V1262" s="58"/>
      <c r="W1262" s="59" t="s">
        <v>696</v>
      </c>
      <c r="X1262" s="1"/>
    </row>
    <row r="1263" spans="1:24" ht="23.25">
      <c r="A1263" s="1"/>
      <c r="B1263" s="7"/>
      <c r="C1263" s="8"/>
      <c r="D1263" s="8"/>
      <c r="E1263" s="8"/>
      <c r="F1263" s="8"/>
      <c r="G1263" s="8"/>
      <c r="H1263" s="60"/>
      <c r="I1263" s="10"/>
      <c r="J1263" s="10"/>
      <c r="K1263" s="11"/>
      <c r="L1263" s="7" t="s">
        <v>34</v>
      </c>
      <c r="M1263" s="12"/>
      <c r="N1263" s="12"/>
      <c r="O1263" s="12"/>
      <c r="P1263" s="12"/>
      <c r="Q1263" s="12"/>
      <c r="R1263" s="12"/>
      <c r="S1263" s="13"/>
      <c r="T1263" s="8"/>
      <c r="U1263" s="8"/>
      <c r="V1263" s="8"/>
      <c r="W1263" s="9"/>
      <c r="X1263" s="1"/>
    </row>
    <row r="1264" spans="1:24" ht="23.25">
      <c r="A1264" s="1"/>
      <c r="B1264" s="14" t="s">
        <v>23</v>
      </c>
      <c r="C1264" s="15"/>
      <c r="D1264" s="15"/>
      <c r="E1264" s="15"/>
      <c r="F1264" s="15"/>
      <c r="G1264" s="15"/>
      <c r="H1264" s="61"/>
      <c r="I1264" s="17"/>
      <c r="J1264" s="17"/>
      <c r="K1264" s="18"/>
      <c r="L1264" s="19"/>
      <c r="M1264" s="66"/>
      <c r="N1264" s="62" t="s">
        <v>35</v>
      </c>
      <c r="O1264" s="62"/>
      <c r="P1264" s="62"/>
      <c r="Q1264" s="62"/>
      <c r="R1264" s="63"/>
      <c r="S1264" s="14" t="s">
        <v>2</v>
      </c>
      <c r="T1264" s="15"/>
      <c r="U1264" s="15"/>
      <c r="V1264" s="15"/>
      <c r="W1264" s="16"/>
      <c r="X1264" s="1"/>
    </row>
    <row r="1265" spans="1:24" ht="23.25">
      <c r="A1265" s="1"/>
      <c r="B1265" s="20" t="s">
        <v>24</v>
      </c>
      <c r="C1265" s="21"/>
      <c r="D1265" s="21"/>
      <c r="E1265" s="21"/>
      <c r="F1265" s="21"/>
      <c r="G1265" s="21"/>
      <c r="H1265" s="61"/>
      <c r="I1265" s="1"/>
      <c r="J1265" s="2" t="s">
        <v>4</v>
      </c>
      <c r="K1265" s="18"/>
      <c r="L1265" s="23" t="s">
        <v>32</v>
      </c>
      <c r="M1265" s="23" t="s">
        <v>20</v>
      </c>
      <c r="N1265" s="64"/>
      <c r="O1265" s="17"/>
      <c r="P1265" s="65"/>
      <c r="Q1265" s="23" t="s">
        <v>3</v>
      </c>
      <c r="R1265" s="16"/>
      <c r="S1265" s="20" t="s">
        <v>36</v>
      </c>
      <c r="T1265" s="21"/>
      <c r="U1265" s="21"/>
      <c r="V1265" s="21"/>
      <c r="W1265" s="22"/>
      <c r="X1265" s="1"/>
    </row>
    <row r="1266" spans="1:24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33</v>
      </c>
      <c r="M1266" s="30" t="s">
        <v>21</v>
      </c>
      <c r="N1266" s="28" t="s">
        <v>6</v>
      </c>
      <c r="O1266" s="67" t="s">
        <v>7</v>
      </c>
      <c r="P1266" s="28" t="s">
        <v>8</v>
      </c>
      <c r="Q1266" s="20" t="s">
        <v>30</v>
      </c>
      <c r="R1266" s="22"/>
      <c r="S1266" s="24"/>
      <c r="T1266" s="25"/>
      <c r="U1266" s="1"/>
      <c r="V1266" s="14" t="s">
        <v>3</v>
      </c>
      <c r="W1266" s="16"/>
      <c r="X1266" s="1"/>
    </row>
    <row r="1267" spans="1:24" ht="23.25">
      <c r="A1267" s="1"/>
      <c r="B1267" s="14" t="s">
        <v>13</v>
      </c>
      <c r="C1267" s="14" t="s">
        <v>14</v>
      </c>
      <c r="D1267" s="14" t="s">
        <v>15</v>
      </c>
      <c r="E1267" s="14" t="s">
        <v>16</v>
      </c>
      <c r="F1267" s="27" t="s">
        <v>17</v>
      </c>
      <c r="G1267" s="2" t="s">
        <v>5</v>
      </c>
      <c r="H1267" s="14" t="s">
        <v>18</v>
      </c>
      <c r="I1267" s="24"/>
      <c r="J1267" s="1"/>
      <c r="K1267" s="18"/>
      <c r="L1267" s="26" t="s">
        <v>19</v>
      </c>
      <c r="M1267" s="28" t="s">
        <v>22</v>
      </c>
      <c r="N1267" s="28"/>
      <c r="O1267" s="28"/>
      <c r="P1267" s="28"/>
      <c r="Q1267" s="26" t="s">
        <v>25</v>
      </c>
      <c r="R1267" s="29" t="s">
        <v>25</v>
      </c>
      <c r="S1267" s="30" t="s">
        <v>6</v>
      </c>
      <c r="T1267" s="28" t="s">
        <v>9</v>
      </c>
      <c r="U1267" s="26" t="s">
        <v>10</v>
      </c>
      <c r="V1267" s="14" t="s">
        <v>11</v>
      </c>
      <c r="W1267" s="16"/>
      <c r="X1267" s="1"/>
    </row>
    <row r="1268" spans="1:24" ht="23.25">
      <c r="A1268" s="1"/>
      <c r="B1268" s="31"/>
      <c r="C1268" s="31"/>
      <c r="D1268" s="31"/>
      <c r="E1268" s="31"/>
      <c r="F1268" s="32"/>
      <c r="G1268" s="33"/>
      <c r="H1268" s="31"/>
      <c r="I1268" s="31"/>
      <c r="J1268" s="33"/>
      <c r="K1268" s="34"/>
      <c r="L1268" s="35"/>
      <c r="M1268" s="36"/>
      <c r="N1268" s="36"/>
      <c r="O1268" s="36"/>
      <c r="P1268" s="36"/>
      <c r="Q1268" s="35" t="s">
        <v>26</v>
      </c>
      <c r="R1268" s="37" t="s">
        <v>27</v>
      </c>
      <c r="S1268" s="31"/>
      <c r="T1268" s="32"/>
      <c r="U1268" s="33"/>
      <c r="V1268" s="38" t="s">
        <v>28</v>
      </c>
      <c r="W1268" s="39" t="s">
        <v>29</v>
      </c>
      <c r="X1268" s="1"/>
    </row>
    <row r="1269" spans="1:24" ht="23.25">
      <c r="A1269" s="1"/>
      <c r="B1269" s="40"/>
      <c r="C1269" s="40"/>
      <c r="D1269" s="40"/>
      <c r="E1269" s="40"/>
      <c r="F1269" s="50"/>
      <c r="G1269" s="91"/>
      <c r="H1269" s="40"/>
      <c r="I1269" s="44"/>
      <c r="J1269" s="45"/>
      <c r="K1269" s="46"/>
      <c r="L1269" s="47"/>
      <c r="M1269" s="86"/>
      <c r="N1269" s="70"/>
      <c r="O1269" s="70"/>
      <c r="P1269" s="70"/>
      <c r="Q1269" s="78"/>
      <c r="R1269" s="79"/>
      <c r="S1269" s="80"/>
      <c r="T1269" s="80"/>
      <c r="U1269" s="80"/>
      <c r="V1269" s="80"/>
      <c r="W1269" s="81"/>
      <c r="X1269" s="1"/>
    </row>
    <row r="1270" spans="1:24" ht="23.25">
      <c r="A1270" s="1"/>
      <c r="B1270" s="89" t="s">
        <v>508</v>
      </c>
      <c r="C1270" s="89" t="s">
        <v>510</v>
      </c>
      <c r="D1270" s="89" t="s">
        <v>72</v>
      </c>
      <c r="E1270" s="89" t="s">
        <v>44</v>
      </c>
      <c r="F1270" s="90" t="s">
        <v>514</v>
      </c>
      <c r="G1270" s="92" t="s">
        <v>49</v>
      </c>
      <c r="H1270" s="89" t="s">
        <v>95</v>
      </c>
      <c r="I1270" s="44"/>
      <c r="J1270" s="48" t="s">
        <v>96</v>
      </c>
      <c r="K1270" s="49"/>
      <c r="L1270" s="42"/>
      <c r="M1270" s="86"/>
      <c r="N1270" s="71"/>
      <c r="O1270" s="72"/>
      <c r="P1270" s="70"/>
      <c r="Q1270" s="78"/>
      <c r="R1270" s="79"/>
      <c r="S1270" s="80">
        <f>+S1271+S1272</f>
        <v>5046.4</v>
      </c>
      <c r="T1270" s="81">
        <f>+T1271+T1272</f>
        <v>702.5</v>
      </c>
      <c r="U1270" s="88">
        <f>+U1271+U1272</f>
        <v>702.5</v>
      </c>
      <c r="V1270" s="80">
        <f>(U1270/S1270)*100</f>
        <v>13.920814838300572</v>
      </c>
      <c r="W1270" s="81">
        <f>(U1270/T1270)*100</f>
        <v>100</v>
      </c>
      <c r="X1270" s="1"/>
    </row>
    <row r="1271" spans="1:24" ht="23.25">
      <c r="A1271" s="1"/>
      <c r="B1271" s="40"/>
      <c r="C1271" s="40"/>
      <c r="D1271" s="40"/>
      <c r="E1271" s="40"/>
      <c r="F1271" s="50"/>
      <c r="G1271" s="91"/>
      <c r="H1271" s="40"/>
      <c r="I1271" s="44"/>
      <c r="J1271" s="48" t="s">
        <v>40</v>
      </c>
      <c r="K1271" s="49"/>
      <c r="L1271" s="42"/>
      <c r="M1271" s="86"/>
      <c r="N1271" s="71"/>
      <c r="O1271" s="72"/>
      <c r="P1271" s="70"/>
      <c r="Q1271" s="78"/>
      <c r="R1271" s="79"/>
      <c r="S1271" s="80">
        <v>5046.4</v>
      </c>
      <c r="T1271" s="81">
        <v>702.5</v>
      </c>
      <c r="U1271" s="88">
        <v>702.5</v>
      </c>
      <c r="V1271" s="80">
        <f>(U1271/S1271)*100</f>
        <v>13.920814838300572</v>
      </c>
      <c r="W1271" s="81">
        <f>(U1271/T1271)*100</f>
        <v>100</v>
      </c>
      <c r="X1271" s="1"/>
    </row>
    <row r="1272" spans="1:24" ht="23.25">
      <c r="A1272" s="1"/>
      <c r="B1272" s="40"/>
      <c r="C1272" s="40"/>
      <c r="D1272" s="40"/>
      <c r="E1272" s="40"/>
      <c r="F1272" s="50"/>
      <c r="G1272" s="91"/>
      <c r="H1272" s="40"/>
      <c r="I1272" s="44"/>
      <c r="J1272" s="48" t="s">
        <v>41</v>
      </c>
      <c r="K1272" s="49"/>
      <c r="L1272" s="42"/>
      <c r="M1272" s="86"/>
      <c r="N1272" s="71"/>
      <c r="O1272" s="72"/>
      <c r="P1272" s="70"/>
      <c r="Q1272" s="78"/>
      <c r="R1272" s="79"/>
      <c r="S1272" s="80">
        <v>0</v>
      </c>
      <c r="T1272" s="81">
        <v>0</v>
      </c>
      <c r="U1272" s="88">
        <v>0</v>
      </c>
      <c r="V1272" s="80"/>
      <c r="W1272" s="81"/>
      <c r="X1272" s="1"/>
    </row>
    <row r="1273" spans="1:24" ht="23.25">
      <c r="A1273" s="1"/>
      <c r="B1273" s="40"/>
      <c r="C1273" s="40"/>
      <c r="D1273" s="40"/>
      <c r="E1273" s="40"/>
      <c r="F1273" s="50"/>
      <c r="G1273" s="91"/>
      <c r="H1273" s="89" t="s">
        <v>132</v>
      </c>
      <c r="I1273" s="44"/>
      <c r="J1273" s="48" t="s">
        <v>523</v>
      </c>
      <c r="K1273" s="49"/>
      <c r="L1273" s="42"/>
      <c r="M1273" s="86"/>
      <c r="N1273" s="71"/>
      <c r="O1273" s="72"/>
      <c r="P1273" s="70"/>
      <c r="Q1273" s="78"/>
      <c r="R1273" s="79"/>
      <c r="S1273" s="80"/>
      <c r="T1273" s="81"/>
      <c r="U1273" s="88"/>
      <c r="V1273" s="80"/>
      <c r="W1273" s="81"/>
      <c r="X1273" s="1"/>
    </row>
    <row r="1274" spans="1:24" ht="23.25">
      <c r="A1274" s="1"/>
      <c r="B1274" s="40"/>
      <c r="C1274" s="40"/>
      <c r="D1274" s="40"/>
      <c r="E1274" s="40"/>
      <c r="F1274" s="50"/>
      <c r="G1274" s="91"/>
      <c r="H1274" s="40"/>
      <c r="I1274" s="44"/>
      <c r="J1274" s="48" t="s">
        <v>134</v>
      </c>
      <c r="K1274" s="49"/>
      <c r="L1274" s="42"/>
      <c r="M1274" s="86"/>
      <c r="N1274" s="71"/>
      <c r="O1274" s="72"/>
      <c r="P1274" s="70"/>
      <c r="Q1274" s="78"/>
      <c r="R1274" s="79"/>
      <c r="S1274" s="80">
        <f>+S1275+S1276</f>
        <v>4500</v>
      </c>
      <c r="T1274" s="81">
        <f>+T1275+T1276</f>
        <v>637.5</v>
      </c>
      <c r="U1274" s="88">
        <f>+U1275+U1276</f>
        <v>637.5</v>
      </c>
      <c r="V1274" s="80">
        <f>(U1274/S1274)*100</f>
        <v>14.166666666666666</v>
      </c>
      <c r="W1274" s="81">
        <f>(U1274/T1274)*100</f>
        <v>100</v>
      </c>
      <c r="X1274" s="1"/>
    </row>
    <row r="1275" spans="1:24" ht="23.25">
      <c r="A1275" s="1"/>
      <c r="B1275" s="40"/>
      <c r="C1275" s="40"/>
      <c r="D1275" s="40"/>
      <c r="E1275" s="40"/>
      <c r="F1275" s="50"/>
      <c r="G1275" s="91"/>
      <c r="H1275" s="40"/>
      <c r="I1275" s="44"/>
      <c r="J1275" s="48" t="s">
        <v>40</v>
      </c>
      <c r="K1275" s="49"/>
      <c r="L1275" s="42"/>
      <c r="M1275" s="86"/>
      <c r="N1275" s="71"/>
      <c r="O1275" s="72"/>
      <c r="P1275" s="70"/>
      <c r="Q1275" s="78"/>
      <c r="R1275" s="79"/>
      <c r="S1275" s="80">
        <v>4500</v>
      </c>
      <c r="T1275" s="81">
        <v>637.5</v>
      </c>
      <c r="U1275" s="88">
        <v>637.5</v>
      </c>
      <c r="V1275" s="80">
        <f>(U1275/S1275)*100</f>
        <v>14.166666666666666</v>
      </c>
      <c r="W1275" s="81">
        <f>(U1275/T1275)*100</f>
        <v>100</v>
      </c>
      <c r="X1275" s="1"/>
    </row>
    <row r="1276" spans="1:24" ht="23.25">
      <c r="A1276" s="1"/>
      <c r="B1276" s="40"/>
      <c r="C1276" s="40"/>
      <c r="D1276" s="40"/>
      <c r="E1276" s="40"/>
      <c r="F1276" s="50"/>
      <c r="G1276" s="91"/>
      <c r="H1276" s="40"/>
      <c r="I1276" s="44"/>
      <c r="J1276" s="48" t="s">
        <v>41</v>
      </c>
      <c r="K1276" s="49"/>
      <c r="L1276" s="42"/>
      <c r="M1276" s="86"/>
      <c r="N1276" s="71"/>
      <c r="O1276" s="72"/>
      <c r="P1276" s="70"/>
      <c r="Q1276" s="78"/>
      <c r="R1276" s="79"/>
      <c r="S1276" s="80">
        <v>0</v>
      </c>
      <c r="T1276" s="81">
        <v>0</v>
      </c>
      <c r="U1276" s="88">
        <v>0</v>
      </c>
      <c r="V1276" s="80"/>
      <c r="W1276" s="81"/>
      <c r="X1276" s="1"/>
    </row>
    <row r="1277" spans="1:24" ht="23.25">
      <c r="A1277" s="1"/>
      <c r="B1277" s="40"/>
      <c r="C1277" s="40"/>
      <c r="D1277" s="40"/>
      <c r="E1277" s="40"/>
      <c r="F1277" s="50"/>
      <c r="G1277" s="91"/>
      <c r="H1277" s="89" t="s">
        <v>135</v>
      </c>
      <c r="I1277" s="44"/>
      <c r="J1277" s="48" t="s">
        <v>136</v>
      </c>
      <c r="K1277" s="49"/>
      <c r="L1277" s="42"/>
      <c r="M1277" s="86"/>
      <c r="N1277" s="71"/>
      <c r="O1277" s="72"/>
      <c r="P1277" s="70"/>
      <c r="Q1277" s="78"/>
      <c r="R1277" s="79"/>
      <c r="S1277" s="80">
        <f>+S1278+S1279</f>
        <v>5529.8</v>
      </c>
      <c r="T1277" s="81">
        <f>+T1278+T1279</f>
        <v>793.9</v>
      </c>
      <c r="U1277" s="88">
        <f>+U1278+U1279</f>
        <v>793.9</v>
      </c>
      <c r="V1277" s="80">
        <f>(U1277/S1277)*100</f>
        <v>14.356757929762379</v>
      </c>
      <c r="W1277" s="81">
        <f>(U1277/T1277)*100</f>
        <v>100</v>
      </c>
      <c r="X1277" s="1"/>
    </row>
    <row r="1278" spans="1:24" ht="23.25">
      <c r="A1278" s="1"/>
      <c r="B1278" s="40"/>
      <c r="C1278" s="40"/>
      <c r="D1278" s="40"/>
      <c r="E1278" s="40"/>
      <c r="F1278" s="50"/>
      <c r="G1278" s="91"/>
      <c r="H1278" s="40"/>
      <c r="I1278" s="44"/>
      <c r="J1278" s="48" t="s">
        <v>40</v>
      </c>
      <c r="K1278" s="49"/>
      <c r="L1278" s="42"/>
      <c r="M1278" s="86"/>
      <c r="N1278" s="71"/>
      <c r="O1278" s="72"/>
      <c r="P1278" s="70"/>
      <c r="Q1278" s="78"/>
      <c r="R1278" s="79"/>
      <c r="S1278" s="80">
        <v>5529.8</v>
      </c>
      <c r="T1278" s="81">
        <v>793.9</v>
      </c>
      <c r="U1278" s="88">
        <v>793.9</v>
      </c>
      <c r="V1278" s="80">
        <f>(U1278/S1278)*100</f>
        <v>14.356757929762379</v>
      </c>
      <c r="W1278" s="81">
        <f>(U1278/T1278)*100</f>
        <v>100</v>
      </c>
      <c r="X1278" s="1"/>
    </row>
    <row r="1279" spans="1:24" ht="23.25">
      <c r="A1279" s="1"/>
      <c r="B1279" s="40"/>
      <c r="C1279" s="40"/>
      <c r="D1279" s="40"/>
      <c r="E1279" s="40"/>
      <c r="F1279" s="50"/>
      <c r="G1279" s="91"/>
      <c r="H1279" s="40"/>
      <c r="I1279" s="44"/>
      <c r="J1279" s="48" t="s">
        <v>41</v>
      </c>
      <c r="K1279" s="49"/>
      <c r="L1279" s="42"/>
      <c r="M1279" s="86"/>
      <c r="N1279" s="71"/>
      <c r="O1279" s="72"/>
      <c r="P1279" s="70"/>
      <c r="Q1279" s="78"/>
      <c r="R1279" s="79"/>
      <c r="S1279" s="80">
        <v>0</v>
      </c>
      <c r="T1279" s="81">
        <v>0</v>
      </c>
      <c r="U1279" s="88">
        <v>0</v>
      </c>
      <c r="V1279" s="80"/>
      <c r="W1279" s="81"/>
      <c r="X1279" s="1"/>
    </row>
    <row r="1280" spans="1:24" ht="23.25">
      <c r="A1280" s="1"/>
      <c r="B1280" s="40"/>
      <c r="C1280" s="40"/>
      <c r="D1280" s="40"/>
      <c r="E1280" s="40"/>
      <c r="F1280" s="50"/>
      <c r="G1280" s="91"/>
      <c r="H1280" s="89" t="s">
        <v>137</v>
      </c>
      <c r="I1280" s="44"/>
      <c r="J1280" s="48" t="s">
        <v>524</v>
      </c>
      <c r="K1280" s="49"/>
      <c r="L1280" s="42"/>
      <c r="M1280" s="86"/>
      <c r="N1280" s="71"/>
      <c r="O1280" s="72"/>
      <c r="P1280" s="70"/>
      <c r="Q1280" s="78"/>
      <c r="R1280" s="79"/>
      <c r="S1280" s="80"/>
      <c r="T1280" s="81"/>
      <c r="U1280" s="88"/>
      <c r="V1280" s="80"/>
      <c r="W1280" s="81"/>
      <c r="X1280" s="1"/>
    </row>
    <row r="1281" spans="1:24" ht="23.25">
      <c r="A1281" s="1"/>
      <c r="B1281" s="40"/>
      <c r="C1281" s="40"/>
      <c r="D1281" s="40"/>
      <c r="E1281" s="40"/>
      <c r="F1281" s="50"/>
      <c r="G1281" s="91"/>
      <c r="H1281" s="40"/>
      <c r="I1281" s="44"/>
      <c r="J1281" s="48" t="s">
        <v>139</v>
      </c>
      <c r="K1281" s="49"/>
      <c r="L1281" s="42"/>
      <c r="M1281" s="86"/>
      <c r="N1281" s="71"/>
      <c r="O1281" s="72"/>
      <c r="P1281" s="70"/>
      <c r="Q1281" s="78"/>
      <c r="R1281" s="79"/>
      <c r="S1281" s="80">
        <f>+S1282+S1283</f>
        <v>3485.7</v>
      </c>
      <c r="T1281" s="81">
        <f>+T1282+T1283</f>
        <v>499.7</v>
      </c>
      <c r="U1281" s="88">
        <f>+U1282+U1283</f>
        <v>499.7</v>
      </c>
      <c r="V1281" s="80">
        <f>(U1281/S1281)*100</f>
        <v>14.335714490633158</v>
      </c>
      <c r="W1281" s="81">
        <f>(U1281/T1281)*100</f>
        <v>100</v>
      </c>
      <c r="X1281" s="1"/>
    </row>
    <row r="1282" spans="1:24" ht="23.25">
      <c r="A1282" s="1"/>
      <c r="B1282" s="40"/>
      <c r="C1282" s="40"/>
      <c r="D1282" s="40"/>
      <c r="E1282" s="40"/>
      <c r="F1282" s="50"/>
      <c r="G1282" s="91"/>
      <c r="H1282" s="40"/>
      <c r="I1282" s="44"/>
      <c r="J1282" s="48" t="s">
        <v>40</v>
      </c>
      <c r="K1282" s="49"/>
      <c r="L1282" s="42"/>
      <c r="M1282" s="86"/>
      <c r="N1282" s="71"/>
      <c r="O1282" s="72"/>
      <c r="P1282" s="70"/>
      <c r="Q1282" s="78"/>
      <c r="R1282" s="79"/>
      <c r="S1282" s="80">
        <v>3485.7</v>
      </c>
      <c r="T1282" s="81">
        <v>499.7</v>
      </c>
      <c r="U1282" s="88">
        <v>499.7</v>
      </c>
      <c r="V1282" s="80">
        <f>(U1282/S1282)*100</f>
        <v>14.335714490633158</v>
      </c>
      <c r="W1282" s="81">
        <f>(U1282/T1282)*100</f>
        <v>100</v>
      </c>
      <c r="X1282" s="1"/>
    </row>
    <row r="1283" spans="1:24" ht="23.25">
      <c r="A1283" s="1"/>
      <c r="B1283" s="40"/>
      <c r="C1283" s="40"/>
      <c r="D1283" s="40"/>
      <c r="E1283" s="40"/>
      <c r="F1283" s="50"/>
      <c r="G1283" s="91"/>
      <c r="H1283" s="40"/>
      <c r="I1283" s="44"/>
      <c r="J1283" s="48" t="s">
        <v>41</v>
      </c>
      <c r="K1283" s="49"/>
      <c r="L1283" s="42"/>
      <c r="M1283" s="86"/>
      <c r="N1283" s="71"/>
      <c r="O1283" s="72"/>
      <c r="P1283" s="70"/>
      <c r="Q1283" s="78"/>
      <c r="R1283" s="79"/>
      <c r="S1283" s="80">
        <v>0</v>
      </c>
      <c r="T1283" s="81">
        <v>0</v>
      </c>
      <c r="U1283" s="88">
        <v>0</v>
      </c>
      <c r="V1283" s="80"/>
      <c r="W1283" s="81"/>
      <c r="X1283" s="1"/>
    </row>
    <row r="1284" spans="1:24" ht="23.25">
      <c r="A1284" s="1"/>
      <c r="B1284" s="40"/>
      <c r="C1284" s="40"/>
      <c r="D1284" s="40"/>
      <c r="E1284" s="40"/>
      <c r="F1284" s="50"/>
      <c r="G1284" s="91"/>
      <c r="H1284" s="89" t="s">
        <v>140</v>
      </c>
      <c r="I1284" s="44"/>
      <c r="J1284" s="48" t="s">
        <v>525</v>
      </c>
      <c r="K1284" s="49"/>
      <c r="L1284" s="42"/>
      <c r="M1284" s="86"/>
      <c r="N1284" s="71"/>
      <c r="O1284" s="72"/>
      <c r="P1284" s="70"/>
      <c r="Q1284" s="78"/>
      <c r="R1284" s="79"/>
      <c r="S1284" s="80"/>
      <c r="T1284" s="81"/>
      <c r="U1284" s="88"/>
      <c r="V1284" s="80"/>
      <c r="W1284" s="81"/>
      <c r="X1284" s="1"/>
    </row>
    <row r="1285" spans="1:24" ht="23.25">
      <c r="A1285" s="1"/>
      <c r="B1285" s="40"/>
      <c r="C1285" s="40"/>
      <c r="D1285" s="40"/>
      <c r="E1285" s="40"/>
      <c r="F1285" s="50"/>
      <c r="G1285" s="91"/>
      <c r="H1285" s="40"/>
      <c r="I1285" s="44"/>
      <c r="J1285" s="48" t="s">
        <v>526</v>
      </c>
      <c r="K1285" s="49"/>
      <c r="L1285" s="42"/>
      <c r="M1285" s="86"/>
      <c r="N1285" s="71"/>
      <c r="O1285" s="72"/>
      <c r="P1285" s="70"/>
      <c r="Q1285" s="78"/>
      <c r="R1285" s="79"/>
      <c r="S1285" s="80"/>
      <c r="T1285" s="81"/>
      <c r="U1285" s="88"/>
      <c r="V1285" s="80"/>
      <c r="W1285" s="81"/>
      <c r="X1285" s="1"/>
    </row>
    <row r="1286" spans="1:24" ht="23.25">
      <c r="A1286" s="1"/>
      <c r="B1286" s="40"/>
      <c r="C1286" s="40"/>
      <c r="D1286" s="40"/>
      <c r="E1286" s="40"/>
      <c r="F1286" s="50"/>
      <c r="G1286" s="91"/>
      <c r="H1286" s="40"/>
      <c r="I1286" s="44"/>
      <c r="J1286" s="48" t="s">
        <v>527</v>
      </c>
      <c r="K1286" s="49"/>
      <c r="L1286" s="42"/>
      <c r="M1286" s="86"/>
      <c r="N1286" s="71"/>
      <c r="O1286" s="72"/>
      <c r="P1286" s="70"/>
      <c r="Q1286" s="78"/>
      <c r="R1286" s="79"/>
      <c r="S1286" s="80">
        <f>+S1287+S1288</f>
        <v>2597.9</v>
      </c>
      <c r="T1286" s="81">
        <f>+T1287+T1288</f>
        <v>321.1</v>
      </c>
      <c r="U1286" s="88">
        <f>+U1287+U1288</f>
        <v>321.1</v>
      </c>
      <c r="V1286" s="80">
        <f>(U1286/S1286)*100</f>
        <v>12.359983063243389</v>
      </c>
      <c r="W1286" s="81">
        <f>(U1286/T1286)*100</f>
        <v>100</v>
      </c>
      <c r="X1286" s="1"/>
    </row>
    <row r="1287" spans="1:24" ht="23.25">
      <c r="A1287" s="1"/>
      <c r="B1287" s="40"/>
      <c r="C1287" s="40"/>
      <c r="D1287" s="40"/>
      <c r="E1287" s="40"/>
      <c r="F1287" s="50"/>
      <c r="G1287" s="91"/>
      <c r="H1287" s="40"/>
      <c r="I1287" s="44"/>
      <c r="J1287" s="48" t="s">
        <v>40</v>
      </c>
      <c r="K1287" s="49"/>
      <c r="L1287" s="42"/>
      <c r="M1287" s="86"/>
      <c r="N1287" s="71"/>
      <c r="O1287" s="72"/>
      <c r="P1287" s="70"/>
      <c r="Q1287" s="78"/>
      <c r="R1287" s="79"/>
      <c r="S1287" s="80">
        <v>2597.9</v>
      </c>
      <c r="T1287" s="81">
        <v>321.1</v>
      </c>
      <c r="U1287" s="88">
        <v>321.1</v>
      </c>
      <c r="V1287" s="80">
        <f>(U1287/S1287)*100</f>
        <v>12.359983063243389</v>
      </c>
      <c r="W1287" s="81">
        <f>(U1287/T1287)*100</f>
        <v>100</v>
      </c>
      <c r="X1287" s="1"/>
    </row>
    <row r="1288" spans="1:24" ht="23.25">
      <c r="A1288" s="1"/>
      <c r="B1288" s="40"/>
      <c r="C1288" s="40"/>
      <c r="D1288" s="40"/>
      <c r="E1288" s="40"/>
      <c r="F1288" s="50"/>
      <c r="G1288" s="91"/>
      <c r="H1288" s="40"/>
      <c r="I1288" s="44"/>
      <c r="J1288" s="48" t="s">
        <v>41</v>
      </c>
      <c r="K1288" s="49"/>
      <c r="L1288" s="42"/>
      <c r="M1288" s="86"/>
      <c r="N1288" s="71"/>
      <c r="O1288" s="72"/>
      <c r="P1288" s="70"/>
      <c r="Q1288" s="78"/>
      <c r="R1288" s="79"/>
      <c r="S1288" s="80">
        <v>0</v>
      </c>
      <c r="T1288" s="81">
        <v>0</v>
      </c>
      <c r="U1288" s="88">
        <v>0</v>
      </c>
      <c r="V1288" s="80"/>
      <c r="W1288" s="81"/>
      <c r="X1288" s="1"/>
    </row>
    <row r="1289" spans="1:24" ht="23.25">
      <c r="A1289" s="1"/>
      <c r="B1289" s="40"/>
      <c r="C1289" s="40"/>
      <c r="D1289" s="40"/>
      <c r="E1289" s="40"/>
      <c r="F1289" s="50"/>
      <c r="G1289" s="91"/>
      <c r="H1289" s="89" t="s">
        <v>144</v>
      </c>
      <c r="I1289" s="44"/>
      <c r="J1289" s="48" t="s">
        <v>528</v>
      </c>
      <c r="K1289" s="49"/>
      <c r="L1289" s="42"/>
      <c r="M1289" s="86"/>
      <c r="N1289" s="71"/>
      <c r="O1289" s="72"/>
      <c r="P1289" s="70"/>
      <c r="Q1289" s="78"/>
      <c r="R1289" s="79"/>
      <c r="S1289" s="80"/>
      <c r="T1289" s="81"/>
      <c r="U1289" s="88"/>
      <c r="V1289" s="80"/>
      <c r="W1289" s="81"/>
      <c r="X1289" s="1"/>
    </row>
    <row r="1290" spans="1:24" ht="23.25">
      <c r="A1290" s="1"/>
      <c r="B1290" s="40"/>
      <c r="C1290" s="40"/>
      <c r="D1290" s="40"/>
      <c r="E1290" s="40"/>
      <c r="F1290" s="50"/>
      <c r="G1290" s="91"/>
      <c r="H1290" s="40"/>
      <c r="I1290" s="44"/>
      <c r="J1290" s="48" t="s">
        <v>145</v>
      </c>
      <c r="K1290" s="49"/>
      <c r="L1290" s="42"/>
      <c r="M1290" s="86"/>
      <c r="N1290" s="71"/>
      <c r="O1290" s="72"/>
      <c r="P1290" s="70"/>
      <c r="Q1290" s="78"/>
      <c r="R1290" s="79"/>
      <c r="S1290" s="80">
        <f>+S1291+S1292</f>
        <v>3272.3</v>
      </c>
      <c r="T1290" s="81">
        <f>+T1291+T1292</f>
        <v>472.7</v>
      </c>
      <c r="U1290" s="88">
        <f>+U1291+U1292</f>
        <v>472.7</v>
      </c>
      <c r="V1290" s="80">
        <f aca="true" t="shared" si="85" ref="V1290:V1303">(U1290/S1290)*100</f>
        <v>14.44549705100388</v>
      </c>
      <c r="W1290" s="81">
        <f aca="true" t="shared" si="86" ref="W1290:W1303">(U1290/T1290)*100</f>
        <v>100</v>
      </c>
      <c r="X1290" s="1"/>
    </row>
    <row r="1291" spans="1:24" ht="23.25">
      <c r="A1291" s="1"/>
      <c r="B1291" s="40"/>
      <c r="C1291" s="40"/>
      <c r="D1291" s="40"/>
      <c r="E1291" s="40"/>
      <c r="F1291" s="50"/>
      <c r="G1291" s="91"/>
      <c r="H1291" s="40"/>
      <c r="I1291" s="44"/>
      <c r="J1291" s="48" t="s">
        <v>40</v>
      </c>
      <c r="K1291" s="49"/>
      <c r="L1291" s="42"/>
      <c r="M1291" s="86"/>
      <c r="N1291" s="71"/>
      <c r="O1291" s="72"/>
      <c r="P1291" s="70"/>
      <c r="Q1291" s="78"/>
      <c r="R1291" s="79"/>
      <c r="S1291" s="80">
        <v>3272.3</v>
      </c>
      <c r="T1291" s="81">
        <v>472.7</v>
      </c>
      <c r="U1291" s="88">
        <v>472.7</v>
      </c>
      <c r="V1291" s="80">
        <f t="shared" si="85"/>
        <v>14.44549705100388</v>
      </c>
      <c r="W1291" s="81">
        <f t="shared" si="86"/>
        <v>100</v>
      </c>
      <c r="X1291" s="1"/>
    </row>
    <row r="1292" spans="1:24" ht="23.25">
      <c r="A1292" s="1"/>
      <c r="B1292" s="40"/>
      <c r="C1292" s="40"/>
      <c r="D1292" s="40"/>
      <c r="E1292" s="40"/>
      <c r="F1292" s="50"/>
      <c r="G1292" s="91"/>
      <c r="H1292" s="40"/>
      <c r="I1292" s="44"/>
      <c r="J1292" s="48" t="s">
        <v>41</v>
      </c>
      <c r="K1292" s="49"/>
      <c r="L1292" s="42"/>
      <c r="M1292" s="86"/>
      <c r="N1292" s="71"/>
      <c r="O1292" s="72"/>
      <c r="P1292" s="70"/>
      <c r="Q1292" s="78"/>
      <c r="R1292" s="79"/>
      <c r="S1292" s="80">
        <v>0</v>
      </c>
      <c r="T1292" s="81">
        <v>0</v>
      </c>
      <c r="U1292" s="88">
        <v>0</v>
      </c>
      <c r="V1292" s="80"/>
      <c r="W1292" s="81"/>
      <c r="X1292" s="1"/>
    </row>
    <row r="1293" spans="1:24" ht="23.25">
      <c r="A1293" s="1"/>
      <c r="B1293" s="40"/>
      <c r="C1293" s="40"/>
      <c r="D1293" s="40"/>
      <c r="E1293" s="40"/>
      <c r="F1293" s="50"/>
      <c r="G1293" s="91"/>
      <c r="H1293" s="89" t="s">
        <v>146</v>
      </c>
      <c r="I1293" s="44"/>
      <c r="J1293" s="48" t="s">
        <v>528</v>
      </c>
      <c r="K1293" s="49"/>
      <c r="L1293" s="42"/>
      <c r="M1293" s="86"/>
      <c r="N1293" s="71"/>
      <c r="O1293" s="72"/>
      <c r="P1293" s="70"/>
      <c r="Q1293" s="78"/>
      <c r="R1293" s="79"/>
      <c r="S1293" s="80"/>
      <c r="T1293" s="81"/>
      <c r="U1293" s="88"/>
      <c r="V1293" s="80"/>
      <c r="W1293" s="81"/>
      <c r="X1293" s="1"/>
    </row>
    <row r="1294" spans="1:24" ht="23.25">
      <c r="A1294" s="1"/>
      <c r="B1294" s="40"/>
      <c r="C1294" s="40"/>
      <c r="D1294" s="40"/>
      <c r="E1294" s="40"/>
      <c r="F1294" s="50"/>
      <c r="G1294" s="91"/>
      <c r="H1294" s="40"/>
      <c r="I1294" s="44"/>
      <c r="J1294" s="48" t="s">
        <v>147</v>
      </c>
      <c r="K1294" s="49"/>
      <c r="L1294" s="42"/>
      <c r="M1294" s="86"/>
      <c r="N1294" s="71"/>
      <c r="O1294" s="72"/>
      <c r="P1294" s="70"/>
      <c r="Q1294" s="78"/>
      <c r="R1294" s="79"/>
      <c r="S1294" s="80">
        <f>+S1295+S1296</f>
        <v>3009.2</v>
      </c>
      <c r="T1294" s="81">
        <f>+T1295+T1296</f>
        <v>461.1</v>
      </c>
      <c r="U1294" s="88">
        <f>+U1295+U1296</f>
        <v>461.1</v>
      </c>
      <c r="V1294" s="80">
        <f t="shared" si="85"/>
        <v>15.323009437724314</v>
      </c>
      <c r="W1294" s="81">
        <f t="shared" si="86"/>
        <v>100</v>
      </c>
      <c r="X1294" s="1"/>
    </row>
    <row r="1295" spans="1:24" ht="23.25">
      <c r="A1295" s="1"/>
      <c r="B1295" s="40"/>
      <c r="C1295" s="40"/>
      <c r="D1295" s="40"/>
      <c r="E1295" s="40"/>
      <c r="F1295" s="50"/>
      <c r="G1295" s="91"/>
      <c r="H1295" s="40"/>
      <c r="I1295" s="44"/>
      <c r="J1295" s="48" t="s">
        <v>40</v>
      </c>
      <c r="K1295" s="49"/>
      <c r="L1295" s="42"/>
      <c r="M1295" s="86"/>
      <c r="N1295" s="71"/>
      <c r="O1295" s="72"/>
      <c r="P1295" s="70"/>
      <c r="Q1295" s="78"/>
      <c r="R1295" s="79"/>
      <c r="S1295" s="80">
        <v>3009.2</v>
      </c>
      <c r="T1295" s="81">
        <v>461.1</v>
      </c>
      <c r="U1295" s="88">
        <v>461.1</v>
      </c>
      <c r="V1295" s="80">
        <f t="shared" si="85"/>
        <v>15.323009437724314</v>
      </c>
      <c r="W1295" s="81">
        <f t="shared" si="86"/>
        <v>100</v>
      </c>
      <c r="X1295" s="1"/>
    </row>
    <row r="1296" spans="1:24" ht="23.25">
      <c r="A1296" s="1"/>
      <c r="B1296" s="40"/>
      <c r="C1296" s="40"/>
      <c r="D1296" s="40"/>
      <c r="E1296" s="40"/>
      <c r="F1296" s="50"/>
      <c r="G1296" s="91"/>
      <c r="H1296" s="40"/>
      <c r="I1296" s="44"/>
      <c r="J1296" s="48" t="s">
        <v>41</v>
      </c>
      <c r="K1296" s="49"/>
      <c r="L1296" s="42"/>
      <c r="M1296" s="86"/>
      <c r="N1296" s="71"/>
      <c r="O1296" s="72"/>
      <c r="P1296" s="70"/>
      <c r="Q1296" s="78"/>
      <c r="R1296" s="79"/>
      <c r="S1296" s="80">
        <v>0</v>
      </c>
      <c r="T1296" s="81">
        <v>0</v>
      </c>
      <c r="U1296" s="88">
        <v>0</v>
      </c>
      <c r="V1296" s="80"/>
      <c r="W1296" s="81"/>
      <c r="X1296" s="1"/>
    </row>
    <row r="1297" spans="1:24" ht="23.25">
      <c r="A1297" s="1"/>
      <c r="B1297" s="40"/>
      <c r="C1297" s="40"/>
      <c r="D1297" s="40"/>
      <c r="E1297" s="40"/>
      <c r="F1297" s="50"/>
      <c r="G1297" s="91"/>
      <c r="H1297" s="89" t="s">
        <v>148</v>
      </c>
      <c r="I1297" s="44"/>
      <c r="J1297" s="48" t="s">
        <v>149</v>
      </c>
      <c r="K1297" s="49"/>
      <c r="L1297" s="42"/>
      <c r="M1297" s="86"/>
      <c r="N1297" s="71"/>
      <c r="O1297" s="72"/>
      <c r="P1297" s="70"/>
      <c r="Q1297" s="78"/>
      <c r="R1297" s="79"/>
      <c r="S1297" s="80">
        <f>+S1298+S1299</f>
        <v>7846.5</v>
      </c>
      <c r="T1297" s="81">
        <f>+T1298+T1299</f>
        <v>1044.3</v>
      </c>
      <c r="U1297" s="88">
        <f>+U1298+U1299</f>
        <v>1044.3</v>
      </c>
      <c r="V1297" s="80">
        <f t="shared" si="85"/>
        <v>13.309118715350793</v>
      </c>
      <c r="W1297" s="81">
        <f t="shared" si="86"/>
        <v>100</v>
      </c>
      <c r="X1297" s="1"/>
    </row>
    <row r="1298" spans="1:24" ht="23.25">
      <c r="A1298" s="1"/>
      <c r="B1298" s="40"/>
      <c r="C1298" s="40"/>
      <c r="D1298" s="40"/>
      <c r="E1298" s="40"/>
      <c r="F1298" s="50"/>
      <c r="G1298" s="91"/>
      <c r="H1298" s="40"/>
      <c r="I1298" s="44"/>
      <c r="J1298" s="48" t="s">
        <v>40</v>
      </c>
      <c r="K1298" s="49"/>
      <c r="L1298" s="42"/>
      <c r="M1298" s="86"/>
      <c r="N1298" s="71"/>
      <c r="O1298" s="72"/>
      <c r="P1298" s="70"/>
      <c r="Q1298" s="78"/>
      <c r="R1298" s="79"/>
      <c r="S1298" s="80">
        <v>7846.5</v>
      </c>
      <c r="T1298" s="81">
        <v>1044.3</v>
      </c>
      <c r="U1298" s="88">
        <v>1044.3</v>
      </c>
      <c r="V1298" s="80">
        <f t="shared" si="85"/>
        <v>13.309118715350793</v>
      </c>
      <c r="W1298" s="81">
        <f t="shared" si="86"/>
        <v>100</v>
      </c>
      <c r="X1298" s="1"/>
    </row>
    <row r="1299" spans="1:24" ht="23.25">
      <c r="A1299" s="1"/>
      <c r="B1299" s="40"/>
      <c r="C1299" s="40"/>
      <c r="D1299" s="40"/>
      <c r="E1299" s="40"/>
      <c r="F1299" s="50"/>
      <c r="G1299" s="91"/>
      <c r="H1299" s="40"/>
      <c r="I1299" s="44"/>
      <c r="J1299" s="48" t="s">
        <v>41</v>
      </c>
      <c r="K1299" s="49"/>
      <c r="L1299" s="42"/>
      <c r="M1299" s="86"/>
      <c r="N1299" s="71"/>
      <c r="O1299" s="72"/>
      <c r="P1299" s="70"/>
      <c r="Q1299" s="78"/>
      <c r="R1299" s="79"/>
      <c r="S1299" s="80">
        <v>0</v>
      </c>
      <c r="T1299" s="81">
        <v>0</v>
      </c>
      <c r="U1299" s="88">
        <v>0</v>
      </c>
      <c r="V1299" s="80"/>
      <c r="W1299" s="81"/>
      <c r="X1299" s="1"/>
    </row>
    <row r="1300" spans="1:24" ht="23.25">
      <c r="A1300" s="1"/>
      <c r="B1300" s="40"/>
      <c r="C1300" s="40"/>
      <c r="D1300" s="40"/>
      <c r="E1300" s="40"/>
      <c r="F1300" s="50"/>
      <c r="G1300" s="91"/>
      <c r="H1300" s="89" t="s">
        <v>241</v>
      </c>
      <c r="I1300" s="44"/>
      <c r="J1300" s="48" t="s">
        <v>242</v>
      </c>
      <c r="K1300" s="49"/>
      <c r="L1300" s="42"/>
      <c r="M1300" s="86"/>
      <c r="N1300" s="71"/>
      <c r="O1300" s="72"/>
      <c r="P1300" s="70"/>
      <c r="Q1300" s="78"/>
      <c r="R1300" s="79"/>
      <c r="S1300" s="80">
        <f>+S1301+S1302</f>
        <v>15461.9</v>
      </c>
      <c r="T1300" s="81">
        <f>+T1301+T1302</f>
        <v>2164.4</v>
      </c>
      <c r="U1300" s="88">
        <f>+U1301+U1302</f>
        <v>2164.4</v>
      </c>
      <c r="V1300" s="80">
        <f t="shared" si="85"/>
        <v>13.998279642217323</v>
      </c>
      <c r="W1300" s="81">
        <f t="shared" si="86"/>
        <v>100</v>
      </c>
      <c r="X1300" s="1"/>
    </row>
    <row r="1301" spans="1:24" ht="23.25">
      <c r="A1301" s="1"/>
      <c r="B1301" s="40"/>
      <c r="C1301" s="40"/>
      <c r="D1301" s="40"/>
      <c r="E1301" s="40"/>
      <c r="F1301" s="50"/>
      <c r="G1301" s="91"/>
      <c r="H1301" s="40"/>
      <c r="I1301" s="44"/>
      <c r="J1301" s="48" t="s">
        <v>40</v>
      </c>
      <c r="K1301" s="49"/>
      <c r="L1301" s="42"/>
      <c r="M1301" s="86"/>
      <c r="N1301" s="71"/>
      <c r="O1301" s="72"/>
      <c r="P1301" s="70"/>
      <c r="Q1301" s="78"/>
      <c r="R1301" s="79"/>
      <c r="S1301" s="80">
        <v>15461.9</v>
      </c>
      <c r="T1301" s="81">
        <v>2164.4</v>
      </c>
      <c r="U1301" s="88">
        <v>2164.4</v>
      </c>
      <c r="V1301" s="80">
        <f t="shared" si="85"/>
        <v>13.998279642217323</v>
      </c>
      <c r="W1301" s="81">
        <f t="shared" si="86"/>
        <v>100</v>
      </c>
      <c r="X1301" s="1"/>
    </row>
    <row r="1302" spans="1:24" ht="23.25">
      <c r="A1302" s="1"/>
      <c r="B1302" s="40"/>
      <c r="C1302" s="40"/>
      <c r="D1302" s="40"/>
      <c r="E1302" s="40"/>
      <c r="F1302" s="50"/>
      <c r="G1302" s="91"/>
      <c r="H1302" s="40"/>
      <c r="I1302" s="44"/>
      <c r="J1302" s="48" t="s">
        <v>41</v>
      </c>
      <c r="K1302" s="49"/>
      <c r="L1302" s="42"/>
      <c r="M1302" s="86"/>
      <c r="N1302" s="71"/>
      <c r="O1302" s="72"/>
      <c r="P1302" s="70"/>
      <c r="Q1302" s="78"/>
      <c r="R1302" s="79"/>
      <c r="S1302" s="80">
        <v>0</v>
      </c>
      <c r="T1302" s="81">
        <v>0</v>
      </c>
      <c r="U1302" s="88">
        <v>0</v>
      </c>
      <c r="V1302" s="80"/>
      <c r="W1302" s="81"/>
      <c r="X1302" s="1"/>
    </row>
    <row r="1303" spans="1:24" ht="23.25">
      <c r="A1303" s="1"/>
      <c r="B1303" s="40"/>
      <c r="C1303" s="40"/>
      <c r="D1303" s="40"/>
      <c r="E1303" s="40"/>
      <c r="F1303" s="50"/>
      <c r="G1303" s="91"/>
      <c r="H1303" s="89" t="s">
        <v>433</v>
      </c>
      <c r="I1303" s="44"/>
      <c r="J1303" s="48" t="s">
        <v>529</v>
      </c>
      <c r="K1303" s="49"/>
      <c r="L1303" s="42"/>
      <c r="M1303" s="86"/>
      <c r="N1303" s="71"/>
      <c r="O1303" s="72"/>
      <c r="P1303" s="70"/>
      <c r="Q1303" s="78"/>
      <c r="R1303" s="79"/>
      <c r="S1303" s="80">
        <f>+S1304+S1315</f>
        <v>3006.6</v>
      </c>
      <c r="T1303" s="81">
        <f>+T1304+T1315</f>
        <v>288.7</v>
      </c>
      <c r="U1303" s="88">
        <f>+U1304+U1315</f>
        <v>288.7</v>
      </c>
      <c r="V1303" s="80">
        <f t="shared" si="85"/>
        <v>9.602208474689016</v>
      </c>
      <c r="W1303" s="81">
        <f t="shared" si="86"/>
        <v>100</v>
      </c>
      <c r="X1303" s="1"/>
    </row>
    <row r="1304" spans="1:24" ht="23.25">
      <c r="A1304" s="1"/>
      <c r="B1304" s="40"/>
      <c r="C1304" s="40"/>
      <c r="D1304" s="40"/>
      <c r="E1304" s="40"/>
      <c r="F1304" s="50"/>
      <c r="G1304" s="91"/>
      <c r="H1304" s="40"/>
      <c r="I1304" s="44"/>
      <c r="J1304" s="48" t="s">
        <v>40</v>
      </c>
      <c r="K1304" s="49"/>
      <c r="L1304" s="42"/>
      <c r="M1304" s="86"/>
      <c r="N1304" s="71"/>
      <c r="O1304" s="72"/>
      <c r="P1304" s="70"/>
      <c r="Q1304" s="78"/>
      <c r="R1304" s="79"/>
      <c r="S1304" s="80">
        <v>3006.6</v>
      </c>
      <c r="T1304" s="81">
        <v>288.7</v>
      </c>
      <c r="U1304" s="88">
        <v>288.7</v>
      </c>
      <c r="V1304" s="80">
        <f>(U1304/S1304)*100</f>
        <v>9.602208474689016</v>
      </c>
      <c r="W1304" s="81">
        <f>(U1304/T1304)*100</f>
        <v>100</v>
      </c>
      <c r="X1304" s="1"/>
    </row>
    <row r="1305" spans="1:24" ht="23.25">
      <c r="A1305" s="1"/>
      <c r="B1305" s="51"/>
      <c r="C1305" s="51"/>
      <c r="D1305" s="51"/>
      <c r="E1305" s="51"/>
      <c r="F1305" s="93"/>
      <c r="G1305" s="94"/>
      <c r="H1305" s="51"/>
      <c r="I1305" s="55"/>
      <c r="J1305" s="56"/>
      <c r="K1305" s="57"/>
      <c r="L1305" s="53"/>
      <c r="M1305" s="87"/>
      <c r="N1305" s="73"/>
      <c r="O1305" s="74"/>
      <c r="P1305" s="75"/>
      <c r="Q1305" s="82"/>
      <c r="R1305" s="83"/>
      <c r="S1305" s="84"/>
      <c r="T1305" s="85"/>
      <c r="U1305" s="82"/>
      <c r="V1305" s="84"/>
      <c r="W1305" s="85"/>
      <c r="X1305" s="1"/>
    </row>
    <row r="1306" spans="1:24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58"/>
      <c r="T1306" s="58"/>
      <c r="U1306" s="58"/>
      <c r="V1306" s="58"/>
      <c r="W1306" s="58"/>
      <c r="X1306" s="1"/>
    </row>
    <row r="1307" spans="1:24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58"/>
      <c r="T1307" s="58"/>
      <c r="U1307" s="59"/>
      <c r="V1307" s="58"/>
      <c r="W1307" s="59" t="s">
        <v>697</v>
      </c>
      <c r="X1307" s="1"/>
    </row>
    <row r="1308" spans="1:24" ht="23.25">
      <c r="A1308" s="1"/>
      <c r="B1308" s="7"/>
      <c r="C1308" s="8"/>
      <c r="D1308" s="8"/>
      <c r="E1308" s="8"/>
      <c r="F1308" s="8"/>
      <c r="G1308" s="8"/>
      <c r="H1308" s="60"/>
      <c r="I1308" s="10"/>
      <c r="J1308" s="10"/>
      <c r="K1308" s="11"/>
      <c r="L1308" s="7" t="s">
        <v>34</v>
      </c>
      <c r="M1308" s="12"/>
      <c r="N1308" s="12"/>
      <c r="O1308" s="12"/>
      <c r="P1308" s="12"/>
      <c r="Q1308" s="12"/>
      <c r="R1308" s="12"/>
      <c r="S1308" s="13"/>
      <c r="T1308" s="8"/>
      <c r="U1308" s="8"/>
      <c r="V1308" s="8"/>
      <c r="W1308" s="9"/>
      <c r="X1308" s="1"/>
    </row>
    <row r="1309" spans="1:24" ht="23.25">
      <c r="A1309" s="1"/>
      <c r="B1309" s="14" t="s">
        <v>23</v>
      </c>
      <c r="C1309" s="15"/>
      <c r="D1309" s="15"/>
      <c r="E1309" s="15"/>
      <c r="F1309" s="15"/>
      <c r="G1309" s="15"/>
      <c r="H1309" s="61"/>
      <c r="I1309" s="17"/>
      <c r="J1309" s="17"/>
      <c r="K1309" s="18"/>
      <c r="L1309" s="19"/>
      <c r="M1309" s="66"/>
      <c r="N1309" s="62" t="s">
        <v>35</v>
      </c>
      <c r="O1309" s="62"/>
      <c r="P1309" s="62"/>
      <c r="Q1309" s="62"/>
      <c r="R1309" s="63"/>
      <c r="S1309" s="14" t="s">
        <v>2</v>
      </c>
      <c r="T1309" s="15"/>
      <c r="U1309" s="15"/>
      <c r="V1309" s="15"/>
      <c r="W1309" s="16"/>
      <c r="X1309" s="1"/>
    </row>
    <row r="1310" spans="1:24" ht="23.25">
      <c r="A1310" s="1"/>
      <c r="B1310" s="20" t="s">
        <v>24</v>
      </c>
      <c r="C1310" s="21"/>
      <c r="D1310" s="21"/>
      <c r="E1310" s="21"/>
      <c r="F1310" s="21"/>
      <c r="G1310" s="21"/>
      <c r="H1310" s="61"/>
      <c r="I1310" s="1"/>
      <c r="J1310" s="2" t="s">
        <v>4</v>
      </c>
      <c r="K1310" s="18"/>
      <c r="L1310" s="23" t="s">
        <v>32</v>
      </c>
      <c r="M1310" s="23" t="s">
        <v>20</v>
      </c>
      <c r="N1310" s="64"/>
      <c r="O1310" s="17"/>
      <c r="P1310" s="65"/>
      <c r="Q1310" s="23" t="s">
        <v>3</v>
      </c>
      <c r="R1310" s="16"/>
      <c r="S1310" s="20" t="s">
        <v>36</v>
      </c>
      <c r="T1310" s="21"/>
      <c r="U1310" s="21"/>
      <c r="V1310" s="21"/>
      <c r="W1310" s="22"/>
      <c r="X1310" s="1"/>
    </row>
    <row r="1311" spans="1:24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33</v>
      </c>
      <c r="M1311" s="30" t="s">
        <v>21</v>
      </c>
      <c r="N1311" s="28" t="s">
        <v>6</v>
      </c>
      <c r="O1311" s="67" t="s">
        <v>7</v>
      </c>
      <c r="P1311" s="28" t="s">
        <v>8</v>
      </c>
      <c r="Q1311" s="20" t="s">
        <v>30</v>
      </c>
      <c r="R1311" s="22"/>
      <c r="S1311" s="24"/>
      <c r="T1311" s="25"/>
      <c r="U1311" s="1"/>
      <c r="V1311" s="14" t="s">
        <v>3</v>
      </c>
      <c r="W1311" s="16"/>
      <c r="X1311" s="1"/>
    </row>
    <row r="1312" spans="1:24" ht="23.25">
      <c r="A1312" s="1"/>
      <c r="B1312" s="14" t="s">
        <v>13</v>
      </c>
      <c r="C1312" s="14" t="s">
        <v>14</v>
      </c>
      <c r="D1312" s="14" t="s">
        <v>15</v>
      </c>
      <c r="E1312" s="14" t="s">
        <v>16</v>
      </c>
      <c r="F1312" s="27" t="s">
        <v>17</v>
      </c>
      <c r="G1312" s="2" t="s">
        <v>5</v>
      </c>
      <c r="H1312" s="14" t="s">
        <v>18</v>
      </c>
      <c r="I1312" s="24"/>
      <c r="J1312" s="1"/>
      <c r="K1312" s="18"/>
      <c r="L1312" s="26" t="s">
        <v>19</v>
      </c>
      <c r="M1312" s="28" t="s">
        <v>22</v>
      </c>
      <c r="N1312" s="28"/>
      <c r="O1312" s="28"/>
      <c r="P1312" s="28"/>
      <c r="Q1312" s="26" t="s">
        <v>25</v>
      </c>
      <c r="R1312" s="29" t="s">
        <v>25</v>
      </c>
      <c r="S1312" s="30" t="s">
        <v>6</v>
      </c>
      <c r="T1312" s="28" t="s">
        <v>9</v>
      </c>
      <c r="U1312" s="26" t="s">
        <v>10</v>
      </c>
      <c r="V1312" s="14" t="s">
        <v>11</v>
      </c>
      <c r="W1312" s="16"/>
      <c r="X1312" s="1"/>
    </row>
    <row r="1313" spans="1:24" ht="23.25">
      <c r="A1313" s="1"/>
      <c r="B1313" s="31"/>
      <c r="C1313" s="31"/>
      <c r="D1313" s="31"/>
      <c r="E1313" s="31"/>
      <c r="F1313" s="32"/>
      <c r="G1313" s="33"/>
      <c r="H1313" s="31"/>
      <c r="I1313" s="31"/>
      <c r="J1313" s="33"/>
      <c r="K1313" s="34"/>
      <c r="L1313" s="35"/>
      <c r="M1313" s="36"/>
      <c r="N1313" s="36"/>
      <c r="O1313" s="36"/>
      <c r="P1313" s="36"/>
      <c r="Q1313" s="35" t="s">
        <v>26</v>
      </c>
      <c r="R1313" s="37" t="s">
        <v>27</v>
      </c>
      <c r="S1313" s="31"/>
      <c r="T1313" s="32"/>
      <c r="U1313" s="33"/>
      <c r="V1313" s="38" t="s">
        <v>28</v>
      </c>
      <c r="W1313" s="39" t="s">
        <v>29</v>
      </c>
      <c r="X1313" s="1"/>
    </row>
    <row r="1314" spans="1:24" ht="23.25">
      <c r="A1314" s="1"/>
      <c r="B1314" s="40"/>
      <c r="C1314" s="40"/>
      <c r="D1314" s="40"/>
      <c r="E1314" s="40"/>
      <c r="F1314" s="50"/>
      <c r="G1314" s="91"/>
      <c r="H1314" s="40"/>
      <c r="I1314" s="44"/>
      <c r="J1314" s="45"/>
      <c r="K1314" s="46"/>
      <c r="L1314" s="47"/>
      <c r="M1314" s="86"/>
      <c r="N1314" s="70"/>
      <c r="O1314" s="70"/>
      <c r="P1314" s="70"/>
      <c r="Q1314" s="78"/>
      <c r="R1314" s="79"/>
      <c r="S1314" s="80"/>
      <c r="T1314" s="80"/>
      <c r="U1314" s="80"/>
      <c r="V1314" s="80"/>
      <c r="W1314" s="81"/>
      <c r="X1314" s="1"/>
    </row>
    <row r="1315" spans="1:24" ht="23.25">
      <c r="A1315" s="1"/>
      <c r="B1315" s="89" t="s">
        <v>508</v>
      </c>
      <c r="C1315" s="89" t="s">
        <v>510</v>
      </c>
      <c r="D1315" s="89" t="s">
        <v>72</v>
      </c>
      <c r="E1315" s="89" t="s">
        <v>44</v>
      </c>
      <c r="F1315" s="90" t="s">
        <v>514</v>
      </c>
      <c r="G1315" s="92" t="s">
        <v>49</v>
      </c>
      <c r="H1315" s="89" t="s">
        <v>433</v>
      </c>
      <c r="I1315" s="44"/>
      <c r="J1315" s="48" t="s">
        <v>41</v>
      </c>
      <c r="K1315" s="49"/>
      <c r="L1315" s="42"/>
      <c r="M1315" s="86"/>
      <c r="N1315" s="71"/>
      <c r="O1315" s="72"/>
      <c r="P1315" s="70"/>
      <c r="Q1315" s="78"/>
      <c r="R1315" s="79"/>
      <c r="S1315" s="80">
        <v>0</v>
      </c>
      <c r="T1315" s="81">
        <v>0</v>
      </c>
      <c r="U1315" s="88">
        <v>0</v>
      </c>
      <c r="V1315" s="80"/>
      <c r="W1315" s="81"/>
      <c r="X1315" s="1"/>
    </row>
    <row r="1316" spans="1:24" ht="23.25">
      <c r="A1316" s="1"/>
      <c r="B1316" s="40"/>
      <c r="C1316" s="40"/>
      <c r="D1316" s="40"/>
      <c r="E1316" s="40"/>
      <c r="F1316" s="50"/>
      <c r="G1316" s="91"/>
      <c r="H1316" s="89" t="s">
        <v>435</v>
      </c>
      <c r="I1316" s="44"/>
      <c r="J1316" s="48" t="s">
        <v>530</v>
      </c>
      <c r="K1316" s="49"/>
      <c r="L1316" s="42"/>
      <c r="M1316" s="86"/>
      <c r="N1316" s="71"/>
      <c r="O1316" s="72"/>
      <c r="P1316" s="70"/>
      <c r="Q1316" s="78"/>
      <c r="R1316" s="79"/>
      <c r="S1316" s="80"/>
      <c r="T1316" s="81"/>
      <c r="U1316" s="88"/>
      <c r="V1316" s="80"/>
      <c r="W1316" s="81"/>
      <c r="X1316" s="1"/>
    </row>
    <row r="1317" spans="1:24" ht="23.25">
      <c r="A1317" s="1"/>
      <c r="B1317" s="40"/>
      <c r="C1317" s="40"/>
      <c r="D1317" s="40"/>
      <c r="E1317" s="40"/>
      <c r="F1317" s="50"/>
      <c r="G1317" s="91"/>
      <c r="H1317" s="40"/>
      <c r="I1317" s="44"/>
      <c r="J1317" s="48" t="s">
        <v>437</v>
      </c>
      <c r="K1317" s="49"/>
      <c r="L1317" s="42"/>
      <c r="M1317" s="86"/>
      <c r="N1317" s="71"/>
      <c r="O1317" s="72"/>
      <c r="P1317" s="70"/>
      <c r="Q1317" s="78"/>
      <c r="R1317" s="79"/>
      <c r="S1317" s="80">
        <f>+S1318+S1319</f>
        <v>6184.4</v>
      </c>
      <c r="T1317" s="81">
        <f>+T1318+T1319</f>
        <v>808.3</v>
      </c>
      <c r="U1317" s="88">
        <f>+U1318+U1319</f>
        <v>808.3</v>
      </c>
      <c r="V1317" s="80">
        <f>(U1317/S1317)*100</f>
        <v>13.069982536705258</v>
      </c>
      <c r="W1317" s="81">
        <f>(U1317/T1317)*100</f>
        <v>100</v>
      </c>
      <c r="X1317" s="1"/>
    </row>
    <row r="1318" spans="1:24" ht="23.25">
      <c r="A1318" s="1"/>
      <c r="B1318" s="40"/>
      <c r="C1318" s="40"/>
      <c r="D1318" s="40"/>
      <c r="E1318" s="40"/>
      <c r="F1318" s="50"/>
      <c r="G1318" s="91"/>
      <c r="H1318" s="40"/>
      <c r="I1318" s="44"/>
      <c r="J1318" s="48" t="s">
        <v>40</v>
      </c>
      <c r="K1318" s="49"/>
      <c r="L1318" s="42"/>
      <c r="M1318" s="86"/>
      <c r="N1318" s="71"/>
      <c r="O1318" s="72"/>
      <c r="P1318" s="70"/>
      <c r="Q1318" s="78"/>
      <c r="R1318" s="79"/>
      <c r="S1318" s="80">
        <v>6184.4</v>
      </c>
      <c r="T1318" s="81">
        <v>808.3</v>
      </c>
      <c r="U1318" s="88">
        <v>808.3</v>
      </c>
      <c r="V1318" s="80">
        <f>(U1318/S1318)*100</f>
        <v>13.069982536705258</v>
      </c>
      <c r="W1318" s="81">
        <f>(U1318/T1318)*100</f>
        <v>100</v>
      </c>
      <c r="X1318" s="1"/>
    </row>
    <row r="1319" spans="1:24" ht="23.25">
      <c r="A1319" s="1"/>
      <c r="B1319" s="40"/>
      <c r="C1319" s="40"/>
      <c r="D1319" s="40"/>
      <c r="E1319" s="40"/>
      <c r="F1319" s="50"/>
      <c r="G1319" s="91"/>
      <c r="H1319" s="40"/>
      <c r="I1319" s="44"/>
      <c r="J1319" s="48" t="s">
        <v>41</v>
      </c>
      <c r="K1319" s="49"/>
      <c r="L1319" s="42"/>
      <c r="M1319" s="86"/>
      <c r="N1319" s="71"/>
      <c r="O1319" s="72"/>
      <c r="P1319" s="70"/>
      <c r="Q1319" s="78"/>
      <c r="R1319" s="79"/>
      <c r="S1319" s="80">
        <v>0</v>
      </c>
      <c r="T1319" s="81">
        <v>0</v>
      </c>
      <c r="U1319" s="88">
        <v>0</v>
      </c>
      <c r="V1319" s="80"/>
      <c r="W1319" s="81"/>
      <c r="X1319" s="1"/>
    </row>
    <row r="1320" spans="1:24" ht="23.25">
      <c r="A1320" s="1"/>
      <c r="B1320" s="40"/>
      <c r="C1320" s="40"/>
      <c r="D1320" s="40"/>
      <c r="E1320" s="40"/>
      <c r="F1320" s="50"/>
      <c r="G1320" s="91"/>
      <c r="H1320" s="89" t="s">
        <v>438</v>
      </c>
      <c r="I1320" s="44"/>
      <c r="J1320" s="48" t="s">
        <v>439</v>
      </c>
      <c r="K1320" s="49"/>
      <c r="L1320" s="42"/>
      <c r="M1320" s="86"/>
      <c r="N1320" s="71"/>
      <c r="O1320" s="72"/>
      <c r="P1320" s="70"/>
      <c r="Q1320" s="78"/>
      <c r="R1320" s="79"/>
      <c r="S1320" s="80">
        <f>+S1321+S1322</f>
        <v>40070.9</v>
      </c>
      <c r="T1320" s="81">
        <f>+T1321+T1322</f>
        <v>235566.3</v>
      </c>
      <c r="U1320" s="88">
        <f>+U1321+U1322</f>
        <v>181296.8</v>
      </c>
      <c r="V1320" s="80">
        <f>(U1320/S1320)*100</f>
        <v>452.4400500113548</v>
      </c>
      <c r="W1320" s="81">
        <f>(U1320/T1320)*100</f>
        <v>76.96211215271454</v>
      </c>
      <c r="X1320" s="1"/>
    </row>
    <row r="1321" spans="1:24" ht="23.25">
      <c r="A1321" s="1"/>
      <c r="B1321" s="40"/>
      <c r="C1321" s="40"/>
      <c r="D1321" s="40"/>
      <c r="E1321" s="40"/>
      <c r="F1321" s="50"/>
      <c r="G1321" s="91"/>
      <c r="H1321" s="40"/>
      <c r="I1321" s="44"/>
      <c r="J1321" s="48" t="s">
        <v>40</v>
      </c>
      <c r="K1321" s="49"/>
      <c r="L1321" s="42"/>
      <c r="M1321" s="86"/>
      <c r="N1321" s="71"/>
      <c r="O1321" s="72"/>
      <c r="P1321" s="70"/>
      <c r="Q1321" s="78"/>
      <c r="R1321" s="79"/>
      <c r="S1321" s="80">
        <v>40070.9</v>
      </c>
      <c r="T1321" s="81">
        <v>235566.3</v>
      </c>
      <c r="U1321" s="88">
        <v>181296.8</v>
      </c>
      <c r="V1321" s="80">
        <f>(U1321/S1321)*100</f>
        <v>452.4400500113548</v>
      </c>
      <c r="W1321" s="81">
        <f>(U1321/T1321)*100</f>
        <v>76.96211215271454</v>
      </c>
      <c r="X1321" s="1"/>
    </row>
    <row r="1322" spans="1:24" ht="23.25">
      <c r="A1322" s="1"/>
      <c r="B1322" s="40"/>
      <c r="C1322" s="40"/>
      <c r="D1322" s="40"/>
      <c r="E1322" s="40"/>
      <c r="F1322" s="50"/>
      <c r="G1322" s="91"/>
      <c r="H1322" s="40"/>
      <c r="I1322" s="44"/>
      <c r="J1322" s="48" t="s">
        <v>41</v>
      </c>
      <c r="K1322" s="49"/>
      <c r="L1322" s="42"/>
      <c r="M1322" s="86"/>
      <c r="N1322" s="71"/>
      <c r="O1322" s="72"/>
      <c r="P1322" s="70"/>
      <c r="Q1322" s="78"/>
      <c r="R1322" s="79"/>
      <c r="S1322" s="80">
        <v>0</v>
      </c>
      <c r="T1322" s="81">
        <v>0</v>
      </c>
      <c r="U1322" s="88">
        <v>0</v>
      </c>
      <c r="V1322" s="80"/>
      <c r="W1322" s="81"/>
      <c r="X1322" s="1"/>
    </row>
    <row r="1323" spans="1:24" ht="23.25">
      <c r="A1323" s="1"/>
      <c r="B1323" s="40"/>
      <c r="C1323" s="40"/>
      <c r="D1323" s="40"/>
      <c r="E1323" s="40"/>
      <c r="F1323" s="50"/>
      <c r="G1323" s="91"/>
      <c r="H1323" s="89" t="s">
        <v>440</v>
      </c>
      <c r="I1323" s="44"/>
      <c r="J1323" s="48" t="s">
        <v>531</v>
      </c>
      <c r="K1323" s="49"/>
      <c r="L1323" s="42"/>
      <c r="M1323" s="86"/>
      <c r="N1323" s="71"/>
      <c r="O1323" s="72"/>
      <c r="P1323" s="70"/>
      <c r="Q1323" s="78"/>
      <c r="R1323" s="79"/>
      <c r="S1323" s="80"/>
      <c r="T1323" s="81"/>
      <c r="U1323" s="88"/>
      <c r="V1323" s="80"/>
      <c r="W1323" s="81"/>
      <c r="X1323" s="1"/>
    </row>
    <row r="1324" spans="1:24" ht="23.25">
      <c r="A1324" s="1"/>
      <c r="B1324" s="40"/>
      <c r="C1324" s="40"/>
      <c r="D1324" s="40"/>
      <c r="E1324" s="40"/>
      <c r="F1324" s="50"/>
      <c r="G1324" s="91"/>
      <c r="H1324" s="40"/>
      <c r="I1324" s="44"/>
      <c r="J1324" s="48" t="s">
        <v>532</v>
      </c>
      <c r="K1324" s="49"/>
      <c r="L1324" s="42"/>
      <c r="M1324" s="86"/>
      <c r="N1324" s="71"/>
      <c r="O1324" s="72"/>
      <c r="P1324" s="70"/>
      <c r="Q1324" s="78"/>
      <c r="R1324" s="79"/>
      <c r="S1324" s="80">
        <f>+S1325+S1326</f>
        <v>10373</v>
      </c>
      <c r="T1324" s="81">
        <f>+T1325+T1326</f>
        <v>1391.9</v>
      </c>
      <c r="U1324" s="88">
        <f>+U1325+U1326</f>
        <v>1391.9</v>
      </c>
      <c r="V1324" s="80">
        <f>(U1324/S1324)*100</f>
        <v>13.418490311385328</v>
      </c>
      <c r="W1324" s="81">
        <f>(U1324/T1324)*100</f>
        <v>100</v>
      </c>
      <c r="X1324" s="1"/>
    </row>
    <row r="1325" spans="1:24" ht="23.25">
      <c r="A1325" s="1"/>
      <c r="B1325" s="40"/>
      <c r="C1325" s="40"/>
      <c r="D1325" s="40"/>
      <c r="E1325" s="40"/>
      <c r="F1325" s="50"/>
      <c r="G1325" s="91"/>
      <c r="H1325" s="40"/>
      <c r="I1325" s="44"/>
      <c r="J1325" s="48" t="s">
        <v>40</v>
      </c>
      <c r="K1325" s="49"/>
      <c r="L1325" s="42"/>
      <c r="M1325" s="86"/>
      <c r="N1325" s="71"/>
      <c r="O1325" s="72"/>
      <c r="P1325" s="70"/>
      <c r="Q1325" s="78"/>
      <c r="R1325" s="79"/>
      <c r="S1325" s="80">
        <v>10373</v>
      </c>
      <c r="T1325" s="81">
        <v>1391.9</v>
      </c>
      <c r="U1325" s="88">
        <v>1391.9</v>
      </c>
      <c r="V1325" s="80">
        <f>(U1325/S1325)*100</f>
        <v>13.418490311385328</v>
      </c>
      <c r="W1325" s="81">
        <f>(U1325/T1325)*100</f>
        <v>100</v>
      </c>
      <c r="X1325" s="1"/>
    </row>
    <row r="1326" spans="1:24" ht="23.25">
      <c r="A1326" s="1"/>
      <c r="B1326" s="40"/>
      <c r="C1326" s="40"/>
      <c r="D1326" s="40"/>
      <c r="E1326" s="40"/>
      <c r="F1326" s="50"/>
      <c r="G1326" s="91"/>
      <c r="H1326" s="40"/>
      <c r="I1326" s="44"/>
      <c r="J1326" s="48" t="s">
        <v>41</v>
      </c>
      <c r="K1326" s="49"/>
      <c r="L1326" s="42"/>
      <c r="M1326" s="86"/>
      <c r="N1326" s="71"/>
      <c r="O1326" s="72"/>
      <c r="P1326" s="70"/>
      <c r="Q1326" s="78"/>
      <c r="R1326" s="79"/>
      <c r="S1326" s="80">
        <v>0</v>
      </c>
      <c r="T1326" s="81">
        <v>0</v>
      </c>
      <c r="U1326" s="88">
        <v>0</v>
      </c>
      <c r="V1326" s="80"/>
      <c r="W1326" s="81"/>
      <c r="X1326" s="1"/>
    </row>
    <row r="1327" spans="1:24" ht="23.25">
      <c r="A1327" s="1"/>
      <c r="B1327" s="40"/>
      <c r="C1327" s="40"/>
      <c r="D1327" s="40"/>
      <c r="E1327" s="40"/>
      <c r="F1327" s="50"/>
      <c r="G1327" s="91"/>
      <c r="H1327" s="89" t="s">
        <v>443</v>
      </c>
      <c r="I1327" s="44"/>
      <c r="J1327" s="48" t="s">
        <v>533</v>
      </c>
      <c r="K1327" s="49"/>
      <c r="L1327" s="42"/>
      <c r="M1327" s="86"/>
      <c r="N1327" s="71"/>
      <c r="O1327" s="72"/>
      <c r="P1327" s="70"/>
      <c r="Q1327" s="78"/>
      <c r="R1327" s="79"/>
      <c r="S1327" s="80"/>
      <c r="T1327" s="81"/>
      <c r="U1327" s="88"/>
      <c r="V1327" s="80"/>
      <c r="W1327" s="81"/>
      <c r="X1327" s="1"/>
    </row>
    <row r="1328" spans="1:24" ht="23.25">
      <c r="A1328" s="1"/>
      <c r="B1328" s="40"/>
      <c r="C1328" s="40"/>
      <c r="D1328" s="40"/>
      <c r="E1328" s="40"/>
      <c r="F1328" s="50"/>
      <c r="G1328" s="91"/>
      <c r="H1328" s="40"/>
      <c r="I1328" s="44"/>
      <c r="J1328" s="48" t="s">
        <v>445</v>
      </c>
      <c r="K1328" s="49"/>
      <c r="L1328" s="42"/>
      <c r="M1328" s="86"/>
      <c r="N1328" s="71"/>
      <c r="O1328" s="72"/>
      <c r="P1328" s="70"/>
      <c r="Q1328" s="78"/>
      <c r="R1328" s="79"/>
      <c r="S1328" s="80">
        <f>+S1329+S1330</f>
        <v>2477.1</v>
      </c>
      <c r="T1328" s="81">
        <f>+T1329+T1330</f>
        <v>284.4</v>
      </c>
      <c r="U1328" s="88">
        <f>+U1329+U1330</f>
        <v>284.4</v>
      </c>
      <c r="V1328" s="80">
        <f>(U1328/S1328)*100</f>
        <v>11.481167494247305</v>
      </c>
      <c r="W1328" s="81">
        <f>(U1328/T1328)*100</f>
        <v>100</v>
      </c>
      <c r="X1328" s="1"/>
    </row>
    <row r="1329" spans="1:24" ht="23.25">
      <c r="A1329" s="1"/>
      <c r="B1329" s="40"/>
      <c r="C1329" s="40"/>
      <c r="D1329" s="40"/>
      <c r="E1329" s="40"/>
      <c r="F1329" s="50"/>
      <c r="G1329" s="91"/>
      <c r="H1329" s="40"/>
      <c r="I1329" s="44"/>
      <c r="J1329" s="48" t="s">
        <v>40</v>
      </c>
      <c r="K1329" s="49"/>
      <c r="L1329" s="42"/>
      <c r="M1329" s="86"/>
      <c r="N1329" s="71"/>
      <c r="O1329" s="72"/>
      <c r="P1329" s="70"/>
      <c r="Q1329" s="78"/>
      <c r="R1329" s="79"/>
      <c r="S1329" s="80">
        <v>2477.1</v>
      </c>
      <c r="T1329" s="81">
        <v>284.4</v>
      </c>
      <c r="U1329" s="88">
        <v>284.4</v>
      </c>
      <c r="V1329" s="80">
        <f>(U1329/S1329)*100</f>
        <v>11.481167494247305</v>
      </c>
      <c r="W1329" s="81">
        <f>(U1329/T1329)*100</f>
        <v>100</v>
      </c>
      <c r="X1329" s="1"/>
    </row>
    <row r="1330" spans="1:24" ht="23.25">
      <c r="A1330" s="1"/>
      <c r="B1330" s="40"/>
      <c r="C1330" s="40"/>
      <c r="D1330" s="40"/>
      <c r="E1330" s="40"/>
      <c r="F1330" s="50"/>
      <c r="G1330" s="91"/>
      <c r="H1330" s="40"/>
      <c r="I1330" s="44"/>
      <c r="J1330" s="48" t="s">
        <v>41</v>
      </c>
      <c r="K1330" s="49"/>
      <c r="L1330" s="42"/>
      <c r="M1330" s="86"/>
      <c r="N1330" s="71"/>
      <c r="O1330" s="72"/>
      <c r="P1330" s="70"/>
      <c r="Q1330" s="78"/>
      <c r="R1330" s="79"/>
      <c r="S1330" s="80">
        <v>0</v>
      </c>
      <c r="T1330" s="81">
        <v>0</v>
      </c>
      <c r="U1330" s="88">
        <v>0</v>
      </c>
      <c r="V1330" s="80"/>
      <c r="W1330" s="81"/>
      <c r="X1330" s="1"/>
    </row>
    <row r="1331" spans="1:24" ht="23.25">
      <c r="A1331" s="1"/>
      <c r="B1331" s="40"/>
      <c r="C1331" s="40"/>
      <c r="D1331" s="40"/>
      <c r="E1331" s="40"/>
      <c r="F1331" s="50"/>
      <c r="G1331" s="91"/>
      <c r="H1331" s="89" t="s">
        <v>446</v>
      </c>
      <c r="I1331" s="44"/>
      <c r="J1331" s="48" t="s">
        <v>534</v>
      </c>
      <c r="K1331" s="49"/>
      <c r="L1331" s="42"/>
      <c r="M1331" s="86"/>
      <c r="N1331" s="71"/>
      <c r="O1331" s="72"/>
      <c r="P1331" s="70"/>
      <c r="Q1331" s="78"/>
      <c r="R1331" s="79"/>
      <c r="S1331" s="80"/>
      <c r="T1331" s="81"/>
      <c r="U1331" s="88"/>
      <c r="V1331" s="80"/>
      <c r="W1331" s="81"/>
      <c r="X1331" s="1"/>
    </row>
    <row r="1332" spans="1:24" ht="23.25">
      <c r="A1332" s="1"/>
      <c r="B1332" s="40"/>
      <c r="C1332" s="40"/>
      <c r="D1332" s="40"/>
      <c r="E1332" s="40"/>
      <c r="F1332" s="50"/>
      <c r="G1332" s="91"/>
      <c r="H1332" s="40"/>
      <c r="I1332" s="44"/>
      <c r="J1332" s="48" t="s">
        <v>448</v>
      </c>
      <c r="K1332" s="49"/>
      <c r="L1332" s="42"/>
      <c r="M1332" s="86"/>
      <c r="N1332" s="71"/>
      <c r="O1332" s="72"/>
      <c r="P1332" s="70"/>
      <c r="Q1332" s="78"/>
      <c r="R1332" s="79"/>
      <c r="S1332" s="80"/>
      <c r="T1332" s="81"/>
      <c r="U1332" s="88"/>
      <c r="V1332" s="80"/>
      <c r="W1332" s="81"/>
      <c r="X1332" s="1"/>
    </row>
    <row r="1333" spans="1:24" ht="23.25">
      <c r="A1333" s="1"/>
      <c r="B1333" s="40"/>
      <c r="C1333" s="40"/>
      <c r="D1333" s="40"/>
      <c r="E1333" s="40"/>
      <c r="F1333" s="50"/>
      <c r="G1333" s="91"/>
      <c r="H1333" s="40"/>
      <c r="I1333" s="44"/>
      <c r="J1333" s="48" t="s">
        <v>449</v>
      </c>
      <c r="K1333" s="49"/>
      <c r="L1333" s="42"/>
      <c r="M1333" s="86"/>
      <c r="N1333" s="71"/>
      <c r="O1333" s="72"/>
      <c r="P1333" s="70"/>
      <c r="Q1333" s="78"/>
      <c r="R1333" s="79"/>
      <c r="S1333" s="80">
        <f>+S1334+S1335</f>
        <v>4144</v>
      </c>
      <c r="T1333" s="81">
        <f>+T1334+T1335</f>
        <v>543.4</v>
      </c>
      <c r="U1333" s="88">
        <f>+U1334+U1335</f>
        <v>543.4</v>
      </c>
      <c r="V1333" s="80">
        <f>(U1333/S1333)*100</f>
        <v>13.11293436293436</v>
      </c>
      <c r="W1333" s="81">
        <f>(U1333/T1333)*100</f>
        <v>100</v>
      </c>
      <c r="X1333" s="1"/>
    </row>
    <row r="1334" spans="1:24" ht="23.25">
      <c r="A1334" s="1"/>
      <c r="B1334" s="40"/>
      <c r="C1334" s="40"/>
      <c r="D1334" s="40"/>
      <c r="E1334" s="40"/>
      <c r="F1334" s="50"/>
      <c r="G1334" s="91"/>
      <c r="H1334" s="40"/>
      <c r="I1334" s="44"/>
      <c r="J1334" s="48" t="s">
        <v>40</v>
      </c>
      <c r="K1334" s="49"/>
      <c r="L1334" s="42"/>
      <c r="M1334" s="86"/>
      <c r="N1334" s="71"/>
      <c r="O1334" s="72"/>
      <c r="P1334" s="70"/>
      <c r="Q1334" s="78"/>
      <c r="R1334" s="79"/>
      <c r="S1334" s="80">
        <v>4144</v>
      </c>
      <c r="T1334" s="81">
        <v>543.4</v>
      </c>
      <c r="U1334" s="88">
        <v>543.4</v>
      </c>
      <c r="V1334" s="80">
        <f>(U1334/S1334)*100</f>
        <v>13.11293436293436</v>
      </c>
      <c r="W1334" s="81">
        <f>(U1334/T1334)*100</f>
        <v>100</v>
      </c>
      <c r="X1334" s="1"/>
    </row>
    <row r="1335" spans="1:24" ht="23.25">
      <c r="A1335" s="1"/>
      <c r="B1335" s="40"/>
      <c r="C1335" s="40"/>
      <c r="D1335" s="40"/>
      <c r="E1335" s="40"/>
      <c r="F1335" s="50"/>
      <c r="G1335" s="91"/>
      <c r="H1335" s="40"/>
      <c r="I1335" s="44"/>
      <c r="J1335" s="48" t="s">
        <v>41</v>
      </c>
      <c r="K1335" s="49"/>
      <c r="L1335" s="42"/>
      <c r="M1335" s="86"/>
      <c r="N1335" s="71"/>
      <c r="O1335" s="72"/>
      <c r="P1335" s="70"/>
      <c r="Q1335" s="78"/>
      <c r="R1335" s="79"/>
      <c r="S1335" s="80">
        <v>0</v>
      </c>
      <c r="T1335" s="81">
        <v>0</v>
      </c>
      <c r="U1335" s="88">
        <v>0</v>
      </c>
      <c r="V1335" s="80"/>
      <c r="W1335" s="81"/>
      <c r="X1335" s="1"/>
    </row>
    <row r="1336" spans="1:24" ht="23.25">
      <c r="A1336" s="1"/>
      <c r="B1336" s="40"/>
      <c r="C1336" s="40"/>
      <c r="D1336" s="40"/>
      <c r="E1336" s="40"/>
      <c r="F1336" s="50"/>
      <c r="G1336" s="91"/>
      <c r="H1336" s="89" t="s">
        <v>463</v>
      </c>
      <c r="I1336" s="44"/>
      <c r="J1336" s="48" t="s">
        <v>535</v>
      </c>
      <c r="K1336" s="49"/>
      <c r="L1336" s="42"/>
      <c r="M1336" s="86"/>
      <c r="N1336" s="71"/>
      <c r="O1336" s="72"/>
      <c r="P1336" s="70"/>
      <c r="Q1336" s="78"/>
      <c r="R1336" s="79"/>
      <c r="S1336" s="80"/>
      <c r="T1336" s="81"/>
      <c r="U1336" s="88"/>
      <c r="V1336" s="80"/>
      <c r="W1336" s="81"/>
      <c r="X1336" s="1"/>
    </row>
    <row r="1337" spans="1:24" ht="23.25">
      <c r="A1337" s="1"/>
      <c r="B1337" s="40"/>
      <c r="C1337" s="40"/>
      <c r="D1337" s="40"/>
      <c r="E1337" s="40"/>
      <c r="F1337" s="50"/>
      <c r="G1337" s="91"/>
      <c r="H1337" s="40"/>
      <c r="I1337" s="44"/>
      <c r="J1337" s="48" t="s">
        <v>465</v>
      </c>
      <c r="K1337" s="49"/>
      <c r="L1337" s="42"/>
      <c r="M1337" s="86"/>
      <c r="N1337" s="71"/>
      <c r="O1337" s="72"/>
      <c r="P1337" s="70"/>
      <c r="Q1337" s="78"/>
      <c r="R1337" s="79"/>
      <c r="S1337" s="80">
        <f>+S1338+S1339</f>
        <v>2952.4</v>
      </c>
      <c r="T1337" s="81">
        <f>+T1338+T1339</f>
        <v>327</v>
      </c>
      <c r="U1337" s="88">
        <f>+U1338+U1339</f>
        <v>327</v>
      </c>
      <c r="V1337" s="80">
        <f>(U1337/S1337)*100</f>
        <v>11.075734995258095</v>
      </c>
      <c r="W1337" s="81">
        <f>(U1337/T1337)*100</f>
        <v>100</v>
      </c>
      <c r="X1337" s="1"/>
    </row>
    <row r="1338" spans="1:24" ht="23.25">
      <c r="A1338" s="1"/>
      <c r="B1338" s="40"/>
      <c r="C1338" s="40"/>
      <c r="D1338" s="40"/>
      <c r="E1338" s="40"/>
      <c r="F1338" s="50"/>
      <c r="G1338" s="91"/>
      <c r="H1338" s="40"/>
      <c r="I1338" s="44"/>
      <c r="J1338" s="48" t="s">
        <v>40</v>
      </c>
      <c r="K1338" s="49"/>
      <c r="L1338" s="42"/>
      <c r="M1338" s="86"/>
      <c r="N1338" s="71"/>
      <c r="O1338" s="72"/>
      <c r="P1338" s="70"/>
      <c r="Q1338" s="78"/>
      <c r="R1338" s="79"/>
      <c r="S1338" s="80">
        <v>2952.4</v>
      </c>
      <c r="T1338" s="81">
        <v>327</v>
      </c>
      <c r="U1338" s="88">
        <v>327</v>
      </c>
      <c r="V1338" s="80">
        <f>(U1338/S1338)*100</f>
        <v>11.075734995258095</v>
      </c>
      <c r="W1338" s="81">
        <f>(U1338/T1338)*100</f>
        <v>100</v>
      </c>
      <c r="X1338" s="1"/>
    </row>
    <row r="1339" spans="1:24" ht="23.25">
      <c r="A1339" s="1"/>
      <c r="B1339" s="40"/>
      <c r="C1339" s="40"/>
      <c r="D1339" s="40"/>
      <c r="E1339" s="40"/>
      <c r="F1339" s="50"/>
      <c r="G1339" s="91"/>
      <c r="H1339" s="40"/>
      <c r="I1339" s="44"/>
      <c r="J1339" s="48" t="s">
        <v>41</v>
      </c>
      <c r="K1339" s="49"/>
      <c r="L1339" s="42"/>
      <c r="M1339" s="86"/>
      <c r="N1339" s="71"/>
      <c r="O1339" s="72"/>
      <c r="P1339" s="70"/>
      <c r="Q1339" s="78"/>
      <c r="R1339" s="79"/>
      <c r="S1339" s="80">
        <v>0</v>
      </c>
      <c r="T1339" s="81">
        <v>0</v>
      </c>
      <c r="U1339" s="88">
        <v>0</v>
      </c>
      <c r="V1339" s="80"/>
      <c r="W1339" s="81"/>
      <c r="X1339" s="1"/>
    </row>
    <row r="1340" spans="1:24" ht="23.25">
      <c r="A1340" s="1"/>
      <c r="B1340" s="40"/>
      <c r="C1340" s="40"/>
      <c r="D1340" s="40"/>
      <c r="E1340" s="40"/>
      <c r="F1340" s="50"/>
      <c r="G1340" s="91"/>
      <c r="H1340" s="89" t="s">
        <v>304</v>
      </c>
      <c r="I1340" s="44"/>
      <c r="J1340" s="48" t="s">
        <v>536</v>
      </c>
      <c r="K1340" s="49"/>
      <c r="L1340" s="42"/>
      <c r="M1340" s="86"/>
      <c r="N1340" s="71"/>
      <c r="O1340" s="72"/>
      <c r="P1340" s="70"/>
      <c r="Q1340" s="78"/>
      <c r="R1340" s="79"/>
      <c r="S1340" s="80"/>
      <c r="T1340" s="81"/>
      <c r="U1340" s="88"/>
      <c r="V1340" s="80"/>
      <c r="W1340" s="81"/>
      <c r="X1340" s="1"/>
    </row>
    <row r="1341" spans="1:24" ht="23.25">
      <c r="A1341" s="1"/>
      <c r="B1341" s="40"/>
      <c r="C1341" s="40"/>
      <c r="D1341" s="40"/>
      <c r="E1341" s="40"/>
      <c r="F1341" s="50"/>
      <c r="G1341" s="91"/>
      <c r="H1341" s="40"/>
      <c r="I1341" s="44"/>
      <c r="J1341" s="48" t="s">
        <v>306</v>
      </c>
      <c r="K1341" s="49"/>
      <c r="L1341" s="42"/>
      <c r="M1341" s="86"/>
      <c r="N1341" s="71"/>
      <c r="O1341" s="72"/>
      <c r="P1341" s="70"/>
      <c r="Q1341" s="78"/>
      <c r="R1341" s="79"/>
      <c r="S1341" s="80">
        <f>+S1342+S1343</f>
        <v>95937.6</v>
      </c>
      <c r="T1341" s="81">
        <f>+T1342+T1343</f>
        <v>103467.4</v>
      </c>
      <c r="U1341" s="88">
        <f>+U1342+U1343</f>
        <v>103467.4</v>
      </c>
      <c r="V1341" s="80">
        <f>(U1341/S1341)*100</f>
        <v>107.84864328480177</v>
      </c>
      <c r="W1341" s="81">
        <f>(U1341/T1341)*100</f>
        <v>100</v>
      </c>
      <c r="X1341" s="1"/>
    </row>
    <row r="1342" spans="1:24" ht="23.25">
      <c r="A1342" s="1"/>
      <c r="B1342" s="40"/>
      <c r="C1342" s="40"/>
      <c r="D1342" s="40"/>
      <c r="E1342" s="40"/>
      <c r="F1342" s="50"/>
      <c r="G1342" s="91"/>
      <c r="H1342" s="40"/>
      <c r="I1342" s="44"/>
      <c r="J1342" s="48" t="s">
        <v>40</v>
      </c>
      <c r="K1342" s="49"/>
      <c r="L1342" s="42"/>
      <c r="M1342" s="86"/>
      <c r="N1342" s="71"/>
      <c r="O1342" s="72"/>
      <c r="P1342" s="70"/>
      <c r="Q1342" s="78"/>
      <c r="R1342" s="79"/>
      <c r="S1342" s="80">
        <v>0</v>
      </c>
      <c r="T1342" s="81">
        <v>0</v>
      </c>
      <c r="U1342" s="88">
        <v>0</v>
      </c>
      <c r="V1342" s="80"/>
      <c r="W1342" s="81"/>
      <c r="X1342" s="1"/>
    </row>
    <row r="1343" spans="1:24" ht="23.25">
      <c r="A1343" s="1"/>
      <c r="B1343" s="40"/>
      <c r="C1343" s="40"/>
      <c r="D1343" s="40"/>
      <c r="E1343" s="40"/>
      <c r="F1343" s="50"/>
      <c r="G1343" s="91"/>
      <c r="H1343" s="40"/>
      <c r="I1343" s="44"/>
      <c r="J1343" s="48" t="s">
        <v>41</v>
      </c>
      <c r="K1343" s="49"/>
      <c r="L1343" s="42"/>
      <c r="M1343" s="86"/>
      <c r="N1343" s="71"/>
      <c r="O1343" s="72"/>
      <c r="P1343" s="70"/>
      <c r="Q1343" s="78"/>
      <c r="R1343" s="79"/>
      <c r="S1343" s="80">
        <v>95937.6</v>
      </c>
      <c r="T1343" s="81">
        <v>103467.4</v>
      </c>
      <c r="U1343" s="88">
        <v>103467.4</v>
      </c>
      <c r="V1343" s="80">
        <f>(U1343/S1343)*100</f>
        <v>107.84864328480177</v>
      </c>
      <c r="W1343" s="81">
        <f>(U1343/T1343)*100</f>
        <v>100</v>
      </c>
      <c r="X1343" s="1"/>
    </row>
    <row r="1344" spans="1:24" ht="23.25">
      <c r="A1344" s="1"/>
      <c r="B1344" s="40"/>
      <c r="C1344" s="40"/>
      <c r="D1344" s="40"/>
      <c r="E1344" s="40"/>
      <c r="F1344" s="50"/>
      <c r="G1344" s="91"/>
      <c r="H1344" s="89" t="s">
        <v>213</v>
      </c>
      <c r="I1344" s="44"/>
      <c r="J1344" s="48" t="s">
        <v>214</v>
      </c>
      <c r="K1344" s="49"/>
      <c r="L1344" s="42"/>
      <c r="M1344" s="86"/>
      <c r="N1344" s="71"/>
      <c r="O1344" s="72"/>
      <c r="P1344" s="70"/>
      <c r="Q1344" s="78"/>
      <c r="R1344" s="79"/>
      <c r="S1344" s="80"/>
      <c r="T1344" s="81"/>
      <c r="U1344" s="88"/>
      <c r="V1344" s="80"/>
      <c r="W1344" s="81"/>
      <c r="X1344" s="1"/>
    </row>
    <row r="1345" spans="1:24" ht="23.25">
      <c r="A1345" s="1"/>
      <c r="B1345" s="40"/>
      <c r="C1345" s="40"/>
      <c r="D1345" s="40"/>
      <c r="E1345" s="40"/>
      <c r="F1345" s="50"/>
      <c r="G1345" s="91"/>
      <c r="H1345" s="40"/>
      <c r="I1345" s="44"/>
      <c r="J1345" s="48" t="s">
        <v>215</v>
      </c>
      <c r="K1345" s="49"/>
      <c r="L1345" s="42"/>
      <c r="M1345" s="86"/>
      <c r="N1345" s="71"/>
      <c r="O1345" s="72"/>
      <c r="P1345" s="70"/>
      <c r="Q1345" s="78"/>
      <c r="R1345" s="79"/>
      <c r="S1345" s="80">
        <f>+S1346+S1347</f>
        <v>6060</v>
      </c>
      <c r="T1345" s="81">
        <f>+T1346+T1347</f>
        <v>6060</v>
      </c>
      <c r="U1345" s="88">
        <f>+U1346+U1347</f>
        <v>4338.8</v>
      </c>
      <c r="V1345" s="80">
        <f>(U1345/S1345)*100</f>
        <v>71.5973597359736</v>
      </c>
      <c r="W1345" s="81">
        <f>(U1345/T1345)*100</f>
        <v>71.5973597359736</v>
      </c>
      <c r="X1345" s="1"/>
    </row>
    <row r="1346" spans="1:24" ht="23.25">
      <c r="A1346" s="1"/>
      <c r="B1346" s="40"/>
      <c r="C1346" s="40"/>
      <c r="D1346" s="40"/>
      <c r="E1346" s="40"/>
      <c r="F1346" s="50"/>
      <c r="G1346" s="91"/>
      <c r="H1346" s="40"/>
      <c r="I1346" s="44"/>
      <c r="J1346" s="48" t="s">
        <v>40</v>
      </c>
      <c r="K1346" s="49"/>
      <c r="L1346" s="42"/>
      <c r="M1346" s="86"/>
      <c r="N1346" s="71"/>
      <c r="O1346" s="72"/>
      <c r="P1346" s="70"/>
      <c r="Q1346" s="78"/>
      <c r="R1346" s="79"/>
      <c r="S1346" s="80">
        <v>0</v>
      </c>
      <c r="T1346" s="81">
        <v>0</v>
      </c>
      <c r="U1346" s="88">
        <v>0</v>
      </c>
      <c r="V1346" s="80"/>
      <c r="W1346" s="81"/>
      <c r="X1346" s="1"/>
    </row>
    <row r="1347" spans="1:24" ht="23.25">
      <c r="A1347" s="1"/>
      <c r="B1347" s="40"/>
      <c r="C1347" s="40"/>
      <c r="D1347" s="40"/>
      <c r="E1347" s="40"/>
      <c r="F1347" s="50"/>
      <c r="G1347" s="91"/>
      <c r="H1347" s="40"/>
      <c r="I1347" s="44"/>
      <c r="J1347" s="48" t="s">
        <v>41</v>
      </c>
      <c r="K1347" s="49"/>
      <c r="L1347" s="42"/>
      <c r="M1347" s="86"/>
      <c r="N1347" s="71"/>
      <c r="O1347" s="72"/>
      <c r="P1347" s="70"/>
      <c r="Q1347" s="78"/>
      <c r="R1347" s="79"/>
      <c r="S1347" s="80">
        <v>6060</v>
      </c>
      <c r="T1347" s="81">
        <v>6060</v>
      </c>
      <c r="U1347" s="88">
        <v>4338.8</v>
      </c>
      <c r="V1347" s="80">
        <f>(U1347/S1347)*100</f>
        <v>71.5973597359736</v>
      </c>
      <c r="W1347" s="81">
        <f>(U1347/T1347)*100</f>
        <v>71.5973597359736</v>
      </c>
      <c r="X1347" s="1"/>
    </row>
    <row r="1348" spans="1:24" ht="23.25">
      <c r="A1348" s="1"/>
      <c r="B1348" s="40"/>
      <c r="C1348" s="40"/>
      <c r="D1348" s="40"/>
      <c r="E1348" s="40"/>
      <c r="F1348" s="50"/>
      <c r="G1348" s="91"/>
      <c r="H1348" s="89" t="s">
        <v>228</v>
      </c>
      <c r="I1348" s="44"/>
      <c r="J1348" s="48" t="s">
        <v>229</v>
      </c>
      <c r="K1348" s="49"/>
      <c r="L1348" s="42"/>
      <c r="M1348" s="86"/>
      <c r="N1348" s="71"/>
      <c r="O1348" s="72"/>
      <c r="P1348" s="70"/>
      <c r="Q1348" s="78"/>
      <c r="R1348" s="79"/>
      <c r="S1348" s="80">
        <f>+S1349+S1360</f>
        <v>491826.1</v>
      </c>
      <c r="T1348" s="81">
        <f>+T1349+T1360</f>
        <v>454358.7</v>
      </c>
      <c r="U1348" s="88">
        <f>+U1349+U1360</f>
        <v>453847.8</v>
      </c>
      <c r="V1348" s="80">
        <f>(U1348/S1348)*100</f>
        <v>92.27810398838126</v>
      </c>
      <c r="W1348" s="81">
        <f>(U1348/T1348)*100</f>
        <v>99.88755580117646</v>
      </c>
      <c r="X1348" s="1"/>
    </row>
    <row r="1349" spans="1:24" ht="23.25">
      <c r="A1349" s="1"/>
      <c r="B1349" s="40"/>
      <c r="C1349" s="40"/>
      <c r="D1349" s="40"/>
      <c r="E1349" s="40"/>
      <c r="F1349" s="50"/>
      <c r="G1349" s="91"/>
      <c r="H1349" s="40"/>
      <c r="I1349" s="44"/>
      <c r="J1349" s="48" t="s">
        <v>40</v>
      </c>
      <c r="K1349" s="49"/>
      <c r="L1349" s="42"/>
      <c r="M1349" s="86"/>
      <c r="N1349" s="71"/>
      <c r="O1349" s="72"/>
      <c r="P1349" s="70"/>
      <c r="Q1349" s="78"/>
      <c r="R1349" s="79"/>
      <c r="S1349" s="80">
        <v>0</v>
      </c>
      <c r="T1349" s="81">
        <v>0</v>
      </c>
      <c r="U1349" s="88">
        <v>0</v>
      </c>
      <c r="V1349" s="80"/>
      <c r="W1349" s="81"/>
      <c r="X1349" s="1"/>
    </row>
    <row r="1350" spans="1:24" ht="23.25">
      <c r="A1350" s="1"/>
      <c r="B1350" s="51"/>
      <c r="C1350" s="51"/>
      <c r="D1350" s="51"/>
      <c r="E1350" s="51"/>
      <c r="F1350" s="93"/>
      <c r="G1350" s="94"/>
      <c r="H1350" s="51"/>
      <c r="I1350" s="55"/>
      <c r="J1350" s="56"/>
      <c r="K1350" s="57"/>
      <c r="L1350" s="53"/>
      <c r="M1350" s="87"/>
      <c r="N1350" s="73"/>
      <c r="O1350" s="74"/>
      <c r="P1350" s="75"/>
      <c r="Q1350" s="82"/>
      <c r="R1350" s="83"/>
      <c r="S1350" s="84"/>
      <c r="T1350" s="85"/>
      <c r="U1350" s="82"/>
      <c r="V1350" s="84"/>
      <c r="W1350" s="85"/>
      <c r="X1350" s="1"/>
    </row>
    <row r="1351" spans="1:24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58"/>
      <c r="T1351" s="58"/>
      <c r="U1351" s="58"/>
      <c r="V1351" s="58"/>
      <c r="W1351" s="58"/>
      <c r="X1351" s="1"/>
    </row>
    <row r="1352" spans="1:24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58"/>
      <c r="T1352" s="58"/>
      <c r="U1352" s="59"/>
      <c r="V1352" s="58"/>
      <c r="W1352" s="59" t="s">
        <v>698</v>
      </c>
      <c r="X1352" s="1"/>
    </row>
    <row r="1353" spans="1:24" ht="23.25">
      <c r="A1353" s="1"/>
      <c r="B1353" s="7"/>
      <c r="C1353" s="8"/>
      <c r="D1353" s="8"/>
      <c r="E1353" s="8"/>
      <c r="F1353" s="8"/>
      <c r="G1353" s="8"/>
      <c r="H1353" s="60"/>
      <c r="I1353" s="10"/>
      <c r="J1353" s="10"/>
      <c r="K1353" s="11"/>
      <c r="L1353" s="7" t="s">
        <v>34</v>
      </c>
      <c r="M1353" s="12"/>
      <c r="N1353" s="12"/>
      <c r="O1353" s="12"/>
      <c r="P1353" s="12"/>
      <c r="Q1353" s="12"/>
      <c r="R1353" s="12"/>
      <c r="S1353" s="13"/>
      <c r="T1353" s="8"/>
      <c r="U1353" s="8"/>
      <c r="V1353" s="8"/>
      <c r="W1353" s="9"/>
      <c r="X1353" s="1"/>
    </row>
    <row r="1354" spans="1:24" ht="23.25">
      <c r="A1354" s="1"/>
      <c r="B1354" s="14" t="s">
        <v>23</v>
      </c>
      <c r="C1354" s="15"/>
      <c r="D1354" s="15"/>
      <c r="E1354" s="15"/>
      <c r="F1354" s="15"/>
      <c r="G1354" s="15"/>
      <c r="H1354" s="61"/>
      <c r="I1354" s="17"/>
      <c r="J1354" s="17"/>
      <c r="K1354" s="18"/>
      <c r="L1354" s="19"/>
      <c r="M1354" s="66"/>
      <c r="N1354" s="62" t="s">
        <v>35</v>
      </c>
      <c r="O1354" s="62"/>
      <c r="P1354" s="62"/>
      <c r="Q1354" s="62"/>
      <c r="R1354" s="63"/>
      <c r="S1354" s="14" t="s">
        <v>2</v>
      </c>
      <c r="T1354" s="15"/>
      <c r="U1354" s="15"/>
      <c r="V1354" s="15"/>
      <c r="W1354" s="16"/>
      <c r="X1354" s="1"/>
    </row>
    <row r="1355" spans="1:24" ht="23.25">
      <c r="A1355" s="1"/>
      <c r="B1355" s="20" t="s">
        <v>24</v>
      </c>
      <c r="C1355" s="21"/>
      <c r="D1355" s="21"/>
      <c r="E1355" s="21"/>
      <c r="F1355" s="21"/>
      <c r="G1355" s="21"/>
      <c r="H1355" s="61"/>
      <c r="I1355" s="1"/>
      <c r="J1355" s="2" t="s">
        <v>4</v>
      </c>
      <c r="K1355" s="18"/>
      <c r="L1355" s="23" t="s">
        <v>32</v>
      </c>
      <c r="M1355" s="23" t="s">
        <v>20</v>
      </c>
      <c r="N1355" s="64"/>
      <c r="O1355" s="17"/>
      <c r="P1355" s="65"/>
      <c r="Q1355" s="23" t="s">
        <v>3</v>
      </c>
      <c r="R1355" s="16"/>
      <c r="S1355" s="20" t="s">
        <v>36</v>
      </c>
      <c r="T1355" s="21"/>
      <c r="U1355" s="21"/>
      <c r="V1355" s="21"/>
      <c r="W1355" s="22"/>
      <c r="X1355" s="1"/>
    </row>
    <row r="1356" spans="1:24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33</v>
      </c>
      <c r="M1356" s="30" t="s">
        <v>21</v>
      </c>
      <c r="N1356" s="28" t="s">
        <v>6</v>
      </c>
      <c r="O1356" s="67" t="s">
        <v>7</v>
      </c>
      <c r="P1356" s="28" t="s">
        <v>8</v>
      </c>
      <c r="Q1356" s="20" t="s">
        <v>30</v>
      </c>
      <c r="R1356" s="22"/>
      <c r="S1356" s="24"/>
      <c r="T1356" s="25"/>
      <c r="U1356" s="1"/>
      <c r="V1356" s="14" t="s">
        <v>3</v>
      </c>
      <c r="W1356" s="16"/>
      <c r="X1356" s="1"/>
    </row>
    <row r="1357" spans="1:24" ht="23.25">
      <c r="A1357" s="1"/>
      <c r="B1357" s="14" t="s">
        <v>13</v>
      </c>
      <c r="C1357" s="14" t="s">
        <v>14</v>
      </c>
      <c r="D1357" s="14" t="s">
        <v>15</v>
      </c>
      <c r="E1357" s="14" t="s">
        <v>16</v>
      </c>
      <c r="F1357" s="27" t="s">
        <v>17</v>
      </c>
      <c r="G1357" s="2" t="s">
        <v>5</v>
      </c>
      <c r="H1357" s="14" t="s">
        <v>18</v>
      </c>
      <c r="I1357" s="24"/>
      <c r="J1357" s="1"/>
      <c r="K1357" s="18"/>
      <c r="L1357" s="26" t="s">
        <v>19</v>
      </c>
      <c r="M1357" s="28" t="s">
        <v>22</v>
      </c>
      <c r="N1357" s="28"/>
      <c r="O1357" s="28"/>
      <c r="P1357" s="28"/>
      <c r="Q1357" s="26" t="s">
        <v>25</v>
      </c>
      <c r="R1357" s="29" t="s">
        <v>25</v>
      </c>
      <c r="S1357" s="30" t="s">
        <v>6</v>
      </c>
      <c r="T1357" s="28" t="s">
        <v>9</v>
      </c>
      <c r="U1357" s="26" t="s">
        <v>10</v>
      </c>
      <c r="V1357" s="14" t="s">
        <v>11</v>
      </c>
      <c r="W1357" s="16"/>
      <c r="X1357" s="1"/>
    </row>
    <row r="1358" spans="1:24" ht="23.25">
      <c r="A1358" s="1"/>
      <c r="B1358" s="31"/>
      <c r="C1358" s="31"/>
      <c r="D1358" s="31"/>
      <c r="E1358" s="31"/>
      <c r="F1358" s="32"/>
      <c r="G1358" s="33"/>
      <c r="H1358" s="31"/>
      <c r="I1358" s="31"/>
      <c r="J1358" s="33"/>
      <c r="K1358" s="34"/>
      <c r="L1358" s="35"/>
      <c r="M1358" s="36"/>
      <c r="N1358" s="36"/>
      <c r="O1358" s="36"/>
      <c r="P1358" s="36"/>
      <c r="Q1358" s="35" t="s">
        <v>26</v>
      </c>
      <c r="R1358" s="37" t="s">
        <v>27</v>
      </c>
      <c r="S1358" s="31"/>
      <c r="T1358" s="32"/>
      <c r="U1358" s="33"/>
      <c r="V1358" s="38" t="s">
        <v>28</v>
      </c>
      <c r="W1358" s="39" t="s">
        <v>29</v>
      </c>
      <c r="X1358" s="1"/>
    </row>
    <row r="1359" spans="1:24" ht="23.25">
      <c r="A1359" s="1"/>
      <c r="B1359" s="40"/>
      <c r="C1359" s="40"/>
      <c r="D1359" s="40"/>
      <c r="E1359" s="40"/>
      <c r="F1359" s="50"/>
      <c r="G1359" s="91"/>
      <c r="H1359" s="40"/>
      <c r="I1359" s="44"/>
      <c r="J1359" s="45"/>
      <c r="K1359" s="46"/>
      <c r="L1359" s="47"/>
      <c r="M1359" s="86"/>
      <c r="N1359" s="70"/>
      <c r="O1359" s="70"/>
      <c r="P1359" s="70"/>
      <c r="Q1359" s="78"/>
      <c r="R1359" s="79"/>
      <c r="S1359" s="80"/>
      <c r="T1359" s="80"/>
      <c r="U1359" s="80"/>
      <c r="V1359" s="80"/>
      <c r="W1359" s="81"/>
      <c r="X1359" s="1"/>
    </row>
    <row r="1360" spans="1:24" ht="23.25">
      <c r="A1360" s="1"/>
      <c r="B1360" s="89" t="s">
        <v>508</v>
      </c>
      <c r="C1360" s="89" t="s">
        <v>510</v>
      </c>
      <c r="D1360" s="89" t="s">
        <v>72</v>
      </c>
      <c r="E1360" s="89" t="s">
        <v>44</v>
      </c>
      <c r="F1360" s="90" t="s">
        <v>514</v>
      </c>
      <c r="G1360" s="92" t="s">
        <v>49</v>
      </c>
      <c r="H1360" s="89" t="s">
        <v>228</v>
      </c>
      <c r="I1360" s="44"/>
      <c r="J1360" s="48" t="s">
        <v>41</v>
      </c>
      <c r="K1360" s="49"/>
      <c r="L1360" s="42"/>
      <c r="M1360" s="86"/>
      <c r="N1360" s="71"/>
      <c r="O1360" s="72"/>
      <c r="P1360" s="70"/>
      <c r="Q1360" s="78"/>
      <c r="R1360" s="79"/>
      <c r="S1360" s="80">
        <v>491826.1</v>
      </c>
      <c r="T1360" s="81">
        <v>454358.7</v>
      </c>
      <c r="U1360" s="88">
        <v>453847.8</v>
      </c>
      <c r="V1360" s="80">
        <f>(U1360/S1360)*100</f>
        <v>92.27810398838126</v>
      </c>
      <c r="W1360" s="81">
        <f>(U1360/T1360)*100</f>
        <v>99.88755580117646</v>
      </c>
      <c r="X1360" s="1"/>
    </row>
    <row r="1361" spans="1:24" ht="23.25">
      <c r="A1361" s="1"/>
      <c r="B1361" s="40"/>
      <c r="C1361" s="40"/>
      <c r="D1361" s="40"/>
      <c r="E1361" s="40"/>
      <c r="F1361" s="50"/>
      <c r="G1361" s="91"/>
      <c r="H1361" s="89" t="s">
        <v>83</v>
      </c>
      <c r="I1361" s="44"/>
      <c r="J1361" s="48" t="s">
        <v>537</v>
      </c>
      <c r="K1361" s="49"/>
      <c r="L1361" s="42"/>
      <c r="M1361" s="86"/>
      <c r="N1361" s="71"/>
      <c r="O1361" s="72"/>
      <c r="P1361" s="70"/>
      <c r="Q1361" s="78"/>
      <c r="R1361" s="79"/>
      <c r="S1361" s="80"/>
      <c r="T1361" s="81"/>
      <c r="U1361" s="88"/>
      <c r="V1361" s="80"/>
      <c r="W1361" s="81"/>
      <c r="X1361" s="1"/>
    </row>
    <row r="1362" spans="1:24" ht="23.25">
      <c r="A1362" s="1"/>
      <c r="B1362" s="40"/>
      <c r="C1362" s="40"/>
      <c r="D1362" s="40"/>
      <c r="E1362" s="40"/>
      <c r="F1362" s="50"/>
      <c r="G1362" s="91"/>
      <c r="H1362" s="40"/>
      <c r="I1362" s="44"/>
      <c r="J1362" s="48" t="s">
        <v>538</v>
      </c>
      <c r="K1362" s="49"/>
      <c r="L1362" s="42"/>
      <c r="M1362" s="86"/>
      <c r="N1362" s="71"/>
      <c r="O1362" s="72"/>
      <c r="P1362" s="70"/>
      <c r="Q1362" s="78"/>
      <c r="R1362" s="79"/>
      <c r="S1362" s="80"/>
      <c r="T1362" s="81"/>
      <c r="U1362" s="88"/>
      <c r="V1362" s="80"/>
      <c r="W1362" s="81"/>
      <c r="X1362" s="1"/>
    </row>
    <row r="1363" spans="1:24" ht="23.25">
      <c r="A1363" s="1"/>
      <c r="B1363" s="40"/>
      <c r="C1363" s="40"/>
      <c r="D1363" s="40"/>
      <c r="E1363" s="40"/>
      <c r="F1363" s="50"/>
      <c r="G1363" s="91"/>
      <c r="H1363" s="40"/>
      <c r="I1363" s="44"/>
      <c r="J1363" s="48" t="s">
        <v>539</v>
      </c>
      <c r="K1363" s="49"/>
      <c r="L1363" s="42"/>
      <c r="M1363" s="86"/>
      <c r="N1363" s="71"/>
      <c r="O1363" s="72"/>
      <c r="P1363" s="70"/>
      <c r="Q1363" s="78"/>
      <c r="R1363" s="79"/>
      <c r="S1363" s="80">
        <f>+S1364+S1365</f>
        <v>10549.1</v>
      </c>
      <c r="T1363" s="81">
        <f>+T1364+T1365</f>
        <v>10405.8</v>
      </c>
      <c r="U1363" s="88">
        <f>+U1364+U1365</f>
        <v>9709.5</v>
      </c>
      <c r="V1363" s="80">
        <f>(U1363/S1363)*100</f>
        <v>92.04102719663288</v>
      </c>
      <c r="W1363" s="81">
        <f>(U1363/T1363)*100</f>
        <v>93.30853946837341</v>
      </c>
      <c r="X1363" s="1"/>
    </row>
    <row r="1364" spans="1:24" ht="23.25">
      <c r="A1364" s="1"/>
      <c r="B1364" s="40"/>
      <c r="C1364" s="40"/>
      <c r="D1364" s="40"/>
      <c r="E1364" s="40"/>
      <c r="F1364" s="50"/>
      <c r="G1364" s="91"/>
      <c r="H1364" s="40"/>
      <c r="I1364" s="44"/>
      <c r="J1364" s="48" t="s">
        <v>40</v>
      </c>
      <c r="K1364" s="49"/>
      <c r="L1364" s="42"/>
      <c r="M1364" s="86"/>
      <c r="N1364" s="71"/>
      <c r="O1364" s="72"/>
      <c r="P1364" s="70"/>
      <c r="Q1364" s="78"/>
      <c r="R1364" s="79"/>
      <c r="S1364" s="80">
        <v>0</v>
      </c>
      <c r="T1364" s="81">
        <v>0</v>
      </c>
      <c r="U1364" s="88">
        <v>0</v>
      </c>
      <c r="V1364" s="80"/>
      <c r="W1364" s="81"/>
      <c r="X1364" s="1"/>
    </row>
    <row r="1365" spans="1:24" ht="23.25">
      <c r="A1365" s="1"/>
      <c r="B1365" s="40"/>
      <c r="C1365" s="40"/>
      <c r="D1365" s="40"/>
      <c r="E1365" s="40"/>
      <c r="F1365" s="50"/>
      <c r="G1365" s="91"/>
      <c r="H1365" s="40"/>
      <c r="I1365" s="44"/>
      <c r="J1365" s="48" t="s">
        <v>41</v>
      </c>
      <c r="K1365" s="49"/>
      <c r="L1365" s="42"/>
      <c r="M1365" s="86"/>
      <c r="N1365" s="71"/>
      <c r="O1365" s="72"/>
      <c r="P1365" s="70"/>
      <c r="Q1365" s="78"/>
      <c r="R1365" s="79"/>
      <c r="S1365" s="80">
        <v>10549.1</v>
      </c>
      <c r="T1365" s="81">
        <v>10405.8</v>
      </c>
      <c r="U1365" s="88">
        <v>9709.5</v>
      </c>
      <c r="V1365" s="80">
        <f>(U1365/S1365)*100</f>
        <v>92.04102719663288</v>
      </c>
      <c r="W1365" s="81">
        <f>(U1365/T1365)*100</f>
        <v>93.30853946837341</v>
      </c>
      <c r="X1365" s="1"/>
    </row>
    <row r="1366" spans="1:24" ht="23.25">
      <c r="A1366" s="1"/>
      <c r="B1366" s="40"/>
      <c r="C1366" s="40"/>
      <c r="D1366" s="40"/>
      <c r="E1366" s="40"/>
      <c r="F1366" s="50"/>
      <c r="G1366" s="91"/>
      <c r="H1366" s="40"/>
      <c r="I1366" s="44"/>
      <c r="J1366" s="48"/>
      <c r="K1366" s="49"/>
      <c r="L1366" s="42"/>
      <c r="M1366" s="86"/>
      <c r="N1366" s="71"/>
      <c r="O1366" s="72"/>
      <c r="P1366" s="70"/>
      <c r="Q1366" s="78"/>
      <c r="R1366" s="79"/>
      <c r="S1366" s="80"/>
      <c r="T1366" s="81"/>
      <c r="U1366" s="88"/>
      <c r="V1366" s="80"/>
      <c r="W1366" s="81"/>
      <c r="X1366" s="1"/>
    </row>
    <row r="1367" spans="1:24" ht="23.25">
      <c r="A1367" s="1"/>
      <c r="B1367" s="89" t="s">
        <v>540</v>
      </c>
      <c r="C1367" s="40"/>
      <c r="D1367" s="40"/>
      <c r="E1367" s="40"/>
      <c r="F1367" s="50"/>
      <c r="G1367" s="91"/>
      <c r="H1367" s="40"/>
      <c r="I1367" s="44"/>
      <c r="J1367" s="48" t="s">
        <v>541</v>
      </c>
      <c r="K1367" s="49"/>
      <c r="L1367" s="42"/>
      <c r="M1367" s="86"/>
      <c r="N1367" s="71"/>
      <c r="O1367" s="72"/>
      <c r="P1367" s="70"/>
      <c r="Q1367" s="78"/>
      <c r="R1367" s="79"/>
      <c r="S1367" s="80">
        <f>+S1368+S1369</f>
        <v>300000</v>
      </c>
      <c r="T1367" s="81">
        <f>+T1368+T1369</f>
        <v>300000</v>
      </c>
      <c r="U1367" s="88">
        <f>+U1368+U1369</f>
        <v>300000</v>
      </c>
      <c r="V1367" s="80">
        <f>(U1367/S1367)*100</f>
        <v>100</v>
      </c>
      <c r="W1367" s="81">
        <f>(U1367/T1367)*100</f>
        <v>100</v>
      </c>
      <c r="X1367" s="1"/>
    </row>
    <row r="1368" spans="1:24" ht="23.25">
      <c r="A1368" s="1"/>
      <c r="B1368" s="40"/>
      <c r="C1368" s="40"/>
      <c r="D1368" s="40"/>
      <c r="E1368" s="40"/>
      <c r="F1368" s="50"/>
      <c r="G1368" s="91"/>
      <c r="H1368" s="40"/>
      <c r="I1368" s="44"/>
      <c r="J1368" s="48" t="s">
        <v>40</v>
      </c>
      <c r="K1368" s="49"/>
      <c r="L1368" s="42"/>
      <c r="M1368" s="86"/>
      <c r="N1368" s="71"/>
      <c r="O1368" s="72"/>
      <c r="P1368" s="70"/>
      <c r="Q1368" s="78"/>
      <c r="R1368" s="79"/>
      <c r="S1368" s="80">
        <f aca="true" t="shared" si="87" ref="S1368:U1369">+S1372</f>
        <v>0</v>
      </c>
      <c r="T1368" s="81">
        <f t="shared" si="87"/>
        <v>0</v>
      </c>
      <c r="U1368" s="88">
        <f t="shared" si="87"/>
        <v>0</v>
      </c>
      <c r="V1368" s="80"/>
      <c r="W1368" s="81"/>
      <c r="X1368" s="1"/>
    </row>
    <row r="1369" spans="1:24" ht="23.25">
      <c r="A1369" s="1"/>
      <c r="B1369" s="40"/>
      <c r="C1369" s="40"/>
      <c r="D1369" s="40"/>
      <c r="E1369" s="40"/>
      <c r="F1369" s="50"/>
      <c r="G1369" s="91"/>
      <c r="H1369" s="40"/>
      <c r="I1369" s="44"/>
      <c r="J1369" s="48" t="s">
        <v>41</v>
      </c>
      <c r="K1369" s="49"/>
      <c r="L1369" s="42"/>
      <c r="M1369" s="86"/>
      <c r="N1369" s="71"/>
      <c r="O1369" s="72"/>
      <c r="P1369" s="70"/>
      <c r="Q1369" s="78"/>
      <c r="R1369" s="79"/>
      <c r="S1369" s="80">
        <f t="shared" si="87"/>
        <v>300000</v>
      </c>
      <c r="T1369" s="81">
        <f t="shared" si="87"/>
        <v>300000</v>
      </c>
      <c r="U1369" s="88">
        <f t="shared" si="87"/>
        <v>300000</v>
      </c>
      <c r="V1369" s="80">
        <f>(U1369/S1369)*100</f>
        <v>100</v>
      </c>
      <c r="W1369" s="81">
        <f>(U1369/T1369)*100</f>
        <v>100</v>
      </c>
      <c r="X1369" s="1"/>
    </row>
    <row r="1370" spans="1:24" ht="23.25">
      <c r="A1370" s="1"/>
      <c r="B1370" s="40"/>
      <c r="C1370" s="40"/>
      <c r="D1370" s="40"/>
      <c r="E1370" s="40"/>
      <c r="F1370" s="50"/>
      <c r="G1370" s="91"/>
      <c r="H1370" s="40"/>
      <c r="I1370" s="44"/>
      <c r="J1370" s="48"/>
      <c r="K1370" s="49"/>
      <c r="L1370" s="42"/>
      <c r="M1370" s="86"/>
      <c r="N1370" s="71"/>
      <c r="O1370" s="72"/>
      <c r="P1370" s="70"/>
      <c r="Q1370" s="78"/>
      <c r="R1370" s="79"/>
      <c r="S1370" s="80"/>
      <c r="T1370" s="81"/>
      <c r="U1370" s="88"/>
      <c r="V1370" s="80"/>
      <c r="W1370" s="81"/>
      <c r="X1370" s="1"/>
    </row>
    <row r="1371" spans="1:24" ht="23.25">
      <c r="A1371" s="1"/>
      <c r="B1371" s="40"/>
      <c r="C1371" s="89" t="s">
        <v>542</v>
      </c>
      <c r="D1371" s="40"/>
      <c r="E1371" s="40"/>
      <c r="F1371" s="50"/>
      <c r="G1371" s="91"/>
      <c r="H1371" s="40"/>
      <c r="I1371" s="44"/>
      <c r="J1371" s="48" t="s">
        <v>332</v>
      </c>
      <c r="K1371" s="49"/>
      <c r="L1371" s="42"/>
      <c r="M1371" s="86"/>
      <c r="N1371" s="71"/>
      <c r="O1371" s="72"/>
      <c r="P1371" s="70"/>
      <c r="Q1371" s="78"/>
      <c r="R1371" s="79"/>
      <c r="S1371" s="80">
        <f>+S1372+S1373</f>
        <v>300000</v>
      </c>
      <c r="T1371" s="81">
        <f>+T1372+T1373</f>
        <v>300000</v>
      </c>
      <c r="U1371" s="88">
        <f>+U1372+U1373</f>
        <v>300000</v>
      </c>
      <c r="V1371" s="80">
        <f>(U1371/S1371)*100</f>
        <v>100</v>
      </c>
      <c r="W1371" s="81">
        <f>(U1371/T1371)*100</f>
        <v>100</v>
      </c>
      <c r="X1371" s="1"/>
    </row>
    <row r="1372" spans="1:24" ht="23.25">
      <c r="A1372" s="1"/>
      <c r="B1372" s="40"/>
      <c r="C1372" s="40"/>
      <c r="D1372" s="40"/>
      <c r="E1372" s="40"/>
      <c r="F1372" s="50"/>
      <c r="G1372" s="91"/>
      <c r="H1372" s="40"/>
      <c r="I1372" s="44"/>
      <c r="J1372" s="48" t="s">
        <v>40</v>
      </c>
      <c r="K1372" s="49"/>
      <c r="L1372" s="42"/>
      <c r="M1372" s="86"/>
      <c r="N1372" s="71"/>
      <c r="O1372" s="72"/>
      <c r="P1372" s="70"/>
      <c r="Q1372" s="78"/>
      <c r="R1372" s="79"/>
      <c r="S1372" s="80">
        <f aca="true" t="shared" si="88" ref="S1372:U1373">+S1377</f>
        <v>0</v>
      </c>
      <c r="T1372" s="81">
        <f t="shared" si="88"/>
        <v>0</v>
      </c>
      <c r="U1372" s="88">
        <f t="shared" si="88"/>
        <v>0</v>
      </c>
      <c r="V1372" s="80"/>
      <c r="W1372" s="81"/>
      <c r="X1372" s="1"/>
    </row>
    <row r="1373" spans="1:24" ht="23.25">
      <c r="A1373" s="1"/>
      <c r="B1373" s="40"/>
      <c r="C1373" s="40"/>
      <c r="D1373" s="40"/>
      <c r="E1373" s="40"/>
      <c r="F1373" s="50"/>
      <c r="G1373" s="91"/>
      <c r="H1373" s="40"/>
      <c r="I1373" s="44"/>
      <c r="J1373" s="48" t="s">
        <v>41</v>
      </c>
      <c r="K1373" s="49"/>
      <c r="L1373" s="42"/>
      <c r="M1373" s="86"/>
      <c r="N1373" s="71"/>
      <c r="O1373" s="72"/>
      <c r="P1373" s="70"/>
      <c r="Q1373" s="78"/>
      <c r="R1373" s="79"/>
      <c r="S1373" s="80">
        <f t="shared" si="88"/>
        <v>300000</v>
      </c>
      <c r="T1373" s="81">
        <f t="shared" si="88"/>
        <v>300000</v>
      </c>
      <c r="U1373" s="88">
        <f t="shared" si="88"/>
        <v>300000</v>
      </c>
      <c r="V1373" s="80">
        <f>(U1373/S1373)*100</f>
        <v>100</v>
      </c>
      <c r="W1373" s="81">
        <f>(U1373/T1373)*100</f>
        <v>100</v>
      </c>
      <c r="X1373" s="1"/>
    </row>
    <row r="1374" spans="1:24" ht="23.25">
      <c r="A1374" s="1"/>
      <c r="B1374" s="40"/>
      <c r="C1374" s="40"/>
      <c r="D1374" s="40"/>
      <c r="E1374" s="40"/>
      <c r="F1374" s="50"/>
      <c r="G1374" s="91"/>
      <c r="H1374" s="40"/>
      <c r="I1374" s="44"/>
      <c r="J1374" s="48"/>
      <c r="K1374" s="49"/>
      <c r="L1374" s="42"/>
      <c r="M1374" s="86"/>
      <c r="N1374" s="71"/>
      <c r="O1374" s="72"/>
      <c r="P1374" s="70"/>
      <c r="Q1374" s="78"/>
      <c r="R1374" s="79"/>
      <c r="S1374" s="80"/>
      <c r="T1374" s="81"/>
      <c r="U1374" s="88"/>
      <c r="V1374" s="80"/>
      <c r="W1374" s="81"/>
      <c r="X1374" s="1"/>
    </row>
    <row r="1375" spans="1:24" ht="23.25">
      <c r="A1375" s="1"/>
      <c r="B1375" s="40"/>
      <c r="C1375" s="40"/>
      <c r="D1375" s="89" t="s">
        <v>72</v>
      </c>
      <c r="E1375" s="40"/>
      <c r="F1375" s="50"/>
      <c r="G1375" s="91"/>
      <c r="H1375" s="40"/>
      <c r="I1375" s="44"/>
      <c r="J1375" s="48" t="s">
        <v>73</v>
      </c>
      <c r="K1375" s="49"/>
      <c r="L1375" s="42"/>
      <c r="M1375" s="86"/>
      <c r="N1375" s="71"/>
      <c r="O1375" s="72"/>
      <c r="P1375" s="70"/>
      <c r="Q1375" s="78"/>
      <c r="R1375" s="79"/>
      <c r="S1375" s="80"/>
      <c r="T1375" s="81"/>
      <c r="U1375" s="88"/>
      <c r="V1375" s="80"/>
      <c r="W1375" s="81"/>
      <c r="X1375" s="1"/>
    </row>
    <row r="1376" spans="1:24" ht="23.25">
      <c r="A1376" s="1"/>
      <c r="B1376" s="40"/>
      <c r="C1376" s="40"/>
      <c r="D1376" s="40"/>
      <c r="E1376" s="40"/>
      <c r="F1376" s="50"/>
      <c r="G1376" s="91"/>
      <c r="H1376" s="40"/>
      <c r="I1376" s="44"/>
      <c r="J1376" s="48" t="s">
        <v>74</v>
      </c>
      <c r="K1376" s="49"/>
      <c r="L1376" s="42"/>
      <c r="M1376" s="86"/>
      <c r="N1376" s="71"/>
      <c r="O1376" s="72"/>
      <c r="P1376" s="70"/>
      <c r="Q1376" s="78"/>
      <c r="R1376" s="79"/>
      <c r="S1376" s="80">
        <f>+S1377+S1378</f>
        <v>300000</v>
      </c>
      <c r="T1376" s="81">
        <f>+T1377+T1378</f>
        <v>300000</v>
      </c>
      <c r="U1376" s="88">
        <f>+U1377+U1378</f>
        <v>300000</v>
      </c>
      <c r="V1376" s="80">
        <f>(U1376/S1376)*100</f>
        <v>100</v>
      </c>
      <c r="W1376" s="81">
        <f>(U1376/T1376)*100</f>
        <v>100</v>
      </c>
      <c r="X1376" s="1"/>
    </row>
    <row r="1377" spans="1:24" ht="23.25">
      <c r="A1377" s="1"/>
      <c r="B1377" s="40"/>
      <c r="C1377" s="40"/>
      <c r="D1377" s="40"/>
      <c r="E1377" s="40"/>
      <c r="F1377" s="50"/>
      <c r="G1377" s="91"/>
      <c r="H1377" s="40"/>
      <c r="I1377" s="44"/>
      <c r="J1377" s="48" t="s">
        <v>40</v>
      </c>
      <c r="K1377" s="49"/>
      <c r="L1377" s="42"/>
      <c r="M1377" s="86"/>
      <c r="N1377" s="71"/>
      <c r="O1377" s="72"/>
      <c r="P1377" s="70"/>
      <c r="Q1377" s="78"/>
      <c r="R1377" s="79"/>
      <c r="S1377" s="80">
        <f aca="true" t="shared" si="89" ref="S1377:U1378">+S1381</f>
        <v>0</v>
      </c>
      <c r="T1377" s="81">
        <f t="shared" si="89"/>
        <v>0</v>
      </c>
      <c r="U1377" s="88">
        <f t="shared" si="89"/>
        <v>0</v>
      </c>
      <c r="V1377" s="80"/>
      <c r="W1377" s="81"/>
      <c r="X1377" s="1"/>
    </row>
    <row r="1378" spans="1:24" ht="23.25">
      <c r="A1378" s="1"/>
      <c r="B1378" s="40"/>
      <c r="C1378" s="40"/>
      <c r="D1378" s="40"/>
      <c r="E1378" s="40"/>
      <c r="F1378" s="50"/>
      <c r="G1378" s="91"/>
      <c r="H1378" s="40"/>
      <c r="I1378" s="44"/>
      <c r="J1378" s="48" t="s">
        <v>41</v>
      </c>
      <c r="K1378" s="49"/>
      <c r="L1378" s="42"/>
      <c r="M1378" s="86"/>
      <c r="N1378" s="71"/>
      <c r="O1378" s="72"/>
      <c r="P1378" s="70"/>
      <c r="Q1378" s="78"/>
      <c r="R1378" s="79"/>
      <c r="S1378" s="80">
        <f t="shared" si="89"/>
        <v>300000</v>
      </c>
      <c r="T1378" s="81">
        <f t="shared" si="89"/>
        <v>300000</v>
      </c>
      <c r="U1378" s="88">
        <f t="shared" si="89"/>
        <v>300000</v>
      </c>
      <c r="V1378" s="80">
        <f>(U1378/S1378)*100</f>
        <v>100</v>
      </c>
      <c r="W1378" s="81">
        <f>(U1378/T1378)*100</f>
        <v>100</v>
      </c>
      <c r="X1378" s="1"/>
    </row>
    <row r="1379" spans="1:24" ht="23.25">
      <c r="A1379" s="1"/>
      <c r="B1379" s="40"/>
      <c r="C1379" s="40"/>
      <c r="D1379" s="40"/>
      <c r="E1379" s="40"/>
      <c r="F1379" s="50"/>
      <c r="G1379" s="91"/>
      <c r="H1379" s="40"/>
      <c r="I1379" s="44"/>
      <c r="J1379" s="48"/>
      <c r="K1379" s="49"/>
      <c r="L1379" s="42"/>
      <c r="M1379" s="86"/>
      <c r="N1379" s="71"/>
      <c r="O1379" s="72"/>
      <c r="P1379" s="70"/>
      <c r="Q1379" s="78"/>
      <c r="R1379" s="79"/>
      <c r="S1379" s="80"/>
      <c r="T1379" s="81"/>
      <c r="U1379" s="88"/>
      <c r="V1379" s="80"/>
      <c r="W1379" s="81"/>
      <c r="X1379" s="1"/>
    </row>
    <row r="1380" spans="1:24" ht="23.25">
      <c r="A1380" s="1"/>
      <c r="B1380" s="40"/>
      <c r="C1380" s="40"/>
      <c r="D1380" s="40"/>
      <c r="E1380" s="89" t="s">
        <v>44</v>
      </c>
      <c r="F1380" s="50"/>
      <c r="G1380" s="91"/>
      <c r="H1380" s="40"/>
      <c r="I1380" s="44"/>
      <c r="J1380" s="48" t="s">
        <v>45</v>
      </c>
      <c r="K1380" s="49"/>
      <c r="L1380" s="42"/>
      <c r="M1380" s="86"/>
      <c r="N1380" s="71"/>
      <c r="O1380" s="72"/>
      <c r="P1380" s="70"/>
      <c r="Q1380" s="78"/>
      <c r="R1380" s="79"/>
      <c r="S1380" s="80">
        <f>+S1381+S1382</f>
        <v>300000</v>
      </c>
      <c r="T1380" s="81">
        <f>+T1381+T1382</f>
        <v>300000</v>
      </c>
      <c r="U1380" s="88">
        <f>+U1381+U1382</f>
        <v>300000</v>
      </c>
      <c r="V1380" s="80">
        <f>(U1380/S1380)*100</f>
        <v>100</v>
      </c>
      <c r="W1380" s="81">
        <f>(U1380/T1380)*100</f>
        <v>100</v>
      </c>
      <c r="X1380" s="1"/>
    </row>
    <row r="1381" spans="1:24" ht="23.25">
      <c r="A1381" s="1"/>
      <c r="B1381" s="40"/>
      <c r="C1381" s="40"/>
      <c r="D1381" s="40"/>
      <c r="E1381" s="40"/>
      <c r="F1381" s="50"/>
      <c r="G1381" s="91"/>
      <c r="H1381" s="40"/>
      <c r="I1381" s="44"/>
      <c r="J1381" s="48" t="s">
        <v>40</v>
      </c>
      <c r="K1381" s="49"/>
      <c r="L1381" s="42"/>
      <c r="M1381" s="86"/>
      <c r="N1381" s="71"/>
      <c r="O1381" s="72"/>
      <c r="P1381" s="70"/>
      <c r="Q1381" s="78"/>
      <c r="R1381" s="79"/>
      <c r="S1381" s="80">
        <f aca="true" t="shared" si="90" ref="S1381:U1382">+S1385</f>
        <v>0</v>
      </c>
      <c r="T1381" s="81">
        <f t="shared" si="90"/>
        <v>0</v>
      </c>
      <c r="U1381" s="88">
        <f t="shared" si="90"/>
        <v>0</v>
      </c>
      <c r="V1381" s="80"/>
      <c r="W1381" s="81"/>
      <c r="X1381" s="1"/>
    </row>
    <row r="1382" spans="1:24" ht="23.25">
      <c r="A1382" s="1"/>
      <c r="B1382" s="40"/>
      <c r="C1382" s="40"/>
      <c r="D1382" s="40"/>
      <c r="E1382" s="40"/>
      <c r="F1382" s="50"/>
      <c r="G1382" s="91"/>
      <c r="H1382" s="40"/>
      <c r="I1382" s="44"/>
      <c r="J1382" s="48" t="s">
        <v>41</v>
      </c>
      <c r="K1382" s="49"/>
      <c r="L1382" s="42"/>
      <c r="M1382" s="86"/>
      <c r="N1382" s="71"/>
      <c r="O1382" s="72"/>
      <c r="P1382" s="70"/>
      <c r="Q1382" s="78"/>
      <c r="R1382" s="79"/>
      <c r="S1382" s="80">
        <f t="shared" si="90"/>
        <v>300000</v>
      </c>
      <c r="T1382" s="81">
        <f t="shared" si="90"/>
        <v>300000</v>
      </c>
      <c r="U1382" s="88">
        <f t="shared" si="90"/>
        <v>300000</v>
      </c>
      <c r="V1382" s="80">
        <f>(U1382/S1382)*100</f>
        <v>100</v>
      </c>
      <c r="W1382" s="81">
        <f>(U1382/T1382)*100</f>
        <v>100</v>
      </c>
      <c r="X1382" s="1"/>
    </row>
    <row r="1383" spans="1:24" ht="23.25">
      <c r="A1383" s="1"/>
      <c r="B1383" s="40"/>
      <c r="C1383" s="40"/>
      <c r="D1383" s="40"/>
      <c r="E1383" s="40"/>
      <c r="F1383" s="50"/>
      <c r="G1383" s="91"/>
      <c r="H1383" s="40"/>
      <c r="I1383" s="44"/>
      <c r="J1383" s="48"/>
      <c r="K1383" s="49"/>
      <c r="L1383" s="42"/>
      <c r="M1383" s="86"/>
      <c r="N1383" s="71"/>
      <c r="O1383" s="72"/>
      <c r="P1383" s="70"/>
      <c r="Q1383" s="78"/>
      <c r="R1383" s="79"/>
      <c r="S1383" s="80"/>
      <c r="T1383" s="81"/>
      <c r="U1383" s="88"/>
      <c r="V1383" s="80"/>
      <c r="W1383" s="81"/>
      <c r="X1383" s="1"/>
    </row>
    <row r="1384" spans="1:24" ht="23.25">
      <c r="A1384" s="1"/>
      <c r="B1384" s="40"/>
      <c r="C1384" s="40"/>
      <c r="D1384" s="40"/>
      <c r="E1384" s="40"/>
      <c r="F1384" s="90" t="s">
        <v>476</v>
      </c>
      <c r="G1384" s="91"/>
      <c r="H1384" s="40"/>
      <c r="I1384" s="44"/>
      <c r="J1384" s="48" t="s">
        <v>543</v>
      </c>
      <c r="K1384" s="49"/>
      <c r="L1384" s="42"/>
      <c r="M1384" s="86"/>
      <c r="N1384" s="71"/>
      <c r="O1384" s="72"/>
      <c r="P1384" s="70"/>
      <c r="Q1384" s="78"/>
      <c r="R1384" s="79"/>
      <c r="S1384" s="80">
        <f>+S1385+S1386</f>
        <v>300000</v>
      </c>
      <c r="T1384" s="81">
        <f>+T1385+T1386</f>
        <v>300000</v>
      </c>
      <c r="U1384" s="88">
        <f>+U1385+U1386</f>
        <v>300000</v>
      </c>
      <c r="V1384" s="80">
        <f>(U1384/S1384)*100</f>
        <v>100</v>
      </c>
      <c r="W1384" s="81">
        <f>(U1384/T1384)*100</f>
        <v>100</v>
      </c>
      <c r="X1384" s="1"/>
    </row>
    <row r="1385" spans="1:24" ht="23.25">
      <c r="A1385" s="1"/>
      <c r="B1385" s="40"/>
      <c r="C1385" s="40"/>
      <c r="D1385" s="40"/>
      <c r="E1385" s="40"/>
      <c r="F1385" s="50"/>
      <c r="G1385" s="91"/>
      <c r="H1385" s="40"/>
      <c r="I1385" s="44"/>
      <c r="J1385" s="48" t="s">
        <v>40</v>
      </c>
      <c r="K1385" s="49"/>
      <c r="L1385" s="42"/>
      <c r="M1385" s="86"/>
      <c r="N1385" s="71"/>
      <c r="O1385" s="72"/>
      <c r="P1385" s="70"/>
      <c r="Q1385" s="78"/>
      <c r="R1385" s="79"/>
      <c r="S1385" s="80">
        <f aca="true" t="shared" si="91" ref="S1385:U1386">+S1390</f>
        <v>0</v>
      </c>
      <c r="T1385" s="81">
        <f t="shared" si="91"/>
        <v>0</v>
      </c>
      <c r="U1385" s="88">
        <f t="shared" si="91"/>
        <v>0</v>
      </c>
      <c r="V1385" s="80"/>
      <c r="W1385" s="81"/>
      <c r="X1385" s="1"/>
    </row>
    <row r="1386" spans="1:24" ht="23.25">
      <c r="A1386" s="1"/>
      <c r="B1386" s="40"/>
      <c r="C1386" s="40"/>
      <c r="D1386" s="40"/>
      <c r="E1386" s="40"/>
      <c r="F1386" s="50"/>
      <c r="G1386" s="91"/>
      <c r="H1386" s="40"/>
      <c r="I1386" s="44"/>
      <c r="J1386" s="48" t="s">
        <v>41</v>
      </c>
      <c r="K1386" s="49"/>
      <c r="L1386" s="42"/>
      <c r="M1386" s="86"/>
      <c r="N1386" s="71"/>
      <c r="O1386" s="72"/>
      <c r="P1386" s="70"/>
      <c r="Q1386" s="78"/>
      <c r="R1386" s="79"/>
      <c r="S1386" s="80">
        <f t="shared" si="91"/>
        <v>300000</v>
      </c>
      <c r="T1386" s="81">
        <f t="shared" si="91"/>
        <v>300000</v>
      </c>
      <c r="U1386" s="88">
        <f t="shared" si="91"/>
        <v>300000</v>
      </c>
      <c r="V1386" s="80">
        <f>(U1386/S1386)*100</f>
        <v>100</v>
      </c>
      <c r="W1386" s="81">
        <f>(U1386/T1386)*100</f>
        <v>100</v>
      </c>
      <c r="X1386" s="1"/>
    </row>
    <row r="1387" spans="1:24" ht="23.25">
      <c r="A1387" s="1"/>
      <c r="B1387" s="40"/>
      <c r="C1387" s="40"/>
      <c r="D1387" s="40"/>
      <c r="E1387" s="40"/>
      <c r="F1387" s="50"/>
      <c r="G1387" s="91"/>
      <c r="H1387" s="40"/>
      <c r="I1387" s="44"/>
      <c r="J1387" s="48"/>
      <c r="K1387" s="49"/>
      <c r="L1387" s="42"/>
      <c r="M1387" s="86"/>
      <c r="N1387" s="71"/>
      <c r="O1387" s="72"/>
      <c r="P1387" s="70"/>
      <c r="Q1387" s="78"/>
      <c r="R1387" s="79"/>
      <c r="S1387" s="80"/>
      <c r="T1387" s="81"/>
      <c r="U1387" s="88"/>
      <c r="V1387" s="80"/>
      <c r="W1387" s="81"/>
      <c r="X1387" s="1"/>
    </row>
    <row r="1388" spans="1:24" ht="23.25">
      <c r="A1388" s="1"/>
      <c r="B1388" s="40"/>
      <c r="C1388" s="40"/>
      <c r="D1388" s="40"/>
      <c r="E1388" s="40"/>
      <c r="F1388" s="50"/>
      <c r="G1388" s="92" t="s">
        <v>49</v>
      </c>
      <c r="H1388" s="40"/>
      <c r="I1388" s="44"/>
      <c r="J1388" s="48" t="s">
        <v>50</v>
      </c>
      <c r="K1388" s="49"/>
      <c r="L1388" s="42"/>
      <c r="M1388" s="86"/>
      <c r="N1388" s="71"/>
      <c r="O1388" s="72"/>
      <c r="P1388" s="70"/>
      <c r="Q1388" s="78"/>
      <c r="R1388" s="79"/>
      <c r="S1388" s="80"/>
      <c r="T1388" s="81"/>
      <c r="U1388" s="88"/>
      <c r="V1388" s="80"/>
      <c r="W1388" s="81"/>
      <c r="X1388" s="1"/>
    </row>
    <row r="1389" spans="1:24" ht="23.25">
      <c r="A1389" s="1"/>
      <c r="B1389" s="40"/>
      <c r="C1389" s="40"/>
      <c r="D1389" s="40"/>
      <c r="E1389" s="40"/>
      <c r="F1389" s="50"/>
      <c r="G1389" s="91"/>
      <c r="H1389" s="40"/>
      <c r="I1389" s="44"/>
      <c r="J1389" s="48" t="s">
        <v>51</v>
      </c>
      <c r="K1389" s="49"/>
      <c r="L1389" s="42"/>
      <c r="M1389" s="86"/>
      <c r="N1389" s="71"/>
      <c r="O1389" s="72"/>
      <c r="P1389" s="70"/>
      <c r="Q1389" s="78"/>
      <c r="R1389" s="79"/>
      <c r="S1389" s="80">
        <f>+S1390+S1391</f>
        <v>300000</v>
      </c>
      <c r="T1389" s="81">
        <f>+T1390+T1391</f>
        <v>300000</v>
      </c>
      <c r="U1389" s="88">
        <f>+U1390+U1391</f>
        <v>300000</v>
      </c>
      <c r="V1389" s="80">
        <f>(U1389/S1389)*100</f>
        <v>100</v>
      </c>
      <c r="W1389" s="81">
        <f>(U1389/T1389)*100</f>
        <v>100</v>
      </c>
      <c r="X1389" s="1"/>
    </row>
    <row r="1390" spans="1:24" ht="23.25">
      <c r="A1390" s="1"/>
      <c r="B1390" s="40"/>
      <c r="C1390" s="40"/>
      <c r="D1390" s="40"/>
      <c r="E1390" s="40"/>
      <c r="F1390" s="50"/>
      <c r="G1390" s="91"/>
      <c r="H1390" s="40"/>
      <c r="I1390" s="44"/>
      <c r="J1390" s="48" t="s">
        <v>40</v>
      </c>
      <c r="K1390" s="49"/>
      <c r="L1390" s="42"/>
      <c r="M1390" s="86"/>
      <c r="N1390" s="71"/>
      <c r="O1390" s="72"/>
      <c r="P1390" s="70"/>
      <c r="Q1390" s="78"/>
      <c r="R1390" s="79"/>
      <c r="S1390" s="80">
        <f aca="true" t="shared" si="92" ref="S1390:U1391">+S1405</f>
        <v>0</v>
      </c>
      <c r="T1390" s="81">
        <f t="shared" si="92"/>
        <v>0</v>
      </c>
      <c r="U1390" s="88">
        <f t="shared" si="92"/>
        <v>0</v>
      </c>
      <c r="V1390" s="80"/>
      <c r="W1390" s="81"/>
      <c r="X1390" s="1"/>
    </row>
    <row r="1391" spans="1:24" ht="23.25">
      <c r="A1391" s="1"/>
      <c r="B1391" s="40"/>
      <c r="C1391" s="40"/>
      <c r="D1391" s="40"/>
      <c r="E1391" s="40"/>
      <c r="F1391" s="50"/>
      <c r="G1391" s="91"/>
      <c r="H1391" s="40"/>
      <c r="I1391" s="44"/>
      <c r="J1391" s="48" t="s">
        <v>41</v>
      </c>
      <c r="K1391" s="49"/>
      <c r="L1391" s="42"/>
      <c r="M1391" s="86"/>
      <c r="N1391" s="71"/>
      <c r="O1391" s="72"/>
      <c r="P1391" s="70"/>
      <c r="Q1391" s="78"/>
      <c r="R1391" s="79"/>
      <c r="S1391" s="80">
        <f t="shared" si="92"/>
        <v>300000</v>
      </c>
      <c r="T1391" s="81">
        <f t="shared" si="92"/>
        <v>300000</v>
      </c>
      <c r="U1391" s="88">
        <f t="shared" si="92"/>
        <v>300000</v>
      </c>
      <c r="V1391" s="80">
        <f>(U1391/S1391)*100</f>
        <v>100</v>
      </c>
      <c r="W1391" s="81">
        <f>(U1391/T1391)*100</f>
        <v>100</v>
      </c>
      <c r="X1391" s="1"/>
    </row>
    <row r="1392" spans="1:24" ht="23.25">
      <c r="A1392" s="1"/>
      <c r="B1392" s="40"/>
      <c r="C1392" s="40"/>
      <c r="D1392" s="40"/>
      <c r="E1392" s="40"/>
      <c r="F1392" s="50"/>
      <c r="G1392" s="91"/>
      <c r="H1392" s="40"/>
      <c r="I1392" s="44"/>
      <c r="J1392" s="48"/>
      <c r="K1392" s="49"/>
      <c r="L1392" s="42"/>
      <c r="M1392" s="86"/>
      <c r="N1392" s="71"/>
      <c r="O1392" s="72"/>
      <c r="P1392" s="70"/>
      <c r="Q1392" s="78"/>
      <c r="R1392" s="79"/>
      <c r="S1392" s="80"/>
      <c r="T1392" s="81"/>
      <c r="U1392" s="88"/>
      <c r="V1392" s="80"/>
      <c r="W1392" s="81"/>
      <c r="X1392" s="1"/>
    </row>
    <row r="1393" spans="1:24" ht="23.25">
      <c r="A1393" s="1"/>
      <c r="B1393" s="40"/>
      <c r="C1393" s="40"/>
      <c r="D1393" s="40"/>
      <c r="E1393" s="40"/>
      <c r="F1393" s="50"/>
      <c r="G1393" s="91"/>
      <c r="H1393" s="89" t="s">
        <v>544</v>
      </c>
      <c r="I1393" s="44"/>
      <c r="J1393" s="48" t="s">
        <v>545</v>
      </c>
      <c r="K1393" s="49"/>
      <c r="L1393" s="42"/>
      <c r="M1393" s="86"/>
      <c r="N1393" s="71"/>
      <c r="O1393" s="72"/>
      <c r="P1393" s="70"/>
      <c r="Q1393" s="78"/>
      <c r="R1393" s="79"/>
      <c r="S1393" s="80"/>
      <c r="T1393" s="81"/>
      <c r="U1393" s="88"/>
      <c r="V1393" s="80"/>
      <c r="W1393" s="81"/>
      <c r="X1393" s="1"/>
    </row>
    <row r="1394" spans="1:24" ht="23.25">
      <c r="A1394" s="1"/>
      <c r="B1394" s="40"/>
      <c r="C1394" s="40"/>
      <c r="D1394" s="40"/>
      <c r="E1394" s="40"/>
      <c r="F1394" s="50"/>
      <c r="G1394" s="91"/>
      <c r="H1394" s="40"/>
      <c r="I1394" s="44"/>
      <c r="J1394" s="48" t="s">
        <v>546</v>
      </c>
      <c r="K1394" s="49"/>
      <c r="L1394" s="42"/>
      <c r="M1394" s="86"/>
      <c r="N1394" s="71"/>
      <c r="O1394" s="72"/>
      <c r="P1394" s="70"/>
      <c r="Q1394" s="78"/>
      <c r="R1394" s="79"/>
      <c r="S1394" s="80">
        <f>+S1405+S1406</f>
        <v>300000</v>
      </c>
      <c r="T1394" s="81">
        <f>+T1405+T1406</f>
        <v>300000</v>
      </c>
      <c r="U1394" s="88">
        <f>+U1405+U1406</f>
        <v>300000</v>
      </c>
      <c r="V1394" s="80">
        <f>(U1394/S1394)*100</f>
        <v>100</v>
      </c>
      <c r="W1394" s="81">
        <f>(U1394/T1394)*100</f>
        <v>100</v>
      </c>
      <c r="X1394" s="1"/>
    </row>
    <row r="1395" spans="1:24" ht="23.25">
      <c r="A1395" s="1"/>
      <c r="B1395" s="51"/>
      <c r="C1395" s="51"/>
      <c r="D1395" s="51"/>
      <c r="E1395" s="51"/>
      <c r="F1395" s="93"/>
      <c r="G1395" s="94"/>
      <c r="H1395" s="51"/>
      <c r="I1395" s="55"/>
      <c r="J1395" s="56"/>
      <c r="K1395" s="57"/>
      <c r="L1395" s="53"/>
      <c r="M1395" s="87"/>
      <c r="N1395" s="73"/>
      <c r="O1395" s="74"/>
      <c r="P1395" s="75"/>
      <c r="Q1395" s="82"/>
      <c r="R1395" s="83"/>
      <c r="S1395" s="84"/>
      <c r="T1395" s="85"/>
      <c r="U1395" s="82"/>
      <c r="V1395" s="84"/>
      <c r="W1395" s="85"/>
      <c r="X1395" s="1"/>
    </row>
    <row r="1396" spans="1:24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58"/>
      <c r="T1396" s="58"/>
      <c r="U1396" s="58"/>
      <c r="V1396" s="58"/>
      <c r="W1396" s="58"/>
      <c r="X1396" s="1"/>
    </row>
    <row r="1397" spans="1:24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58"/>
      <c r="T1397" s="58"/>
      <c r="U1397" s="59"/>
      <c r="V1397" s="58"/>
      <c r="W1397" s="59" t="s">
        <v>699</v>
      </c>
      <c r="X1397" s="1"/>
    </row>
    <row r="1398" spans="1:24" ht="23.25">
      <c r="A1398" s="1"/>
      <c r="B1398" s="7"/>
      <c r="C1398" s="8"/>
      <c r="D1398" s="8"/>
      <c r="E1398" s="8"/>
      <c r="F1398" s="8"/>
      <c r="G1398" s="8"/>
      <c r="H1398" s="60"/>
      <c r="I1398" s="10"/>
      <c r="J1398" s="10"/>
      <c r="K1398" s="11"/>
      <c r="L1398" s="7" t="s">
        <v>34</v>
      </c>
      <c r="M1398" s="12"/>
      <c r="N1398" s="12"/>
      <c r="O1398" s="12"/>
      <c r="P1398" s="12"/>
      <c r="Q1398" s="12"/>
      <c r="R1398" s="12"/>
      <c r="S1398" s="13"/>
      <c r="T1398" s="8"/>
      <c r="U1398" s="8"/>
      <c r="V1398" s="8"/>
      <c r="W1398" s="9"/>
      <c r="X1398" s="1"/>
    </row>
    <row r="1399" spans="1:24" ht="23.25">
      <c r="A1399" s="1"/>
      <c r="B1399" s="14" t="s">
        <v>23</v>
      </c>
      <c r="C1399" s="15"/>
      <c r="D1399" s="15"/>
      <c r="E1399" s="15"/>
      <c r="F1399" s="15"/>
      <c r="G1399" s="15"/>
      <c r="H1399" s="61"/>
      <c r="I1399" s="17"/>
      <c r="J1399" s="17"/>
      <c r="K1399" s="18"/>
      <c r="L1399" s="19"/>
      <c r="M1399" s="66"/>
      <c r="N1399" s="62" t="s">
        <v>35</v>
      </c>
      <c r="O1399" s="62"/>
      <c r="P1399" s="62"/>
      <c r="Q1399" s="62"/>
      <c r="R1399" s="63"/>
      <c r="S1399" s="14" t="s">
        <v>2</v>
      </c>
      <c r="T1399" s="15"/>
      <c r="U1399" s="15"/>
      <c r="V1399" s="15"/>
      <c r="W1399" s="16"/>
      <c r="X1399" s="1"/>
    </row>
    <row r="1400" spans="1:24" ht="23.25">
      <c r="A1400" s="1"/>
      <c r="B1400" s="20" t="s">
        <v>24</v>
      </c>
      <c r="C1400" s="21"/>
      <c r="D1400" s="21"/>
      <c r="E1400" s="21"/>
      <c r="F1400" s="21"/>
      <c r="G1400" s="21"/>
      <c r="H1400" s="61"/>
      <c r="I1400" s="1"/>
      <c r="J1400" s="2" t="s">
        <v>4</v>
      </c>
      <c r="K1400" s="18"/>
      <c r="L1400" s="23" t="s">
        <v>32</v>
      </c>
      <c r="M1400" s="23" t="s">
        <v>20</v>
      </c>
      <c r="N1400" s="64"/>
      <c r="O1400" s="17"/>
      <c r="P1400" s="65"/>
      <c r="Q1400" s="23" t="s">
        <v>3</v>
      </c>
      <c r="R1400" s="16"/>
      <c r="S1400" s="20" t="s">
        <v>36</v>
      </c>
      <c r="T1400" s="21"/>
      <c r="U1400" s="21"/>
      <c r="V1400" s="21"/>
      <c r="W1400" s="22"/>
      <c r="X1400" s="1"/>
    </row>
    <row r="1401" spans="1:24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33</v>
      </c>
      <c r="M1401" s="30" t="s">
        <v>21</v>
      </c>
      <c r="N1401" s="28" t="s">
        <v>6</v>
      </c>
      <c r="O1401" s="67" t="s">
        <v>7</v>
      </c>
      <c r="P1401" s="28" t="s">
        <v>8</v>
      </c>
      <c r="Q1401" s="20" t="s">
        <v>30</v>
      </c>
      <c r="R1401" s="22"/>
      <c r="S1401" s="24"/>
      <c r="T1401" s="25"/>
      <c r="U1401" s="1"/>
      <c r="V1401" s="14" t="s">
        <v>3</v>
      </c>
      <c r="W1401" s="16"/>
      <c r="X1401" s="1"/>
    </row>
    <row r="1402" spans="1:24" ht="23.25">
      <c r="A1402" s="1"/>
      <c r="B1402" s="14" t="s">
        <v>13</v>
      </c>
      <c r="C1402" s="14" t="s">
        <v>14</v>
      </c>
      <c r="D1402" s="14" t="s">
        <v>15</v>
      </c>
      <c r="E1402" s="14" t="s">
        <v>16</v>
      </c>
      <c r="F1402" s="27" t="s">
        <v>17</v>
      </c>
      <c r="G1402" s="2" t="s">
        <v>5</v>
      </c>
      <c r="H1402" s="14" t="s">
        <v>18</v>
      </c>
      <c r="I1402" s="24"/>
      <c r="J1402" s="1"/>
      <c r="K1402" s="18"/>
      <c r="L1402" s="26" t="s">
        <v>19</v>
      </c>
      <c r="M1402" s="28" t="s">
        <v>22</v>
      </c>
      <c r="N1402" s="28"/>
      <c r="O1402" s="28"/>
      <c r="P1402" s="28"/>
      <c r="Q1402" s="26" t="s">
        <v>25</v>
      </c>
      <c r="R1402" s="29" t="s">
        <v>25</v>
      </c>
      <c r="S1402" s="30" t="s">
        <v>6</v>
      </c>
      <c r="T1402" s="28" t="s">
        <v>9</v>
      </c>
      <c r="U1402" s="26" t="s">
        <v>10</v>
      </c>
      <c r="V1402" s="14" t="s">
        <v>11</v>
      </c>
      <c r="W1402" s="16"/>
      <c r="X1402" s="1"/>
    </row>
    <row r="1403" spans="1:24" ht="23.25">
      <c r="A1403" s="1"/>
      <c r="B1403" s="31"/>
      <c r="C1403" s="31"/>
      <c r="D1403" s="31"/>
      <c r="E1403" s="31"/>
      <c r="F1403" s="32"/>
      <c r="G1403" s="33"/>
      <c r="H1403" s="31"/>
      <c r="I1403" s="31"/>
      <c r="J1403" s="33"/>
      <c r="K1403" s="34"/>
      <c r="L1403" s="35"/>
      <c r="M1403" s="36"/>
      <c r="N1403" s="36"/>
      <c r="O1403" s="36"/>
      <c r="P1403" s="36"/>
      <c r="Q1403" s="35" t="s">
        <v>26</v>
      </c>
      <c r="R1403" s="37" t="s">
        <v>27</v>
      </c>
      <c r="S1403" s="31"/>
      <c r="T1403" s="32"/>
      <c r="U1403" s="33"/>
      <c r="V1403" s="38" t="s">
        <v>28</v>
      </c>
      <c r="W1403" s="39" t="s">
        <v>29</v>
      </c>
      <c r="X1403" s="1"/>
    </row>
    <row r="1404" spans="1:24" ht="23.25">
      <c r="A1404" s="1"/>
      <c r="B1404" s="40"/>
      <c r="C1404" s="40"/>
      <c r="D1404" s="40"/>
      <c r="E1404" s="40"/>
      <c r="F1404" s="50"/>
      <c r="G1404" s="91"/>
      <c r="H1404" s="40"/>
      <c r="I1404" s="44"/>
      <c r="J1404" s="45"/>
      <c r="K1404" s="46"/>
      <c r="L1404" s="47"/>
      <c r="M1404" s="86"/>
      <c r="N1404" s="70"/>
      <c r="O1404" s="70"/>
      <c r="P1404" s="70"/>
      <c r="Q1404" s="78"/>
      <c r="R1404" s="79"/>
      <c r="S1404" s="80"/>
      <c r="T1404" s="80"/>
      <c r="U1404" s="80"/>
      <c r="V1404" s="80"/>
      <c r="W1404" s="81"/>
      <c r="X1404" s="1"/>
    </row>
    <row r="1405" spans="1:24" ht="23.25">
      <c r="A1405" s="1"/>
      <c r="B1405" s="89" t="s">
        <v>540</v>
      </c>
      <c r="C1405" s="89" t="s">
        <v>542</v>
      </c>
      <c r="D1405" s="89" t="s">
        <v>72</v>
      </c>
      <c r="E1405" s="89" t="s">
        <v>44</v>
      </c>
      <c r="F1405" s="90" t="s">
        <v>476</v>
      </c>
      <c r="G1405" s="92" t="s">
        <v>49</v>
      </c>
      <c r="H1405" s="89" t="s">
        <v>544</v>
      </c>
      <c r="I1405" s="44"/>
      <c r="J1405" s="48" t="s">
        <v>40</v>
      </c>
      <c r="K1405" s="49"/>
      <c r="L1405" s="42"/>
      <c r="M1405" s="86"/>
      <c r="N1405" s="71"/>
      <c r="O1405" s="72"/>
      <c r="P1405" s="70"/>
      <c r="Q1405" s="78"/>
      <c r="R1405" s="79"/>
      <c r="S1405" s="80">
        <v>0</v>
      </c>
      <c r="T1405" s="81">
        <v>0</v>
      </c>
      <c r="U1405" s="88">
        <v>0</v>
      </c>
      <c r="V1405" s="80"/>
      <c r="W1405" s="81"/>
      <c r="X1405" s="1"/>
    </row>
    <row r="1406" spans="1:24" ht="23.25">
      <c r="A1406" s="1"/>
      <c r="B1406" s="40"/>
      <c r="C1406" s="40"/>
      <c r="D1406" s="40"/>
      <c r="E1406" s="40"/>
      <c r="F1406" s="50"/>
      <c r="G1406" s="91"/>
      <c r="H1406" s="40"/>
      <c r="I1406" s="44"/>
      <c r="J1406" s="48" t="s">
        <v>41</v>
      </c>
      <c r="K1406" s="49"/>
      <c r="L1406" s="42"/>
      <c r="M1406" s="86"/>
      <c r="N1406" s="71"/>
      <c r="O1406" s="72"/>
      <c r="P1406" s="70"/>
      <c r="Q1406" s="78"/>
      <c r="R1406" s="79"/>
      <c r="S1406" s="80">
        <v>300000</v>
      </c>
      <c r="T1406" s="81">
        <v>300000</v>
      </c>
      <c r="U1406" s="88">
        <v>300000</v>
      </c>
      <c r="V1406" s="80">
        <f>(U1406/S1406)*100</f>
        <v>100</v>
      </c>
      <c r="W1406" s="81">
        <f>(U1406/T1406)*100</f>
        <v>100</v>
      </c>
      <c r="X1406" s="1"/>
    </row>
    <row r="1407" spans="1:24" ht="23.25">
      <c r="A1407" s="1"/>
      <c r="B1407" s="40"/>
      <c r="C1407" s="40"/>
      <c r="D1407" s="40"/>
      <c r="E1407" s="40"/>
      <c r="F1407" s="50"/>
      <c r="G1407" s="91"/>
      <c r="H1407" s="40"/>
      <c r="I1407" s="44"/>
      <c r="J1407" s="48"/>
      <c r="K1407" s="49"/>
      <c r="L1407" s="42"/>
      <c r="M1407" s="86"/>
      <c r="N1407" s="71"/>
      <c r="O1407" s="72"/>
      <c r="P1407" s="70"/>
      <c r="Q1407" s="78"/>
      <c r="R1407" s="79"/>
      <c r="S1407" s="80"/>
      <c r="T1407" s="81"/>
      <c r="U1407" s="88"/>
      <c r="V1407" s="80"/>
      <c r="W1407" s="81"/>
      <c r="X1407" s="1"/>
    </row>
    <row r="1408" spans="1:24" ht="23.25">
      <c r="A1408" s="1"/>
      <c r="B1408" s="89" t="s">
        <v>547</v>
      </c>
      <c r="C1408" s="40"/>
      <c r="D1408" s="40"/>
      <c r="E1408" s="40"/>
      <c r="F1408" s="50"/>
      <c r="G1408" s="91"/>
      <c r="H1408" s="40"/>
      <c r="I1408" s="44"/>
      <c r="J1408" s="48" t="s">
        <v>548</v>
      </c>
      <c r="K1408" s="49"/>
      <c r="L1408" s="42"/>
      <c r="M1408" s="86"/>
      <c r="N1408" s="71"/>
      <c r="O1408" s="72"/>
      <c r="P1408" s="70"/>
      <c r="Q1408" s="78"/>
      <c r="R1408" s="79"/>
      <c r="S1408" s="80">
        <f>+S1409+S1410</f>
        <v>1193668.1</v>
      </c>
      <c r="T1408" s="81">
        <f>+T1409+T1410</f>
        <v>1622640.5</v>
      </c>
      <c r="U1408" s="88">
        <f>+U1409+U1410</f>
        <v>1499058.1</v>
      </c>
      <c r="V1408" s="80">
        <f>(U1408/S1408)*100</f>
        <v>125.58416363811682</v>
      </c>
      <c r="W1408" s="81">
        <f>(U1408/T1408)*100</f>
        <v>92.38387061089625</v>
      </c>
      <c r="X1408" s="1"/>
    </row>
    <row r="1409" spans="1:24" ht="23.25">
      <c r="A1409" s="1"/>
      <c r="B1409" s="40"/>
      <c r="C1409" s="40"/>
      <c r="D1409" s="40"/>
      <c r="E1409" s="40"/>
      <c r="F1409" s="50"/>
      <c r="G1409" s="91"/>
      <c r="H1409" s="40"/>
      <c r="I1409" s="44"/>
      <c r="J1409" s="48" t="s">
        <v>40</v>
      </c>
      <c r="K1409" s="49"/>
      <c r="L1409" s="42"/>
      <c r="M1409" s="86"/>
      <c r="N1409" s="71"/>
      <c r="O1409" s="72"/>
      <c r="P1409" s="70"/>
      <c r="Q1409" s="78"/>
      <c r="R1409" s="79"/>
      <c r="S1409" s="80">
        <f aca="true" t="shared" si="93" ref="S1409:U1410">+S1413+S1459</f>
        <v>0</v>
      </c>
      <c r="T1409" s="81">
        <f t="shared" si="93"/>
        <v>0</v>
      </c>
      <c r="U1409" s="88">
        <f t="shared" si="93"/>
        <v>0</v>
      </c>
      <c r="V1409" s="80"/>
      <c r="W1409" s="81"/>
      <c r="X1409" s="1"/>
    </row>
    <row r="1410" spans="1:24" ht="23.25">
      <c r="A1410" s="1"/>
      <c r="B1410" s="40"/>
      <c r="C1410" s="40"/>
      <c r="D1410" s="40"/>
      <c r="E1410" s="40"/>
      <c r="F1410" s="50"/>
      <c r="G1410" s="91"/>
      <c r="H1410" s="40"/>
      <c r="I1410" s="44"/>
      <c r="J1410" s="48" t="s">
        <v>41</v>
      </c>
      <c r="K1410" s="49"/>
      <c r="L1410" s="42"/>
      <c r="M1410" s="86"/>
      <c r="N1410" s="71"/>
      <c r="O1410" s="72"/>
      <c r="P1410" s="70"/>
      <c r="Q1410" s="78"/>
      <c r="R1410" s="79"/>
      <c r="S1410" s="80">
        <f t="shared" si="93"/>
        <v>1193668.1</v>
      </c>
      <c r="T1410" s="81">
        <f t="shared" si="93"/>
        <v>1622640.5</v>
      </c>
      <c r="U1410" s="88">
        <f t="shared" si="93"/>
        <v>1499058.1</v>
      </c>
      <c r="V1410" s="80">
        <f>(U1410/S1410)*100</f>
        <v>125.58416363811682</v>
      </c>
      <c r="W1410" s="81">
        <f>(U1410/T1410)*100</f>
        <v>92.38387061089625</v>
      </c>
      <c r="X1410" s="1"/>
    </row>
    <row r="1411" spans="1:24" ht="23.25">
      <c r="A1411" s="1"/>
      <c r="B1411" s="40"/>
      <c r="C1411" s="40"/>
      <c r="D1411" s="40"/>
      <c r="E1411" s="40"/>
      <c r="F1411" s="50"/>
      <c r="G1411" s="91"/>
      <c r="H1411" s="40"/>
      <c r="I1411" s="44"/>
      <c r="J1411" s="48"/>
      <c r="K1411" s="49"/>
      <c r="L1411" s="42"/>
      <c r="M1411" s="86"/>
      <c r="N1411" s="71"/>
      <c r="O1411" s="72"/>
      <c r="P1411" s="70"/>
      <c r="Q1411" s="78"/>
      <c r="R1411" s="79"/>
      <c r="S1411" s="80"/>
      <c r="T1411" s="81"/>
      <c r="U1411" s="88"/>
      <c r="V1411" s="80"/>
      <c r="W1411" s="81"/>
      <c r="X1411" s="1"/>
    </row>
    <row r="1412" spans="1:24" ht="23.25">
      <c r="A1412" s="1"/>
      <c r="B1412" s="40"/>
      <c r="C1412" s="89" t="s">
        <v>38</v>
      </c>
      <c r="D1412" s="40"/>
      <c r="E1412" s="40"/>
      <c r="F1412" s="50"/>
      <c r="G1412" s="91"/>
      <c r="H1412" s="40"/>
      <c r="I1412" s="44"/>
      <c r="J1412" s="48" t="s">
        <v>549</v>
      </c>
      <c r="K1412" s="49"/>
      <c r="L1412" s="42"/>
      <c r="M1412" s="86"/>
      <c r="N1412" s="71"/>
      <c r="O1412" s="72"/>
      <c r="P1412" s="70"/>
      <c r="Q1412" s="78"/>
      <c r="R1412" s="79"/>
      <c r="S1412" s="80">
        <f>+S1413+S1414</f>
        <v>778968.1</v>
      </c>
      <c r="T1412" s="81">
        <f>+T1413+T1414</f>
        <v>1057940.5</v>
      </c>
      <c r="U1412" s="88">
        <f>+U1413+U1414</f>
        <v>985217.2</v>
      </c>
      <c r="V1412" s="80">
        <f>(U1412/S1412)*100</f>
        <v>126.47722031235939</v>
      </c>
      <c r="W1412" s="81">
        <f>(U1412/T1412)*100</f>
        <v>93.1259555712254</v>
      </c>
      <c r="X1412" s="1"/>
    </row>
    <row r="1413" spans="1:24" ht="23.25">
      <c r="A1413" s="1"/>
      <c r="B1413" s="40"/>
      <c r="C1413" s="40"/>
      <c r="D1413" s="40"/>
      <c r="E1413" s="40"/>
      <c r="F1413" s="50"/>
      <c r="G1413" s="91"/>
      <c r="H1413" s="40"/>
      <c r="I1413" s="44"/>
      <c r="J1413" s="48" t="s">
        <v>40</v>
      </c>
      <c r="K1413" s="49"/>
      <c r="L1413" s="42"/>
      <c r="M1413" s="86"/>
      <c r="N1413" s="71"/>
      <c r="O1413" s="72"/>
      <c r="P1413" s="70"/>
      <c r="Q1413" s="78"/>
      <c r="R1413" s="79"/>
      <c r="S1413" s="80">
        <f aca="true" t="shared" si="94" ref="S1413:U1414">+S1417</f>
        <v>0</v>
      </c>
      <c r="T1413" s="81">
        <f t="shared" si="94"/>
        <v>0</v>
      </c>
      <c r="U1413" s="88">
        <f t="shared" si="94"/>
        <v>0</v>
      </c>
      <c r="V1413" s="80"/>
      <c r="W1413" s="81"/>
      <c r="X1413" s="1"/>
    </row>
    <row r="1414" spans="1:24" ht="23.25">
      <c r="A1414" s="1"/>
      <c r="B1414" s="40"/>
      <c r="C1414" s="40"/>
      <c r="D1414" s="40"/>
      <c r="E1414" s="40"/>
      <c r="F1414" s="50"/>
      <c r="G1414" s="91"/>
      <c r="H1414" s="40"/>
      <c r="I1414" s="44"/>
      <c r="J1414" s="48" t="s">
        <v>41</v>
      </c>
      <c r="K1414" s="49"/>
      <c r="L1414" s="42"/>
      <c r="M1414" s="86"/>
      <c r="N1414" s="71"/>
      <c r="O1414" s="72"/>
      <c r="P1414" s="70"/>
      <c r="Q1414" s="78"/>
      <c r="R1414" s="79"/>
      <c r="S1414" s="80">
        <f t="shared" si="94"/>
        <v>778968.1</v>
      </c>
      <c r="T1414" s="81">
        <f t="shared" si="94"/>
        <v>1057940.5</v>
      </c>
      <c r="U1414" s="88">
        <f t="shared" si="94"/>
        <v>985217.2</v>
      </c>
      <c r="V1414" s="80">
        <f>(U1414/S1414)*100</f>
        <v>126.47722031235939</v>
      </c>
      <c r="W1414" s="81">
        <f>(U1414/T1414)*100</f>
        <v>93.1259555712254</v>
      </c>
      <c r="X1414" s="1"/>
    </row>
    <row r="1415" spans="1:24" ht="23.25">
      <c r="A1415" s="1"/>
      <c r="B1415" s="40"/>
      <c r="C1415" s="40"/>
      <c r="D1415" s="40"/>
      <c r="E1415" s="40"/>
      <c r="F1415" s="50"/>
      <c r="G1415" s="91"/>
      <c r="H1415" s="40"/>
      <c r="I1415" s="44"/>
      <c r="J1415" s="48"/>
      <c r="K1415" s="49"/>
      <c r="L1415" s="42"/>
      <c r="M1415" s="86"/>
      <c r="N1415" s="71"/>
      <c r="O1415" s="72"/>
      <c r="P1415" s="70"/>
      <c r="Q1415" s="78"/>
      <c r="R1415" s="79"/>
      <c r="S1415" s="80"/>
      <c r="T1415" s="81"/>
      <c r="U1415" s="88"/>
      <c r="V1415" s="80"/>
      <c r="W1415" s="81"/>
      <c r="X1415" s="1"/>
    </row>
    <row r="1416" spans="1:24" ht="23.25">
      <c r="A1416" s="1"/>
      <c r="B1416" s="40"/>
      <c r="C1416" s="40"/>
      <c r="D1416" s="89" t="s">
        <v>550</v>
      </c>
      <c r="E1416" s="40"/>
      <c r="F1416" s="50"/>
      <c r="G1416" s="91"/>
      <c r="H1416" s="40"/>
      <c r="I1416" s="44"/>
      <c r="J1416" s="48" t="s">
        <v>551</v>
      </c>
      <c r="K1416" s="49"/>
      <c r="L1416" s="42"/>
      <c r="M1416" s="86"/>
      <c r="N1416" s="71"/>
      <c r="O1416" s="72"/>
      <c r="P1416" s="70"/>
      <c r="Q1416" s="78"/>
      <c r="R1416" s="79"/>
      <c r="S1416" s="80">
        <f>+S1417+S1418</f>
        <v>778968.1</v>
      </c>
      <c r="T1416" s="81">
        <f>+T1417+T1418</f>
        <v>1057940.5</v>
      </c>
      <c r="U1416" s="88">
        <f>+U1417+U1418</f>
        <v>985217.2</v>
      </c>
      <c r="V1416" s="80">
        <f>(U1416/S1416)*100</f>
        <v>126.47722031235939</v>
      </c>
      <c r="W1416" s="81">
        <f>(U1416/T1416)*100</f>
        <v>93.1259555712254</v>
      </c>
      <c r="X1416" s="1"/>
    </row>
    <row r="1417" spans="1:24" ht="23.25">
      <c r="A1417" s="1"/>
      <c r="B1417" s="40"/>
      <c r="C1417" s="40"/>
      <c r="D1417" s="40"/>
      <c r="E1417" s="40"/>
      <c r="F1417" s="50"/>
      <c r="G1417" s="91"/>
      <c r="H1417" s="40"/>
      <c r="I1417" s="44"/>
      <c r="J1417" s="48" t="s">
        <v>40</v>
      </c>
      <c r="K1417" s="49"/>
      <c r="L1417" s="42"/>
      <c r="M1417" s="86"/>
      <c r="N1417" s="71"/>
      <c r="O1417" s="72"/>
      <c r="P1417" s="70"/>
      <c r="Q1417" s="78"/>
      <c r="R1417" s="79"/>
      <c r="S1417" s="80">
        <f aca="true" t="shared" si="95" ref="S1417:U1418">+S1422</f>
        <v>0</v>
      </c>
      <c r="T1417" s="81">
        <f t="shared" si="95"/>
        <v>0</v>
      </c>
      <c r="U1417" s="88">
        <f t="shared" si="95"/>
        <v>0</v>
      </c>
      <c r="V1417" s="80"/>
      <c r="W1417" s="81"/>
      <c r="X1417" s="1"/>
    </row>
    <row r="1418" spans="1:24" ht="23.25">
      <c r="A1418" s="1"/>
      <c r="B1418" s="40"/>
      <c r="C1418" s="40"/>
      <c r="D1418" s="40"/>
      <c r="E1418" s="40"/>
      <c r="F1418" s="50"/>
      <c r="G1418" s="91"/>
      <c r="H1418" s="40"/>
      <c r="I1418" s="44"/>
      <c r="J1418" s="48" t="s">
        <v>41</v>
      </c>
      <c r="K1418" s="49"/>
      <c r="L1418" s="42"/>
      <c r="M1418" s="86"/>
      <c r="N1418" s="71"/>
      <c r="O1418" s="72"/>
      <c r="P1418" s="70"/>
      <c r="Q1418" s="78"/>
      <c r="R1418" s="79"/>
      <c r="S1418" s="80">
        <f t="shared" si="95"/>
        <v>778968.1</v>
      </c>
      <c r="T1418" s="81">
        <f t="shared" si="95"/>
        <v>1057940.5</v>
      </c>
      <c r="U1418" s="88">
        <f t="shared" si="95"/>
        <v>985217.2</v>
      </c>
      <c r="V1418" s="80">
        <f>(U1418/S1418)*100</f>
        <v>126.47722031235939</v>
      </c>
      <c r="W1418" s="81">
        <f>(U1418/T1418)*100</f>
        <v>93.1259555712254</v>
      </c>
      <c r="X1418" s="1"/>
    </row>
    <row r="1419" spans="1:24" ht="23.25">
      <c r="A1419" s="1"/>
      <c r="B1419" s="40"/>
      <c r="C1419" s="40"/>
      <c r="D1419" s="40"/>
      <c r="E1419" s="40"/>
      <c r="F1419" s="50"/>
      <c r="G1419" s="91"/>
      <c r="H1419" s="40"/>
      <c r="I1419" s="44"/>
      <c r="J1419" s="48"/>
      <c r="K1419" s="49"/>
      <c r="L1419" s="42"/>
      <c r="M1419" s="86"/>
      <c r="N1419" s="71"/>
      <c r="O1419" s="72"/>
      <c r="P1419" s="70"/>
      <c r="Q1419" s="78"/>
      <c r="R1419" s="79"/>
      <c r="S1419" s="80"/>
      <c r="T1419" s="81"/>
      <c r="U1419" s="88"/>
      <c r="V1419" s="80"/>
      <c r="W1419" s="81"/>
      <c r="X1419" s="1"/>
    </row>
    <row r="1420" spans="1:24" ht="23.25">
      <c r="A1420" s="1"/>
      <c r="B1420" s="40"/>
      <c r="C1420" s="40"/>
      <c r="D1420" s="40"/>
      <c r="E1420" s="89" t="s">
        <v>552</v>
      </c>
      <c r="F1420" s="50"/>
      <c r="G1420" s="91"/>
      <c r="H1420" s="40"/>
      <c r="I1420" s="44"/>
      <c r="J1420" s="48" t="s">
        <v>553</v>
      </c>
      <c r="K1420" s="49"/>
      <c r="L1420" s="42"/>
      <c r="M1420" s="86"/>
      <c r="N1420" s="71"/>
      <c r="O1420" s="72"/>
      <c r="P1420" s="70"/>
      <c r="Q1420" s="78"/>
      <c r="R1420" s="79"/>
      <c r="S1420" s="80"/>
      <c r="T1420" s="81"/>
      <c r="U1420" s="88"/>
      <c r="V1420" s="80"/>
      <c r="W1420" s="81"/>
      <c r="X1420" s="1"/>
    </row>
    <row r="1421" spans="1:24" ht="23.25">
      <c r="A1421" s="1"/>
      <c r="B1421" s="40"/>
      <c r="C1421" s="40"/>
      <c r="D1421" s="40"/>
      <c r="E1421" s="40"/>
      <c r="F1421" s="50"/>
      <c r="G1421" s="91"/>
      <c r="H1421" s="40"/>
      <c r="I1421" s="44"/>
      <c r="J1421" s="48" t="s">
        <v>554</v>
      </c>
      <c r="K1421" s="49"/>
      <c r="L1421" s="42"/>
      <c r="M1421" s="86"/>
      <c r="N1421" s="71"/>
      <c r="O1421" s="72"/>
      <c r="P1421" s="70"/>
      <c r="Q1421" s="78"/>
      <c r="R1421" s="79"/>
      <c r="S1421" s="80">
        <f>+S1422+S1423</f>
        <v>778968.1</v>
      </c>
      <c r="T1421" s="81">
        <f>+T1422+T1423</f>
        <v>1057940.5</v>
      </c>
      <c r="U1421" s="88">
        <f>+U1422+U1423</f>
        <v>985217.2</v>
      </c>
      <c r="V1421" s="80">
        <f>(U1421/S1421)*100</f>
        <v>126.47722031235939</v>
      </c>
      <c r="W1421" s="81">
        <f>(U1421/T1421)*100</f>
        <v>93.1259555712254</v>
      </c>
      <c r="X1421" s="1"/>
    </row>
    <row r="1422" spans="1:24" ht="23.25">
      <c r="A1422" s="1"/>
      <c r="B1422" s="40"/>
      <c r="C1422" s="40"/>
      <c r="D1422" s="40"/>
      <c r="E1422" s="40"/>
      <c r="F1422" s="50"/>
      <c r="G1422" s="91"/>
      <c r="H1422" s="40"/>
      <c r="I1422" s="44"/>
      <c r="J1422" s="48" t="s">
        <v>40</v>
      </c>
      <c r="K1422" s="49"/>
      <c r="L1422" s="42"/>
      <c r="M1422" s="86"/>
      <c r="N1422" s="71"/>
      <c r="O1422" s="72"/>
      <c r="P1422" s="70"/>
      <c r="Q1422" s="78"/>
      <c r="R1422" s="79"/>
      <c r="S1422" s="80">
        <f aca="true" t="shared" si="96" ref="S1422:U1423">+S1426</f>
        <v>0</v>
      </c>
      <c r="T1422" s="81">
        <f t="shared" si="96"/>
        <v>0</v>
      </c>
      <c r="U1422" s="88">
        <f t="shared" si="96"/>
        <v>0</v>
      </c>
      <c r="V1422" s="80"/>
      <c r="W1422" s="81"/>
      <c r="X1422" s="1"/>
    </row>
    <row r="1423" spans="1:24" ht="23.25">
      <c r="A1423" s="1"/>
      <c r="B1423" s="40"/>
      <c r="C1423" s="40"/>
      <c r="D1423" s="40"/>
      <c r="E1423" s="40"/>
      <c r="F1423" s="50"/>
      <c r="G1423" s="91"/>
      <c r="H1423" s="40"/>
      <c r="I1423" s="44"/>
      <c r="J1423" s="48" t="s">
        <v>41</v>
      </c>
      <c r="K1423" s="49"/>
      <c r="L1423" s="42"/>
      <c r="M1423" s="86"/>
      <c r="N1423" s="71"/>
      <c r="O1423" s="72"/>
      <c r="P1423" s="70"/>
      <c r="Q1423" s="78"/>
      <c r="R1423" s="79"/>
      <c r="S1423" s="80">
        <f t="shared" si="96"/>
        <v>778968.1</v>
      </c>
      <c r="T1423" s="81">
        <f t="shared" si="96"/>
        <v>1057940.5</v>
      </c>
      <c r="U1423" s="88">
        <f t="shared" si="96"/>
        <v>985217.2</v>
      </c>
      <c r="V1423" s="80">
        <f>(U1423/S1423)*100</f>
        <v>126.47722031235939</v>
      </c>
      <c r="W1423" s="81">
        <f>(U1423/T1423)*100</f>
        <v>93.1259555712254</v>
      </c>
      <c r="X1423" s="1"/>
    </row>
    <row r="1424" spans="1:24" ht="23.25">
      <c r="A1424" s="1"/>
      <c r="B1424" s="40"/>
      <c r="C1424" s="40"/>
      <c r="D1424" s="40"/>
      <c r="E1424" s="40"/>
      <c r="F1424" s="50"/>
      <c r="G1424" s="91"/>
      <c r="H1424" s="40"/>
      <c r="I1424" s="44"/>
      <c r="J1424" s="48"/>
      <c r="K1424" s="49"/>
      <c r="L1424" s="42"/>
      <c r="M1424" s="86"/>
      <c r="N1424" s="71"/>
      <c r="O1424" s="72"/>
      <c r="P1424" s="70"/>
      <c r="Q1424" s="78"/>
      <c r="R1424" s="79"/>
      <c r="S1424" s="80"/>
      <c r="T1424" s="81"/>
      <c r="U1424" s="88"/>
      <c r="V1424" s="80"/>
      <c r="W1424" s="81"/>
      <c r="X1424" s="1"/>
    </row>
    <row r="1425" spans="1:24" ht="23.25">
      <c r="A1425" s="1"/>
      <c r="B1425" s="40"/>
      <c r="C1425" s="40"/>
      <c r="D1425" s="40"/>
      <c r="E1425" s="40"/>
      <c r="F1425" s="90" t="s">
        <v>555</v>
      </c>
      <c r="G1425" s="91"/>
      <c r="H1425" s="40"/>
      <c r="I1425" s="44"/>
      <c r="J1425" s="48" t="s">
        <v>556</v>
      </c>
      <c r="K1425" s="49"/>
      <c r="L1425" s="42"/>
      <c r="M1425" s="86"/>
      <c r="N1425" s="71"/>
      <c r="O1425" s="72"/>
      <c r="P1425" s="70"/>
      <c r="Q1425" s="78"/>
      <c r="R1425" s="79"/>
      <c r="S1425" s="80">
        <f>+S1426+S1427</f>
        <v>778968.1</v>
      </c>
      <c r="T1425" s="81">
        <f>+T1426+T1427</f>
        <v>1057940.5</v>
      </c>
      <c r="U1425" s="88">
        <f>+U1426+U1427</f>
        <v>985217.2</v>
      </c>
      <c r="V1425" s="80">
        <f>(U1425/S1425)*100</f>
        <v>126.47722031235939</v>
      </c>
      <c r="W1425" s="81">
        <f>(U1425/T1425)*100</f>
        <v>93.1259555712254</v>
      </c>
      <c r="X1425" s="1"/>
    </row>
    <row r="1426" spans="1:24" ht="23.25">
      <c r="A1426" s="1"/>
      <c r="B1426" s="40"/>
      <c r="C1426" s="40"/>
      <c r="D1426" s="40"/>
      <c r="E1426" s="40"/>
      <c r="F1426" s="50"/>
      <c r="G1426" s="91"/>
      <c r="H1426" s="40"/>
      <c r="I1426" s="44"/>
      <c r="J1426" s="48" t="s">
        <v>40</v>
      </c>
      <c r="K1426" s="49"/>
      <c r="L1426" s="42"/>
      <c r="M1426" s="86"/>
      <c r="N1426" s="71"/>
      <c r="O1426" s="72"/>
      <c r="P1426" s="70"/>
      <c r="Q1426" s="78"/>
      <c r="R1426" s="79"/>
      <c r="S1426" s="80">
        <f aca="true" t="shared" si="97" ref="S1426:U1427">+S1431</f>
        <v>0</v>
      </c>
      <c r="T1426" s="81">
        <f t="shared" si="97"/>
        <v>0</v>
      </c>
      <c r="U1426" s="88">
        <f t="shared" si="97"/>
        <v>0</v>
      </c>
      <c r="V1426" s="80"/>
      <c r="W1426" s="81"/>
      <c r="X1426" s="1"/>
    </row>
    <row r="1427" spans="1:24" ht="23.25">
      <c r="A1427" s="1"/>
      <c r="B1427" s="40"/>
      <c r="C1427" s="40"/>
      <c r="D1427" s="40"/>
      <c r="E1427" s="40"/>
      <c r="F1427" s="50"/>
      <c r="G1427" s="91"/>
      <c r="H1427" s="40"/>
      <c r="I1427" s="44"/>
      <c r="J1427" s="48" t="s">
        <v>41</v>
      </c>
      <c r="K1427" s="49"/>
      <c r="L1427" s="42"/>
      <c r="M1427" s="86"/>
      <c r="N1427" s="71"/>
      <c r="O1427" s="72"/>
      <c r="P1427" s="70"/>
      <c r="Q1427" s="78"/>
      <c r="R1427" s="79"/>
      <c r="S1427" s="80">
        <f t="shared" si="97"/>
        <v>778968.1</v>
      </c>
      <c r="T1427" s="81">
        <f t="shared" si="97"/>
        <v>1057940.5</v>
      </c>
      <c r="U1427" s="88">
        <f t="shared" si="97"/>
        <v>985217.2</v>
      </c>
      <c r="V1427" s="80">
        <f>(U1427/S1427)*100</f>
        <v>126.47722031235939</v>
      </c>
      <c r="W1427" s="81">
        <f>(U1427/T1427)*100</f>
        <v>93.1259555712254</v>
      </c>
      <c r="X1427" s="1"/>
    </row>
    <row r="1428" spans="1:24" ht="23.25">
      <c r="A1428" s="1"/>
      <c r="B1428" s="40"/>
      <c r="C1428" s="40"/>
      <c r="D1428" s="40"/>
      <c r="E1428" s="40"/>
      <c r="F1428" s="50"/>
      <c r="G1428" s="91"/>
      <c r="H1428" s="40"/>
      <c r="I1428" s="44"/>
      <c r="J1428" s="48"/>
      <c r="K1428" s="49"/>
      <c r="L1428" s="42"/>
      <c r="M1428" s="86"/>
      <c r="N1428" s="71"/>
      <c r="O1428" s="72"/>
      <c r="P1428" s="70"/>
      <c r="Q1428" s="78"/>
      <c r="R1428" s="79"/>
      <c r="S1428" s="80"/>
      <c r="T1428" s="81"/>
      <c r="U1428" s="88"/>
      <c r="V1428" s="80"/>
      <c r="W1428" s="81"/>
      <c r="X1428" s="1"/>
    </row>
    <row r="1429" spans="1:24" ht="23.25">
      <c r="A1429" s="1"/>
      <c r="B1429" s="40"/>
      <c r="C1429" s="40"/>
      <c r="D1429" s="40"/>
      <c r="E1429" s="40"/>
      <c r="F1429" s="50"/>
      <c r="G1429" s="92" t="s">
        <v>49</v>
      </c>
      <c r="H1429" s="40"/>
      <c r="I1429" s="44"/>
      <c r="J1429" s="48" t="s">
        <v>50</v>
      </c>
      <c r="K1429" s="49"/>
      <c r="L1429" s="42"/>
      <c r="M1429" s="86"/>
      <c r="N1429" s="71"/>
      <c r="O1429" s="72"/>
      <c r="P1429" s="70"/>
      <c r="Q1429" s="78"/>
      <c r="R1429" s="79"/>
      <c r="S1429" s="80"/>
      <c r="T1429" s="81"/>
      <c r="U1429" s="88"/>
      <c r="V1429" s="80"/>
      <c r="W1429" s="81"/>
      <c r="X1429" s="1"/>
    </row>
    <row r="1430" spans="1:24" ht="23.25">
      <c r="A1430" s="1"/>
      <c r="B1430" s="40"/>
      <c r="C1430" s="40"/>
      <c r="D1430" s="40"/>
      <c r="E1430" s="40"/>
      <c r="F1430" s="50"/>
      <c r="G1430" s="91"/>
      <c r="H1430" s="40"/>
      <c r="I1430" s="44"/>
      <c r="J1430" s="48" t="s">
        <v>51</v>
      </c>
      <c r="K1430" s="49"/>
      <c r="L1430" s="42"/>
      <c r="M1430" s="86"/>
      <c r="N1430" s="71"/>
      <c r="O1430" s="72"/>
      <c r="P1430" s="70"/>
      <c r="Q1430" s="78"/>
      <c r="R1430" s="79"/>
      <c r="S1430" s="80">
        <f>+S1431+S1432</f>
        <v>778968.1</v>
      </c>
      <c r="T1430" s="81">
        <f>+T1431+T1432</f>
        <v>1057940.5</v>
      </c>
      <c r="U1430" s="88">
        <f>+U1431+U1432</f>
        <v>985217.2</v>
      </c>
      <c r="V1430" s="80">
        <f>(U1430/S1430)*100</f>
        <v>126.47722031235939</v>
      </c>
      <c r="W1430" s="81">
        <f>(U1430/T1430)*100</f>
        <v>93.1259555712254</v>
      </c>
      <c r="X1430" s="1"/>
    </row>
    <row r="1431" spans="1:24" ht="23.25">
      <c r="A1431" s="1"/>
      <c r="B1431" s="40"/>
      <c r="C1431" s="40"/>
      <c r="D1431" s="40"/>
      <c r="E1431" s="40"/>
      <c r="F1431" s="50"/>
      <c r="G1431" s="91"/>
      <c r="H1431" s="40"/>
      <c r="I1431" s="44"/>
      <c r="J1431" s="48" t="s">
        <v>40</v>
      </c>
      <c r="K1431" s="49"/>
      <c r="L1431" s="42"/>
      <c r="M1431" s="86"/>
      <c r="N1431" s="71"/>
      <c r="O1431" s="72"/>
      <c r="P1431" s="70"/>
      <c r="Q1431" s="78"/>
      <c r="R1431" s="79"/>
      <c r="S1431" s="80">
        <f aca="true" t="shared" si="98" ref="S1431:U1432">+S1455</f>
        <v>0</v>
      </c>
      <c r="T1431" s="81">
        <f t="shared" si="98"/>
        <v>0</v>
      </c>
      <c r="U1431" s="88">
        <f t="shared" si="98"/>
        <v>0</v>
      </c>
      <c r="V1431" s="80"/>
      <c r="W1431" s="81"/>
      <c r="X1431" s="1"/>
    </row>
    <row r="1432" spans="1:24" ht="23.25">
      <c r="A1432" s="1"/>
      <c r="B1432" s="40"/>
      <c r="C1432" s="40"/>
      <c r="D1432" s="40"/>
      <c r="E1432" s="40"/>
      <c r="F1432" s="50"/>
      <c r="G1432" s="91"/>
      <c r="H1432" s="40"/>
      <c r="I1432" s="44"/>
      <c r="J1432" s="48" t="s">
        <v>41</v>
      </c>
      <c r="K1432" s="49"/>
      <c r="L1432" s="42"/>
      <c r="M1432" s="86"/>
      <c r="N1432" s="71"/>
      <c r="O1432" s="72"/>
      <c r="P1432" s="70"/>
      <c r="Q1432" s="78"/>
      <c r="R1432" s="79"/>
      <c r="S1432" s="80">
        <f t="shared" si="98"/>
        <v>778968.1</v>
      </c>
      <c r="T1432" s="81">
        <f t="shared" si="98"/>
        <v>1057940.5</v>
      </c>
      <c r="U1432" s="88">
        <f t="shared" si="98"/>
        <v>985217.2</v>
      </c>
      <c r="V1432" s="80">
        <f>(U1432/S1432)*100</f>
        <v>126.47722031235939</v>
      </c>
      <c r="W1432" s="81">
        <f>(U1432/T1432)*100</f>
        <v>93.1259555712254</v>
      </c>
      <c r="X1432" s="1"/>
    </row>
    <row r="1433" spans="1:24" ht="23.25">
      <c r="A1433" s="1"/>
      <c r="B1433" s="40"/>
      <c r="C1433" s="40"/>
      <c r="D1433" s="40"/>
      <c r="E1433" s="40"/>
      <c r="F1433" s="50"/>
      <c r="G1433" s="91"/>
      <c r="H1433" s="40"/>
      <c r="I1433" s="44"/>
      <c r="J1433" s="48"/>
      <c r="K1433" s="49"/>
      <c r="L1433" s="42"/>
      <c r="M1433" s="86"/>
      <c r="N1433" s="71"/>
      <c r="O1433" s="72"/>
      <c r="P1433" s="70"/>
      <c r="Q1433" s="78"/>
      <c r="R1433" s="79"/>
      <c r="S1433" s="80"/>
      <c r="T1433" s="81"/>
      <c r="U1433" s="88"/>
      <c r="V1433" s="80"/>
      <c r="W1433" s="81"/>
      <c r="X1433" s="1"/>
    </row>
    <row r="1434" spans="1:24" ht="23.25">
      <c r="A1434" s="1"/>
      <c r="B1434" s="40"/>
      <c r="C1434" s="40"/>
      <c r="D1434" s="40"/>
      <c r="E1434" s="40"/>
      <c r="F1434" s="50"/>
      <c r="G1434" s="91"/>
      <c r="H1434" s="40"/>
      <c r="I1434" s="44"/>
      <c r="J1434" s="48" t="s">
        <v>557</v>
      </c>
      <c r="K1434" s="49"/>
      <c r="L1434" s="42"/>
      <c r="M1434" s="86"/>
      <c r="N1434" s="71"/>
      <c r="O1434" s="72"/>
      <c r="P1434" s="70"/>
      <c r="Q1434" s="78"/>
      <c r="R1434" s="79"/>
      <c r="S1434" s="80"/>
      <c r="T1434" s="81"/>
      <c r="U1434" s="88"/>
      <c r="V1434" s="80"/>
      <c r="W1434" s="81"/>
      <c r="X1434" s="1"/>
    </row>
    <row r="1435" spans="1:24" ht="23.25">
      <c r="A1435" s="1"/>
      <c r="B1435" s="40"/>
      <c r="C1435" s="40"/>
      <c r="D1435" s="40"/>
      <c r="E1435" s="40"/>
      <c r="F1435" s="50"/>
      <c r="G1435" s="91"/>
      <c r="H1435" s="40"/>
      <c r="I1435" s="44"/>
      <c r="J1435" s="48" t="s">
        <v>558</v>
      </c>
      <c r="K1435" s="49"/>
      <c r="L1435" s="42" t="s">
        <v>559</v>
      </c>
      <c r="M1435" s="86" t="s">
        <v>560</v>
      </c>
      <c r="N1435" s="71">
        <v>1800</v>
      </c>
      <c r="O1435" s="72">
        <v>1800</v>
      </c>
      <c r="P1435" s="70">
        <v>1499</v>
      </c>
      <c r="Q1435" s="78">
        <f>(P1435/N1435)*100</f>
        <v>83.27777777777777</v>
      </c>
      <c r="R1435" s="79">
        <f>(P1435/O1435)*100</f>
        <v>83.27777777777777</v>
      </c>
      <c r="S1435" s="80">
        <f>+S1436+S1437</f>
        <v>564751.9</v>
      </c>
      <c r="T1435" s="81">
        <f>+T1436+T1437</f>
        <v>767006.9</v>
      </c>
      <c r="U1435" s="88">
        <f>+U1436+U1437</f>
        <v>714282.5</v>
      </c>
      <c r="V1435" s="80">
        <f>(U1435/S1435)*100</f>
        <v>126.47721946575123</v>
      </c>
      <c r="W1435" s="81">
        <f>(U1435/T1435)*100</f>
        <v>93.12595492947978</v>
      </c>
      <c r="X1435" s="1"/>
    </row>
    <row r="1436" spans="1:24" ht="23.25">
      <c r="A1436" s="1"/>
      <c r="B1436" s="40"/>
      <c r="C1436" s="40"/>
      <c r="D1436" s="40"/>
      <c r="E1436" s="40"/>
      <c r="F1436" s="50"/>
      <c r="G1436" s="91"/>
      <c r="H1436" s="40"/>
      <c r="I1436" s="44"/>
      <c r="J1436" s="48" t="s">
        <v>40</v>
      </c>
      <c r="K1436" s="49"/>
      <c r="L1436" s="42"/>
      <c r="M1436" s="86"/>
      <c r="N1436" s="71"/>
      <c r="O1436" s="72"/>
      <c r="P1436" s="70"/>
      <c r="Q1436" s="78"/>
      <c r="R1436" s="79"/>
      <c r="S1436" s="80"/>
      <c r="T1436" s="81"/>
      <c r="U1436" s="88"/>
      <c r="V1436" s="80"/>
      <c r="W1436" s="81"/>
      <c r="X1436" s="1"/>
    </row>
    <row r="1437" spans="1:24" ht="23.25">
      <c r="A1437" s="1"/>
      <c r="B1437" s="40"/>
      <c r="C1437" s="40"/>
      <c r="D1437" s="40"/>
      <c r="E1437" s="40"/>
      <c r="F1437" s="50"/>
      <c r="G1437" s="91"/>
      <c r="H1437" s="40"/>
      <c r="I1437" s="44"/>
      <c r="J1437" s="48" t="s">
        <v>41</v>
      </c>
      <c r="K1437" s="49"/>
      <c r="L1437" s="42"/>
      <c r="M1437" s="86"/>
      <c r="N1437" s="71"/>
      <c r="O1437" s="72"/>
      <c r="P1437" s="70"/>
      <c r="Q1437" s="78"/>
      <c r="R1437" s="79"/>
      <c r="S1437" s="80">
        <v>564751.9</v>
      </c>
      <c r="T1437" s="81">
        <v>767006.9</v>
      </c>
      <c r="U1437" s="88">
        <v>714282.5</v>
      </c>
      <c r="V1437" s="80">
        <f>(U1437/S1437)*100</f>
        <v>126.47721946575123</v>
      </c>
      <c r="W1437" s="81">
        <f>(U1437/T1437)*100</f>
        <v>93.12595492947978</v>
      </c>
      <c r="X1437" s="1"/>
    </row>
    <row r="1438" spans="1:24" ht="23.25">
      <c r="A1438" s="1"/>
      <c r="B1438" s="40"/>
      <c r="C1438" s="40"/>
      <c r="D1438" s="40"/>
      <c r="E1438" s="40"/>
      <c r="F1438" s="50"/>
      <c r="G1438" s="91"/>
      <c r="H1438" s="40"/>
      <c r="I1438" s="44"/>
      <c r="J1438" s="48" t="s">
        <v>561</v>
      </c>
      <c r="K1438" s="49"/>
      <c r="L1438" s="42" t="s">
        <v>562</v>
      </c>
      <c r="M1438" s="86"/>
      <c r="N1438" s="71"/>
      <c r="O1438" s="72"/>
      <c r="P1438" s="70"/>
      <c r="Q1438" s="78"/>
      <c r="R1438" s="79"/>
      <c r="S1438" s="80"/>
      <c r="T1438" s="81"/>
      <c r="U1438" s="88"/>
      <c r="V1438" s="80"/>
      <c r="W1438" s="81"/>
      <c r="X1438" s="1"/>
    </row>
    <row r="1439" spans="1:24" ht="23.25">
      <c r="A1439" s="1"/>
      <c r="B1439" s="40"/>
      <c r="C1439" s="40"/>
      <c r="D1439" s="40"/>
      <c r="E1439" s="40"/>
      <c r="F1439" s="50"/>
      <c r="G1439" s="91"/>
      <c r="H1439" s="40"/>
      <c r="I1439" s="44"/>
      <c r="J1439" s="48" t="s">
        <v>563</v>
      </c>
      <c r="K1439" s="49"/>
      <c r="L1439" s="42" t="s">
        <v>564</v>
      </c>
      <c r="M1439" s="86" t="s">
        <v>565</v>
      </c>
      <c r="N1439" s="71">
        <v>520000</v>
      </c>
      <c r="O1439" s="72">
        <v>520000</v>
      </c>
      <c r="P1439" s="70">
        <v>497402</v>
      </c>
      <c r="Q1439" s="78">
        <f>(P1439/N1439)*100</f>
        <v>95.65423076923078</v>
      </c>
      <c r="R1439" s="79">
        <f>(P1439/O1439)*100</f>
        <v>95.65423076923078</v>
      </c>
      <c r="S1439" s="80">
        <f>+S1450+S1451</f>
        <v>214216.2</v>
      </c>
      <c r="T1439" s="81">
        <f>+T1450+T1451</f>
        <v>290933.6</v>
      </c>
      <c r="U1439" s="88">
        <f>+U1450+U1451</f>
        <v>270934.7</v>
      </c>
      <c r="V1439" s="80">
        <f>(U1439/S1439)*100</f>
        <v>126.47722254432672</v>
      </c>
      <c r="W1439" s="81">
        <f>(U1439/T1439)*100</f>
        <v>93.1259572631006</v>
      </c>
      <c r="X1439" s="1"/>
    </row>
    <row r="1440" spans="1:24" ht="23.25">
      <c r="A1440" s="1"/>
      <c r="B1440" s="51"/>
      <c r="C1440" s="51"/>
      <c r="D1440" s="51"/>
      <c r="E1440" s="51"/>
      <c r="F1440" s="93"/>
      <c r="G1440" s="94"/>
      <c r="H1440" s="51"/>
      <c r="I1440" s="55"/>
      <c r="J1440" s="56"/>
      <c r="K1440" s="57"/>
      <c r="L1440" s="53"/>
      <c r="M1440" s="87"/>
      <c r="N1440" s="73"/>
      <c r="O1440" s="74"/>
      <c r="P1440" s="75"/>
      <c r="Q1440" s="82"/>
      <c r="R1440" s="83"/>
      <c r="S1440" s="84"/>
      <c r="T1440" s="85"/>
      <c r="U1440" s="82"/>
      <c r="V1440" s="84"/>
      <c r="W1440" s="85"/>
      <c r="X1440" s="1"/>
    </row>
    <row r="1441" spans="1:24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58"/>
      <c r="T1441" s="58"/>
      <c r="U1441" s="58"/>
      <c r="V1441" s="58"/>
      <c r="W1441" s="58"/>
      <c r="X1441" s="1"/>
    </row>
    <row r="1442" spans="1:24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58"/>
      <c r="T1442" s="58"/>
      <c r="U1442" s="59"/>
      <c r="V1442" s="58"/>
      <c r="W1442" s="59" t="s">
        <v>700</v>
      </c>
      <c r="X1442" s="1"/>
    </row>
    <row r="1443" spans="1:24" ht="23.25">
      <c r="A1443" s="1"/>
      <c r="B1443" s="7"/>
      <c r="C1443" s="8"/>
      <c r="D1443" s="8"/>
      <c r="E1443" s="8"/>
      <c r="F1443" s="8"/>
      <c r="G1443" s="8"/>
      <c r="H1443" s="60"/>
      <c r="I1443" s="10"/>
      <c r="J1443" s="10"/>
      <c r="K1443" s="11"/>
      <c r="L1443" s="7" t="s">
        <v>34</v>
      </c>
      <c r="M1443" s="12"/>
      <c r="N1443" s="12"/>
      <c r="O1443" s="12"/>
      <c r="P1443" s="12"/>
      <c r="Q1443" s="12"/>
      <c r="R1443" s="12"/>
      <c r="S1443" s="13"/>
      <c r="T1443" s="8"/>
      <c r="U1443" s="8"/>
      <c r="V1443" s="8"/>
      <c r="W1443" s="9"/>
      <c r="X1443" s="1"/>
    </row>
    <row r="1444" spans="1:24" ht="23.25">
      <c r="A1444" s="1"/>
      <c r="B1444" s="14" t="s">
        <v>23</v>
      </c>
      <c r="C1444" s="15"/>
      <c r="D1444" s="15"/>
      <c r="E1444" s="15"/>
      <c r="F1444" s="15"/>
      <c r="G1444" s="15"/>
      <c r="H1444" s="61"/>
      <c r="I1444" s="17"/>
      <c r="J1444" s="17"/>
      <c r="K1444" s="18"/>
      <c r="L1444" s="19"/>
      <c r="M1444" s="66"/>
      <c r="N1444" s="62" t="s">
        <v>35</v>
      </c>
      <c r="O1444" s="62"/>
      <c r="P1444" s="62"/>
      <c r="Q1444" s="62"/>
      <c r="R1444" s="63"/>
      <c r="S1444" s="14" t="s">
        <v>2</v>
      </c>
      <c r="T1444" s="15"/>
      <c r="U1444" s="15"/>
      <c r="V1444" s="15"/>
      <c r="W1444" s="16"/>
      <c r="X1444" s="1"/>
    </row>
    <row r="1445" spans="1:24" ht="23.25">
      <c r="A1445" s="1"/>
      <c r="B1445" s="20" t="s">
        <v>24</v>
      </c>
      <c r="C1445" s="21"/>
      <c r="D1445" s="21"/>
      <c r="E1445" s="21"/>
      <c r="F1445" s="21"/>
      <c r="G1445" s="21"/>
      <c r="H1445" s="61"/>
      <c r="I1445" s="1"/>
      <c r="J1445" s="2" t="s">
        <v>4</v>
      </c>
      <c r="K1445" s="18"/>
      <c r="L1445" s="23" t="s">
        <v>32</v>
      </c>
      <c r="M1445" s="23" t="s">
        <v>20</v>
      </c>
      <c r="N1445" s="64"/>
      <c r="O1445" s="17"/>
      <c r="P1445" s="65"/>
      <c r="Q1445" s="23" t="s">
        <v>3</v>
      </c>
      <c r="R1445" s="16"/>
      <c r="S1445" s="20" t="s">
        <v>36</v>
      </c>
      <c r="T1445" s="21"/>
      <c r="U1445" s="21"/>
      <c r="V1445" s="21"/>
      <c r="W1445" s="22"/>
      <c r="X1445" s="1"/>
    </row>
    <row r="1446" spans="1:24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33</v>
      </c>
      <c r="M1446" s="30" t="s">
        <v>21</v>
      </c>
      <c r="N1446" s="28" t="s">
        <v>6</v>
      </c>
      <c r="O1446" s="67" t="s">
        <v>7</v>
      </c>
      <c r="P1446" s="28" t="s">
        <v>8</v>
      </c>
      <c r="Q1446" s="20" t="s">
        <v>30</v>
      </c>
      <c r="R1446" s="22"/>
      <c r="S1446" s="24"/>
      <c r="T1446" s="25"/>
      <c r="U1446" s="1"/>
      <c r="V1446" s="14" t="s">
        <v>3</v>
      </c>
      <c r="W1446" s="16"/>
      <c r="X1446" s="1"/>
    </row>
    <row r="1447" spans="1:24" ht="23.25">
      <c r="A1447" s="1"/>
      <c r="B1447" s="14" t="s">
        <v>13</v>
      </c>
      <c r="C1447" s="14" t="s">
        <v>14</v>
      </c>
      <c r="D1447" s="14" t="s">
        <v>15</v>
      </c>
      <c r="E1447" s="14" t="s">
        <v>16</v>
      </c>
      <c r="F1447" s="27" t="s">
        <v>17</v>
      </c>
      <c r="G1447" s="2" t="s">
        <v>5</v>
      </c>
      <c r="H1447" s="14" t="s">
        <v>18</v>
      </c>
      <c r="I1447" s="24"/>
      <c r="J1447" s="1"/>
      <c r="K1447" s="18"/>
      <c r="L1447" s="26" t="s">
        <v>19</v>
      </c>
      <c r="M1447" s="28" t="s">
        <v>22</v>
      </c>
      <c r="N1447" s="28"/>
      <c r="O1447" s="28"/>
      <c r="P1447" s="28"/>
      <c r="Q1447" s="26" t="s">
        <v>25</v>
      </c>
      <c r="R1447" s="29" t="s">
        <v>25</v>
      </c>
      <c r="S1447" s="30" t="s">
        <v>6</v>
      </c>
      <c r="T1447" s="28" t="s">
        <v>9</v>
      </c>
      <c r="U1447" s="26" t="s">
        <v>10</v>
      </c>
      <c r="V1447" s="14" t="s">
        <v>11</v>
      </c>
      <c r="W1447" s="16"/>
      <c r="X1447" s="1"/>
    </row>
    <row r="1448" spans="1:24" ht="23.25">
      <c r="A1448" s="1"/>
      <c r="B1448" s="31"/>
      <c r="C1448" s="31"/>
      <c r="D1448" s="31"/>
      <c r="E1448" s="31"/>
      <c r="F1448" s="32"/>
      <c r="G1448" s="33"/>
      <c r="H1448" s="31"/>
      <c r="I1448" s="31"/>
      <c r="J1448" s="33"/>
      <c r="K1448" s="34"/>
      <c r="L1448" s="35"/>
      <c r="M1448" s="36"/>
      <c r="N1448" s="36"/>
      <c r="O1448" s="36"/>
      <c r="P1448" s="36"/>
      <c r="Q1448" s="35" t="s">
        <v>26</v>
      </c>
      <c r="R1448" s="37" t="s">
        <v>27</v>
      </c>
      <c r="S1448" s="31"/>
      <c r="T1448" s="32"/>
      <c r="U1448" s="33"/>
      <c r="V1448" s="38" t="s">
        <v>28</v>
      </c>
      <c r="W1448" s="39" t="s">
        <v>29</v>
      </c>
      <c r="X1448" s="1"/>
    </row>
    <row r="1449" spans="1:24" ht="23.25">
      <c r="A1449" s="1"/>
      <c r="B1449" s="40"/>
      <c r="C1449" s="40"/>
      <c r="D1449" s="40"/>
      <c r="E1449" s="40"/>
      <c r="F1449" s="50"/>
      <c r="G1449" s="91"/>
      <c r="H1449" s="40"/>
      <c r="I1449" s="44"/>
      <c r="J1449" s="45"/>
      <c r="K1449" s="46"/>
      <c r="L1449" s="47"/>
      <c r="M1449" s="86"/>
      <c r="N1449" s="70"/>
      <c r="O1449" s="70"/>
      <c r="P1449" s="70"/>
      <c r="Q1449" s="78"/>
      <c r="R1449" s="79"/>
      <c r="S1449" s="80"/>
      <c r="T1449" s="80"/>
      <c r="U1449" s="80"/>
      <c r="V1449" s="80"/>
      <c r="W1449" s="81"/>
      <c r="X1449" s="1"/>
    </row>
    <row r="1450" spans="1:24" ht="23.25">
      <c r="A1450" s="1"/>
      <c r="B1450" s="89" t="s">
        <v>547</v>
      </c>
      <c r="C1450" s="89" t="s">
        <v>38</v>
      </c>
      <c r="D1450" s="89" t="s">
        <v>550</v>
      </c>
      <c r="E1450" s="89" t="s">
        <v>552</v>
      </c>
      <c r="F1450" s="90" t="s">
        <v>555</v>
      </c>
      <c r="G1450" s="92" t="s">
        <v>49</v>
      </c>
      <c r="H1450" s="40"/>
      <c r="I1450" s="44"/>
      <c r="J1450" s="48" t="s">
        <v>40</v>
      </c>
      <c r="K1450" s="49"/>
      <c r="L1450" s="42"/>
      <c r="M1450" s="86"/>
      <c r="N1450" s="71"/>
      <c r="O1450" s="72"/>
      <c r="P1450" s="70"/>
      <c r="Q1450" s="78"/>
      <c r="R1450" s="79"/>
      <c r="S1450" s="80"/>
      <c r="T1450" s="81"/>
      <c r="U1450" s="88"/>
      <c r="V1450" s="80"/>
      <c r="W1450" s="81"/>
      <c r="X1450" s="1"/>
    </row>
    <row r="1451" spans="1:24" ht="23.25">
      <c r="A1451" s="1"/>
      <c r="B1451" s="40"/>
      <c r="C1451" s="40"/>
      <c r="D1451" s="40"/>
      <c r="E1451" s="40"/>
      <c r="F1451" s="50"/>
      <c r="G1451" s="91"/>
      <c r="H1451" s="40"/>
      <c r="I1451" s="44"/>
      <c r="J1451" s="48" t="s">
        <v>41</v>
      </c>
      <c r="K1451" s="49"/>
      <c r="L1451" s="42"/>
      <c r="M1451" s="86"/>
      <c r="N1451" s="71"/>
      <c r="O1451" s="72"/>
      <c r="P1451" s="70"/>
      <c r="Q1451" s="78"/>
      <c r="R1451" s="79"/>
      <c r="S1451" s="80">
        <v>214216.2</v>
      </c>
      <c r="T1451" s="81">
        <v>290933.6</v>
      </c>
      <c r="U1451" s="88">
        <v>270934.7</v>
      </c>
      <c r="V1451" s="80">
        <f>(U1451/S1451)*100</f>
        <v>126.47722254432672</v>
      </c>
      <c r="W1451" s="81">
        <f>(U1451/T1451)*100</f>
        <v>93.1259572631006</v>
      </c>
      <c r="X1451" s="1"/>
    </row>
    <row r="1452" spans="1:24" ht="23.25">
      <c r="A1452" s="1"/>
      <c r="B1452" s="40"/>
      <c r="C1452" s="40"/>
      <c r="D1452" s="40"/>
      <c r="E1452" s="40"/>
      <c r="F1452" s="50"/>
      <c r="G1452" s="91"/>
      <c r="H1452" s="40"/>
      <c r="I1452" s="44"/>
      <c r="J1452" s="48"/>
      <c r="K1452" s="49"/>
      <c r="L1452" s="42"/>
      <c r="M1452" s="86"/>
      <c r="N1452" s="71"/>
      <c r="O1452" s="72"/>
      <c r="P1452" s="70"/>
      <c r="Q1452" s="78"/>
      <c r="R1452" s="79"/>
      <c r="S1452" s="80"/>
      <c r="T1452" s="81"/>
      <c r="U1452" s="88"/>
      <c r="V1452" s="80"/>
      <c r="W1452" s="81"/>
      <c r="X1452" s="1"/>
    </row>
    <row r="1453" spans="1:24" ht="23.25">
      <c r="A1453" s="1"/>
      <c r="B1453" s="40"/>
      <c r="C1453" s="40"/>
      <c r="D1453" s="40"/>
      <c r="E1453" s="40"/>
      <c r="F1453" s="50"/>
      <c r="G1453" s="91"/>
      <c r="H1453" s="89" t="s">
        <v>304</v>
      </c>
      <c r="I1453" s="44"/>
      <c r="J1453" s="48" t="s">
        <v>370</v>
      </c>
      <c r="K1453" s="49"/>
      <c r="L1453" s="42"/>
      <c r="M1453" s="86"/>
      <c r="N1453" s="71"/>
      <c r="O1453" s="72"/>
      <c r="P1453" s="70"/>
      <c r="Q1453" s="78"/>
      <c r="R1453" s="79"/>
      <c r="S1453" s="81"/>
      <c r="T1453" s="81"/>
      <c r="U1453" s="88"/>
      <c r="V1453" s="80"/>
      <c r="W1453" s="81"/>
      <c r="X1453" s="1"/>
    </row>
    <row r="1454" spans="1:24" ht="23.25">
      <c r="A1454" s="1"/>
      <c r="B1454" s="40"/>
      <c r="C1454" s="40"/>
      <c r="D1454" s="40"/>
      <c r="E1454" s="40"/>
      <c r="F1454" s="50"/>
      <c r="G1454" s="91"/>
      <c r="H1454" s="40"/>
      <c r="I1454" s="44"/>
      <c r="J1454" s="48" t="s">
        <v>306</v>
      </c>
      <c r="K1454" s="49"/>
      <c r="L1454" s="42"/>
      <c r="M1454" s="86"/>
      <c r="N1454" s="71"/>
      <c r="O1454" s="72"/>
      <c r="P1454" s="70"/>
      <c r="Q1454" s="78"/>
      <c r="R1454" s="79"/>
      <c r="S1454" s="80">
        <f>+S1455+S1456</f>
        <v>778968.1</v>
      </c>
      <c r="T1454" s="81">
        <f>+T1455+T1456</f>
        <v>1057940.5</v>
      </c>
      <c r="U1454" s="88">
        <f>+U1455+U1456</f>
        <v>985217.2</v>
      </c>
      <c r="V1454" s="80">
        <f>(U1454/S1454)*100</f>
        <v>126.47722031235939</v>
      </c>
      <c r="W1454" s="81">
        <f>(U1454/T1454)*100</f>
        <v>93.1259555712254</v>
      </c>
      <c r="X1454" s="1"/>
    </row>
    <row r="1455" spans="1:24" ht="23.25">
      <c r="A1455" s="1"/>
      <c r="B1455" s="40"/>
      <c r="C1455" s="40"/>
      <c r="D1455" s="40"/>
      <c r="E1455" s="40"/>
      <c r="F1455" s="50"/>
      <c r="G1455" s="91"/>
      <c r="H1455" s="40"/>
      <c r="I1455" s="44"/>
      <c r="J1455" s="48" t="s">
        <v>40</v>
      </c>
      <c r="K1455" s="49"/>
      <c r="L1455" s="42"/>
      <c r="M1455" s="86"/>
      <c r="N1455" s="71"/>
      <c r="O1455" s="72"/>
      <c r="P1455" s="70"/>
      <c r="Q1455" s="78"/>
      <c r="R1455" s="79"/>
      <c r="S1455" s="80">
        <v>0</v>
      </c>
      <c r="T1455" s="81">
        <v>0</v>
      </c>
      <c r="U1455" s="88">
        <v>0</v>
      </c>
      <c r="V1455" s="80"/>
      <c r="W1455" s="81"/>
      <c r="X1455" s="1"/>
    </row>
    <row r="1456" spans="1:24" ht="23.25">
      <c r="A1456" s="1"/>
      <c r="B1456" s="40"/>
      <c r="C1456" s="40"/>
      <c r="D1456" s="40"/>
      <c r="E1456" s="40"/>
      <c r="F1456" s="50"/>
      <c r="G1456" s="91"/>
      <c r="H1456" s="40"/>
      <c r="I1456" s="44"/>
      <c r="J1456" s="48" t="s">
        <v>41</v>
      </c>
      <c r="K1456" s="49"/>
      <c r="L1456" s="42"/>
      <c r="M1456" s="86"/>
      <c r="N1456" s="71"/>
      <c r="O1456" s="72"/>
      <c r="P1456" s="70"/>
      <c r="Q1456" s="78"/>
      <c r="R1456" s="79"/>
      <c r="S1456" s="80">
        <v>778968.1</v>
      </c>
      <c r="T1456" s="81">
        <v>1057940.5</v>
      </c>
      <c r="U1456" s="88">
        <v>985217.2</v>
      </c>
      <c r="V1456" s="80">
        <f>(U1456/S1456)*100</f>
        <v>126.47722031235939</v>
      </c>
      <c r="W1456" s="81">
        <f>(U1456/T1456)*100</f>
        <v>93.1259555712254</v>
      </c>
      <c r="X1456" s="1"/>
    </row>
    <row r="1457" spans="1:24" ht="23.25">
      <c r="A1457" s="1"/>
      <c r="B1457" s="40"/>
      <c r="C1457" s="40"/>
      <c r="D1457" s="40"/>
      <c r="E1457" s="40"/>
      <c r="F1457" s="50"/>
      <c r="G1457" s="91"/>
      <c r="H1457" s="40"/>
      <c r="I1457" s="44"/>
      <c r="J1457" s="48"/>
      <c r="K1457" s="49"/>
      <c r="L1457" s="42"/>
      <c r="M1457" s="86"/>
      <c r="N1457" s="71"/>
      <c r="O1457" s="72"/>
      <c r="P1457" s="70"/>
      <c r="Q1457" s="78"/>
      <c r="R1457" s="79"/>
      <c r="S1457" s="80"/>
      <c r="T1457" s="81"/>
      <c r="U1457" s="88"/>
      <c r="V1457" s="80"/>
      <c r="W1457" s="81"/>
      <c r="X1457" s="1"/>
    </row>
    <row r="1458" spans="1:24" ht="23.25">
      <c r="A1458" s="1"/>
      <c r="B1458" s="40"/>
      <c r="C1458" s="89" t="s">
        <v>566</v>
      </c>
      <c r="D1458" s="40"/>
      <c r="E1458" s="40"/>
      <c r="F1458" s="50"/>
      <c r="G1458" s="91"/>
      <c r="H1458" s="40"/>
      <c r="I1458" s="44"/>
      <c r="J1458" s="48" t="s">
        <v>567</v>
      </c>
      <c r="K1458" s="49"/>
      <c r="L1458" s="42"/>
      <c r="M1458" s="86"/>
      <c r="N1458" s="71"/>
      <c r="O1458" s="72"/>
      <c r="P1458" s="70"/>
      <c r="Q1458" s="78"/>
      <c r="R1458" s="79"/>
      <c r="S1458" s="80">
        <f>+S1459+S1460</f>
        <v>414700</v>
      </c>
      <c r="T1458" s="81">
        <f>+T1459+T1460</f>
        <v>564700</v>
      </c>
      <c r="U1458" s="88">
        <f>+U1459+U1460</f>
        <v>513840.9</v>
      </c>
      <c r="V1458" s="80">
        <f>(U1458/S1458)*100</f>
        <v>123.90665541355197</v>
      </c>
      <c r="W1458" s="81">
        <f>(U1458/T1458)*100</f>
        <v>90.99360722507527</v>
      </c>
      <c r="X1458" s="1"/>
    </row>
    <row r="1459" spans="1:24" ht="23.25">
      <c r="A1459" s="1"/>
      <c r="B1459" s="40"/>
      <c r="C1459" s="40"/>
      <c r="D1459" s="40"/>
      <c r="E1459" s="40"/>
      <c r="F1459" s="50"/>
      <c r="G1459" s="91"/>
      <c r="H1459" s="40"/>
      <c r="I1459" s="44"/>
      <c r="J1459" s="48" t="s">
        <v>40</v>
      </c>
      <c r="K1459" s="49"/>
      <c r="L1459" s="42"/>
      <c r="M1459" s="86"/>
      <c r="N1459" s="71"/>
      <c r="O1459" s="72"/>
      <c r="P1459" s="70"/>
      <c r="Q1459" s="78"/>
      <c r="R1459" s="79"/>
      <c r="S1459" s="80">
        <f aca="true" t="shared" si="99" ref="S1459:U1460">+S1464</f>
        <v>0</v>
      </c>
      <c r="T1459" s="81">
        <f t="shared" si="99"/>
        <v>0</v>
      </c>
      <c r="U1459" s="88">
        <f t="shared" si="99"/>
        <v>0</v>
      </c>
      <c r="V1459" s="80"/>
      <c r="W1459" s="81"/>
      <c r="X1459" s="1"/>
    </row>
    <row r="1460" spans="1:24" ht="23.25">
      <c r="A1460" s="1"/>
      <c r="B1460" s="40"/>
      <c r="C1460" s="40"/>
      <c r="D1460" s="40"/>
      <c r="E1460" s="40"/>
      <c r="F1460" s="50"/>
      <c r="G1460" s="91"/>
      <c r="H1460" s="40"/>
      <c r="I1460" s="44"/>
      <c r="J1460" s="48" t="s">
        <v>41</v>
      </c>
      <c r="K1460" s="49"/>
      <c r="L1460" s="42"/>
      <c r="M1460" s="86"/>
      <c r="N1460" s="71"/>
      <c r="O1460" s="72"/>
      <c r="P1460" s="70"/>
      <c r="Q1460" s="78"/>
      <c r="R1460" s="79"/>
      <c r="S1460" s="80">
        <f t="shared" si="99"/>
        <v>414700</v>
      </c>
      <c r="T1460" s="81">
        <f t="shared" si="99"/>
        <v>564700</v>
      </c>
      <c r="U1460" s="88">
        <f t="shared" si="99"/>
        <v>513840.9</v>
      </c>
      <c r="V1460" s="80">
        <f>(U1460/S1460)*100</f>
        <v>123.90665541355197</v>
      </c>
      <c r="W1460" s="81">
        <f>(U1460/T1460)*100</f>
        <v>90.99360722507527</v>
      </c>
      <c r="X1460" s="1"/>
    </row>
    <row r="1461" spans="1:24" ht="23.25">
      <c r="A1461" s="1"/>
      <c r="B1461" s="40"/>
      <c r="C1461" s="40"/>
      <c r="D1461" s="40"/>
      <c r="E1461" s="40"/>
      <c r="F1461" s="50"/>
      <c r="G1461" s="91"/>
      <c r="H1461" s="40"/>
      <c r="I1461" s="44"/>
      <c r="J1461" s="48"/>
      <c r="K1461" s="49"/>
      <c r="L1461" s="42"/>
      <c r="M1461" s="86"/>
      <c r="N1461" s="71"/>
      <c r="O1461" s="72"/>
      <c r="P1461" s="70"/>
      <c r="Q1461" s="78"/>
      <c r="R1461" s="79"/>
      <c r="S1461" s="80"/>
      <c r="T1461" s="81"/>
      <c r="U1461" s="88"/>
      <c r="V1461" s="80"/>
      <c r="W1461" s="81"/>
      <c r="X1461" s="1"/>
    </row>
    <row r="1462" spans="1:24" ht="23.25">
      <c r="A1462" s="1"/>
      <c r="B1462" s="40"/>
      <c r="C1462" s="40"/>
      <c r="D1462" s="89" t="s">
        <v>72</v>
      </c>
      <c r="E1462" s="40"/>
      <c r="F1462" s="50"/>
      <c r="G1462" s="91"/>
      <c r="H1462" s="40"/>
      <c r="I1462" s="44"/>
      <c r="J1462" s="48" t="s">
        <v>73</v>
      </c>
      <c r="K1462" s="49"/>
      <c r="L1462" s="42"/>
      <c r="M1462" s="86"/>
      <c r="N1462" s="71"/>
      <c r="O1462" s="72"/>
      <c r="P1462" s="70"/>
      <c r="Q1462" s="78"/>
      <c r="R1462" s="79"/>
      <c r="S1462" s="80"/>
      <c r="T1462" s="81"/>
      <c r="U1462" s="88"/>
      <c r="V1462" s="80"/>
      <c r="W1462" s="81"/>
      <c r="X1462" s="1"/>
    </row>
    <row r="1463" spans="1:24" ht="23.25">
      <c r="A1463" s="1"/>
      <c r="B1463" s="40"/>
      <c r="C1463" s="40"/>
      <c r="D1463" s="40"/>
      <c r="E1463" s="40"/>
      <c r="F1463" s="50"/>
      <c r="G1463" s="91"/>
      <c r="H1463" s="40"/>
      <c r="I1463" s="44"/>
      <c r="J1463" s="48" t="s">
        <v>74</v>
      </c>
      <c r="K1463" s="49"/>
      <c r="L1463" s="42"/>
      <c r="M1463" s="86"/>
      <c r="N1463" s="71"/>
      <c r="O1463" s="72"/>
      <c r="P1463" s="70"/>
      <c r="Q1463" s="78"/>
      <c r="R1463" s="79"/>
      <c r="S1463" s="80">
        <f>+S1464+S1465</f>
        <v>414700</v>
      </c>
      <c r="T1463" s="81">
        <f>+T1464+T1465</f>
        <v>564700</v>
      </c>
      <c r="U1463" s="88">
        <f>+U1464+U1465</f>
        <v>513840.9</v>
      </c>
      <c r="V1463" s="80">
        <f>(U1463/S1463)*100</f>
        <v>123.90665541355197</v>
      </c>
      <c r="W1463" s="81">
        <f>(U1463/T1463)*100</f>
        <v>90.99360722507527</v>
      </c>
      <c r="X1463" s="1"/>
    </row>
    <row r="1464" spans="1:24" ht="23.25">
      <c r="A1464" s="1"/>
      <c r="B1464" s="40"/>
      <c r="C1464" s="40"/>
      <c r="D1464" s="40"/>
      <c r="E1464" s="40"/>
      <c r="F1464" s="50"/>
      <c r="G1464" s="91"/>
      <c r="H1464" s="40"/>
      <c r="I1464" s="44"/>
      <c r="J1464" s="48" t="s">
        <v>40</v>
      </c>
      <c r="K1464" s="49"/>
      <c r="L1464" s="42"/>
      <c r="M1464" s="86"/>
      <c r="N1464" s="71"/>
      <c r="O1464" s="72"/>
      <c r="P1464" s="70"/>
      <c r="Q1464" s="78"/>
      <c r="R1464" s="79"/>
      <c r="S1464" s="80">
        <f aca="true" t="shared" si="100" ref="S1464:U1465">+S1468</f>
        <v>0</v>
      </c>
      <c r="T1464" s="81">
        <f t="shared" si="100"/>
        <v>0</v>
      </c>
      <c r="U1464" s="88">
        <f t="shared" si="100"/>
        <v>0</v>
      </c>
      <c r="V1464" s="80"/>
      <c r="W1464" s="81"/>
      <c r="X1464" s="1"/>
    </row>
    <row r="1465" spans="1:24" ht="23.25">
      <c r="A1465" s="1"/>
      <c r="B1465" s="40"/>
      <c r="C1465" s="40"/>
      <c r="D1465" s="40"/>
      <c r="E1465" s="40"/>
      <c r="F1465" s="50"/>
      <c r="G1465" s="91"/>
      <c r="H1465" s="40"/>
      <c r="I1465" s="44"/>
      <c r="J1465" s="48" t="s">
        <v>41</v>
      </c>
      <c r="K1465" s="49"/>
      <c r="L1465" s="42"/>
      <c r="M1465" s="86"/>
      <c r="N1465" s="71"/>
      <c r="O1465" s="72"/>
      <c r="P1465" s="70"/>
      <c r="Q1465" s="78"/>
      <c r="R1465" s="79"/>
      <c r="S1465" s="80">
        <f t="shared" si="100"/>
        <v>414700</v>
      </c>
      <c r="T1465" s="81">
        <f t="shared" si="100"/>
        <v>564700</v>
      </c>
      <c r="U1465" s="88">
        <f t="shared" si="100"/>
        <v>513840.9</v>
      </c>
      <c r="V1465" s="80">
        <f>(U1465/S1465)*100</f>
        <v>123.90665541355197</v>
      </c>
      <c r="W1465" s="81">
        <f>(U1465/T1465)*100</f>
        <v>90.99360722507527</v>
      </c>
      <c r="X1465" s="1"/>
    </row>
    <row r="1466" spans="1:24" ht="23.25">
      <c r="A1466" s="1"/>
      <c r="B1466" s="40"/>
      <c r="C1466" s="40"/>
      <c r="D1466" s="40"/>
      <c r="E1466" s="40"/>
      <c r="F1466" s="50"/>
      <c r="G1466" s="91"/>
      <c r="H1466" s="40"/>
      <c r="I1466" s="44"/>
      <c r="J1466" s="48"/>
      <c r="K1466" s="49"/>
      <c r="L1466" s="42"/>
      <c r="M1466" s="86"/>
      <c r="N1466" s="71"/>
      <c r="O1466" s="72"/>
      <c r="P1466" s="70"/>
      <c r="Q1466" s="78"/>
      <c r="R1466" s="79"/>
      <c r="S1466" s="80"/>
      <c r="T1466" s="81"/>
      <c r="U1466" s="88"/>
      <c r="V1466" s="80"/>
      <c r="W1466" s="81"/>
      <c r="X1466" s="1"/>
    </row>
    <row r="1467" spans="1:24" ht="23.25">
      <c r="A1467" s="1"/>
      <c r="B1467" s="40"/>
      <c r="C1467" s="40"/>
      <c r="D1467" s="40"/>
      <c r="E1467" s="89" t="s">
        <v>44</v>
      </c>
      <c r="F1467" s="50"/>
      <c r="G1467" s="91"/>
      <c r="H1467" s="40"/>
      <c r="I1467" s="44"/>
      <c r="J1467" s="48" t="s">
        <v>45</v>
      </c>
      <c r="K1467" s="49"/>
      <c r="L1467" s="42"/>
      <c r="M1467" s="86"/>
      <c r="N1467" s="71"/>
      <c r="O1467" s="72"/>
      <c r="P1467" s="70"/>
      <c r="Q1467" s="78"/>
      <c r="R1467" s="79"/>
      <c r="S1467" s="80">
        <f>+S1468+S1469</f>
        <v>414700</v>
      </c>
      <c r="T1467" s="81">
        <f>+T1468+T1469</f>
        <v>564700</v>
      </c>
      <c r="U1467" s="88">
        <f>+U1468+U1469</f>
        <v>513840.9</v>
      </c>
      <c r="V1467" s="80">
        <f>(U1467/S1467)*100</f>
        <v>123.90665541355197</v>
      </c>
      <c r="W1467" s="81">
        <f>(U1467/T1467)*100</f>
        <v>90.99360722507527</v>
      </c>
      <c r="X1467" s="1"/>
    </row>
    <row r="1468" spans="1:24" ht="23.25">
      <c r="A1468" s="1"/>
      <c r="B1468" s="40"/>
      <c r="C1468" s="40"/>
      <c r="D1468" s="40"/>
      <c r="E1468" s="40"/>
      <c r="F1468" s="50"/>
      <c r="G1468" s="91"/>
      <c r="H1468" s="40"/>
      <c r="I1468" s="44"/>
      <c r="J1468" s="48" t="s">
        <v>40</v>
      </c>
      <c r="K1468" s="49"/>
      <c r="L1468" s="42"/>
      <c r="M1468" s="86"/>
      <c r="N1468" s="71"/>
      <c r="O1468" s="72"/>
      <c r="P1468" s="70"/>
      <c r="Q1468" s="78"/>
      <c r="R1468" s="79"/>
      <c r="S1468" s="80">
        <f aca="true" t="shared" si="101" ref="S1468:U1469">+S1472</f>
        <v>0</v>
      </c>
      <c r="T1468" s="81">
        <f t="shared" si="101"/>
        <v>0</v>
      </c>
      <c r="U1468" s="88">
        <f t="shared" si="101"/>
        <v>0</v>
      </c>
      <c r="V1468" s="80"/>
      <c r="W1468" s="81"/>
      <c r="X1468" s="1"/>
    </row>
    <row r="1469" spans="1:24" ht="23.25">
      <c r="A1469" s="1"/>
      <c r="B1469" s="40"/>
      <c r="C1469" s="40"/>
      <c r="D1469" s="40"/>
      <c r="E1469" s="40"/>
      <c r="F1469" s="50"/>
      <c r="G1469" s="91"/>
      <c r="H1469" s="40"/>
      <c r="I1469" s="44"/>
      <c r="J1469" s="48" t="s">
        <v>41</v>
      </c>
      <c r="K1469" s="49"/>
      <c r="L1469" s="42"/>
      <c r="M1469" s="86"/>
      <c r="N1469" s="71"/>
      <c r="O1469" s="72"/>
      <c r="P1469" s="70"/>
      <c r="Q1469" s="78"/>
      <c r="R1469" s="79"/>
      <c r="S1469" s="80">
        <f t="shared" si="101"/>
        <v>414700</v>
      </c>
      <c r="T1469" s="81">
        <f t="shared" si="101"/>
        <v>564700</v>
      </c>
      <c r="U1469" s="88">
        <f t="shared" si="101"/>
        <v>513840.9</v>
      </c>
      <c r="V1469" s="80">
        <f>(U1469/S1469)*100</f>
        <v>123.90665541355197</v>
      </c>
      <c r="W1469" s="81">
        <f>(U1469/T1469)*100</f>
        <v>90.99360722507527</v>
      </c>
      <c r="X1469" s="1"/>
    </row>
    <row r="1470" spans="1:24" ht="23.25">
      <c r="A1470" s="1"/>
      <c r="B1470" s="40"/>
      <c r="C1470" s="40"/>
      <c r="D1470" s="40"/>
      <c r="E1470" s="40"/>
      <c r="F1470" s="50"/>
      <c r="G1470" s="91"/>
      <c r="H1470" s="40"/>
      <c r="I1470" s="44"/>
      <c r="J1470" s="48"/>
      <c r="K1470" s="49"/>
      <c r="L1470" s="42"/>
      <c r="M1470" s="86"/>
      <c r="N1470" s="71"/>
      <c r="O1470" s="72"/>
      <c r="P1470" s="70"/>
      <c r="Q1470" s="78"/>
      <c r="R1470" s="79"/>
      <c r="S1470" s="80"/>
      <c r="T1470" s="81"/>
      <c r="U1470" s="88"/>
      <c r="V1470" s="80"/>
      <c r="W1470" s="81"/>
      <c r="X1470" s="1"/>
    </row>
    <row r="1471" spans="1:24" ht="23.25">
      <c r="A1471" s="1"/>
      <c r="B1471" s="40"/>
      <c r="C1471" s="40"/>
      <c r="D1471" s="40"/>
      <c r="E1471" s="40"/>
      <c r="F1471" s="90" t="s">
        <v>137</v>
      </c>
      <c r="G1471" s="91"/>
      <c r="H1471" s="40"/>
      <c r="I1471" s="44"/>
      <c r="J1471" s="48" t="s">
        <v>568</v>
      </c>
      <c r="K1471" s="49"/>
      <c r="L1471" s="42"/>
      <c r="M1471" s="86"/>
      <c r="N1471" s="71"/>
      <c r="O1471" s="72"/>
      <c r="P1471" s="70"/>
      <c r="Q1471" s="78"/>
      <c r="R1471" s="79"/>
      <c r="S1471" s="80">
        <f>+S1472+S1473</f>
        <v>414700</v>
      </c>
      <c r="T1471" s="81">
        <f>+T1472+T1473</f>
        <v>564700</v>
      </c>
      <c r="U1471" s="88">
        <f>+U1472+U1473</f>
        <v>513840.9</v>
      </c>
      <c r="V1471" s="80">
        <f>(U1471/S1471)*100</f>
        <v>123.90665541355197</v>
      </c>
      <c r="W1471" s="81">
        <f>(U1471/T1471)*100</f>
        <v>90.99360722507527</v>
      </c>
      <c r="X1471" s="1"/>
    </row>
    <row r="1472" spans="1:24" ht="23.25">
      <c r="A1472" s="1"/>
      <c r="B1472" s="40"/>
      <c r="C1472" s="40"/>
      <c r="D1472" s="40"/>
      <c r="E1472" s="40"/>
      <c r="F1472" s="50"/>
      <c r="G1472" s="91"/>
      <c r="H1472" s="40"/>
      <c r="I1472" s="44"/>
      <c r="J1472" s="48" t="s">
        <v>40</v>
      </c>
      <c r="K1472" s="49"/>
      <c r="L1472" s="42"/>
      <c r="M1472" s="86"/>
      <c r="N1472" s="71"/>
      <c r="O1472" s="72"/>
      <c r="P1472" s="70"/>
      <c r="Q1472" s="78"/>
      <c r="R1472" s="79"/>
      <c r="S1472" s="80">
        <f aca="true" t="shared" si="102" ref="S1472:U1473">+S1477</f>
        <v>0</v>
      </c>
      <c r="T1472" s="81">
        <f t="shared" si="102"/>
        <v>0</v>
      </c>
      <c r="U1472" s="88">
        <f t="shared" si="102"/>
        <v>0</v>
      </c>
      <c r="V1472" s="80"/>
      <c r="W1472" s="81"/>
      <c r="X1472" s="1"/>
    </row>
    <row r="1473" spans="1:24" ht="23.25">
      <c r="A1473" s="1"/>
      <c r="B1473" s="40"/>
      <c r="C1473" s="40"/>
      <c r="D1473" s="40"/>
      <c r="E1473" s="40"/>
      <c r="F1473" s="50"/>
      <c r="G1473" s="91"/>
      <c r="H1473" s="40"/>
      <c r="I1473" s="44"/>
      <c r="J1473" s="48" t="s">
        <v>41</v>
      </c>
      <c r="K1473" s="49"/>
      <c r="L1473" s="42"/>
      <c r="M1473" s="86"/>
      <c r="N1473" s="71"/>
      <c r="O1473" s="72"/>
      <c r="P1473" s="70"/>
      <c r="Q1473" s="78"/>
      <c r="R1473" s="79"/>
      <c r="S1473" s="80">
        <f t="shared" si="102"/>
        <v>414700</v>
      </c>
      <c r="T1473" s="81">
        <f t="shared" si="102"/>
        <v>564700</v>
      </c>
      <c r="U1473" s="88">
        <f t="shared" si="102"/>
        <v>513840.9</v>
      </c>
      <c r="V1473" s="80">
        <f>(U1473/S1473)*100</f>
        <v>123.90665541355197</v>
      </c>
      <c r="W1473" s="81">
        <f>(U1473/T1473)*100</f>
        <v>90.99360722507527</v>
      </c>
      <c r="X1473" s="1"/>
    </row>
    <row r="1474" spans="1:24" ht="23.25">
      <c r="A1474" s="1"/>
      <c r="B1474" s="40"/>
      <c r="C1474" s="40"/>
      <c r="D1474" s="40"/>
      <c r="E1474" s="40"/>
      <c r="F1474" s="50"/>
      <c r="G1474" s="91"/>
      <c r="H1474" s="40"/>
      <c r="I1474" s="44"/>
      <c r="J1474" s="48"/>
      <c r="K1474" s="49"/>
      <c r="L1474" s="42"/>
      <c r="M1474" s="86"/>
      <c r="N1474" s="71"/>
      <c r="O1474" s="72"/>
      <c r="P1474" s="70"/>
      <c r="Q1474" s="78"/>
      <c r="R1474" s="79"/>
      <c r="S1474" s="80"/>
      <c r="T1474" s="81"/>
      <c r="U1474" s="88"/>
      <c r="V1474" s="80"/>
      <c r="W1474" s="81"/>
      <c r="X1474" s="1"/>
    </row>
    <row r="1475" spans="1:24" ht="23.25">
      <c r="A1475" s="1"/>
      <c r="B1475" s="40"/>
      <c r="C1475" s="40"/>
      <c r="D1475" s="40"/>
      <c r="E1475" s="40"/>
      <c r="F1475" s="50"/>
      <c r="G1475" s="92" t="s">
        <v>49</v>
      </c>
      <c r="H1475" s="40"/>
      <c r="I1475" s="44"/>
      <c r="J1475" s="48" t="s">
        <v>50</v>
      </c>
      <c r="K1475" s="49"/>
      <c r="L1475" s="42"/>
      <c r="M1475" s="86"/>
      <c r="N1475" s="71"/>
      <c r="O1475" s="72"/>
      <c r="P1475" s="70"/>
      <c r="Q1475" s="78"/>
      <c r="R1475" s="79"/>
      <c r="S1475" s="80"/>
      <c r="T1475" s="81"/>
      <c r="U1475" s="88"/>
      <c r="V1475" s="80"/>
      <c r="W1475" s="81"/>
      <c r="X1475" s="1"/>
    </row>
    <row r="1476" spans="1:24" ht="23.25">
      <c r="A1476" s="1"/>
      <c r="B1476" s="40"/>
      <c r="C1476" s="40"/>
      <c r="D1476" s="40"/>
      <c r="E1476" s="40"/>
      <c r="F1476" s="50"/>
      <c r="G1476" s="91"/>
      <c r="H1476" s="40"/>
      <c r="I1476" s="44"/>
      <c r="J1476" s="48" t="s">
        <v>51</v>
      </c>
      <c r="K1476" s="49"/>
      <c r="L1476" s="42"/>
      <c r="M1476" s="86"/>
      <c r="N1476" s="71"/>
      <c r="O1476" s="72"/>
      <c r="P1476" s="70"/>
      <c r="Q1476" s="78"/>
      <c r="R1476" s="79"/>
      <c r="S1476" s="80">
        <f>+S1477+S1478</f>
        <v>414700</v>
      </c>
      <c r="T1476" s="81">
        <f>+T1477+T1478</f>
        <v>564700</v>
      </c>
      <c r="U1476" s="88">
        <f>+U1477+U1478</f>
        <v>513840.9</v>
      </c>
      <c r="V1476" s="80">
        <f>(U1476/S1476)*100</f>
        <v>123.90665541355197</v>
      </c>
      <c r="W1476" s="81">
        <f>(U1476/T1476)*100</f>
        <v>90.99360722507527</v>
      </c>
      <c r="X1476" s="1"/>
    </row>
    <row r="1477" spans="1:24" ht="23.25">
      <c r="A1477" s="1"/>
      <c r="B1477" s="40"/>
      <c r="C1477" s="40"/>
      <c r="D1477" s="40"/>
      <c r="E1477" s="40"/>
      <c r="F1477" s="50"/>
      <c r="G1477" s="91"/>
      <c r="H1477" s="40"/>
      <c r="I1477" s="44"/>
      <c r="J1477" s="48" t="s">
        <v>40</v>
      </c>
      <c r="K1477" s="49"/>
      <c r="L1477" s="42"/>
      <c r="M1477" s="86"/>
      <c r="N1477" s="71"/>
      <c r="O1477" s="72"/>
      <c r="P1477" s="70"/>
      <c r="Q1477" s="78"/>
      <c r="R1477" s="79"/>
      <c r="S1477" s="80">
        <f aca="true" t="shared" si="103" ref="S1477:U1478">+S1481</f>
        <v>0</v>
      </c>
      <c r="T1477" s="81">
        <f t="shared" si="103"/>
        <v>0</v>
      </c>
      <c r="U1477" s="88">
        <f t="shared" si="103"/>
        <v>0</v>
      </c>
      <c r="V1477" s="80"/>
      <c r="W1477" s="81"/>
      <c r="X1477" s="1"/>
    </row>
    <row r="1478" spans="1:24" ht="23.25">
      <c r="A1478" s="1"/>
      <c r="B1478" s="40"/>
      <c r="C1478" s="40"/>
      <c r="D1478" s="40"/>
      <c r="E1478" s="40"/>
      <c r="F1478" s="50"/>
      <c r="G1478" s="91"/>
      <c r="H1478" s="40"/>
      <c r="I1478" s="44"/>
      <c r="J1478" s="48" t="s">
        <v>41</v>
      </c>
      <c r="K1478" s="49"/>
      <c r="L1478" s="42"/>
      <c r="M1478" s="86"/>
      <c r="N1478" s="71"/>
      <c r="O1478" s="72"/>
      <c r="P1478" s="70"/>
      <c r="Q1478" s="78"/>
      <c r="R1478" s="79"/>
      <c r="S1478" s="80">
        <f t="shared" si="103"/>
        <v>414700</v>
      </c>
      <c r="T1478" s="81">
        <f t="shared" si="103"/>
        <v>564700</v>
      </c>
      <c r="U1478" s="88">
        <f t="shared" si="103"/>
        <v>513840.9</v>
      </c>
      <c r="V1478" s="80">
        <f>(U1478/S1478)*100</f>
        <v>123.90665541355197</v>
      </c>
      <c r="W1478" s="81">
        <f>(U1478/T1478)*100</f>
        <v>90.99360722507527</v>
      </c>
      <c r="X1478" s="1"/>
    </row>
    <row r="1479" spans="1:24" ht="23.25">
      <c r="A1479" s="1"/>
      <c r="B1479" s="40"/>
      <c r="C1479" s="40"/>
      <c r="D1479" s="40"/>
      <c r="E1479" s="40"/>
      <c r="F1479" s="50"/>
      <c r="G1479" s="91"/>
      <c r="H1479" s="40"/>
      <c r="I1479" s="44"/>
      <c r="J1479" s="48"/>
      <c r="K1479" s="49"/>
      <c r="L1479" s="42"/>
      <c r="M1479" s="86"/>
      <c r="N1479" s="71"/>
      <c r="O1479" s="72"/>
      <c r="P1479" s="70"/>
      <c r="Q1479" s="78"/>
      <c r="R1479" s="79"/>
      <c r="S1479" s="80"/>
      <c r="T1479" s="81"/>
      <c r="U1479" s="88"/>
      <c r="V1479" s="80"/>
      <c r="W1479" s="81"/>
      <c r="X1479" s="1"/>
    </row>
    <row r="1480" spans="1:24" ht="23.25">
      <c r="A1480" s="1"/>
      <c r="B1480" s="40"/>
      <c r="C1480" s="40"/>
      <c r="D1480" s="40"/>
      <c r="E1480" s="40"/>
      <c r="F1480" s="50"/>
      <c r="G1480" s="91"/>
      <c r="H1480" s="89" t="s">
        <v>569</v>
      </c>
      <c r="I1480" s="44"/>
      <c r="J1480" s="48" t="s">
        <v>570</v>
      </c>
      <c r="K1480" s="49"/>
      <c r="L1480" s="42"/>
      <c r="M1480" s="86"/>
      <c r="N1480" s="71"/>
      <c r="O1480" s="72"/>
      <c r="P1480" s="70"/>
      <c r="Q1480" s="78"/>
      <c r="R1480" s="79"/>
      <c r="S1480" s="80">
        <f>+S1481+S1482</f>
        <v>414700</v>
      </c>
      <c r="T1480" s="81">
        <f>+T1481+T1482</f>
        <v>564700</v>
      </c>
      <c r="U1480" s="88">
        <f>+U1481+U1482</f>
        <v>513840.9</v>
      </c>
      <c r="V1480" s="80">
        <f>(U1480/S1480)*100</f>
        <v>123.90665541355197</v>
      </c>
      <c r="W1480" s="81">
        <f>(U1480/T1480)*100</f>
        <v>90.99360722507527</v>
      </c>
      <c r="X1480" s="1"/>
    </row>
    <row r="1481" spans="1:24" ht="23.25">
      <c r="A1481" s="1"/>
      <c r="B1481" s="40"/>
      <c r="C1481" s="40"/>
      <c r="D1481" s="40"/>
      <c r="E1481" s="40"/>
      <c r="F1481" s="50"/>
      <c r="G1481" s="91"/>
      <c r="H1481" s="40"/>
      <c r="I1481" s="44"/>
      <c r="J1481" s="48" t="s">
        <v>40</v>
      </c>
      <c r="K1481" s="49"/>
      <c r="L1481" s="42"/>
      <c r="M1481" s="86"/>
      <c r="N1481" s="71"/>
      <c r="O1481" s="72"/>
      <c r="P1481" s="70"/>
      <c r="Q1481" s="78"/>
      <c r="R1481" s="79"/>
      <c r="S1481" s="80">
        <v>0</v>
      </c>
      <c r="T1481" s="81">
        <v>0</v>
      </c>
      <c r="U1481" s="88">
        <v>0</v>
      </c>
      <c r="V1481" s="80"/>
      <c r="W1481" s="81"/>
      <c r="X1481" s="1"/>
    </row>
    <row r="1482" spans="1:24" ht="23.25">
      <c r="A1482" s="1"/>
      <c r="B1482" s="40"/>
      <c r="C1482" s="40"/>
      <c r="D1482" s="40"/>
      <c r="E1482" s="40"/>
      <c r="F1482" s="50"/>
      <c r="G1482" s="91"/>
      <c r="H1482" s="40"/>
      <c r="I1482" s="44"/>
      <c r="J1482" s="48" t="s">
        <v>41</v>
      </c>
      <c r="K1482" s="49"/>
      <c r="L1482" s="42"/>
      <c r="M1482" s="86"/>
      <c r="N1482" s="71"/>
      <c r="O1482" s="72"/>
      <c r="P1482" s="70"/>
      <c r="Q1482" s="78"/>
      <c r="R1482" s="79"/>
      <c r="S1482" s="80">
        <v>414700</v>
      </c>
      <c r="T1482" s="81">
        <v>564700</v>
      </c>
      <c r="U1482" s="88">
        <v>513840.9</v>
      </c>
      <c r="V1482" s="80">
        <f>(U1482/S1482)*100</f>
        <v>123.90665541355197</v>
      </c>
      <c r="W1482" s="81">
        <f>(U1482/T1482)*100</f>
        <v>90.99360722507527</v>
      </c>
      <c r="X1482" s="1"/>
    </row>
    <row r="1483" spans="1:24" ht="23.25">
      <c r="A1483" s="1"/>
      <c r="B1483" s="40"/>
      <c r="C1483" s="40"/>
      <c r="D1483" s="40"/>
      <c r="E1483" s="40"/>
      <c r="F1483" s="50"/>
      <c r="G1483" s="91"/>
      <c r="H1483" s="40"/>
      <c r="I1483" s="44"/>
      <c r="J1483" s="48"/>
      <c r="K1483" s="49"/>
      <c r="L1483" s="42"/>
      <c r="M1483" s="86"/>
      <c r="N1483" s="71"/>
      <c r="O1483" s="72"/>
      <c r="P1483" s="70"/>
      <c r="Q1483" s="78"/>
      <c r="R1483" s="79"/>
      <c r="S1483" s="80"/>
      <c r="T1483" s="81"/>
      <c r="U1483" s="88"/>
      <c r="V1483" s="80"/>
      <c r="W1483" s="81"/>
      <c r="X1483" s="1"/>
    </row>
    <row r="1484" spans="1:24" ht="23.25">
      <c r="A1484" s="1"/>
      <c r="B1484" s="40"/>
      <c r="C1484" s="40"/>
      <c r="D1484" s="40"/>
      <c r="E1484" s="40"/>
      <c r="F1484" s="50"/>
      <c r="G1484" s="91"/>
      <c r="H1484" s="40"/>
      <c r="I1484" s="44"/>
      <c r="J1484" s="48"/>
      <c r="K1484" s="49"/>
      <c r="L1484" s="42"/>
      <c r="M1484" s="86"/>
      <c r="N1484" s="71"/>
      <c r="O1484" s="72"/>
      <c r="P1484" s="70"/>
      <c r="Q1484" s="78"/>
      <c r="R1484" s="79"/>
      <c r="S1484" s="80"/>
      <c r="T1484" s="81"/>
      <c r="U1484" s="88"/>
      <c r="V1484" s="80"/>
      <c r="W1484" s="81"/>
      <c r="X1484" s="1"/>
    </row>
    <row r="1485" spans="1:24" ht="23.25">
      <c r="A1485" s="1"/>
      <c r="B1485" s="54"/>
      <c r="C1485" s="54"/>
      <c r="D1485" s="54"/>
      <c r="E1485" s="54"/>
      <c r="F1485" s="52"/>
      <c r="G1485" s="53"/>
      <c r="H1485" s="54"/>
      <c r="I1485" s="55"/>
      <c r="J1485" s="56"/>
      <c r="K1485" s="57"/>
      <c r="L1485" s="53"/>
      <c r="M1485" s="87"/>
      <c r="N1485" s="73"/>
      <c r="O1485" s="74"/>
      <c r="P1485" s="75"/>
      <c r="Q1485" s="82"/>
      <c r="R1485" s="83"/>
      <c r="S1485" s="84"/>
      <c r="T1485" s="85"/>
      <c r="U1485" s="82"/>
      <c r="V1485" s="84"/>
      <c r="W1485" s="85"/>
      <c r="X1485" s="1"/>
    </row>
    <row r="1486" spans="1:24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58"/>
      <c r="T1486" s="58"/>
      <c r="U1486" s="58"/>
      <c r="V1486" s="58"/>
      <c r="W1486" s="58"/>
      <c r="X1486" s="1"/>
    </row>
    <row r="1487" spans="1:24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58"/>
      <c r="T1487" s="58"/>
      <c r="U1487" s="59"/>
      <c r="V1487" s="58"/>
      <c r="W1487" s="59" t="s">
        <v>701</v>
      </c>
      <c r="X1487" s="1"/>
    </row>
    <row r="1488" spans="1:24" ht="23.25">
      <c r="A1488" s="1"/>
      <c r="B1488" s="7"/>
      <c r="C1488" s="8"/>
      <c r="D1488" s="8"/>
      <c r="E1488" s="8"/>
      <c r="F1488" s="8"/>
      <c r="G1488" s="8"/>
      <c r="H1488" s="60"/>
      <c r="I1488" s="10"/>
      <c r="J1488" s="10"/>
      <c r="K1488" s="11"/>
      <c r="L1488" s="7" t="s">
        <v>34</v>
      </c>
      <c r="M1488" s="12"/>
      <c r="N1488" s="12"/>
      <c r="O1488" s="12"/>
      <c r="P1488" s="12"/>
      <c r="Q1488" s="12"/>
      <c r="R1488" s="12"/>
      <c r="S1488" s="13"/>
      <c r="T1488" s="8"/>
      <c r="U1488" s="8"/>
      <c r="V1488" s="8"/>
      <c r="W1488" s="9"/>
      <c r="X1488" s="1"/>
    </row>
    <row r="1489" spans="1:24" ht="23.25">
      <c r="A1489" s="1"/>
      <c r="B1489" s="14" t="s">
        <v>23</v>
      </c>
      <c r="C1489" s="15"/>
      <c r="D1489" s="15"/>
      <c r="E1489" s="15"/>
      <c r="F1489" s="15"/>
      <c r="G1489" s="15"/>
      <c r="H1489" s="61"/>
      <c r="I1489" s="17"/>
      <c r="J1489" s="17"/>
      <c r="K1489" s="18"/>
      <c r="L1489" s="19"/>
      <c r="M1489" s="66"/>
      <c r="N1489" s="62" t="s">
        <v>35</v>
      </c>
      <c r="O1489" s="62"/>
      <c r="P1489" s="62"/>
      <c r="Q1489" s="62"/>
      <c r="R1489" s="63"/>
      <c r="S1489" s="14" t="s">
        <v>2</v>
      </c>
      <c r="T1489" s="15"/>
      <c r="U1489" s="15"/>
      <c r="V1489" s="15"/>
      <c r="W1489" s="16"/>
      <c r="X1489" s="1"/>
    </row>
    <row r="1490" spans="1:24" ht="23.25">
      <c r="A1490" s="1"/>
      <c r="B1490" s="20" t="s">
        <v>24</v>
      </c>
      <c r="C1490" s="21"/>
      <c r="D1490" s="21"/>
      <c r="E1490" s="21"/>
      <c r="F1490" s="21"/>
      <c r="G1490" s="21"/>
      <c r="H1490" s="61"/>
      <c r="I1490" s="1"/>
      <c r="J1490" s="2" t="s">
        <v>4</v>
      </c>
      <c r="K1490" s="18"/>
      <c r="L1490" s="23" t="s">
        <v>32</v>
      </c>
      <c r="M1490" s="23" t="s">
        <v>20</v>
      </c>
      <c r="N1490" s="64"/>
      <c r="O1490" s="17"/>
      <c r="P1490" s="65"/>
      <c r="Q1490" s="23" t="s">
        <v>3</v>
      </c>
      <c r="R1490" s="16"/>
      <c r="S1490" s="20" t="s">
        <v>36</v>
      </c>
      <c r="T1490" s="21"/>
      <c r="U1490" s="21"/>
      <c r="V1490" s="21"/>
      <c r="W1490" s="22"/>
      <c r="X1490" s="1"/>
    </row>
    <row r="1491" spans="1:24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33</v>
      </c>
      <c r="M1491" s="30" t="s">
        <v>21</v>
      </c>
      <c r="N1491" s="28" t="s">
        <v>6</v>
      </c>
      <c r="O1491" s="67" t="s">
        <v>7</v>
      </c>
      <c r="P1491" s="28" t="s">
        <v>8</v>
      </c>
      <c r="Q1491" s="20" t="s">
        <v>30</v>
      </c>
      <c r="R1491" s="22"/>
      <c r="S1491" s="24"/>
      <c r="T1491" s="25"/>
      <c r="U1491" s="1"/>
      <c r="V1491" s="14" t="s">
        <v>3</v>
      </c>
      <c r="W1491" s="16"/>
      <c r="X1491" s="1"/>
    </row>
    <row r="1492" spans="1:24" ht="23.25">
      <c r="A1492" s="1"/>
      <c r="B1492" s="14" t="s">
        <v>13</v>
      </c>
      <c r="C1492" s="14" t="s">
        <v>14</v>
      </c>
      <c r="D1492" s="14" t="s">
        <v>15</v>
      </c>
      <c r="E1492" s="14" t="s">
        <v>16</v>
      </c>
      <c r="F1492" s="27" t="s">
        <v>17</v>
      </c>
      <c r="G1492" s="2" t="s">
        <v>5</v>
      </c>
      <c r="H1492" s="14" t="s">
        <v>18</v>
      </c>
      <c r="I1492" s="24"/>
      <c r="J1492" s="1"/>
      <c r="K1492" s="18"/>
      <c r="L1492" s="26" t="s">
        <v>19</v>
      </c>
      <c r="M1492" s="28" t="s">
        <v>22</v>
      </c>
      <c r="N1492" s="28"/>
      <c r="O1492" s="28"/>
      <c r="P1492" s="28"/>
      <c r="Q1492" s="26" t="s">
        <v>25</v>
      </c>
      <c r="R1492" s="29" t="s">
        <v>25</v>
      </c>
      <c r="S1492" s="30" t="s">
        <v>6</v>
      </c>
      <c r="T1492" s="28" t="s">
        <v>9</v>
      </c>
      <c r="U1492" s="26" t="s">
        <v>10</v>
      </c>
      <c r="V1492" s="14" t="s">
        <v>11</v>
      </c>
      <c r="W1492" s="16"/>
      <c r="X1492" s="1"/>
    </row>
    <row r="1493" spans="1:24" ht="23.25">
      <c r="A1493" s="1"/>
      <c r="B1493" s="31"/>
      <c r="C1493" s="31"/>
      <c r="D1493" s="31"/>
      <c r="E1493" s="31"/>
      <c r="F1493" s="32"/>
      <c r="G1493" s="33"/>
      <c r="H1493" s="31"/>
      <c r="I1493" s="31"/>
      <c r="J1493" s="33"/>
      <c r="K1493" s="34"/>
      <c r="L1493" s="35"/>
      <c r="M1493" s="36"/>
      <c r="N1493" s="36"/>
      <c r="O1493" s="36"/>
      <c r="P1493" s="36"/>
      <c r="Q1493" s="35" t="s">
        <v>26</v>
      </c>
      <c r="R1493" s="37" t="s">
        <v>27</v>
      </c>
      <c r="S1493" s="31"/>
      <c r="T1493" s="32"/>
      <c r="U1493" s="33"/>
      <c r="V1493" s="38" t="s">
        <v>28</v>
      </c>
      <c r="W1493" s="39" t="s">
        <v>29</v>
      </c>
      <c r="X1493" s="1"/>
    </row>
    <row r="1494" spans="1:24" ht="23.25">
      <c r="A1494" s="1"/>
      <c r="B1494" s="40"/>
      <c r="C1494" s="40"/>
      <c r="D1494" s="40"/>
      <c r="E1494" s="40"/>
      <c r="F1494" s="50"/>
      <c r="G1494" s="91"/>
      <c r="H1494" s="40"/>
      <c r="I1494" s="44"/>
      <c r="J1494" s="45"/>
      <c r="K1494" s="46"/>
      <c r="L1494" s="47"/>
      <c r="M1494" s="86"/>
      <c r="N1494" s="70"/>
      <c r="O1494" s="70"/>
      <c r="P1494" s="70"/>
      <c r="Q1494" s="78"/>
      <c r="R1494" s="79"/>
      <c r="S1494" s="80"/>
      <c r="T1494" s="80"/>
      <c r="U1494" s="80"/>
      <c r="V1494" s="80"/>
      <c r="W1494" s="81"/>
      <c r="X1494" s="1"/>
    </row>
    <row r="1495" spans="1:24" ht="23.25">
      <c r="A1495" s="1"/>
      <c r="B1495" s="89" t="s">
        <v>571</v>
      </c>
      <c r="C1495" s="40"/>
      <c r="D1495" s="40"/>
      <c r="E1495" s="40"/>
      <c r="F1495" s="50"/>
      <c r="G1495" s="91"/>
      <c r="H1495" s="40"/>
      <c r="I1495" s="44"/>
      <c r="J1495" s="48" t="s">
        <v>572</v>
      </c>
      <c r="K1495" s="49"/>
      <c r="L1495" s="42"/>
      <c r="M1495" s="86"/>
      <c r="N1495" s="71"/>
      <c r="O1495" s="72"/>
      <c r="P1495" s="70"/>
      <c r="Q1495" s="78"/>
      <c r="R1495" s="79"/>
      <c r="S1495" s="80"/>
      <c r="T1495" s="81"/>
      <c r="U1495" s="88"/>
      <c r="V1495" s="80"/>
      <c r="W1495" s="81"/>
      <c r="X1495" s="1"/>
    </row>
    <row r="1496" spans="1:24" ht="23.25">
      <c r="A1496" s="1"/>
      <c r="B1496" s="40"/>
      <c r="C1496" s="40"/>
      <c r="D1496" s="40"/>
      <c r="E1496" s="40"/>
      <c r="F1496" s="50"/>
      <c r="G1496" s="91"/>
      <c r="H1496" s="40"/>
      <c r="I1496" s="44"/>
      <c r="J1496" s="48" t="s">
        <v>573</v>
      </c>
      <c r="K1496" s="49"/>
      <c r="L1496" s="42"/>
      <c r="M1496" s="86"/>
      <c r="N1496" s="71"/>
      <c r="O1496" s="72"/>
      <c r="P1496" s="70"/>
      <c r="Q1496" s="78"/>
      <c r="R1496" s="79"/>
      <c r="S1496" s="80">
        <f>+S1497+S1498</f>
        <v>538000</v>
      </c>
      <c r="T1496" s="81">
        <f>+T1497+T1498</f>
        <v>467000.1</v>
      </c>
      <c r="U1496" s="88">
        <f>+U1497+U1498</f>
        <v>429393.60000000003</v>
      </c>
      <c r="V1496" s="80">
        <f>(U1496/S1496)*100</f>
        <v>79.812936802974</v>
      </c>
      <c r="W1496" s="81">
        <f>(U1496/T1496)*100</f>
        <v>91.9472179984544</v>
      </c>
      <c r="X1496" s="1"/>
    </row>
    <row r="1497" spans="1:24" ht="23.25">
      <c r="A1497" s="1"/>
      <c r="B1497" s="40"/>
      <c r="C1497" s="40"/>
      <c r="D1497" s="40"/>
      <c r="E1497" s="40"/>
      <c r="F1497" s="50"/>
      <c r="G1497" s="91"/>
      <c r="H1497" s="40"/>
      <c r="I1497" s="44"/>
      <c r="J1497" s="48" t="s">
        <v>40</v>
      </c>
      <c r="K1497" s="49"/>
      <c r="L1497" s="42"/>
      <c r="M1497" s="86"/>
      <c r="N1497" s="71"/>
      <c r="O1497" s="72"/>
      <c r="P1497" s="70"/>
      <c r="Q1497" s="78"/>
      <c r="R1497" s="79"/>
      <c r="S1497" s="80">
        <f aca="true" t="shared" si="104" ref="S1497:U1498">+S1501</f>
        <v>0</v>
      </c>
      <c r="T1497" s="81">
        <f t="shared" si="104"/>
        <v>0</v>
      </c>
      <c r="U1497" s="88">
        <f t="shared" si="104"/>
        <v>0</v>
      </c>
      <c r="V1497" s="80"/>
      <c r="W1497" s="81"/>
      <c r="X1497" s="1"/>
    </row>
    <row r="1498" spans="1:24" ht="23.25">
      <c r="A1498" s="1"/>
      <c r="B1498" s="40"/>
      <c r="C1498" s="40"/>
      <c r="D1498" s="40"/>
      <c r="E1498" s="40"/>
      <c r="F1498" s="50"/>
      <c r="G1498" s="91"/>
      <c r="H1498" s="40"/>
      <c r="I1498" s="44"/>
      <c r="J1498" s="48" t="s">
        <v>41</v>
      </c>
      <c r="K1498" s="49"/>
      <c r="L1498" s="42"/>
      <c r="M1498" s="86"/>
      <c r="N1498" s="71"/>
      <c r="O1498" s="72"/>
      <c r="P1498" s="70"/>
      <c r="Q1498" s="78"/>
      <c r="R1498" s="79"/>
      <c r="S1498" s="80">
        <f t="shared" si="104"/>
        <v>538000</v>
      </c>
      <c r="T1498" s="81">
        <f t="shared" si="104"/>
        <v>467000.1</v>
      </c>
      <c r="U1498" s="88">
        <f t="shared" si="104"/>
        <v>429393.60000000003</v>
      </c>
      <c r="V1498" s="80">
        <f>(U1498/S1498)*100</f>
        <v>79.812936802974</v>
      </c>
      <c r="W1498" s="81">
        <f>(U1498/T1498)*100</f>
        <v>91.9472179984544</v>
      </c>
      <c r="X1498" s="1"/>
    </row>
    <row r="1499" spans="1:24" ht="23.25">
      <c r="A1499" s="1"/>
      <c r="B1499" s="40"/>
      <c r="C1499" s="40"/>
      <c r="D1499" s="40"/>
      <c r="E1499" s="40"/>
      <c r="F1499" s="50"/>
      <c r="G1499" s="91"/>
      <c r="H1499" s="40"/>
      <c r="I1499" s="44"/>
      <c r="J1499" s="48"/>
      <c r="K1499" s="49"/>
      <c r="L1499" s="42"/>
      <c r="M1499" s="86"/>
      <c r="N1499" s="71"/>
      <c r="O1499" s="72"/>
      <c r="P1499" s="70"/>
      <c r="Q1499" s="78"/>
      <c r="R1499" s="79"/>
      <c r="S1499" s="80"/>
      <c r="T1499" s="81"/>
      <c r="U1499" s="88"/>
      <c r="V1499" s="80"/>
      <c r="W1499" s="81"/>
      <c r="X1499" s="1"/>
    </row>
    <row r="1500" spans="1:24" ht="23.25">
      <c r="A1500" s="1"/>
      <c r="B1500" s="40"/>
      <c r="C1500" s="89" t="s">
        <v>542</v>
      </c>
      <c r="D1500" s="40"/>
      <c r="E1500" s="40"/>
      <c r="F1500" s="50"/>
      <c r="G1500" s="91"/>
      <c r="H1500" s="40"/>
      <c r="I1500" s="44"/>
      <c r="J1500" s="48" t="s">
        <v>574</v>
      </c>
      <c r="K1500" s="49"/>
      <c r="L1500" s="42"/>
      <c r="M1500" s="86"/>
      <c r="N1500" s="71"/>
      <c r="O1500" s="72"/>
      <c r="P1500" s="70"/>
      <c r="Q1500" s="78"/>
      <c r="R1500" s="79"/>
      <c r="S1500" s="80">
        <f>+S1501+S1502</f>
        <v>538000</v>
      </c>
      <c r="T1500" s="81">
        <f>+T1501+T1502</f>
        <v>467000.1</v>
      </c>
      <c r="U1500" s="88">
        <f>+U1501+U1502</f>
        <v>429393.60000000003</v>
      </c>
      <c r="V1500" s="80">
        <f>(U1500/S1500)*100</f>
        <v>79.812936802974</v>
      </c>
      <c r="W1500" s="81">
        <f>(U1500/T1500)*100</f>
        <v>91.9472179984544</v>
      </c>
      <c r="X1500" s="1"/>
    </row>
    <row r="1501" spans="1:24" ht="23.25">
      <c r="A1501" s="1"/>
      <c r="B1501" s="40"/>
      <c r="C1501" s="40"/>
      <c r="D1501" s="40"/>
      <c r="E1501" s="40"/>
      <c r="F1501" s="50"/>
      <c r="G1501" s="91"/>
      <c r="H1501" s="40"/>
      <c r="I1501" s="44"/>
      <c r="J1501" s="48" t="s">
        <v>40</v>
      </c>
      <c r="K1501" s="49"/>
      <c r="L1501" s="42"/>
      <c r="M1501" s="86"/>
      <c r="N1501" s="71"/>
      <c r="O1501" s="72"/>
      <c r="P1501" s="70"/>
      <c r="Q1501" s="78"/>
      <c r="R1501" s="79"/>
      <c r="S1501" s="80">
        <f aca="true" t="shared" si="105" ref="S1501:U1502">+S1510+S1819</f>
        <v>0</v>
      </c>
      <c r="T1501" s="81">
        <f t="shared" si="105"/>
        <v>0</v>
      </c>
      <c r="U1501" s="88">
        <f t="shared" si="105"/>
        <v>0</v>
      </c>
      <c r="V1501" s="80"/>
      <c r="W1501" s="81"/>
      <c r="X1501" s="1"/>
    </row>
    <row r="1502" spans="1:24" ht="23.25">
      <c r="A1502" s="1"/>
      <c r="B1502" s="40"/>
      <c r="C1502" s="40"/>
      <c r="D1502" s="40"/>
      <c r="E1502" s="40"/>
      <c r="F1502" s="50"/>
      <c r="G1502" s="91"/>
      <c r="H1502" s="40"/>
      <c r="I1502" s="44"/>
      <c r="J1502" s="48" t="s">
        <v>41</v>
      </c>
      <c r="K1502" s="49"/>
      <c r="L1502" s="42"/>
      <c r="M1502" s="86"/>
      <c r="N1502" s="71"/>
      <c r="O1502" s="72"/>
      <c r="P1502" s="70"/>
      <c r="Q1502" s="78"/>
      <c r="R1502" s="79"/>
      <c r="S1502" s="80">
        <f t="shared" si="105"/>
        <v>538000</v>
      </c>
      <c r="T1502" s="81">
        <f t="shared" si="105"/>
        <v>467000.1</v>
      </c>
      <c r="U1502" s="88">
        <f t="shared" si="105"/>
        <v>429393.60000000003</v>
      </c>
      <c r="V1502" s="80">
        <f>(U1502/S1502)*100</f>
        <v>79.812936802974</v>
      </c>
      <c r="W1502" s="81">
        <f>(U1502/T1502)*100</f>
        <v>91.9472179984544</v>
      </c>
      <c r="X1502" s="1"/>
    </row>
    <row r="1503" spans="1:24" ht="23.25">
      <c r="A1503" s="1"/>
      <c r="B1503" s="40"/>
      <c r="C1503" s="40"/>
      <c r="D1503" s="40"/>
      <c r="E1503" s="40"/>
      <c r="F1503" s="50"/>
      <c r="G1503" s="91"/>
      <c r="H1503" s="40"/>
      <c r="I1503" s="44"/>
      <c r="J1503" s="48"/>
      <c r="K1503" s="49"/>
      <c r="L1503" s="42"/>
      <c r="M1503" s="86"/>
      <c r="N1503" s="71"/>
      <c r="O1503" s="72"/>
      <c r="P1503" s="70"/>
      <c r="Q1503" s="78"/>
      <c r="R1503" s="79"/>
      <c r="S1503" s="80"/>
      <c r="T1503" s="81"/>
      <c r="U1503" s="88"/>
      <c r="V1503" s="80"/>
      <c r="W1503" s="81"/>
      <c r="X1503" s="1"/>
    </row>
    <row r="1504" spans="1:24" ht="23.25">
      <c r="A1504" s="1"/>
      <c r="B1504" s="40"/>
      <c r="C1504" s="40"/>
      <c r="D1504" s="89" t="s">
        <v>72</v>
      </c>
      <c r="E1504" s="40"/>
      <c r="F1504" s="50"/>
      <c r="G1504" s="91"/>
      <c r="H1504" s="40"/>
      <c r="I1504" s="44"/>
      <c r="J1504" s="48" t="s">
        <v>73</v>
      </c>
      <c r="K1504" s="49"/>
      <c r="L1504" s="42"/>
      <c r="M1504" s="86"/>
      <c r="N1504" s="71"/>
      <c r="O1504" s="72"/>
      <c r="P1504" s="70"/>
      <c r="Q1504" s="78"/>
      <c r="R1504" s="79"/>
      <c r="S1504" s="80"/>
      <c r="T1504" s="81"/>
      <c r="U1504" s="88"/>
      <c r="V1504" s="80"/>
      <c r="W1504" s="81"/>
      <c r="X1504" s="1"/>
    </row>
    <row r="1505" spans="1:24" ht="23.25">
      <c r="A1505" s="1"/>
      <c r="B1505" s="40"/>
      <c r="C1505" s="40"/>
      <c r="D1505" s="40"/>
      <c r="E1505" s="40"/>
      <c r="F1505" s="50"/>
      <c r="G1505" s="91"/>
      <c r="H1505" s="40"/>
      <c r="I1505" s="44"/>
      <c r="J1505" s="48" t="s">
        <v>74</v>
      </c>
      <c r="K1505" s="49"/>
      <c r="L1505" s="42"/>
      <c r="M1505" s="86"/>
      <c r="N1505" s="71"/>
      <c r="O1505" s="72"/>
      <c r="P1505" s="70"/>
      <c r="Q1505" s="78"/>
      <c r="R1505" s="79"/>
      <c r="S1505" s="80">
        <f>+S1506+S1507</f>
        <v>494700</v>
      </c>
      <c r="T1505" s="81">
        <f>+T1506+T1507</f>
        <v>415700</v>
      </c>
      <c r="U1505" s="88">
        <f>+U1506+U1507</f>
        <v>378604.4</v>
      </c>
      <c r="V1505" s="80">
        <f>(U1505/S1505)*100</f>
        <v>76.53212047705681</v>
      </c>
      <c r="W1505" s="81">
        <f>(U1505/T1505)*100</f>
        <v>91.07635313928314</v>
      </c>
      <c r="X1505" s="1"/>
    </row>
    <row r="1506" spans="1:24" ht="23.25">
      <c r="A1506" s="1"/>
      <c r="B1506" s="40"/>
      <c r="C1506" s="40"/>
      <c r="D1506" s="40"/>
      <c r="E1506" s="40"/>
      <c r="F1506" s="50"/>
      <c r="G1506" s="91"/>
      <c r="H1506" s="40"/>
      <c r="I1506" s="44"/>
      <c r="J1506" s="48" t="s">
        <v>40</v>
      </c>
      <c r="K1506" s="49"/>
      <c r="L1506" s="42"/>
      <c r="M1506" s="86"/>
      <c r="N1506" s="71"/>
      <c r="O1506" s="72"/>
      <c r="P1506" s="70"/>
      <c r="Q1506" s="78"/>
      <c r="R1506" s="79"/>
      <c r="S1506" s="80">
        <f aca="true" t="shared" si="106" ref="S1506:U1507">+S1510</f>
        <v>0</v>
      </c>
      <c r="T1506" s="81">
        <f t="shared" si="106"/>
        <v>0</v>
      </c>
      <c r="U1506" s="88">
        <f t="shared" si="106"/>
        <v>0</v>
      </c>
      <c r="V1506" s="80"/>
      <c r="W1506" s="81"/>
      <c r="X1506" s="1"/>
    </row>
    <row r="1507" spans="1:24" ht="23.25">
      <c r="A1507" s="1"/>
      <c r="B1507" s="40"/>
      <c r="C1507" s="40"/>
      <c r="D1507" s="40"/>
      <c r="E1507" s="40"/>
      <c r="F1507" s="50"/>
      <c r="G1507" s="91"/>
      <c r="H1507" s="40"/>
      <c r="I1507" s="44"/>
      <c r="J1507" s="48" t="s">
        <v>41</v>
      </c>
      <c r="K1507" s="49"/>
      <c r="L1507" s="42"/>
      <c r="M1507" s="86"/>
      <c r="N1507" s="71"/>
      <c r="O1507" s="72"/>
      <c r="P1507" s="70"/>
      <c r="Q1507" s="78"/>
      <c r="R1507" s="79"/>
      <c r="S1507" s="80">
        <f t="shared" si="106"/>
        <v>494700</v>
      </c>
      <c r="T1507" s="81">
        <f t="shared" si="106"/>
        <v>415700</v>
      </c>
      <c r="U1507" s="88">
        <f t="shared" si="106"/>
        <v>378604.4</v>
      </c>
      <c r="V1507" s="80">
        <f>(U1507/S1507)*100</f>
        <v>76.53212047705681</v>
      </c>
      <c r="W1507" s="81">
        <f>(U1507/T1507)*100</f>
        <v>91.07635313928314</v>
      </c>
      <c r="X1507" s="1"/>
    </row>
    <row r="1508" spans="1:24" ht="23.25">
      <c r="A1508" s="1"/>
      <c r="B1508" s="40"/>
      <c r="C1508" s="40"/>
      <c r="D1508" s="40"/>
      <c r="E1508" s="40"/>
      <c r="F1508" s="50"/>
      <c r="G1508" s="91"/>
      <c r="H1508" s="40"/>
      <c r="I1508" s="44"/>
      <c r="J1508" s="48"/>
      <c r="K1508" s="49"/>
      <c r="L1508" s="42"/>
      <c r="M1508" s="86"/>
      <c r="N1508" s="71"/>
      <c r="O1508" s="72"/>
      <c r="P1508" s="70"/>
      <c r="Q1508" s="78"/>
      <c r="R1508" s="79"/>
      <c r="S1508" s="80"/>
      <c r="T1508" s="81"/>
      <c r="U1508" s="88"/>
      <c r="V1508" s="80"/>
      <c r="W1508" s="81"/>
      <c r="X1508" s="1"/>
    </row>
    <row r="1509" spans="1:24" ht="23.25">
      <c r="A1509" s="1"/>
      <c r="B1509" s="40"/>
      <c r="C1509" s="40"/>
      <c r="D1509" s="40"/>
      <c r="E1509" s="89" t="s">
        <v>44</v>
      </c>
      <c r="F1509" s="50"/>
      <c r="G1509" s="91"/>
      <c r="H1509" s="40"/>
      <c r="I1509" s="44"/>
      <c r="J1509" s="48" t="s">
        <v>45</v>
      </c>
      <c r="K1509" s="49"/>
      <c r="L1509" s="42"/>
      <c r="M1509" s="86"/>
      <c r="N1509" s="71"/>
      <c r="O1509" s="72"/>
      <c r="P1509" s="70"/>
      <c r="Q1509" s="78"/>
      <c r="R1509" s="79"/>
      <c r="S1509" s="80">
        <f>+S1510+S1511</f>
        <v>494700</v>
      </c>
      <c r="T1509" s="81">
        <f>+T1510+T1511</f>
        <v>415700</v>
      </c>
      <c r="U1509" s="88">
        <f>+U1510+U1511</f>
        <v>378604.4</v>
      </c>
      <c r="V1509" s="80">
        <f>(U1509/S1509)*100</f>
        <v>76.53212047705681</v>
      </c>
      <c r="W1509" s="81">
        <f>(U1509/T1509)*100</f>
        <v>91.07635313928314</v>
      </c>
      <c r="X1509" s="1"/>
    </row>
    <row r="1510" spans="1:24" ht="23.25">
      <c r="A1510" s="1"/>
      <c r="B1510" s="40"/>
      <c r="C1510" s="40"/>
      <c r="D1510" s="40"/>
      <c r="E1510" s="40"/>
      <c r="F1510" s="50"/>
      <c r="G1510" s="91"/>
      <c r="H1510" s="40"/>
      <c r="I1510" s="44"/>
      <c r="J1510" s="48" t="s">
        <v>40</v>
      </c>
      <c r="K1510" s="49"/>
      <c r="L1510" s="42"/>
      <c r="M1510" s="86"/>
      <c r="N1510" s="71"/>
      <c r="O1510" s="72"/>
      <c r="P1510" s="70"/>
      <c r="Q1510" s="78"/>
      <c r="R1510" s="79"/>
      <c r="S1510" s="80">
        <f aca="true" t="shared" si="107" ref="S1510:U1511">+S1514+S1647+S1750+S1796</f>
        <v>0</v>
      </c>
      <c r="T1510" s="81">
        <f t="shared" si="107"/>
        <v>0</v>
      </c>
      <c r="U1510" s="88">
        <f t="shared" si="107"/>
        <v>0</v>
      </c>
      <c r="V1510" s="80"/>
      <c r="W1510" s="81"/>
      <c r="X1510" s="1"/>
    </row>
    <row r="1511" spans="1:24" ht="23.25">
      <c r="A1511" s="1"/>
      <c r="B1511" s="40"/>
      <c r="C1511" s="40"/>
      <c r="D1511" s="40"/>
      <c r="E1511" s="40"/>
      <c r="F1511" s="50"/>
      <c r="G1511" s="91"/>
      <c r="H1511" s="40"/>
      <c r="I1511" s="44"/>
      <c r="J1511" s="48" t="s">
        <v>41</v>
      </c>
      <c r="K1511" s="49"/>
      <c r="L1511" s="42"/>
      <c r="M1511" s="86"/>
      <c r="N1511" s="71"/>
      <c r="O1511" s="72"/>
      <c r="P1511" s="70"/>
      <c r="Q1511" s="78"/>
      <c r="R1511" s="79"/>
      <c r="S1511" s="80">
        <f t="shared" si="107"/>
        <v>494700</v>
      </c>
      <c r="T1511" s="81">
        <f t="shared" si="107"/>
        <v>415700</v>
      </c>
      <c r="U1511" s="88">
        <f t="shared" si="107"/>
        <v>378604.4</v>
      </c>
      <c r="V1511" s="80">
        <f>(U1511/S1511)*100</f>
        <v>76.53212047705681</v>
      </c>
      <c r="W1511" s="81">
        <f>(U1511/T1511)*100</f>
        <v>91.07635313928314</v>
      </c>
      <c r="X1511" s="1"/>
    </row>
    <row r="1512" spans="1:24" ht="23.25">
      <c r="A1512" s="1"/>
      <c r="B1512" s="40"/>
      <c r="C1512" s="40"/>
      <c r="D1512" s="40"/>
      <c r="E1512" s="40"/>
      <c r="F1512" s="50"/>
      <c r="G1512" s="91"/>
      <c r="H1512" s="40"/>
      <c r="I1512" s="44"/>
      <c r="J1512" s="48"/>
      <c r="K1512" s="49"/>
      <c r="L1512" s="42"/>
      <c r="M1512" s="86"/>
      <c r="N1512" s="71"/>
      <c r="O1512" s="72"/>
      <c r="P1512" s="70"/>
      <c r="Q1512" s="78"/>
      <c r="R1512" s="79"/>
      <c r="S1512" s="80"/>
      <c r="T1512" s="81"/>
      <c r="U1512" s="88"/>
      <c r="V1512" s="80"/>
      <c r="W1512" s="81"/>
      <c r="X1512" s="1"/>
    </row>
    <row r="1513" spans="1:24" ht="23.25">
      <c r="A1513" s="1"/>
      <c r="B1513" s="40"/>
      <c r="C1513" s="40"/>
      <c r="D1513" s="40"/>
      <c r="E1513" s="40"/>
      <c r="F1513" s="90" t="s">
        <v>575</v>
      </c>
      <c r="G1513" s="91"/>
      <c r="H1513" s="40"/>
      <c r="I1513" s="44"/>
      <c r="J1513" s="48" t="s">
        <v>576</v>
      </c>
      <c r="K1513" s="49"/>
      <c r="L1513" s="42"/>
      <c r="M1513" s="86"/>
      <c r="N1513" s="71"/>
      <c r="O1513" s="72"/>
      <c r="P1513" s="70"/>
      <c r="Q1513" s="78"/>
      <c r="R1513" s="79"/>
      <c r="S1513" s="80">
        <f>+S1514+S1515</f>
        <v>265908</v>
      </c>
      <c r="T1513" s="81">
        <f>+T1514+T1515</f>
        <v>152935.2</v>
      </c>
      <c r="U1513" s="88">
        <f>+U1514+U1515</f>
        <v>127248.6</v>
      </c>
      <c r="V1513" s="80">
        <f>(U1513/S1513)*100</f>
        <v>47.85437068459768</v>
      </c>
      <c r="W1513" s="81">
        <f>(U1513/T1513)*100</f>
        <v>83.2042590587386</v>
      </c>
      <c r="X1513" s="1"/>
    </row>
    <row r="1514" spans="1:24" ht="23.25">
      <c r="A1514" s="1"/>
      <c r="B1514" s="40"/>
      <c r="C1514" s="40"/>
      <c r="D1514" s="40"/>
      <c r="E1514" s="40"/>
      <c r="F1514" s="50"/>
      <c r="G1514" s="91"/>
      <c r="H1514" s="40"/>
      <c r="I1514" s="44"/>
      <c r="J1514" s="48" t="s">
        <v>40</v>
      </c>
      <c r="K1514" s="49"/>
      <c r="L1514" s="42"/>
      <c r="M1514" s="86"/>
      <c r="N1514" s="71"/>
      <c r="O1514" s="72"/>
      <c r="P1514" s="70"/>
      <c r="Q1514" s="78"/>
      <c r="R1514" s="79"/>
      <c r="S1514" s="80">
        <f aca="true" t="shared" si="108" ref="S1514:U1515">+S1518+S1608+S1593+S1569+S1555+S1541+S1616+S1634</f>
        <v>0</v>
      </c>
      <c r="T1514" s="81">
        <f t="shared" si="108"/>
        <v>0</v>
      </c>
      <c r="U1514" s="88">
        <f t="shared" si="108"/>
        <v>0</v>
      </c>
      <c r="V1514" s="80"/>
      <c r="W1514" s="81"/>
      <c r="X1514" s="1"/>
    </row>
    <row r="1515" spans="1:24" ht="23.25">
      <c r="A1515" s="1"/>
      <c r="B1515" s="40"/>
      <c r="C1515" s="40"/>
      <c r="D1515" s="40"/>
      <c r="E1515" s="40"/>
      <c r="F1515" s="50"/>
      <c r="G1515" s="91"/>
      <c r="H1515" s="40"/>
      <c r="I1515" s="44"/>
      <c r="J1515" s="48" t="s">
        <v>41</v>
      </c>
      <c r="K1515" s="49"/>
      <c r="L1515" s="42"/>
      <c r="M1515" s="86"/>
      <c r="N1515" s="71"/>
      <c r="O1515" s="72"/>
      <c r="P1515" s="70"/>
      <c r="Q1515" s="78"/>
      <c r="R1515" s="79"/>
      <c r="S1515" s="80">
        <f t="shared" si="108"/>
        <v>265908</v>
      </c>
      <c r="T1515" s="81">
        <f t="shared" si="108"/>
        <v>152935.2</v>
      </c>
      <c r="U1515" s="88">
        <f t="shared" si="108"/>
        <v>127248.6</v>
      </c>
      <c r="V1515" s="80">
        <f>(U1515/S1515)*100</f>
        <v>47.85437068459768</v>
      </c>
      <c r="W1515" s="81">
        <f>(U1515/T1515)*100</f>
        <v>83.2042590587386</v>
      </c>
      <c r="X1515" s="1"/>
    </row>
    <row r="1516" spans="1:24" ht="23.25">
      <c r="A1516" s="1"/>
      <c r="B1516" s="40"/>
      <c r="C1516" s="40"/>
      <c r="D1516" s="40"/>
      <c r="E1516" s="40"/>
      <c r="F1516" s="50"/>
      <c r="G1516" s="91"/>
      <c r="H1516" s="40"/>
      <c r="I1516" s="44"/>
      <c r="J1516" s="48"/>
      <c r="K1516" s="49"/>
      <c r="L1516" s="42"/>
      <c r="M1516" s="86"/>
      <c r="N1516" s="71"/>
      <c r="O1516" s="72"/>
      <c r="P1516" s="70"/>
      <c r="Q1516" s="78"/>
      <c r="R1516" s="79"/>
      <c r="S1516" s="80"/>
      <c r="T1516" s="81"/>
      <c r="U1516" s="88"/>
      <c r="V1516" s="80"/>
      <c r="W1516" s="81"/>
      <c r="X1516" s="1"/>
    </row>
    <row r="1517" spans="1:24" ht="23.25">
      <c r="A1517" s="1"/>
      <c r="B1517" s="40"/>
      <c r="C1517" s="40"/>
      <c r="D1517" s="40"/>
      <c r="E1517" s="40"/>
      <c r="F1517" s="50"/>
      <c r="G1517" s="92" t="s">
        <v>577</v>
      </c>
      <c r="H1517" s="40"/>
      <c r="I1517" s="44"/>
      <c r="J1517" s="48" t="s">
        <v>578</v>
      </c>
      <c r="K1517" s="49"/>
      <c r="L1517" s="42"/>
      <c r="M1517" s="86"/>
      <c r="N1517" s="71"/>
      <c r="O1517" s="72"/>
      <c r="P1517" s="70"/>
      <c r="Q1517" s="78"/>
      <c r="R1517" s="79"/>
      <c r="S1517" s="80">
        <f>+S1518+S1519</f>
        <v>2168.8</v>
      </c>
      <c r="T1517" s="81">
        <f>+T1518+T1519</f>
        <v>30944.7</v>
      </c>
      <c r="U1517" s="88">
        <f>+U1518+U1519</f>
        <v>27645.7</v>
      </c>
      <c r="V1517" s="80">
        <f>(U1517/S1517)*100</f>
        <v>1274.7002950940612</v>
      </c>
      <c r="W1517" s="81">
        <f>(U1517/T1517)*100</f>
        <v>89.33904675113993</v>
      </c>
      <c r="X1517" s="1"/>
    </row>
    <row r="1518" spans="1:24" ht="23.25">
      <c r="A1518" s="1"/>
      <c r="B1518" s="40"/>
      <c r="C1518" s="40"/>
      <c r="D1518" s="40"/>
      <c r="E1518" s="40"/>
      <c r="F1518" s="50"/>
      <c r="G1518" s="91"/>
      <c r="H1518" s="40"/>
      <c r="I1518" s="44"/>
      <c r="J1518" s="48" t="s">
        <v>40</v>
      </c>
      <c r="K1518" s="49"/>
      <c r="L1518" s="42"/>
      <c r="M1518" s="86"/>
      <c r="N1518" s="71"/>
      <c r="O1518" s="72"/>
      <c r="P1518" s="70"/>
      <c r="Q1518" s="78"/>
      <c r="R1518" s="79"/>
      <c r="S1518" s="80">
        <f aca="true" t="shared" si="109" ref="S1518:U1519">+S1524</f>
        <v>0</v>
      </c>
      <c r="T1518" s="81">
        <f t="shared" si="109"/>
        <v>0</v>
      </c>
      <c r="U1518" s="88">
        <f t="shared" si="109"/>
        <v>0</v>
      </c>
      <c r="V1518" s="80"/>
      <c r="W1518" s="81"/>
      <c r="X1518" s="1"/>
    </row>
    <row r="1519" spans="1:24" ht="23.25">
      <c r="A1519" s="1"/>
      <c r="B1519" s="40"/>
      <c r="C1519" s="40"/>
      <c r="D1519" s="40"/>
      <c r="E1519" s="40"/>
      <c r="F1519" s="50"/>
      <c r="G1519" s="91"/>
      <c r="H1519" s="40"/>
      <c r="I1519" s="44"/>
      <c r="J1519" s="48" t="s">
        <v>41</v>
      </c>
      <c r="K1519" s="49"/>
      <c r="L1519" s="42"/>
      <c r="M1519" s="86"/>
      <c r="N1519" s="71"/>
      <c r="O1519" s="72"/>
      <c r="P1519" s="70"/>
      <c r="Q1519" s="78"/>
      <c r="R1519" s="79"/>
      <c r="S1519" s="80">
        <f t="shared" si="109"/>
        <v>2168.8</v>
      </c>
      <c r="T1519" s="81">
        <f t="shared" si="109"/>
        <v>30944.7</v>
      </c>
      <c r="U1519" s="88">
        <f t="shared" si="109"/>
        <v>27645.7</v>
      </c>
      <c r="V1519" s="80">
        <f>(U1519/S1519)*100</f>
        <v>1274.7002950940612</v>
      </c>
      <c r="W1519" s="81">
        <f>(U1519/T1519)*100</f>
        <v>89.33904675113993</v>
      </c>
      <c r="X1519" s="1"/>
    </row>
    <row r="1520" spans="1:24" ht="23.25">
      <c r="A1520" s="1"/>
      <c r="B1520" s="40"/>
      <c r="C1520" s="40"/>
      <c r="D1520" s="40"/>
      <c r="E1520" s="40"/>
      <c r="F1520" s="50"/>
      <c r="G1520" s="91"/>
      <c r="H1520" s="40"/>
      <c r="I1520" s="44"/>
      <c r="J1520" s="48"/>
      <c r="K1520" s="49"/>
      <c r="L1520" s="42"/>
      <c r="M1520" s="86"/>
      <c r="N1520" s="71"/>
      <c r="O1520" s="72"/>
      <c r="P1520" s="70"/>
      <c r="Q1520" s="78"/>
      <c r="R1520" s="79"/>
      <c r="S1520" s="80"/>
      <c r="T1520" s="81"/>
      <c r="U1520" s="88"/>
      <c r="V1520" s="80"/>
      <c r="W1520" s="81"/>
      <c r="X1520" s="1"/>
    </row>
    <row r="1521" spans="1:24" ht="23.25">
      <c r="A1521" s="1"/>
      <c r="B1521" s="40"/>
      <c r="C1521" s="40"/>
      <c r="D1521" s="40"/>
      <c r="E1521" s="40"/>
      <c r="F1521" s="50"/>
      <c r="G1521" s="91"/>
      <c r="H1521" s="40"/>
      <c r="I1521" s="44"/>
      <c r="J1521" s="48" t="s">
        <v>579</v>
      </c>
      <c r="K1521" s="49"/>
      <c r="L1521" s="42" t="s">
        <v>580</v>
      </c>
      <c r="M1521" s="86"/>
      <c r="N1521" s="71"/>
      <c r="O1521" s="72"/>
      <c r="P1521" s="70"/>
      <c r="Q1521" s="78"/>
      <c r="R1521" s="79"/>
      <c r="S1521" s="80"/>
      <c r="T1521" s="81"/>
      <c r="U1521" s="88"/>
      <c r="V1521" s="80"/>
      <c r="W1521" s="81"/>
      <c r="X1521" s="1"/>
    </row>
    <row r="1522" spans="1:24" ht="23.25">
      <c r="A1522" s="1"/>
      <c r="B1522" s="40"/>
      <c r="C1522" s="40"/>
      <c r="D1522" s="40"/>
      <c r="E1522" s="40"/>
      <c r="F1522" s="50"/>
      <c r="G1522" s="91"/>
      <c r="H1522" s="40"/>
      <c r="I1522" s="44"/>
      <c r="J1522" s="48" t="s">
        <v>581</v>
      </c>
      <c r="K1522" s="49"/>
      <c r="L1522" s="42" t="s">
        <v>582</v>
      </c>
      <c r="M1522" s="86"/>
      <c r="N1522" s="71"/>
      <c r="O1522" s="72"/>
      <c r="P1522" s="70"/>
      <c r="Q1522" s="78"/>
      <c r="R1522" s="79"/>
      <c r="S1522" s="80"/>
      <c r="T1522" s="81"/>
      <c r="U1522" s="88"/>
      <c r="V1522" s="80"/>
      <c r="W1522" s="81"/>
      <c r="X1522" s="1"/>
    </row>
    <row r="1523" spans="1:24" ht="23.25">
      <c r="A1523" s="1"/>
      <c r="B1523" s="40"/>
      <c r="C1523" s="40"/>
      <c r="D1523" s="40"/>
      <c r="E1523" s="40"/>
      <c r="F1523" s="50"/>
      <c r="G1523" s="91"/>
      <c r="H1523" s="40"/>
      <c r="I1523" s="44"/>
      <c r="J1523" s="48" t="s">
        <v>583</v>
      </c>
      <c r="K1523" s="49"/>
      <c r="L1523" s="42" t="s">
        <v>584</v>
      </c>
      <c r="M1523" s="86" t="s">
        <v>585</v>
      </c>
      <c r="N1523" s="71">
        <v>58</v>
      </c>
      <c r="O1523" s="72">
        <v>77</v>
      </c>
      <c r="P1523" s="70">
        <v>113</v>
      </c>
      <c r="Q1523" s="78">
        <f>(P1523/N1523)*100</f>
        <v>194.82758620689654</v>
      </c>
      <c r="R1523" s="79">
        <f>(P1523/O1523)*100</f>
        <v>146.75324675324674</v>
      </c>
      <c r="S1523" s="80">
        <f>+S1524+S1525</f>
        <v>2168.8</v>
      </c>
      <c r="T1523" s="81">
        <f>+T1524+T1525</f>
        <v>30944.7</v>
      </c>
      <c r="U1523" s="88">
        <f>+U1524+U1525</f>
        <v>27645.7</v>
      </c>
      <c r="V1523" s="80">
        <f>(U1523/S1523)*100</f>
        <v>1274.7002950940612</v>
      </c>
      <c r="W1523" s="81">
        <f>(U1523/T1523)*100</f>
        <v>89.33904675113993</v>
      </c>
      <c r="X1523" s="1"/>
    </row>
    <row r="1524" spans="1:24" ht="23.25">
      <c r="A1524" s="1"/>
      <c r="B1524" s="40"/>
      <c r="C1524" s="40"/>
      <c r="D1524" s="40"/>
      <c r="E1524" s="40"/>
      <c r="F1524" s="50"/>
      <c r="G1524" s="91"/>
      <c r="H1524" s="40"/>
      <c r="I1524" s="44"/>
      <c r="J1524" s="48" t="s">
        <v>40</v>
      </c>
      <c r="K1524" s="49"/>
      <c r="L1524" s="42"/>
      <c r="M1524" s="86"/>
      <c r="N1524" s="71"/>
      <c r="O1524" s="72"/>
      <c r="P1524" s="70"/>
      <c r="Q1524" s="78"/>
      <c r="R1524" s="79"/>
      <c r="S1524" s="80">
        <f aca="true" t="shared" si="110" ref="S1524:U1525">+S1528</f>
        <v>0</v>
      </c>
      <c r="T1524" s="81">
        <f t="shared" si="110"/>
        <v>0</v>
      </c>
      <c r="U1524" s="88">
        <f t="shared" si="110"/>
        <v>0</v>
      </c>
      <c r="V1524" s="80"/>
      <c r="W1524" s="81"/>
      <c r="X1524" s="1"/>
    </row>
    <row r="1525" spans="1:24" ht="23.25">
      <c r="A1525" s="1"/>
      <c r="B1525" s="40"/>
      <c r="C1525" s="40"/>
      <c r="D1525" s="40"/>
      <c r="E1525" s="40"/>
      <c r="F1525" s="50"/>
      <c r="G1525" s="91"/>
      <c r="H1525" s="40"/>
      <c r="I1525" s="44"/>
      <c r="J1525" s="48" t="s">
        <v>41</v>
      </c>
      <c r="K1525" s="49"/>
      <c r="L1525" s="42"/>
      <c r="M1525" s="86"/>
      <c r="N1525" s="71"/>
      <c r="O1525" s="72"/>
      <c r="P1525" s="70"/>
      <c r="Q1525" s="78"/>
      <c r="R1525" s="79"/>
      <c r="S1525" s="80">
        <f t="shared" si="110"/>
        <v>2168.8</v>
      </c>
      <c r="T1525" s="81">
        <f t="shared" si="110"/>
        <v>30944.7</v>
      </c>
      <c r="U1525" s="88">
        <f t="shared" si="110"/>
        <v>27645.7</v>
      </c>
      <c r="V1525" s="80">
        <f>(U1525/S1525)*100</f>
        <v>1274.7002950940612</v>
      </c>
      <c r="W1525" s="81">
        <f>(U1525/T1525)*100</f>
        <v>89.33904675113993</v>
      </c>
      <c r="X1525" s="1"/>
    </row>
    <row r="1526" spans="1:24" ht="23.25">
      <c r="A1526" s="1"/>
      <c r="B1526" s="40"/>
      <c r="C1526" s="40"/>
      <c r="D1526" s="40"/>
      <c r="E1526" s="40"/>
      <c r="F1526" s="50"/>
      <c r="G1526" s="91"/>
      <c r="H1526" s="40"/>
      <c r="I1526" s="44"/>
      <c r="J1526" s="48"/>
      <c r="K1526" s="49"/>
      <c r="L1526" s="42"/>
      <c r="M1526" s="86"/>
      <c r="N1526" s="71"/>
      <c r="O1526" s="72"/>
      <c r="P1526" s="70"/>
      <c r="Q1526" s="78"/>
      <c r="R1526" s="79"/>
      <c r="S1526" s="80"/>
      <c r="T1526" s="81"/>
      <c r="U1526" s="88"/>
      <c r="V1526" s="80"/>
      <c r="W1526" s="81"/>
      <c r="X1526" s="1"/>
    </row>
    <row r="1527" spans="1:24" ht="23.25">
      <c r="A1527" s="1"/>
      <c r="B1527" s="40"/>
      <c r="C1527" s="40"/>
      <c r="D1527" s="40"/>
      <c r="E1527" s="40"/>
      <c r="F1527" s="50"/>
      <c r="G1527" s="91"/>
      <c r="H1527" s="89" t="s">
        <v>586</v>
      </c>
      <c r="I1527" s="44"/>
      <c r="J1527" s="48" t="s">
        <v>587</v>
      </c>
      <c r="K1527" s="49"/>
      <c r="L1527" s="42"/>
      <c r="M1527" s="86"/>
      <c r="N1527" s="71"/>
      <c r="O1527" s="72"/>
      <c r="P1527" s="70"/>
      <c r="Q1527" s="78"/>
      <c r="R1527" s="79"/>
      <c r="S1527" s="80">
        <f>+S1528+S1529</f>
        <v>2168.8</v>
      </c>
      <c r="T1527" s="81">
        <f>+T1528+T1529</f>
        <v>30944.7</v>
      </c>
      <c r="U1527" s="88">
        <f>+U1528+U1529</f>
        <v>27645.7</v>
      </c>
      <c r="V1527" s="80">
        <f>(U1527/S1527)*100</f>
        <v>1274.7002950940612</v>
      </c>
      <c r="W1527" s="81">
        <f>(U1527/T1527)*100</f>
        <v>89.33904675113993</v>
      </c>
      <c r="X1527" s="1"/>
    </row>
    <row r="1528" spans="1:24" ht="23.25">
      <c r="A1528" s="1"/>
      <c r="B1528" s="40"/>
      <c r="C1528" s="40"/>
      <c r="D1528" s="40"/>
      <c r="E1528" s="40"/>
      <c r="F1528" s="50"/>
      <c r="G1528" s="91"/>
      <c r="H1528" s="40"/>
      <c r="I1528" s="44"/>
      <c r="J1528" s="48" t="s">
        <v>40</v>
      </c>
      <c r="K1528" s="49"/>
      <c r="L1528" s="42"/>
      <c r="M1528" s="86"/>
      <c r="N1528" s="71"/>
      <c r="O1528" s="72"/>
      <c r="P1528" s="70"/>
      <c r="Q1528" s="78"/>
      <c r="R1528" s="79"/>
      <c r="S1528" s="80">
        <v>0</v>
      </c>
      <c r="T1528" s="81">
        <v>0</v>
      </c>
      <c r="U1528" s="88">
        <v>0</v>
      </c>
      <c r="V1528" s="80"/>
      <c r="W1528" s="81"/>
      <c r="X1528" s="1"/>
    </row>
    <row r="1529" spans="1:24" ht="23.25">
      <c r="A1529" s="1"/>
      <c r="B1529" s="40"/>
      <c r="C1529" s="40"/>
      <c r="D1529" s="40"/>
      <c r="E1529" s="40"/>
      <c r="F1529" s="50"/>
      <c r="G1529" s="91"/>
      <c r="H1529" s="40"/>
      <c r="I1529" s="44"/>
      <c r="J1529" s="48" t="s">
        <v>41</v>
      </c>
      <c r="K1529" s="49"/>
      <c r="L1529" s="42"/>
      <c r="M1529" s="86"/>
      <c r="N1529" s="71"/>
      <c r="O1529" s="72"/>
      <c r="P1529" s="70"/>
      <c r="Q1529" s="78"/>
      <c r="R1529" s="79"/>
      <c r="S1529" s="80">
        <v>2168.8</v>
      </c>
      <c r="T1529" s="81">
        <v>30944.7</v>
      </c>
      <c r="U1529" s="88">
        <v>27645.7</v>
      </c>
      <c r="V1529" s="80">
        <f>(U1529/S1529)*100</f>
        <v>1274.7002950940612</v>
      </c>
      <c r="W1529" s="81">
        <f>(U1529/T1529)*100</f>
        <v>89.33904675113993</v>
      </c>
      <c r="X1529" s="1"/>
    </row>
    <row r="1530" spans="1:24" ht="23.25">
      <c r="A1530" s="1"/>
      <c r="B1530" s="51"/>
      <c r="C1530" s="51"/>
      <c r="D1530" s="51"/>
      <c r="E1530" s="51"/>
      <c r="F1530" s="93"/>
      <c r="G1530" s="94"/>
      <c r="H1530" s="51"/>
      <c r="I1530" s="55"/>
      <c r="J1530" s="56"/>
      <c r="K1530" s="57"/>
      <c r="L1530" s="53"/>
      <c r="M1530" s="87"/>
      <c r="N1530" s="73"/>
      <c r="O1530" s="74"/>
      <c r="P1530" s="75"/>
      <c r="Q1530" s="82"/>
      <c r="R1530" s="83"/>
      <c r="S1530" s="84"/>
      <c r="T1530" s="85"/>
      <c r="U1530" s="82"/>
      <c r="V1530" s="84"/>
      <c r="W1530" s="85"/>
      <c r="X1530" s="1"/>
    </row>
    <row r="1531" spans="1:24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58"/>
      <c r="T1531" s="58"/>
      <c r="U1531" s="58"/>
      <c r="V1531" s="58"/>
      <c r="W1531" s="58"/>
      <c r="X1531" s="1"/>
    </row>
    <row r="1532" spans="1:24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58"/>
      <c r="T1532" s="58"/>
      <c r="U1532" s="59"/>
      <c r="V1532" s="58"/>
      <c r="W1532" s="59" t="s">
        <v>702</v>
      </c>
      <c r="X1532" s="1"/>
    </row>
    <row r="1533" spans="1:24" ht="23.25">
      <c r="A1533" s="1"/>
      <c r="B1533" s="7"/>
      <c r="C1533" s="8"/>
      <c r="D1533" s="8"/>
      <c r="E1533" s="8"/>
      <c r="F1533" s="8"/>
      <c r="G1533" s="8"/>
      <c r="H1533" s="60"/>
      <c r="I1533" s="10"/>
      <c r="J1533" s="10"/>
      <c r="K1533" s="11"/>
      <c r="L1533" s="7" t="s">
        <v>34</v>
      </c>
      <c r="M1533" s="12"/>
      <c r="N1533" s="12"/>
      <c r="O1533" s="12"/>
      <c r="P1533" s="12"/>
      <c r="Q1533" s="12"/>
      <c r="R1533" s="12"/>
      <c r="S1533" s="13"/>
      <c r="T1533" s="8"/>
      <c r="U1533" s="8"/>
      <c r="V1533" s="8"/>
      <c r="W1533" s="9"/>
      <c r="X1533" s="1"/>
    </row>
    <row r="1534" spans="1:24" ht="23.25">
      <c r="A1534" s="1"/>
      <c r="B1534" s="14" t="s">
        <v>23</v>
      </c>
      <c r="C1534" s="15"/>
      <c r="D1534" s="15"/>
      <c r="E1534" s="15"/>
      <c r="F1534" s="15"/>
      <c r="G1534" s="15"/>
      <c r="H1534" s="61"/>
      <c r="I1534" s="17"/>
      <c r="J1534" s="17"/>
      <c r="K1534" s="18"/>
      <c r="L1534" s="19"/>
      <c r="M1534" s="66"/>
      <c r="N1534" s="62" t="s">
        <v>35</v>
      </c>
      <c r="O1534" s="62"/>
      <c r="P1534" s="62"/>
      <c r="Q1534" s="62"/>
      <c r="R1534" s="63"/>
      <c r="S1534" s="14" t="s">
        <v>2</v>
      </c>
      <c r="T1534" s="15"/>
      <c r="U1534" s="15"/>
      <c r="V1534" s="15"/>
      <c r="W1534" s="16"/>
      <c r="X1534" s="1"/>
    </row>
    <row r="1535" spans="1:24" ht="23.25">
      <c r="A1535" s="1"/>
      <c r="B1535" s="20" t="s">
        <v>24</v>
      </c>
      <c r="C1535" s="21"/>
      <c r="D1535" s="21"/>
      <c r="E1535" s="21"/>
      <c r="F1535" s="21"/>
      <c r="G1535" s="21"/>
      <c r="H1535" s="61"/>
      <c r="I1535" s="1"/>
      <c r="J1535" s="2" t="s">
        <v>4</v>
      </c>
      <c r="K1535" s="18"/>
      <c r="L1535" s="23" t="s">
        <v>32</v>
      </c>
      <c r="M1535" s="23" t="s">
        <v>20</v>
      </c>
      <c r="N1535" s="64"/>
      <c r="O1535" s="17"/>
      <c r="P1535" s="65"/>
      <c r="Q1535" s="23" t="s">
        <v>3</v>
      </c>
      <c r="R1535" s="16"/>
      <c r="S1535" s="20" t="s">
        <v>36</v>
      </c>
      <c r="T1535" s="21"/>
      <c r="U1535" s="21"/>
      <c r="V1535" s="21"/>
      <c r="W1535" s="22"/>
      <c r="X1535" s="1"/>
    </row>
    <row r="1536" spans="1:24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33</v>
      </c>
      <c r="M1536" s="30" t="s">
        <v>21</v>
      </c>
      <c r="N1536" s="28" t="s">
        <v>6</v>
      </c>
      <c r="O1536" s="67" t="s">
        <v>7</v>
      </c>
      <c r="P1536" s="28" t="s">
        <v>8</v>
      </c>
      <c r="Q1536" s="20" t="s">
        <v>30</v>
      </c>
      <c r="R1536" s="22"/>
      <c r="S1536" s="24"/>
      <c r="T1536" s="25"/>
      <c r="U1536" s="1"/>
      <c r="V1536" s="14" t="s">
        <v>3</v>
      </c>
      <c r="W1536" s="16"/>
      <c r="X1536" s="1"/>
    </row>
    <row r="1537" spans="1:24" ht="23.25">
      <c r="A1537" s="1"/>
      <c r="B1537" s="14" t="s">
        <v>13</v>
      </c>
      <c r="C1537" s="14" t="s">
        <v>14</v>
      </c>
      <c r="D1537" s="14" t="s">
        <v>15</v>
      </c>
      <c r="E1537" s="14" t="s">
        <v>16</v>
      </c>
      <c r="F1537" s="27" t="s">
        <v>17</v>
      </c>
      <c r="G1537" s="2" t="s">
        <v>5</v>
      </c>
      <c r="H1537" s="14" t="s">
        <v>18</v>
      </c>
      <c r="I1537" s="24"/>
      <c r="J1537" s="1"/>
      <c r="K1537" s="18"/>
      <c r="L1537" s="26" t="s">
        <v>19</v>
      </c>
      <c r="M1537" s="28" t="s">
        <v>22</v>
      </c>
      <c r="N1537" s="28"/>
      <c r="O1537" s="28"/>
      <c r="P1537" s="28"/>
      <c r="Q1537" s="26" t="s">
        <v>25</v>
      </c>
      <c r="R1537" s="29" t="s">
        <v>25</v>
      </c>
      <c r="S1537" s="30" t="s">
        <v>6</v>
      </c>
      <c r="T1537" s="28" t="s">
        <v>9</v>
      </c>
      <c r="U1537" s="26" t="s">
        <v>10</v>
      </c>
      <c r="V1537" s="14" t="s">
        <v>11</v>
      </c>
      <c r="W1537" s="16"/>
      <c r="X1537" s="1"/>
    </row>
    <row r="1538" spans="1:24" ht="23.25">
      <c r="A1538" s="1"/>
      <c r="B1538" s="31"/>
      <c r="C1538" s="31"/>
      <c r="D1538" s="31"/>
      <c r="E1538" s="31"/>
      <c r="F1538" s="32"/>
      <c r="G1538" s="33"/>
      <c r="H1538" s="31"/>
      <c r="I1538" s="31"/>
      <c r="J1538" s="33"/>
      <c r="K1538" s="34"/>
      <c r="L1538" s="35"/>
      <c r="M1538" s="36"/>
      <c r="N1538" s="36"/>
      <c r="O1538" s="36"/>
      <c r="P1538" s="36"/>
      <c r="Q1538" s="35" t="s">
        <v>26</v>
      </c>
      <c r="R1538" s="37" t="s">
        <v>27</v>
      </c>
      <c r="S1538" s="31"/>
      <c r="T1538" s="32"/>
      <c r="U1538" s="33"/>
      <c r="V1538" s="38" t="s">
        <v>28</v>
      </c>
      <c r="W1538" s="39" t="s">
        <v>29</v>
      </c>
      <c r="X1538" s="1"/>
    </row>
    <row r="1539" spans="1:24" ht="23.25">
      <c r="A1539" s="1"/>
      <c r="B1539" s="40"/>
      <c r="C1539" s="40"/>
      <c r="D1539" s="40"/>
      <c r="E1539" s="40"/>
      <c r="F1539" s="50"/>
      <c r="G1539" s="91"/>
      <c r="H1539" s="40"/>
      <c r="I1539" s="44"/>
      <c r="J1539" s="45"/>
      <c r="K1539" s="46"/>
      <c r="L1539" s="47"/>
      <c r="M1539" s="86"/>
      <c r="N1539" s="70"/>
      <c r="O1539" s="70"/>
      <c r="P1539" s="70"/>
      <c r="Q1539" s="78"/>
      <c r="R1539" s="79"/>
      <c r="S1539" s="80"/>
      <c r="T1539" s="80"/>
      <c r="U1539" s="80"/>
      <c r="V1539" s="80"/>
      <c r="W1539" s="81"/>
      <c r="X1539" s="1"/>
    </row>
    <row r="1540" spans="1:24" ht="23.25">
      <c r="A1540" s="1"/>
      <c r="B1540" s="89" t="s">
        <v>571</v>
      </c>
      <c r="C1540" s="89" t="s">
        <v>542</v>
      </c>
      <c r="D1540" s="89" t="s">
        <v>72</v>
      </c>
      <c r="E1540" s="89" t="s">
        <v>44</v>
      </c>
      <c r="F1540" s="90" t="s">
        <v>575</v>
      </c>
      <c r="G1540" s="92" t="s">
        <v>588</v>
      </c>
      <c r="H1540" s="40"/>
      <c r="I1540" s="44"/>
      <c r="J1540" s="48" t="s">
        <v>589</v>
      </c>
      <c r="K1540" s="49"/>
      <c r="L1540" s="42"/>
      <c r="M1540" s="86"/>
      <c r="N1540" s="71"/>
      <c r="O1540" s="72"/>
      <c r="P1540" s="70"/>
      <c r="Q1540" s="78"/>
      <c r="R1540" s="79"/>
      <c r="S1540" s="80">
        <f>+S1541+S1542</f>
        <v>9859</v>
      </c>
      <c r="T1540" s="81">
        <f>+T1541+T1542</f>
        <v>47590.8</v>
      </c>
      <c r="U1540" s="88">
        <f>+U1541+U1542</f>
        <v>34510.7</v>
      </c>
      <c r="V1540" s="80">
        <f>(U1540/S1540)*100</f>
        <v>350.042600669439</v>
      </c>
      <c r="W1540" s="81">
        <f>(U1540/T1540)*100</f>
        <v>72.51548618640577</v>
      </c>
      <c r="X1540" s="1"/>
    </row>
    <row r="1541" spans="1:24" ht="23.25">
      <c r="A1541" s="1"/>
      <c r="B1541" s="40"/>
      <c r="C1541" s="40"/>
      <c r="D1541" s="40"/>
      <c r="E1541" s="40"/>
      <c r="F1541" s="50"/>
      <c r="G1541" s="91"/>
      <c r="H1541" s="40"/>
      <c r="I1541" s="44"/>
      <c r="J1541" s="48" t="s">
        <v>40</v>
      </c>
      <c r="K1541" s="49"/>
      <c r="L1541" s="42"/>
      <c r="M1541" s="86"/>
      <c r="N1541" s="71"/>
      <c r="O1541" s="72"/>
      <c r="P1541" s="70"/>
      <c r="Q1541" s="78"/>
      <c r="R1541" s="79"/>
      <c r="S1541" s="80">
        <f aca="true" t="shared" si="111" ref="S1541:U1542">+S1547</f>
        <v>0</v>
      </c>
      <c r="T1541" s="81">
        <f t="shared" si="111"/>
        <v>0</v>
      </c>
      <c r="U1541" s="88">
        <f t="shared" si="111"/>
        <v>0</v>
      </c>
      <c r="V1541" s="80"/>
      <c r="W1541" s="81"/>
      <c r="X1541" s="1"/>
    </row>
    <row r="1542" spans="1:24" ht="23.25">
      <c r="A1542" s="1"/>
      <c r="B1542" s="40"/>
      <c r="C1542" s="40"/>
      <c r="D1542" s="40"/>
      <c r="E1542" s="40"/>
      <c r="F1542" s="50"/>
      <c r="G1542" s="91"/>
      <c r="H1542" s="40"/>
      <c r="I1542" s="44"/>
      <c r="J1542" s="48" t="s">
        <v>41</v>
      </c>
      <c r="K1542" s="49"/>
      <c r="L1542" s="42"/>
      <c r="M1542" s="86"/>
      <c r="N1542" s="71"/>
      <c r="O1542" s="72"/>
      <c r="P1542" s="70"/>
      <c r="Q1542" s="78"/>
      <c r="R1542" s="79"/>
      <c r="S1542" s="80">
        <f t="shared" si="111"/>
        <v>9859</v>
      </c>
      <c r="T1542" s="81">
        <f t="shared" si="111"/>
        <v>47590.8</v>
      </c>
      <c r="U1542" s="88">
        <f t="shared" si="111"/>
        <v>34510.7</v>
      </c>
      <c r="V1542" s="80">
        <f>(U1542/S1542)*100</f>
        <v>350.042600669439</v>
      </c>
      <c r="W1542" s="81">
        <f>(U1542/T1542)*100</f>
        <v>72.51548618640577</v>
      </c>
      <c r="X1542" s="1"/>
    </row>
    <row r="1543" spans="1:24" ht="23.25">
      <c r="A1543" s="1"/>
      <c r="B1543" s="40"/>
      <c r="C1543" s="40"/>
      <c r="D1543" s="40"/>
      <c r="E1543" s="40"/>
      <c r="F1543" s="50"/>
      <c r="G1543" s="91"/>
      <c r="H1543" s="40"/>
      <c r="I1543" s="44"/>
      <c r="J1543" s="48"/>
      <c r="K1543" s="49"/>
      <c r="L1543" s="42"/>
      <c r="M1543" s="86"/>
      <c r="N1543" s="71"/>
      <c r="O1543" s="72"/>
      <c r="P1543" s="70"/>
      <c r="Q1543" s="78"/>
      <c r="R1543" s="79"/>
      <c r="S1543" s="80"/>
      <c r="T1543" s="81"/>
      <c r="U1543" s="88"/>
      <c r="V1543" s="80"/>
      <c r="W1543" s="81"/>
      <c r="X1543" s="1"/>
    </row>
    <row r="1544" spans="1:24" ht="23.25">
      <c r="A1544" s="1"/>
      <c r="B1544" s="40"/>
      <c r="C1544" s="40"/>
      <c r="D1544" s="40"/>
      <c r="E1544" s="40"/>
      <c r="F1544" s="50"/>
      <c r="G1544" s="91"/>
      <c r="H1544" s="40"/>
      <c r="I1544" s="44"/>
      <c r="J1544" s="48" t="s">
        <v>579</v>
      </c>
      <c r="K1544" s="49"/>
      <c r="L1544" s="42" t="s">
        <v>580</v>
      </c>
      <c r="M1544" s="86"/>
      <c r="N1544" s="71"/>
      <c r="O1544" s="72"/>
      <c r="P1544" s="70"/>
      <c r="Q1544" s="78"/>
      <c r="R1544" s="79"/>
      <c r="S1544" s="80"/>
      <c r="T1544" s="81"/>
      <c r="U1544" s="88"/>
      <c r="V1544" s="80"/>
      <c r="W1544" s="81"/>
      <c r="X1544" s="1"/>
    </row>
    <row r="1545" spans="1:24" ht="23.25">
      <c r="A1545" s="1"/>
      <c r="B1545" s="40"/>
      <c r="C1545" s="40"/>
      <c r="D1545" s="40"/>
      <c r="E1545" s="40"/>
      <c r="F1545" s="50"/>
      <c r="G1545" s="91"/>
      <c r="H1545" s="40"/>
      <c r="I1545" s="44"/>
      <c r="J1545" s="48" t="s">
        <v>581</v>
      </c>
      <c r="K1545" s="49"/>
      <c r="L1545" s="42" t="s">
        <v>582</v>
      </c>
      <c r="M1545" s="86"/>
      <c r="N1545" s="71"/>
      <c r="O1545" s="72"/>
      <c r="P1545" s="70"/>
      <c r="Q1545" s="78"/>
      <c r="R1545" s="79"/>
      <c r="S1545" s="80"/>
      <c r="T1545" s="81"/>
      <c r="U1545" s="88"/>
      <c r="V1545" s="80"/>
      <c r="W1545" s="81"/>
      <c r="X1545" s="1"/>
    </row>
    <row r="1546" spans="1:24" ht="23.25">
      <c r="A1546" s="1"/>
      <c r="B1546" s="40"/>
      <c r="C1546" s="40"/>
      <c r="D1546" s="40"/>
      <c r="E1546" s="40"/>
      <c r="F1546" s="50"/>
      <c r="G1546" s="91"/>
      <c r="H1546" s="40"/>
      <c r="I1546" s="44"/>
      <c r="J1546" s="48" t="s">
        <v>583</v>
      </c>
      <c r="K1546" s="49"/>
      <c r="L1546" s="42" t="s">
        <v>584</v>
      </c>
      <c r="M1546" s="86" t="s">
        <v>585</v>
      </c>
      <c r="N1546" s="71">
        <v>31</v>
      </c>
      <c r="O1546" s="72">
        <v>49</v>
      </c>
      <c r="P1546" s="70">
        <v>49</v>
      </c>
      <c r="Q1546" s="78">
        <f>(P1546/N1546)*100</f>
        <v>158.06451612903226</v>
      </c>
      <c r="R1546" s="79">
        <f>(P1546/O1546)*100</f>
        <v>100</v>
      </c>
      <c r="S1546" s="80">
        <f>+S1547+S1548</f>
        <v>9859</v>
      </c>
      <c r="T1546" s="81">
        <f>+T1547+T1548</f>
        <v>47590.8</v>
      </c>
      <c r="U1546" s="88">
        <f>+U1547+U1548</f>
        <v>34510.7</v>
      </c>
      <c r="V1546" s="80">
        <f>(U1546/S1546)*100</f>
        <v>350.042600669439</v>
      </c>
      <c r="W1546" s="81">
        <f>(U1546/T1546)*100</f>
        <v>72.51548618640577</v>
      </c>
      <c r="X1546" s="1"/>
    </row>
    <row r="1547" spans="1:24" ht="23.25">
      <c r="A1547" s="1"/>
      <c r="B1547" s="40"/>
      <c r="C1547" s="40"/>
      <c r="D1547" s="40"/>
      <c r="E1547" s="40"/>
      <c r="F1547" s="50"/>
      <c r="G1547" s="91"/>
      <c r="H1547" s="40"/>
      <c r="I1547" s="44"/>
      <c r="J1547" s="48" t="s">
        <v>40</v>
      </c>
      <c r="K1547" s="49"/>
      <c r="L1547" s="42"/>
      <c r="M1547" s="86"/>
      <c r="N1547" s="71"/>
      <c r="O1547" s="72"/>
      <c r="P1547" s="70"/>
      <c r="Q1547" s="78"/>
      <c r="R1547" s="79"/>
      <c r="S1547" s="80">
        <f aca="true" t="shared" si="112" ref="S1547:U1548">+S1551</f>
        <v>0</v>
      </c>
      <c r="T1547" s="81">
        <f t="shared" si="112"/>
        <v>0</v>
      </c>
      <c r="U1547" s="88">
        <f t="shared" si="112"/>
        <v>0</v>
      </c>
      <c r="V1547" s="80"/>
      <c r="W1547" s="81"/>
      <c r="X1547" s="1"/>
    </row>
    <row r="1548" spans="1:24" ht="23.25">
      <c r="A1548" s="1"/>
      <c r="B1548" s="40"/>
      <c r="C1548" s="40"/>
      <c r="D1548" s="40"/>
      <c r="E1548" s="40"/>
      <c r="F1548" s="50"/>
      <c r="G1548" s="91"/>
      <c r="H1548" s="40"/>
      <c r="I1548" s="44"/>
      <c r="J1548" s="48" t="s">
        <v>41</v>
      </c>
      <c r="K1548" s="49"/>
      <c r="L1548" s="42"/>
      <c r="M1548" s="86"/>
      <c r="N1548" s="71"/>
      <c r="O1548" s="72"/>
      <c r="P1548" s="70"/>
      <c r="Q1548" s="78"/>
      <c r="R1548" s="79"/>
      <c r="S1548" s="80">
        <f t="shared" si="112"/>
        <v>9859</v>
      </c>
      <c r="T1548" s="81">
        <f t="shared" si="112"/>
        <v>47590.8</v>
      </c>
      <c r="U1548" s="88">
        <f t="shared" si="112"/>
        <v>34510.7</v>
      </c>
      <c r="V1548" s="80">
        <f>(U1548/S1548)*100</f>
        <v>350.042600669439</v>
      </c>
      <c r="W1548" s="81">
        <f>(U1548/T1548)*100</f>
        <v>72.51548618640577</v>
      </c>
      <c r="X1548" s="1"/>
    </row>
    <row r="1549" spans="1:24" ht="23.25">
      <c r="A1549" s="1"/>
      <c r="B1549" s="40"/>
      <c r="C1549" s="40"/>
      <c r="D1549" s="40"/>
      <c r="E1549" s="40"/>
      <c r="F1549" s="50"/>
      <c r="G1549" s="91"/>
      <c r="H1549" s="40"/>
      <c r="I1549" s="44"/>
      <c r="J1549" s="48"/>
      <c r="K1549" s="49"/>
      <c r="L1549" s="42"/>
      <c r="M1549" s="86"/>
      <c r="N1549" s="71"/>
      <c r="O1549" s="72"/>
      <c r="P1549" s="70"/>
      <c r="Q1549" s="78"/>
      <c r="R1549" s="79"/>
      <c r="S1549" s="80"/>
      <c r="T1549" s="81"/>
      <c r="U1549" s="88"/>
      <c r="V1549" s="80"/>
      <c r="W1549" s="81"/>
      <c r="X1549" s="1"/>
    </row>
    <row r="1550" spans="1:24" ht="23.25">
      <c r="A1550" s="1"/>
      <c r="B1550" s="40"/>
      <c r="C1550" s="40"/>
      <c r="D1550" s="40"/>
      <c r="E1550" s="40"/>
      <c r="F1550" s="50"/>
      <c r="G1550" s="91"/>
      <c r="H1550" s="89" t="s">
        <v>586</v>
      </c>
      <c r="I1550" s="44"/>
      <c r="J1550" s="48" t="s">
        <v>587</v>
      </c>
      <c r="K1550" s="49"/>
      <c r="L1550" s="42"/>
      <c r="M1550" s="86"/>
      <c r="N1550" s="71"/>
      <c r="O1550" s="72"/>
      <c r="P1550" s="70"/>
      <c r="Q1550" s="78"/>
      <c r="R1550" s="79"/>
      <c r="S1550" s="80">
        <f>+S1551+S1552</f>
        <v>9859</v>
      </c>
      <c r="T1550" s="81">
        <f>+T1551+T1552</f>
        <v>47590.8</v>
      </c>
      <c r="U1550" s="88">
        <f>+U1551+U1552</f>
        <v>34510.7</v>
      </c>
      <c r="V1550" s="80">
        <f>(U1550/S1550)*100</f>
        <v>350.042600669439</v>
      </c>
      <c r="W1550" s="81">
        <f>(U1550/T1550)*100</f>
        <v>72.51548618640577</v>
      </c>
      <c r="X1550" s="1"/>
    </row>
    <row r="1551" spans="1:24" ht="23.25">
      <c r="A1551" s="1"/>
      <c r="B1551" s="40"/>
      <c r="C1551" s="40"/>
      <c r="D1551" s="40"/>
      <c r="E1551" s="40"/>
      <c r="F1551" s="50"/>
      <c r="G1551" s="91"/>
      <c r="H1551" s="40"/>
      <c r="I1551" s="44"/>
      <c r="J1551" s="48" t="s">
        <v>40</v>
      </c>
      <c r="K1551" s="49"/>
      <c r="L1551" s="42"/>
      <c r="M1551" s="86"/>
      <c r="N1551" s="71"/>
      <c r="O1551" s="72"/>
      <c r="P1551" s="70"/>
      <c r="Q1551" s="78"/>
      <c r="R1551" s="79"/>
      <c r="S1551" s="80">
        <v>0</v>
      </c>
      <c r="T1551" s="81">
        <v>0</v>
      </c>
      <c r="U1551" s="88">
        <v>0</v>
      </c>
      <c r="V1551" s="80"/>
      <c r="W1551" s="81"/>
      <c r="X1551" s="1"/>
    </row>
    <row r="1552" spans="1:24" ht="23.25">
      <c r="A1552" s="1"/>
      <c r="B1552" s="40"/>
      <c r="C1552" s="40"/>
      <c r="D1552" s="40"/>
      <c r="E1552" s="40"/>
      <c r="F1552" s="50"/>
      <c r="G1552" s="91"/>
      <c r="H1552" s="40"/>
      <c r="I1552" s="44"/>
      <c r="J1552" s="48" t="s">
        <v>41</v>
      </c>
      <c r="K1552" s="49"/>
      <c r="L1552" s="42"/>
      <c r="M1552" s="86"/>
      <c r="N1552" s="71"/>
      <c r="O1552" s="72"/>
      <c r="P1552" s="70"/>
      <c r="Q1552" s="78"/>
      <c r="R1552" s="79"/>
      <c r="S1552" s="80">
        <v>9859</v>
      </c>
      <c r="T1552" s="81">
        <v>47590.8</v>
      </c>
      <c r="U1552" s="88">
        <v>34510.7</v>
      </c>
      <c r="V1552" s="80">
        <f>(U1552/S1552)*100</f>
        <v>350.042600669439</v>
      </c>
      <c r="W1552" s="81">
        <f>(U1552/T1552)*100</f>
        <v>72.51548618640577</v>
      </c>
      <c r="X1552" s="1"/>
    </row>
    <row r="1553" spans="1:24" ht="23.25">
      <c r="A1553" s="1"/>
      <c r="B1553" s="40"/>
      <c r="C1553" s="40"/>
      <c r="D1553" s="40"/>
      <c r="E1553" s="40"/>
      <c r="F1553" s="50"/>
      <c r="G1553" s="91"/>
      <c r="H1553" s="40"/>
      <c r="I1553" s="44"/>
      <c r="J1553" s="48"/>
      <c r="K1553" s="49"/>
      <c r="L1553" s="42"/>
      <c r="M1553" s="86"/>
      <c r="N1553" s="71"/>
      <c r="O1553" s="72"/>
      <c r="P1553" s="70"/>
      <c r="Q1553" s="78"/>
      <c r="R1553" s="79"/>
      <c r="S1553" s="80"/>
      <c r="T1553" s="81"/>
      <c r="U1553" s="88"/>
      <c r="V1553" s="80"/>
      <c r="W1553" s="81"/>
      <c r="X1553" s="1"/>
    </row>
    <row r="1554" spans="1:24" ht="23.25">
      <c r="A1554" s="1"/>
      <c r="B1554" s="40"/>
      <c r="C1554" s="40"/>
      <c r="D1554" s="40"/>
      <c r="E1554" s="40"/>
      <c r="F1554" s="50"/>
      <c r="G1554" s="92" t="s">
        <v>590</v>
      </c>
      <c r="H1554" s="40"/>
      <c r="I1554" s="44"/>
      <c r="J1554" s="48" t="s">
        <v>591</v>
      </c>
      <c r="K1554" s="49"/>
      <c r="L1554" s="42"/>
      <c r="M1554" s="86"/>
      <c r="N1554" s="71"/>
      <c r="O1554" s="72"/>
      <c r="P1554" s="70"/>
      <c r="Q1554" s="78"/>
      <c r="R1554" s="79"/>
      <c r="S1554" s="80">
        <f>+S1555+S1556</f>
        <v>8214</v>
      </c>
      <c r="T1554" s="81">
        <f>+T1555+T1556</f>
        <v>6659</v>
      </c>
      <c r="U1554" s="88">
        <f>+U1555+U1556</f>
        <v>5194.1</v>
      </c>
      <c r="V1554" s="80">
        <f>(U1554/S1554)*100</f>
        <v>63.234721207694186</v>
      </c>
      <c r="W1554" s="81">
        <f>(U1554/T1554)*100</f>
        <v>78.00120138158884</v>
      </c>
      <c r="X1554" s="1"/>
    </row>
    <row r="1555" spans="1:24" ht="23.25">
      <c r="A1555" s="1"/>
      <c r="B1555" s="40"/>
      <c r="C1555" s="40"/>
      <c r="D1555" s="40"/>
      <c r="E1555" s="40"/>
      <c r="F1555" s="50"/>
      <c r="G1555" s="91"/>
      <c r="H1555" s="40"/>
      <c r="I1555" s="44"/>
      <c r="J1555" s="48" t="s">
        <v>40</v>
      </c>
      <c r="K1555" s="49"/>
      <c r="L1555" s="42"/>
      <c r="M1555" s="86"/>
      <c r="N1555" s="71"/>
      <c r="O1555" s="72"/>
      <c r="P1555" s="70"/>
      <c r="Q1555" s="78"/>
      <c r="R1555" s="79"/>
      <c r="S1555" s="80">
        <f aca="true" t="shared" si="113" ref="S1555:U1556">+S1561</f>
        <v>0</v>
      </c>
      <c r="T1555" s="81">
        <f t="shared" si="113"/>
        <v>0</v>
      </c>
      <c r="U1555" s="88">
        <f t="shared" si="113"/>
        <v>0</v>
      </c>
      <c r="V1555" s="80"/>
      <c r="W1555" s="81"/>
      <c r="X1555" s="1"/>
    </row>
    <row r="1556" spans="1:24" ht="23.25">
      <c r="A1556" s="1"/>
      <c r="B1556" s="40"/>
      <c r="C1556" s="40"/>
      <c r="D1556" s="40"/>
      <c r="E1556" s="40"/>
      <c r="F1556" s="50"/>
      <c r="G1556" s="91"/>
      <c r="H1556" s="40"/>
      <c r="I1556" s="44"/>
      <c r="J1556" s="48" t="s">
        <v>41</v>
      </c>
      <c r="K1556" s="49"/>
      <c r="L1556" s="42"/>
      <c r="M1556" s="86"/>
      <c r="N1556" s="71"/>
      <c r="O1556" s="72"/>
      <c r="P1556" s="70"/>
      <c r="Q1556" s="78"/>
      <c r="R1556" s="79"/>
      <c r="S1556" s="80">
        <f t="shared" si="113"/>
        <v>8214</v>
      </c>
      <c r="T1556" s="81">
        <f t="shared" si="113"/>
        <v>6659</v>
      </c>
      <c r="U1556" s="88">
        <f t="shared" si="113"/>
        <v>5194.1</v>
      </c>
      <c r="V1556" s="80">
        <f>(U1556/S1556)*100</f>
        <v>63.234721207694186</v>
      </c>
      <c r="W1556" s="81">
        <f>(U1556/T1556)*100</f>
        <v>78.00120138158884</v>
      </c>
      <c r="X1556" s="1"/>
    </row>
    <row r="1557" spans="1:24" ht="23.25">
      <c r="A1557" s="1"/>
      <c r="B1557" s="40"/>
      <c r="C1557" s="40"/>
      <c r="D1557" s="40"/>
      <c r="E1557" s="40"/>
      <c r="F1557" s="50"/>
      <c r="G1557" s="91"/>
      <c r="H1557" s="40"/>
      <c r="I1557" s="44"/>
      <c r="J1557" s="48"/>
      <c r="K1557" s="49"/>
      <c r="L1557" s="42"/>
      <c r="M1557" s="86"/>
      <c r="N1557" s="71"/>
      <c r="O1557" s="72"/>
      <c r="P1557" s="70"/>
      <c r="Q1557" s="78"/>
      <c r="R1557" s="79"/>
      <c r="S1557" s="80"/>
      <c r="T1557" s="81"/>
      <c r="U1557" s="88"/>
      <c r="V1557" s="80"/>
      <c r="W1557" s="81"/>
      <c r="X1557" s="1"/>
    </row>
    <row r="1558" spans="1:24" ht="23.25">
      <c r="A1558" s="1"/>
      <c r="B1558" s="40"/>
      <c r="C1558" s="40"/>
      <c r="D1558" s="40"/>
      <c r="E1558" s="40"/>
      <c r="F1558" s="50"/>
      <c r="G1558" s="91"/>
      <c r="H1558" s="40"/>
      <c r="I1558" s="44"/>
      <c r="J1558" s="48" t="s">
        <v>579</v>
      </c>
      <c r="K1558" s="49"/>
      <c r="L1558" s="42" t="s">
        <v>580</v>
      </c>
      <c r="M1558" s="86"/>
      <c r="N1558" s="71"/>
      <c r="O1558" s="72"/>
      <c r="P1558" s="70"/>
      <c r="Q1558" s="78"/>
      <c r="R1558" s="79"/>
      <c r="S1558" s="80"/>
      <c r="T1558" s="81"/>
      <c r="U1558" s="88"/>
      <c r="V1558" s="80"/>
      <c r="W1558" s="81"/>
      <c r="X1558" s="1"/>
    </row>
    <row r="1559" spans="1:24" ht="23.25">
      <c r="A1559" s="1"/>
      <c r="B1559" s="40"/>
      <c r="C1559" s="40"/>
      <c r="D1559" s="40"/>
      <c r="E1559" s="40"/>
      <c r="F1559" s="50"/>
      <c r="G1559" s="91"/>
      <c r="H1559" s="40"/>
      <c r="I1559" s="44"/>
      <c r="J1559" s="48" t="s">
        <v>581</v>
      </c>
      <c r="K1559" s="49"/>
      <c r="L1559" s="42" t="s">
        <v>582</v>
      </c>
      <c r="M1559" s="86"/>
      <c r="N1559" s="71"/>
      <c r="O1559" s="72"/>
      <c r="P1559" s="70"/>
      <c r="Q1559" s="78"/>
      <c r="R1559" s="79"/>
      <c r="S1559" s="80"/>
      <c r="T1559" s="81"/>
      <c r="U1559" s="88"/>
      <c r="V1559" s="80"/>
      <c r="W1559" s="81"/>
      <c r="X1559" s="1"/>
    </row>
    <row r="1560" spans="1:24" ht="23.25">
      <c r="A1560" s="1"/>
      <c r="B1560" s="40"/>
      <c r="C1560" s="40"/>
      <c r="D1560" s="40"/>
      <c r="E1560" s="40"/>
      <c r="F1560" s="50"/>
      <c r="G1560" s="91"/>
      <c r="H1560" s="40"/>
      <c r="I1560" s="44"/>
      <c r="J1560" s="48" t="s">
        <v>583</v>
      </c>
      <c r="K1560" s="49"/>
      <c r="L1560" s="42" t="s">
        <v>584</v>
      </c>
      <c r="M1560" s="86" t="s">
        <v>585</v>
      </c>
      <c r="N1560" s="71">
        <v>7</v>
      </c>
      <c r="O1560" s="72">
        <v>0</v>
      </c>
      <c r="P1560" s="70">
        <v>0</v>
      </c>
      <c r="Q1560" s="78"/>
      <c r="R1560" s="79"/>
      <c r="S1560" s="80">
        <f>+S1561+S1562</f>
        <v>8214</v>
      </c>
      <c r="T1560" s="81">
        <f>+T1561+T1562</f>
        <v>6659</v>
      </c>
      <c r="U1560" s="88">
        <f>+U1561+U1562</f>
        <v>5194.1</v>
      </c>
      <c r="V1560" s="80">
        <f>(U1560/S1560)*100</f>
        <v>63.234721207694186</v>
      </c>
      <c r="W1560" s="81">
        <f>(U1560/T1560)*100</f>
        <v>78.00120138158884</v>
      </c>
      <c r="X1560" s="1"/>
    </row>
    <row r="1561" spans="1:24" ht="23.25">
      <c r="A1561" s="1"/>
      <c r="B1561" s="40"/>
      <c r="C1561" s="40"/>
      <c r="D1561" s="40"/>
      <c r="E1561" s="40"/>
      <c r="F1561" s="50"/>
      <c r="G1561" s="91"/>
      <c r="H1561" s="40"/>
      <c r="I1561" s="44"/>
      <c r="J1561" s="48" t="s">
        <v>40</v>
      </c>
      <c r="K1561" s="49"/>
      <c r="L1561" s="42"/>
      <c r="M1561" s="86"/>
      <c r="N1561" s="71"/>
      <c r="O1561" s="72"/>
      <c r="P1561" s="70"/>
      <c r="Q1561" s="78"/>
      <c r="R1561" s="79"/>
      <c r="S1561" s="80">
        <f aca="true" t="shared" si="114" ref="S1561:U1562">+S1565</f>
        <v>0</v>
      </c>
      <c r="T1561" s="81">
        <f t="shared" si="114"/>
        <v>0</v>
      </c>
      <c r="U1561" s="88">
        <f t="shared" si="114"/>
        <v>0</v>
      </c>
      <c r="V1561" s="80"/>
      <c r="W1561" s="81"/>
      <c r="X1561" s="1"/>
    </row>
    <row r="1562" spans="1:24" ht="23.25">
      <c r="A1562" s="1"/>
      <c r="B1562" s="40"/>
      <c r="C1562" s="40"/>
      <c r="D1562" s="40"/>
      <c r="E1562" s="40"/>
      <c r="F1562" s="50"/>
      <c r="G1562" s="91"/>
      <c r="H1562" s="40"/>
      <c r="I1562" s="44"/>
      <c r="J1562" s="48" t="s">
        <v>41</v>
      </c>
      <c r="K1562" s="49"/>
      <c r="L1562" s="42"/>
      <c r="M1562" s="86"/>
      <c r="N1562" s="71"/>
      <c r="O1562" s="72"/>
      <c r="P1562" s="70"/>
      <c r="Q1562" s="78"/>
      <c r="R1562" s="79"/>
      <c r="S1562" s="80">
        <f t="shared" si="114"/>
        <v>8214</v>
      </c>
      <c r="T1562" s="81">
        <f t="shared" si="114"/>
        <v>6659</v>
      </c>
      <c r="U1562" s="88">
        <f t="shared" si="114"/>
        <v>5194.1</v>
      </c>
      <c r="V1562" s="80">
        <f>(U1562/S1562)*100</f>
        <v>63.234721207694186</v>
      </c>
      <c r="W1562" s="81">
        <f>(U1562/T1562)*100</f>
        <v>78.00120138158884</v>
      </c>
      <c r="X1562" s="1"/>
    </row>
    <row r="1563" spans="1:24" ht="23.25">
      <c r="A1563" s="1"/>
      <c r="B1563" s="40"/>
      <c r="C1563" s="40"/>
      <c r="D1563" s="40"/>
      <c r="E1563" s="40"/>
      <c r="F1563" s="50"/>
      <c r="G1563" s="91"/>
      <c r="H1563" s="40"/>
      <c r="I1563" s="44"/>
      <c r="J1563" s="48"/>
      <c r="K1563" s="49"/>
      <c r="L1563" s="42"/>
      <c r="M1563" s="86"/>
      <c r="N1563" s="71"/>
      <c r="O1563" s="72"/>
      <c r="P1563" s="70"/>
      <c r="Q1563" s="78"/>
      <c r="R1563" s="79"/>
      <c r="S1563" s="80"/>
      <c r="T1563" s="81"/>
      <c r="U1563" s="88"/>
      <c r="V1563" s="80"/>
      <c r="W1563" s="81"/>
      <c r="X1563" s="1"/>
    </row>
    <row r="1564" spans="1:24" ht="23.25">
      <c r="A1564" s="1"/>
      <c r="B1564" s="40"/>
      <c r="C1564" s="40"/>
      <c r="D1564" s="40"/>
      <c r="E1564" s="40"/>
      <c r="F1564" s="50"/>
      <c r="G1564" s="91"/>
      <c r="H1564" s="89" t="s">
        <v>586</v>
      </c>
      <c r="I1564" s="44"/>
      <c r="J1564" s="48" t="s">
        <v>587</v>
      </c>
      <c r="K1564" s="49"/>
      <c r="L1564" s="42"/>
      <c r="M1564" s="86"/>
      <c r="N1564" s="71"/>
      <c r="O1564" s="72"/>
      <c r="P1564" s="70"/>
      <c r="Q1564" s="78"/>
      <c r="R1564" s="79"/>
      <c r="S1564" s="80">
        <f>+S1565+S1566</f>
        <v>8214</v>
      </c>
      <c r="T1564" s="81">
        <f>+T1565+T1566</f>
        <v>6659</v>
      </c>
      <c r="U1564" s="88">
        <f>+U1565+U1566</f>
        <v>5194.1</v>
      </c>
      <c r="V1564" s="80">
        <f>(U1564/S1564)*100</f>
        <v>63.234721207694186</v>
      </c>
      <c r="W1564" s="81">
        <f>(U1564/T1564)*100</f>
        <v>78.00120138158884</v>
      </c>
      <c r="X1564" s="1"/>
    </row>
    <row r="1565" spans="1:24" ht="23.25">
      <c r="A1565" s="1"/>
      <c r="B1565" s="40"/>
      <c r="C1565" s="40"/>
      <c r="D1565" s="40"/>
      <c r="E1565" s="40"/>
      <c r="F1565" s="50"/>
      <c r="G1565" s="91"/>
      <c r="H1565" s="40"/>
      <c r="I1565" s="44"/>
      <c r="J1565" s="48" t="s">
        <v>40</v>
      </c>
      <c r="K1565" s="49"/>
      <c r="L1565" s="42"/>
      <c r="M1565" s="86"/>
      <c r="N1565" s="71"/>
      <c r="O1565" s="72"/>
      <c r="P1565" s="70"/>
      <c r="Q1565" s="78"/>
      <c r="R1565" s="79"/>
      <c r="S1565" s="80">
        <v>0</v>
      </c>
      <c r="T1565" s="81">
        <v>0</v>
      </c>
      <c r="U1565" s="88">
        <v>0</v>
      </c>
      <c r="V1565" s="80"/>
      <c r="W1565" s="81"/>
      <c r="X1565" s="1"/>
    </row>
    <row r="1566" spans="1:24" ht="23.25">
      <c r="A1566" s="1"/>
      <c r="B1566" s="40"/>
      <c r="C1566" s="40"/>
      <c r="D1566" s="40"/>
      <c r="E1566" s="40"/>
      <c r="F1566" s="50"/>
      <c r="G1566" s="91"/>
      <c r="H1566" s="40"/>
      <c r="I1566" s="44"/>
      <c r="J1566" s="48" t="s">
        <v>41</v>
      </c>
      <c r="K1566" s="49"/>
      <c r="L1566" s="42"/>
      <c r="M1566" s="86"/>
      <c r="N1566" s="71"/>
      <c r="O1566" s="72"/>
      <c r="P1566" s="70"/>
      <c r="Q1566" s="78"/>
      <c r="R1566" s="79"/>
      <c r="S1566" s="80">
        <v>8214</v>
      </c>
      <c r="T1566" s="81">
        <v>6659</v>
      </c>
      <c r="U1566" s="88">
        <v>5194.1</v>
      </c>
      <c r="V1566" s="80">
        <f>(U1566/S1566)*100</f>
        <v>63.234721207694186</v>
      </c>
      <c r="W1566" s="81">
        <f>(U1566/T1566)*100</f>
        <v>78.00120138158884</v>
      </c>
      <c r="X1566" s="1"/>
    </row>
    <row r="1567" spans="1:24" ht="23.25">
      <c r="A1567" s="1"/>
      <c r="B1567" s="40"/>
      <c r="C1567" s="40"/>
      <c r="D1567" s="40"/>
      <c r="E1567" s="40"/>
      <c r="F1567" s="50"/>
      <c r="G1567" s="91"/>
      <c r="H1567" s="40"/>
      <c r="I1567" s="44"/>
      <c r="J1567" s="48"/>
      <c r="K1567" s="49"/>
      <c r="L1567" s="42"/>
      <c r="M1567" s="86"/>
      <c r="N1567" s="71"/>
      <c r="O1567" s="72"/>
      <c r="P1567" s="70"/>
      <c r="Q1567" s="78"/>
      <c r="R1567" s="79"/>
      <c r="S1567" s="80"/>
      <c r="T1567" s="81"/>
      <c r="U1567" s="88"/>
      <c r="V1567" s="80"/>
      <c r="W1567" s="81"/>
      <c r="X1567" s="1"/>
    </row>
    <row r="1568" spans="1:24" ht="23.25">
      <c r="A1568" s="1"/>
      <c r="B1568" s="40"/>
      <c r="C1568" s="40"/>
      <c r="D1568" s="40"/>
      <c r="E1568" s="40"/>
      <c r="F1568" s="50"/>
      <c r="G1568" s="92" t="s">
        <v>592</v>
      </c>
      <c r="H1568" s="40"/>
      <c r="I1568" s="44"/>
      <c r="J1568" s="48" t="s">
        <v>593</v>
      </c>
      <c r="K1568" s="49"/>
      <c r="L1568" s="42"/>
      <c r="M1568" s="86"/>
      <c r="N1568" s="71"/>
      <c r="O1568" s="72"/>
      <c r="P1568" s="70"/>
      <c r="Q1568" s="78"/>
      <c r="R1568" s="79"/>
      <c r="S1568" s="80">
        <f>+S1569+S1570</f>
        <v>3866.2</v>
      </c>
      <c r="T1568" s="81">
        <f>+T1569+T1570</f>
        <v>27059.1</v>
      </c>
      <c r="U1568" s="88">
        <f>+U1569+U1570</f>
        <v>23689.3</v>
      </c>
      <c r="V1568" s="80">
        <f>(U1568/S1568)*100</f>
        <v>612.7282603072784</v>
      </c>
      <c r="W1568" s="81">
        <f>(U1568/T1568)*100</f>
        <v>87.54651854644095</v>
      </c>
      <c r="X1568" s="1"/>
    </row>
    <row r="1569" spans="1:24" ht="23.25">
      <c r="A1569" s="1"/>
      <c r="B1569" s="40"/>
      <c r="C1569" s="40"/>
      <c r="D1569" s="40"/>
      <c r="E1569" s="40"/>
      <c r="F1569" s="50"/>
      <c r="G1569" s="91"/>
      <c r="H1569" s="40"/>
      <c r="I1569" s="44"/>
      <c r="J1569" s="48" t="s">
        <v>40</v>
      </c>
      <c r="K1569" s="49"/>
      <c r="L1569" s="42"/>
      <c r="M1569" s="86"/>
      <c r="N1569" s="71"/>
      <c r="O1569" s="72"/>
      <c r="P1569" s="70"/>
      <c r="Q1569" s="78"/>
      <c r="R1569" s="79"/>
      <c r="S1569" s="80">
        <f aca="true" t="shared" si="115" ref="S1569:U1570">+S1585</f>
        <v>0</v>
      </c>
      <c r="T1569" s="81">
        <f t="shared" si="115"/>
        <v>0</v>
      </c>
      <c r="U1569" s="88">
        <f t="shared" si="115"/>
        <v>0</v>
      </c>
      <c r="V1569" s="80"/>
      <c r="W1569" s="81"/>
      <c r="X1569" s="1"/>
    </row>
    <row r="1570" spans="1:24" ht="23.25">
      <c r="A1570" s="1"/>
      <c r="B1570" s="40"/>
      <c r="C1570" s="40"/>
      <c r="D1570" s="40"/>
      <c r="E1570" s="40"/>
      <c r="F1570" s="50"/>
      <c r="G1570" s="91"/>
      <c r="H1570" s="40"/>
      <c r="I1570" s="44"/>
      <c r="J1570" s="48" t="s">
        <v>41</v>
      </c>
      <c r="K1570" s="49"/>
      <c r="L1570" s="42"/>
      <c r="M1570" s="86"/>
      <c r="N1570" s="71"/>
      <c r="O1570" s="72"/>
      <c r="P1570" s="70"/>
      <c r="Q1570" s="78"/>
      <c r="R1570" s="79"/>
      <c r="S1570" s="80">
        <f t="shared" si="115"/>
        <v>3866.2</v>
      </c>
      <c r="T1570" s="81">
        <f t="shared" si="115"/>
        <v>27059.1</v>
      </c>
      <c r="U1570" s="88">
        <f t="shared" si="115"/>
        <v>23689.3</v>
      </c>
      <c r="V1570" s="80">
        <f>(U1570/S1570)*100</f>
        <v>612.7282603072784</v>
      </c>
      <c r="W1570" s="81">
        <f>(U1570/T1570)*100</f>
        <v>87.54651854644095</v>
      </c>
      <c r="X1570" s="1"/>
    </row>
    <row r="1571" spans="1:24" ht="23.25">
      <c r="A1571" s="1"/>
      <c r="B1571" s="40"/>
      <c r="C1571" s="40"/>
      <c r="D1571" s="40"/>
      <c r="E1571" s="40"/>
      <c r="F1571" s="50"/>
      <c r="G1571" s="91"/>
      <c r="H1571" s="40"/>
      <c r="I1571" s="44"/>
      <c r="J1571" s="48"/>
      <c r="K1571" s="49"/>
      <c r="L1571" s="42"/>
      <c r="M1571" s="86"/>
      <c r="N1571" s="71"/>
      <c r="O1571" s="72"/>
      <c r="P1571" s="70"/>
      <c r="Q1571" s="78"/>
      <c r="R1571" s="79"/>
      <c r="S1571" s="80"/>
      <c r="T1571" s="81"/>
      <c r="U1571" s="88"/>
      <c r="V1571" s="80"/>
      <c r="W1571" s="81"/>
      <c r="X1571" s="1"/>
    </row>
    <row r="1572" spans="1:24" ht="23.25">
      <c r="A1572" s="1"/>
      <c r="B1572" s="40"/>
      <c r="C1572" s="40"/>
      <c r="D1572" s="40"/>
      <c r="E1572" s="40"/>
      <c r="F1572" s="50"/>
      <c r="G1572" s="91"/>
      <c r="H1572" s="40"/>
      <c r="I1572" s="44"/>
      <c r="J1572" s="48" t="s">
        <v>579</v>
      </c>
      <c r="K1572" s="49"/>
      <c r="L1572" s="42" t="s">
        <v>580</v>
      </c>
      <c r="M1572" s="86"/>
      <c r="N1572" s="71"/>
      <c r="O1572" s="72"/>
      <c r="P1572" s="70"/>
      <c r="Q1572" s="78"/>
      <c r="R1572" s="79"/>
      <c r="S1572" s="80"/>
      <c r="T1572" s="81"/>
      <c r="U1572" s="88"/>
      <c r="V1572" s="80"/>
      <c r="W1572" s="81"/>
      <c r="X1572" s="1"/>
    </row>
    <row r="1573" spans="1:24" ht="23.25">
      <c r="A1573" s="1"/>
      <c r="B1573" s="40"/>
      <c r="C1573" s="40"/>
      <c r="D1573" s="40"/>
      <c r="E1573" s="40"/>
      <c r="F1573" s="50"/>
      <c r="G1573" s="91"/>
      <c r="H1573" s="40"/>
      <c r="I1573" s="44"/>
      <c r="J1573" s="48" t="s">
        <v>581</v>
      </c>
      <c r="K1573" s="49"/>
      <c r="L1573" s="42" t="s">
        <v>582</v>
      </c>
      <c r="M1573" s="86"/>
      <c r="N1573" s="71"/>
      <c r="O1573" s="72"/>
      <c r="P1573" s="70"/>
      <c r="Q1573" s="78"/>
      <c r="R1573" s="79"/>
      <c r="S1573" s="80"/>
      <c r="T1573" s="81"/>
      <c r="U1573" s="88"/>
      <c r="V1573" s="80"/>
      <c r="W1573" s="81"/>
      <c r="X1573" s="1"/>
    </row>
    <row r="1574" spans="1:24" ht="23.25">
      <c r="A1574" s="1"/>
      <c r="B1574" s="40"/>
      <c r="C1574" s="40"/>
      <c r="D1574" s="40"/>
      <c r="E1574" s="40"/>
      <c r="F1574" s="50"/>
      <c r="G1574" s="91"/>
      <c r="H1574" s="40"/>
      <c r="I1574" s="44"/>
      <c r="J1574" s="48" t="s">
        <v>583</v>
      </c>
      <c r="K1574" s="49"/>
      <c r="L1574" s="42" t="s">
        <v>584</v>
      </c>
      <c r="M1574" s="86" t="s">
        <v>585</v>
      </c>
      <c r="N1574" s="71">
        <v>9</v>
      </c>
      <c r="O1574" s="72">
        <v>18</v>
      </c>
      <c r="P1574" s="70">
        <v>16</v>
      </c>
      <c r="Q1574" s="78">
        <f>(P1574/N1574)*100</f>
        <v>177.77777777777777</v>
      </c>
      <c r="R1574" s="79">
        <f>(P1574/O1574)*100</f>
        <v>88.88888888888889</v>
      </c>
      <c r="S1574" s="80">
        <f>+S1585+S1586</f>
        <v>3866.2</v>
      </c>
      <c r="T1574" s="81">
        <f>+T1585+T1586</f>
        <v>27059.1</v>
      </c>
      <c r="U1574" s="88">
        <f>+U1585+U1586</f>
        <v>23689.3</v>
      </c>
      <c r="V1574" s="80">
        <f>(U1574/S1574)*100</f>
        <v>612.7282603072784</v>
      </c>
      <c r="W1574" s="81">
        <f>(U1574/T1574)*100</f>
        <v>87.54651854644095</v>
      </c>
      <c r="X1574" s="1"/>
    </row>
    <row r="1575" spans="1:24" ht="23.25">
      <c r="A1575" s="1"/>
      <c r="B1575" s="51"/>
      <c r="C1575" s="51"/>
      <c r="D1575" s="51"/>
      <c r="E1575" s="51"/>
      <c r="F1575" s="93"/>
      <c r="G1575" s="94"/>
      <c r="H1575" s="51"/>
      <c r="I1575" s="55"/>
      <c r="J1575" s="56"/>
      <c r="K1575" s="57"/>
      <c r="L1575" s="53"/>
      <c r="M1575" s="87"/>
      <c r="N1575" s="73"/>
      <c r="O1575" s="74"/>
      <c r="P1575" s="75"/>
      <c r="Q1575" s="82"/>
      <c r="R1575" s="83"/>
      <c r="S1575" s="84"/>
      <c r="T1575" s="85"/>
      <c r="U1575" s="82"/>
      <c r="V1575" s="84"/>
      <c r="W1575" s="85"/>
      <c r="X1575" s="1"/>
    </row>
    <row r="1576" spans="1:24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58"/>
      <c r="T1576" s="58"/>
      <c r="U1576" s="58"/>
      <c r="V1576" s="58"/>
      <c r="W1576" s="58"/>
      <c r="X1576" s="1"/>
    </row>
    <row r="1577" spans="1:24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58"/>
      <c r="T1577" s="58"/>
      <c r="U1577" s="59"/>
      <c r="V1577" s="58"/>
      <c r="W1577" s="59" t="s">
        <v>703</v>
      </c>
      <c r="X1577" s="1"/>
    </row>
    <row r="1578" spans="1:24" ht="23.25">
      <c r="A1578" s="1"/>
      <c r="B1578" s="7"/>
      <c r="C1578" s="8"/>
      <c r="D1578" s="8"/>
      <c r="E1578" s="8"/>
      <c r="F1578" s="8"/>
      <c r="G1578" s="8"/>
      <c r="H1578" s="60"/>
      <c r="I1578" s="10"/>
      <c r="J1578" s="10"/>
      <c r="K1578" s="11"/>
      <c r="L1578" s="7" t="s">
        <v>34</v>
      </c>
      <c r="M1578" s="12"/>
      <c r="N1578" s="12"/>
      <c r="O1578" s="12"/>
      <c r="P1578" s="12"/>
      <c r="Q1578" s="12"/>
      <c r="R1578" s="12"/>
      <c r="S1578" s="13"/>
      <c r="T1578" s="8"/>
      <c r="U1578" s="8"/>
      <c r="V1578" s="8"/>
      <c r="W1578" s="9"/>
      <c r="X1578" s="1"/>
    </row>
    <row r="1579" spans="1:24" ht="23.25">
      <c r="A1579" s="1"/>
      <c r="B1579" s="14" t="s">
        <v>23</v>
      </c>
      <c r="C1579" s="15"/>
      <c r="D1579" s="15"/>
      <c r="E1579" s="15"/>
      <c r="F1579" s="15"/>
      <c r="G1579" s="15"/>
      <c r="H1579" s="61"/>
      <c r="I1579" s="17"/>
      <c r="J1579" s="17"/>
      <c r="K1579" s="18"/>
      <c r="L1579" s="19"/>
      <c r="M1579" s="66"/>
      <c r="N1579" s="62" t="s">
        <v>35</v>
      </c>
      <c r="O1579" s="62"/>
      <c r="P1579" s="62"/>
      <c r="Q1579" s="62"/>
      <c r="R1579" s="63"/>
      <c r="S1579" s="14" t="s">
        <v>2</v>
      </c>
      <c r="T1579" s="15"/>
      <c r="U1579" s="15"/>
      <c r="V1579" s="15"/>
      <c r="W1579" s="16"/>
      <c r="X1579" s="1"/>
    </row>
    <row r="1580" spans="1:24" ht="23.25">
      <c r="A1580" s="1"/>
      <c r="B1580" s="20" t="s">
        <v>24</v>
      </c>
      <c r="C1580" s="21"/>
      <c r="D1580" s="21"/>
      <c r="E1580" s="21"/>
      <c r="F1580" s="21"/>
      <c r="G1580" s="21"/>
      <c r="H1580" s="61"/>
      <c r="I1580" s="1"/>
      <c r="J1580" s="2" t="s">
        <v>4</v>
      </c>
      <c r="K1580" s="18"/>
      <c r="L1580" s="23" t="s">
        <v>32</v>
      </c>
      <c r="M1580" s="23" t="s">
        <v>20</v>
      </c>
      <c r="N1580" s="64"/>
      <c r="O1580" s="17"/>
      <c r="P1580" s="65"/>
      <c r="Q1580" s="23" t="s">
        <v>3</v>
      </c>
      <c r="R1580" s="16"/>
      <c r="S1580" s="20" t="s">
        <v>36</v>
      </c>
      <c r="T1580" s="21"/>
      <c r="U1580" s="21"/>
      <c r="V1580" s="21"/>
      <c r="W1580" s="22"/>
      <c r="X1580" s="1"/>
    </row>
    <row r="1581" spans="1:24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33</v>
      </c>
      <c r="M1581" s="30" t="s">
        <v>21</v>
      </c>
      <c r="N1581" s="28" t="s">
        <v>6</v>
      </c>
      <c r="O1581" s="67" t="s">
        <v>7</v>
      </c>
      <c r="P1581" s="28" t="s">
        <v>8</v>
      </c>
      <c r="Q1581" s="20" t="s">
        <v>30</v>
      </c>
      <c r="R1581" s="22"/>
      <c r="S1581" s="24"/>
      <c r="T1581" s="25"/>
      <c r="U1581" s="1"/>
      <c r="V1581" s="14" t="s">
        <v>3</v>
      </c>
      <c r="W1581" s="16"/>
      <c r="X1581" s="1"/>
    </row>
    <row r="1582" spans="1:24" ht="23.25">
      <c r="A1582" s="1"/>
      <c r="B1582" s="14" t="s">
        <v>13</v>
      </c>
      <c r="C1582" s="14" t="s">
        <v>14</v>
      </c>
      <c r="D1582" s="14" t="s">
        <v>15</v>
      </c>
      <c r="E1582" s="14" t="s">
        <v>16</v>
      </c>
      <c r="F1582" s="27" t="s">
        <v>17</v>
      </c>
      <c r="G1582" s="2" t="s">
        <v>5</v>
      </c>
      <c r="H1582" s="14" t="s">
        <v>18</v>
      </c>
      <c r="I1582" s="24"/>
      <c r="J1582" s="1"/>
      <c r="K1582" s="18"/>
      <c r="L1582" s="26" t="s">
        <v>19</v>
      </c>
      <c r="M1582" s="28" t="s">
        <v>22</v>
      </c>
      <c r="N1582" s="28"/>
      <c r="O1582" s="28"/>
      <c r="P1582" s="28"/>
      <c r="Q1582" s="26" t="s">
        <v>25</v>
      </c>
      <c r="R1582" s="29" t="s">
        <v>25</v>
      </c>
      <c r="S1582" s="30" t="s">
        <v>6</v>
      </c>
      <c r="T1582" s="28" t="s">
        <v>9</v>
      </c>
      <c r="U1582" s="26" t="s">
        <v>10</v>
      </c>
      <c r="V1582" s="14" t="s">
        <v>11</v>
      </c>
      <c r="W1582" s="16"/>
      <c r="X1582" s="1"/>
    </row>
    <row r="1583" spans="1:24" ht="23.25">
      <c r="A1583" s="1"/>
      <c r="B1583" s="31"/>
      <c r="C1583" s="31"/>
      <c r="D1583" s="31"/>
      <c r="E1583" s="31"/>
      <c r="F1583" s="32"/>
      <c r="G1583" s="33"/>
      <c r="H1583" s="31"/>
      <c r="I1583" s="31"/>
      <c r="J1583" s="33"/>
      <c r="K1583" s="34"/>
      <c r="L1583" s="35"/>
      <c r="M1583" s="36"/>
      <c r="N1583" s="36"/>
      <c r="O1583" s="36"/>
      <c r="P1583" s="36"/>
      <c r="Q1583" s="35" t="s">
        <v>26</v>
      </c>
      <c r="R1583" s="37" t="s">
        <v>27</v>
      </c>
      <c r="S1583" s="31"/>
      <c r="T1583" s="32"/>
      <c r="U1583" s="33"/>
      <c r="V1583" s="38" t="s">
        <v>28</v>
      </c>
      <c r="W1583" s="39" t="s">
        <v>29</v>
      </c>
      <c r="X1583" s="1"/>
    </row>
    <row r="1584" spans="1:24" ht="23.25">
      <c r="A1584" s="1"/>
      <c r="B1584" s="40"/>
      <c r="C1584" s="40"/>
      <c r="D1584" s="40"/>
      <c r="E1584" s="40"/>
      <c r="F1584" s="50"/>
      <c r="G1584" s="91"/>
      <c r="H1584" s="40"/>
      <c r="I1584" s="44"/>
      <c r="J1584" s="45"/>
      <c r="K1584" s="46"/>
      <c r="L1584" s="47"/>
      <c r="M1584" s="86"/>
      <c r="N1584" s="70"/>
      <c r="O1584" s="70"/>
      <c r="P1584" s="70"/>
      <c r="Q1584" s="78"/>
      <c r="R1584" s="79"/>
      <c r="S1584" s="80"/>
      <c r="T1584" s="80"/>
      <c r="U1584" s="80"/>
      <c r="V1584" s="80"/>
      <c r="W1584" s="81"/>
      <c r="X1584" s="1"/>
    </row>
    <row r="1585" spans="1:24" ht="23.25">
      <c r="A1585" s="1"/>
      <c r="B1585" s="89" t="s">
        <v>571</v>
      </c>
      <c r="C1585" s="89" t="s">
        <v>542</v>
      </c>
      <c r="D1585" s="89" t="s">
        <v>72</v>
      </c>
      <c r="E1585" s="89" t="s">
        <v>44</v>
      </c>
      <c r="F1585" s="90" t="s">
        <v>575</v>
      </c>
      <c r="G1585" s="92" t="s">
        <v>592</v>
      </c>
      <c r="H1585" s="40"/>
      <c r="I1585" s="44"/>
      <c r="J1585" s="48" t="s">
        <v>40</v>
      </c>
      <c r="K1585" s="49"/>
      <c r="L1585" s="42"/>
      <c r="M1585" s="86"/>
      <c r="N1585" s="71"/>
      <c r="O1585" s="72"/>
      <c r="P1585" s="70"/>
      <c r="Q1585" s="78"/>
      <c r="R1585" s="79"/>
      <c r="S1585" s="80">
        <f aca="true" t="shared" si="116" ref="S1585:U1586">+S1589</f>
        <v>0</v>
      </c>
      <c r="T1585" s="81">
        <f t="shared" si="116"/>
        <v>0</v>
      </c>
      <c r="U1585" s="88">
        <f t="shared" si="116"/>
        <v>0</v>
      </c>
      <c r="V1585" s="80"/>
      <c r="W1585" s="81"/>
      <c r="X1585" s="1"/>
    </row>
    <row r="1586" spans="1:24" ht="23.25">
      <c r="A1586" s="1"/>
      <c r="B1586" s="40"/>
      <c r="C1586" s="40"/>
      <c r="D1586" s="40"/>
      <c r="E1586" s="40"/>
      <c r="F1586" s="50"/>
      <c r="G1586" s="91"/>
      <c r="H1586" s="40"/>
      <c r="I1586" s="44"/>
      <c r="J1586" s="48" t="s">
        <v>41</v>
      </c>
      <c r="K1586" s="49"/>
      <c r="L1586" s="42"/>
      <c r="M1586" s="86"/>
      <c r="N1586" s="71"/>
      <c r="O1586" s="72"/>
      <c r="P1586" s="70"/>
      <c r="Q1586" s="78"/>
      <c r="R1586" s="79"/>
      <c r="S1586" s="80">
        <f t="shared" si="116"/>
        <v>3866.2</v>
      </c>
      <c r="T1586" s="81">
        <f t="shared" si="116"/>
        <v>27059.1</v>
      </c>
      <c r="U1586" s="88">
        <f t="shared" si="116"/>
        <v>23689.3</v>
      </c>
      <c r="V1586" s="80">
        <f>(U1586/S1586)*100</f>
        <v>612.7282603072784</v>
      </c>
      <c r="W1586" s="81">
        <f>(U1586/T1586)*100</f>
        <v>87.54651854644095</v>
      </c>
      <c r="X1586" s="1"/>
    </row>
    <row r="1587" spans="1:24" ht="23.25">
      <c r="A1587" s="1"/>
      <c r="B1587" s="40"/>
      <c r="C1587" s="40"/>
      <c r="D1587" s="40"/>
      <c r="E1587" s="40"/>
      <c r="F1587" s="50"/>
      <c r="G1587" s="91"/>
      <c r="H1587" s="40"/>
      <c r="I1587" s="44"/>
      <c r="J1587" s="48"/>
      <c r="K1587" s="49"/>
      <c r="L1587" s="42"/>
      <c r="M1587" s="86"/>
      <c r="N1587" s="71"/>
      <c r="O1587" s="72"/>
      <c r="P1587" s="70"/>
      <c r="Q1587" s="78"/>
      <c r="R1587" s="79"/>
      <c r="S1587" s="80"/>
      <c r="T1587" s="81"/>
      <c r="U1587" s="88"/>
      <c r="V1587" s="80"/>
      <c r="W1587" s="81"/>
      <c r="X1587" s="1"/>
    </row>
    <row r="1588" spans="1:24" ht="23.25">
      <c r="A1588" s="1"/>
      <c r="B1588" s="40"/>
      <c r="C1588" s="40"/>
      <c r="D1588" s="40"/>
      <c r="E1588" s="40"/>
      <c r="F1588" s="50"/>
      <c r="G1588" s="91"/>
      <c r="H1588" s="89" t="s">
        <v>586</v>
      </c>
      <c r="I1588" s="44"/>
      <c r="J1588" s="48" t="s">
        <v>594</v>
      </c>
      <c r="K1588" s="49"/>
      <c r="L1588" s="42"/>
      <c r="M1588" s="86"/>
      <c r="N1588" s="71"/>
      <c r="O1588" s="72"/>
      <c r="P1588" s="70"/>
      <c r="Q1588" s="78"/>
      <c r="R1588" s="79"/>
      <c r="S1588" s="80">
        <f>+S1589+S1590</f>
        <v>3866.2</v>
      </c>
      <c r="T1588" s="81">
        <f>+T1589+T1590</f>
        <v>27059.1</v>
      </c>
      <c r="U1588" s="88">
        <f>+U1589+U1590</f>
        <v>23689.3</v>
      </c>
      <c r="V1588" s="80">
        <f>(U1588/S1588)*100</f>
        <v>612.7282603072784</v>
      </c>
      <c r="W1588" s="81">
        <f>(U1588/T1588)*100</f>
        <v>87.54651854644095</v>
      </c>
      <c r="X1588" s="1"/>
    </row>
    <row r="1589" spans="1:24" ht="23.25">
      <c r="A1589" s="1"/>
      <c r="B1589" s="40"/>
      <c r="C1589" s="40"/>
      <c r="D1589" s="40"/>
      <c r="E1589" s="40"/>
      <c r="F1589" s="50"/>
      <c r="G1589" s="91"/>
      <c r="H1589" s="40"/>
      <c r="I1589" s="44"/>
      <c r="J1589" s="48" t="s">
        <v>40</v>
      </c>
      <c r="K1589" s="49"/>
      <c r="L1589" s="42"/>
      <c r="M1589" s="86"/>
      <c r="N1589" s="71"/>
      <c r="O1589" s="72"/>
      <c r="P1589" s="70"/>
      <c r="Q1589" s="78"/>
      <c r="R1589" s="79"/>
      <c r="S1589" s="80">
        <v>0</v>
      </c>
      <c r="T1589" s="81">
        <v>0</v>
      </c>
      <c r="U1589" s="88">
        <v>0</v>
      </c>
      <c r="V1589" s="80"/>
      <c r="W1589" s="81"/>
      <c r="X1589" s="1"/>
    </row>
    <row r="1590" spans="1:24" ht="23.25">
      <c r="A1590" s="1"/>
      <c r="B1590" s="40"/>
      <c r="C1590" s="40"/>
      <c r="D1590" s="40"/>
      <c r="E1590" s="40"/>
      <c r="F1590" s="50"/>
      <c r="G1590" s="91"/>
      <c r="H1590" s="40"/>
      <c r="I1590" s="44"/>
      <c r="J1590" s="48" t="s">
        <v>41</v>
      </c>
      <c r="K1590" s="49"/>
      <c r="L1590" s="42"/>
      <c r="M1590" s="86"/>
      <c r="N1590" s="71"/>
      <c r="O1590" s="72"/>
      <c r="P1590" s="70"/>
      <c r="Q1590" s="78"/>
      <c r="R1590" s="79"/>
      <c r="S1590" s="80">
        <v>3866.2</v>
      </c>
      <c r="T1590" s="81">
        <v>27059.1</v>
      </c>
      <c r="U1590" s="88">
        <v>23689.3</v>
      </c>
      <c r="V1590" s="80">
        <f>(U1590/S1590)*100</f>
        <v>612.7282603072784</v>
      </c>
      <c r="W1590" s="81">
        <f>(U1590/T1590)*100</f>
        <v>87.54651854644095</v>
      </c>
      <c r="X1590" s="1"/>
    </row>
    <row r="1591" spans="1:24" ht="23.25">
      <c r="A1591" s="1"/>
      <c r="B1591" s="40"/>
      <c r="C1591" s="40"/>
      <c r="D1591" s="40"/>
      <c r="E1591" s="40"/>
      <c r="F1591" s="50"/>
      <c r="G1591" s="91"/>
      <c r="H1591" s="40"/>
      <c r="I1591" s="44"/>
      <c r="J1591" s="48"/>
      <c r="K1591" s="49"/>
      <c r="L1591" s="42"/>
      <c r="M1591" s="86"/>
      <c r="N1591" s="71"/>
      <c r="O1591" s="72"/>
      <c r="P1591" s="70"/>
      <c r="Q1591" s="78"/>
      <c r="R1591" s="79"/>
      <c r="S1591" s="80"/>
      <c r="T1591" s="81"/>
      <c r="U1591" s="88"/>
      <c r="V1591" s="80"/>
      <c r="W1591" s="81"/>
      <c r="X1591" s="1"/>
    </row>
    <row r="1592" spans="1:24" ht="23.25">
      <c r="A1592" s="1"/>
      <c r="B1592" s="40"/>
      <c r="C1592" s="40"/>
      <c r="D1592" s="40"/>
      <c r="E1592" s="40"/>
      <c r="F1592" s="50"/>
      <c r="G1592" s="92" t="s">
        <v>595</v>
      </c>
      <c r="H1592" s="40"/>
      <c r="I1592" s="44"/>
      <c r="J1592" s="48" t="s">
        <v>596</v>
      </c>
      <c r="K1592" s="49"/>
      <c r="L1592" s="42"/>
      <c r="M1592" s="86"/>
      <c r="N1592" s="71"/>
      <c r="O1592" s="72"/>
      <c r="P1592" s="70"/>
      <c r="Q1592" s="78"/>
      <c r="R1592" s="79"/>
      <c r="S1592" s="80">
        <f>+S1593+S1594</f>
        <v>140000</v>
      </c>
      <c r="T1592" s="81">
        <f>+T1593+T1594</f>
        <v>8337.9</v>
      </c>
      <c r="U1592" s="88">
        <f>+U1593+U1594</f>
        <v>7964.8</v>
      </c>
      <c r="V1592" s="80">
        <f>(U1592/S1592)*100</f>
        <v>5.6891428571428575</v>
      </c>
      <c r="W1592" s="81">
        <f>(U1592/T1592)*100</f>
        <v>95.52525216181533</v>
      </c>
      <c r="X1592" s="1"/>
    </row>
    <row r="1593" spans="1:24" ht="23.25">
      <c r="A1593" s="1"/>
      <c r="B1593" s="40"/>
      <c r="C1593" s="40"/>
      <c r="D1593" s="40"/>
      <c r="E1593" s="40"/>
      <c r="F1593" s="50"/>
      <c r="G1593" s="91"/>
      <c r="H1593" s="40"/>
      <c r="I1593" s="44"/>
      <c r="J1593" s="48" t="s">
        <v>40</v>
      </c>
      <c r="K1593" s="49"/>
      <c r="L1593" s="42"/>
      <c r="M1593" s="86"/>
      <c r="N1593" s="71"/>
      <c r="O1593" s="72"/>
      <c r="P1593" s="70"/>
      <c r="Q1593" s="78"/>
      <c r="R1593" s="79"/>
      <c r="S1593" s="80">
        <f aca="true" t="shared" si="117" ref="S1593:U1594">+S1603</f>
        <v>0</v>
      </c>
      <c r="T1593" s="81">
        <f t="shared" si="117"/>
        <v>0</v>
      </c>
      <c r="U1593" s="88">
        <f t="shared" si="117"/>
        <v>0</v>
      </c>
      <c r="V1593" s="80"/>
      <c r="W1593" s="81"/>
      <c r="X1593" s="1"/>
    </row>
    <row r="1594" spans="1:24" ht="23.25">
      <c r="A1594" s="1"/>
      <c r="B1594" s="40"/>
      <c r="C1594" s="40"/>
      <c r="D1594" s="40"/>
      <c r="E1594" s="40"/>
      <c r="F1594" s="50"/>
      <c r="G1594" s="91"/>
      <c r="H1594" s="40"/>
      <c r="I1594" s="44"/>
      <c r="J1594" s="48" t="s">
        <v>41</v>
      </c>
      <c r="K1594" s="49"/>
      <c r="L1594" s="42"/>
      <c r="M1594" s="86"/>
      <c r="N1594" s="71"/>
      <c r="O1594" s="72"/>
      <c r="P1594" s="70"/>
      <c r="Q1594" s="78"/>
      <c r="R1594" s="79"/>
      <c r="S1594" s="80">
        <f t="shared" si="117"/>
        <v>140000</v>
      </c>
      <c r="T1594" s="81">
        <f t="shared" si="117"/>
        <v>8337.9</v>
      </c>
      <c r="U1594" s="88">
        <f t="shared" si="117"/>
        <v>7964.8</v>
      </c>
      <c r="V1594" s="80">
        <f>(U1594/S1594)*100</f>
        <v>5.6891428571428575</v>
      </c>
      <c r="W1594" s="81">
        <f>(U1594/T1594)*100</f>
        <v>95.52525216181533</v>
      </c>
      <c r="X1594" s="1"/>
    </row>
    <row r="1595" spans="1:24" ht="23.25">
      <c r="A1595" s="1"/>
      <c r="B1595" s="40"/>
      <c r="C1595" s="40"/>
      <c r="D1595" s="40"/>
      <c r="E1595" s="40"/>
      <c r="F1595" s="50"/>
      <c r="G1595" s="91"/>
      <c r="H1595" s="40"/>
      <c r="I1595" s="44"/>
      <c r="J1595" s="48"/>
      <c r="K1595" s="49"/>
      <c r="L1595" s="42"/>
      <c r="M1595" s="86"/>
      <c r="N1595" s="71"/>
      <c r="O1595" s="72"/>
      <c r="P1595" s="70"/>
      <c r="Q1595" s="78"/>
      <c r="R1595" s="79"/>
      <c r="S1595" s="80"/>
      <c r="T1595" s="81"/>
      <c r="U1595" s="88"/>
      <c r="V1595" s="80"/>
      <c r="W1595" s="81"/>
      <c r="X1595" s="1"/>
    </row>
    <row r="1596" spans="1:24" ht="23.25">
      <c r="A1596" s="1"/>
      <c r="B1596" s="40"/>
      <c r="C1596" s="40"/>
      <c r="D1596" s="40"/>
      <c r="E1596" s="40"/>
      <c r="F1596" s="50"/>
      <c r="G1596" s="91"/>
      <c r="H1596" s="40"/>
      <c r="I1596" s="44"/>
      <c r="J1596" s="48" t="s">
        <v>597</v>
      </c>
      <c r="K1596" s="49"/>
      <c r="L1596" s="42" t="s">
        <v>258</v>
      </c>
      <c r="M1596" s="86"/>
      <c r="N1596" s="71"/>
      <c r="O1596" s="72"/>
      <c r="P1596" s="70"/>
      <c r="Q1596" s="78"/>
      <c r="R1596" s="79"/>
      <c r="S1596" s="80"/>
      <c r="T1596" s="81"/>
      <c r="U1596" s="88"/>
      <c r="V1596" s="80"/>
      <c r="W1596" s="81"/>
      <c r="X1596" s="1"/>
    </row>
    <row r="1597" spans="1:24" ht="23.25">
      <c r="A1597" s="1"/>
      <c r="B1597" s="40"/>
      <c r="C1597" s="40"/>
      <c r="D1597" s="40"/>
      <c r="E1597" s="40"/>
      <c r="F1597" s="50"/>
      <c r="G1597" s="91"/>
      <c r="H1597" s="40"/>
      <c r="I1597" s="44"/>
      <c r="J1597" s="48" t="s">
        <v>598</v>
      </c>
      <c r="K1597" s="49"/>
      <c r="L1597" s="42" t="s">
        <v>599</v>
      </c>
      <c r="M1597" s="86"/>
      <c r="N1597" s="71"/>
      <c r="O1597" s="72"/>
      <c r="P1597" s="70"/>
      <c r="Q1597" s="78"/>
      <c r="R1597" s="79"/>
      <c r="S1597" s="80"/>
      <c r="T1597" s="81"/>
      <c r="U1597" s="88"/>
      <c r="V1597" s="80"/>
      <c r="W1597" s="81"/>
      <c r="X1597" s="1"/>
    </row>
    <row r="1598" spans="1:24" ht="23.25">
      <c r="A1598" s="1"/>
      <c r="B1598" s="40"/>
      <c r="C1598" s="40"/>
      <c r="D1598" s="40"/>
      <c r="E1598" s="40"/>
      <c r="F1598" s="50"/>
      <c r="G1598" s="91"/>
      <c r="H1598" s="40"/>
      <c r="I1598" s="44"/>
      <c r="J1598" s="48"/>
      <c r="K1598" s="49"/>
      <c r="L1598" s="42" t="s">
        <v>600</v>
      </c>
      <c r="M1598" s="86" t="s">
        <v>600</v>
      </c>
      <c r="N1598" s="71">
        <v>3</v>
      </c>
      <c r="O1598" s="72">
        <v>2</v>
      </c>
      <c r="P1598" s="70">
        <v>1</v>
      </c>
      <c r="Q1598" s="78">
        <f>(P1598/N1598)*100</f>
        <v>33.33333333333333</v>
      </c>
      <c r="R1598" s="79">
        <f>(P1598/O1598)*100</f>
        <v>50</v>
      </c>
      <c r="S1598" s="80">
        <f>+S1599+S1600</f>
        <v>140000</v>
      </c>
      <c r="T1598" s="81">
        <f>+T1599+T1600</f>
        <v>8337.9</v>
      </c>
      <c r="U1598" s="88">
        <f>+U1599+U1600</f>
        <v>7964.8</v>
      </c>
      <c r="V1598" s="80">
        <f>(U1598/S1598)*100</f>
        <v>5.6891428571428575</v>
      </c>
      <c r="W1598" s="81">
        <f>(U1598/T1598)*100</f>
        <v>95.52525216181533</v>
      </c>
      <c r="X1598" s="1"/>
    </row>
    <row r="1599" spans="1:24" ht="23.25">
      <c r="A1599" s="1"/>
      <c r="B1599" s="40"/>
      <c r="C1599" s="40"/>
      <c r="D1599" s="40"/>
      <c r="E1599" s="40"/>
      <c r="F1599" s="50"/>
      <c r="G1599" s="91"/>
      <c r="H1599" s="40"/>
      <c r="I1599" s="44"/>
      <c r="J1599" s="48" t="s">
        <v>40</v>
      </c>
      <c r="K1599" s="49"/>
      <c r="L1599" s="42"/>
      <c r="M1599" s="86"/>
      <c r="N1599" s="71"/>
      <c r="O1599" s="72"/>
      <c r="P1599" s="70"/>
      <c r="Q1599" s="78"/>
      <c r="R1599" s="79"/>
      <c r="S1599" s="80">
        <f aca="true" t="shared" si="118" ref="S1599:U1600">+S1603</f>
        <v>0</v>
      </c>
      <c r="T1599" s="81">
        <f t="shared" si="118"/>
        <v>0</v>
      </c>
      <c r="U1599" s="88">
        <f t="shared" si="118"/>
        <v>0</v>
      </c>
      <c r="V1599" s="80"/>
      <c r="W1599" s="81"/>
      <c r="X1599" s="1"/>
    </row>
    <row r="1600" spans="1:24" ht="23.25">
      <c r="A1600" s="1"/>
      <c r="B1600" s="40"/>
      <c r="C1600" s="40"/>
      <c r="D1600" s="40"/>
      <c r="E1600" s="40"/>
      <c r="F1600" s="50"/>
      <c r="G1600" s="91"/>
      <c r="H1600" s="40"/>
      <c r="I1600" s="44"/>
      <c r="J1600" s="48" t="s">
        <v>41</v>
      </c>
      <c r="K1600" s="49"/>
      <c r="L1600" s="42"/>
      <c r="M1600" s="86"/>
      <c r="N1600" s="71"/>
      <c r="O1600" s="72"/>
      <c r="P1600" s="70"/>
      <c r="Q1600" s="78"/>
      <c r="R1600" s="79"/>
      <c r="S1600" s="80">
        <f t="shared" si="118"/>
        <v>140000</v>
      </c>
      <c r="T1600" s="81">
        <f t="shared" si="118"/>
        <v>8337.9</v>
      </c>
      <c r="U1600" s="88">
        <f t="shared" si="118"/>
        <v>7964.8</v>
      </c>
      <c r="V1600" s="80">
        <f>(U1600/S1600)*100</f>
        <v>5.6891428571428575</v>
      </c>
      <c r="W1600" s="81">
        <f>(U1600/T1600)*100</f>
        <v>95.52525216181533</v>
      </c>
      <c r="X1600" s="1"/>
    </row>
    <row r="1601" spans="1:24" ht="23.25">
      <c r="A1601" s="1"/>
      <c r="B1601" s="40"/>
      <c r="C1601" s="40"/>
      <c r="D1601" s="40"/>
      <c r="E1601" s="40"/>
      <c r="F1601" s="50"/>
      <c r="G1601" s="91"/>
      <c r="H1601" s="40"/>
      <c r="I1601" s="44"/>
      <c r="J1601" s="48"/>
      <c r="K1601" s="49"/>
      <c r="L1601" s="42"/>
      <c r="M1601" s="86"/>
      <c r="N1601" s="71"/>
      <c r="O1601" s="72"/>
      <c r="P1601" s="70"/>
      <c r="Q1601" s="78"/>
      <c r="R1601" s="79"/>
      <c r="S1601" s="80"/>
      <c r="T1601" s="81"/>
      <c r="U1601" s="88"/>
      <c r="V1601" s="80"/>
      <c r="W1601" s="81"/>
      <c r="X1601" s="1"/>
    </row>
    <row r="1602" spans="1:24" ht="23.25">
      <c r="A1602" s="1"/>
      <c r="B1602" s="40"/>
      <c r="C1602" s="40"/>
      <c r="D1602" s="40"/>
      <c r="E1602" s="40"/>
      <c r="F1602" s="50"/>
      <c r="G1602" s="91"/>
      <c r="H1602" s="89" t="s">
        <v>586</v>
      </c>
      <c r="I1602" s="44"/>
      <c r="J1602" s="48" t="s">
        <v>594</v>
      </c>
      <c r="K1602" s="49"/>
      <c r="L1602" s="42"/>
      <c r="M1602" s="86"/>
      <c r="N1602" s="71"/>
      <c r="O1602" s="72"/>
      <c r="P1602" s="70"/>
      <c r="Q1602" s="78"/>
      <c r="R1602" s="79"/>
      <c r="S1602" s="80">
        <f>+S1603+S1604</f>
        <v>140000</v>
      </c>
      <c r="T1602" s="81">
        <f>+T1603+T1604</f>
        <v>8337.9</v>
      </c>
      <c r="U1602" s="88">
        <f>+U1603+U1604</f>
        <v>7964.8</v>
      </c>
      <c r="V1602" s="80">
        <f>(U1602/S1602)*100</f>
        <v>5.6891428571428575</v>
      </c>
      <c r="W1602" s="81">
        <f>(U1602/T1602)*100</f>
        <v>95.52525216181533</v>
      </c>
      <c r="X1602" s="1"/>
    </row>
    <row r="1603" spans="1:24" ht="23.25">
      <c r="A1603" s="1"/>
      <c r="B1603" s="40"/>
      <c r="C1603" s="40"/>
      <c r="D1603" s="40"/>
      <c r="E1603" s="40"/>
      <c r="F1603" s="50"/>
      <c r="G1603" s="91"/>
      <c r="H1603" s="40"/>
      <c r="I1603" s="44"/>
      <c r="J1603" s="48" t="s">
        <v>40</v>
      </c>
      <c r="K1603" s="49"/>
      <c r="L1603" s="42"/>
      <c r="M1603" s="86"/>
      <c r="N1603" s="71"/>
      <c r="O1603" s="72"/>
      <c r="P1603" s="70"/>
      <c r="Q1603" s="78"/>
      <c r="R1603" s="79"/>
      <c r="S1603" s="80">
        <v>0</v>
      </c>
      <c r="T1603" s="81">
        <v>0</v>
      </c>
      <c r="U1603" s="88">
        <v>0</v>
      </c>
      <c r="V1603" s="80"/>
      <c r="W1603" s="81"/>
      <c r="X1603" s="1"/>
    </row>
    <row r="1604" spans="1:24" ht="23.25">
      <c r="A1604" s="1"/>
      <c r="B1604" s="40"/>
      <c r="C1604" s="40"/>
      <c r="D1604" s="40"/>
      <c r="E1604" s="40"/>
      <c r="F1604" s="50"/>
      <c r="G1604" s="91"/>
      <c r="H1604" s="40"/>
      <c r="I1604" s="44"/>
      <c r="J1604" s="48" t="s">
        <v>41</v>
      </c>
      <c r="K1604" s="49"/>
      <c r="L1604" s="42"/>
      <c r="M1604" s="86"/>
      <c r="N1604" s="71"/>
      <c r="O1604" s="72"/>
      <c r="P1604" s="70"/>
      <c r="Q1604" s="78"/>
      <c r="R1604" s="79"/>
      <c r="S1604" s="80">
        <v>140000</v>
      </c>
      <c r="T1604" s="81">
        <v>8337.9</v>
      </c>
      <c r="U1604" s="88">
        <v>7964.8</v>
      </c>
      <c r="V1604" s="80">
        <f>(U1604/S1604)*100</f>
        <v>5.6891428571428575</v>
      </c>
      <c r="W1604" s="81">
        <f>(U1604/T1604)*100</f>
        <v>95.52525216181533</v>
      </c>
      <c r="X1604" s="1"/>
    </row>
    <row r="1605" spans="1:24" ht="23.25">
      <c r="A1605" s="1"/>
      <c r="B1605" s="40"/>
      <c r="C1605" s="40"/>
      <c r="D1605" s="40"/>
      <c r="E1605" s="40"/>
      <c r="F1605" s="50"/>
      <c r="G1605" s="91"/>
      <c r="H1605" s="40"/>
      <c r="I1605" s="44"/>
      <c r="J1605" s="48"/>
      <c r="K1605" s="49"/>
      <c r="L1605" s="42"/>
      <c r="M1605" s="86"/>
      <c r="N1605" s="71"/>
      <c r="O1605" s="72"/>
      <c r="P1605" s="70"/>
      <c r="Q1605" s="78"/>
      <c r="R1605" s="79"/>
      <c r="S1605" s="80"/>
      <c r="T1605" s="81"/>
      <c r="U1605" s="88"/>
      <c r="V1605" s="80"/>
      <c r="W1605" s="81"/>
      <c r="X1605" s="1"/>
    </row>
    <row r="1606" spans="1:24" ht="23.25">
      <c r="A1606" s="1"/>
      <c r="B1606" s="40"/>
      <c r="C1606" s="40"/>
      <c r="D1606" s="40"/>
      <c r="E1606" s="40"/>
      <c r="F1606" s="50"/>
      <c r="G1606" s="92" t="s">
        <v>49</v>
      </c>
      <c r="H1606" s="40"/>
      <c r="I1606" s="44"/>
      <c r="J1606" s="48" t="s">
        <v>50</v>
      </c>
      <c r="K1606" s="49"/>
      <c r="L1606" s="42"/>
      <c r="M1606" s="86"/>
      <c r="N1606" s="71"/>
      <c r="O1606" s="72"/>
      <c r="P1606" s="70"/>
      <c r="Q1606" s="78"/>
      <c r="R1606" s="79"/>
      <c r="S1606" s="80"/>
      <c r="T1606" s="81"/>
      <c r="U1606" s="88"/>
      <c r="V1606" s="80"/>
      <c r="W1606" s="81"/>
      <c r="X1606" s="1"/>
    </row>
    <row r="1607" spans="1:24" ht="23.25">
      <c r="A1607" s="1"/>
      <c r="B1607" s="40"/>
      <c r="C1607" s="40"/>
      <c r="D1607" s="40"/>
      <c r="E1607" s="40"/>
      <c r="F1607" s="50"/>
      <c r="G1607" s="91"/>
      <c r="H1607" s="40"/>
      <c r="I1607" s="44"/>
      <c r="J1607" s="48" t="s">
        <v>51</v>
      </c>
      <c r="K1607" s="49"/>
      <c r="L1607" s="42"/>
      <c r="M1607" s="86"/>
      <c r="N1607" s="71"/>
      <c r="O1607" s="72"/>
      <c r="P1607" s="70"/>
      <c r="Q1607" s="78"/>
      <c r="R1607" s="79"/>
      <c r="S1607" s="80">
        <f>+S1608+S1609</f>
        <v>101800</v>
      </c>
      <c r="T1607" s="81">
        <f>+T1608+T1609</f>
        <v>0</v>
      </c>
      <c r="U1607" s="88">
        <f>+U1608+U1609</f>
        <v>0</v>
      </c>
      <c r="V1607" s="80">
        <f>(U1607/S1607)*100</f>
        <v>0</v>
      </c>
      <c r="W1607" s="81"/>
      <c r="X1607" s="1"/>
    </row>
    <row r="1608" spans="1:24" ht="23.25">
      <c r="A1608" s="1"/>
      <c r="B1608" s="40"/>
      <c r="C1608" s="40"/>
      <c r="D1608" s="40"/>
      <c r="E1608" s="40"/>
      <c r="F1608" s="50"/>
      <c r="G1608" s="91"/>
      <c r="H1608" s="40"/>
      <c r="I1608" s="44"/>
      <c r="J1608" s="48" t="s">
        <v>40</v>
      </c>
      <c r="K1608" s="49"/>
      <c r="L1608" s="42"/>
      <c r="M1608" s="86"/>
      <c r="N1608" s="71"/>
      <c r="O1608" s="72"/>
      <c r="P1608" s="70"/>
      <c r="Q1608" s="78"/>
      <c r="R1608" s="79"/>
      <c r="S1608" s="80">
        <f aca="true" t="shared" si="119" ref="S1608:U1609">+S1612</f>
        <v>0</v>
      </c>
      <c r="T1608" s="81">
        <f t="shared" si="119"/>
        <v>0</v>
      </c>
      <c r="U1608" s="88">
        <f t="shared" si="119"/>
        <v>0</v>
      </c>
      <c r="V1608" s="80"/>
      <c r="W1608" s="81"/>
      <c r="X1608" s="1"/>
    </row>
    <row r="1609" spans="1:24" ht="23.25">
      <c r="A1609" s="1"/>
      <c r="B1609" s="40"/>
      <c r="C1609" s="40"/>
      <c r="D1609" s="40"/>
      <c r="E1609" s="40"/>
      <c r="F1609" s="50"/>
      <c r="G1609" s="91"/>
      <c r="H1609" s="40"/>
      <c r="I1609" s="44"/>
      <c r="J1609" s="48" t="s">
        <v>41</v>
      </c>
      <c r="K1609" s="49"/>
      <c r="L1609" s="42"/>
      <c r="M1609" s="86"/>
      <c r="N1609" s="71"/>
      <c r="O1609" s="72"/>
      <c r="P1609" s="70"/>
      <c r="Q1609" s="78"/>
      <c r="R1609" s="79"/>
      <c r="S1609" s="80">
        <f t="shared" si="119"/>
        <v>101800</v>
      </c>
      <c r="T1609" s="81">
        <f t="shared" si="119"/>
        <v>0</v>
      </c>
      <c r="U1609" s="88">
        <f t="shared" si="119"/>
        <v>0</v>
      </c>
      <c r="V1609" s="80">
        <f>(U1609/S1609)*100</f>
        <v>0</v>
      </c>
      <c r="W1609" s="81"/>
      <c r="X1609" s="1"/>
    </row>
    <row r="1610" spans="1:24" ht="23.25">
      <c r="A1610" s="1"/>
      <c r="B1610" s="40"/>
      <c r="C1610" s="40"/>
      <c r="D1610" s="40"/>
      <c r="E1610" s="40"/>
      <c r="F1610" s="50"/>
      <c r="G1610" s="91"/>
      <c r="H1610" s="40"/>
      <c r="I1610" s="44"/>
      <c r="J1610" s="48"/>
      <c r="K1610" s="49"/>
      <c r="L1610" s="42"/>
      <c r="M1610" s="86"/>
      <c r="N1610" s="71"/>
      <c r="O1610" s="72"/>
      <c r="P1610" s="70"/>
      <c r="Q1610" s="78"/>
      <c r="R1610" s="79"/>
      <c r="S1610" s="80"/>
      <c r="T1610" s="81"/>
      <c r="U1610" s="88"/>
      <c r="V1610" s="80"/>
      <c r="W1610" s="81"/>
      <c r="X1610" s="1"/>
    </row>
    <row r="1611" spans="1:24" ht="23.25">
      <c r="A1611" s="1"/>
      <c r="B1611" s="40"/>
      <c r="C1611" s="40"/>
      <c r="D1611" s="40"/>
      <c r="E1611" s="40"/>
      <c r="F1611" s="50"/>
      <c r="G1611" s="91"/>
      <c r="H1611" s="89" t="s">
        <v>586</v>
      </c>
      <c r="I1611" s="44"/>
      <c r="J1611" s="48" t="s">
        <v>594</v>
      </c>
      <c r="K1611" s="49"/>
      <c r="L1611" s="42"/>
      <c r="M1611" s="86"/>
      <c r="N1611" s="71"/>
      <c r="O1611" s="72"/>
      <c r="P1611" s="70"/>
      <c r="Q1611" s="78"/>
      <c r="R1611" s="79"/>
      <c r="S1611" s="80">
        <f>+S1612+S1613</f>
        <v>101800</v>
      </c>
      <c r="T1611" s="81">
        <f>+T1612+T1613</f>
        <v>0</v>
      </c>
      <c r="U1611" s="88">
        <f>+U1612+U1613</f>
        <v>0</v>
      </c>
      <c r="V1611" s="80">
        <f>(U1611/S1611)*100</f>
        <v>0</v>
      </c>
      <c r="W1611" s="81"/>
      <c r="X1611" s="1"/>
    </row>
    <row r="1612" spans="1:24" ht="23.25">
      <c r="A1612" s="1"/>
      <c r="B1612" s="40"/>
      <c r="C1612" s="40"/>
      <c r="D1612" s="40"/>
      <c r="E1612" s="40"/>
      <c r="F1612" s="50"/>
      <c r="G1612" s="91"/>
      <c r="H1612" s="40"/>
      <c r="I1612" s="44"/>
      <c r="J1612" s="48" t="s">
        <v>40</v>
      </c>
      <c r="K1612" s="49"/>
      <c r="L1612" s="42"/>
      <c r="M1612" s="86"/>
      <c r="N1612" s="71"/>
      <c r="O1612" s="72"/>
      <c r="P1612" s="70"/>
      <c r="Q1612" s="78"/>
      <c r="R1612" s="79"/>
      <c r="S1612" s="80">
        <v>0</v>
      </c>
      <c r="T1612" s="81">
        <v>0</v>
      </c>
      <c r="U1612" s="88">
        <v>0</v>
      </c>
      <c r="V1612" s="80"/>
      <c r="W1612" s="81"/>
      <c r="X1612" s="1"/>
    </row>
    <row r="1613" spans="1:24" ht="23.25">
      <c r="A1613" s="1"/>
      <c r="B1613" s="40"/>
      <c r="C1613" s="40"/>
      <c r="D1613" s="40"/>
      <c r="E1613" s="40"/>
      <c r="F1613" s="50"/>
      <c r="G1613" s="91"/>
      <c r="H1613" s="40"/>
      <c r="I1613" s="44"/>
      <c r="J1613" s="48" t="s">
        <v>41</v>
      </c>
      <c r="K1613" s="49"/>
      <c r="L1613" s="42"/>
      <c r="M1613" s="86"/>
      <c r="N1613" s="71"/>
      <c r="O1613" s="72"/>
      <c r="P1613" s="70"/>
      <c r="Q1613" s="78"/>
      <c r="R1613" s="79"/>
      <c r="S1613" s="80">
        <v>101800</v>
      </c>
      <c r="T1613" s="81">
        <v>0</v>
      </c>
      <c r="U1613" s="88">
        <v>0</v>
      </c>
      <c r="V1613" s="80">
        <f>(U1613/S1613)*100</f>
        <v>0</v>
      </c>
      <c r="W1613" s="81"/>
      <c r="X1613" s="1"/>
    </row>
    <row r="1614" spans="1:24" ht="23.25">
      <c r="A1614" s="1"/>
      <c r="B1614" s="40"/>
      <c r="C1614" s="40"/>
      <c r="D1614" s="40"/>
      <c r="E1614" s="40"/>
      <c r="F1614" s="50"/>
      <c r="G1614" s="91"/>
      <c r="H1614" s="40"/>
      <c r="I1614" s="44"/>
      <c r="J1614" s="48"/>
      <c r="K1614" s="49"/>
      <c r="L1614" s="42"/>
      <c r="M1614" s="86"/>
      <c r="N1614" s="71"/>
      <c r="O1614" s="72"/>
      <c r="P1614" s="70"/>
      <c r="Q1614" s="78"/>
      <c r="R1614" s="79"/>
      <c r="S1614" s="80"/>
      <c r="T1614" s="81"/>
      <c r="U1614" s="88"/>
      <c r="V1614" s="80"/>
      <c r="W1614" s="81"/>
      <c r="X1614" s="1"/>
    </row>
    <row r="1615" spans="1:24" ht="23.25">
      <c r="A1615" s="1"/>
      <c r="B1615" s="40"/>
      <c r="C1615" s="40"/>
      <c r="D1615" s="40"/>
      <c r="E1615" s="40"/>
      <c r="F1615" s="50"/>
      <c r="G1615" s="92" t="s">
        <v>601</v>
      </c>
      <c r="H1615" s="40"/>
      <c r="I1615" s="44"/>
      <c r="J1615" s="48" t="s">
        <v>602</v>
      </c>
      <c r="K1615" s="49"/>
      <c r="L1615" s="42"/>
      <c r="M1615" s="86"/>
      <c r="N1615" s="71"/>
      <c r="O1615" s="72"/>
      <c r="P1615" s="70"/>
      <c r="Q1615" s="78"/>
      <c r="R1615" s="79"/>
      <c r="S1615" s="80">
        <f>+S1616+S1617</f>
        <v>0</v>
      </c>
      <c r="T1615" s="81">
        <f>+T1616+T1617</f>
        <v>7464</v>
      </c>
      <c r="U1615" s="88">
        <f>+U1616+U1617</f>
        <v>5823.8</v>
      </c>
      <c r="V1615" s="80"/>
      <c r="W1615" s="81">
        <f>(U1615/T1615)*100</f>
        <v>78.02518756698821</v>
      </c>
      <c r="X1615" s="1"/>
    </row>
    <row r="1616" spans="1:24" ht="23.25">
      <c r="A1616" s="1"/>
      <c r="B1616" s="40"/>
      <c r="C1616" s="40"/>
      <c r="D1616" s="40"/>
      <c r="E1616" s="40"/>
      <c r="F1616" s="50"/>
      <c r="G1616" s="91"/>
      <c r="H1616" s="40"/>
      <c r="I1616" s="44"/>
      <c r="J1616" s="48" t="s">
        <v>40</v>
      </c>
      <c r="K1616" s="49"/>
      <c r="L1616" s="42"/>
      <c r="M1616" s="86"/>
      <c r="N1616" s="71"/>
      <c r="O1616" s="72"/>
      <c r="P1616" s="70"/>
      <c r="Q1616" s="78"/>
      <c r="R1616" s="79"/>
      <c r="S1616" s="80">
        <f aca="true" t="shared" si="120" ref="S1616:U1617">+S1630</f>
        <v>0</v>
      </c>
      <c r="T1616" s="81">
        <f t="shared" si="120"/>
        <v>0</v>
      </c>
      <c r="U1616" s="88">
        <f t="shared" si="120"/>
        <v>0</v>
      </c>
      <c r="V1616" s="80"/>
      <c r="W1616" s="81"/>
      <c r="X1616" s="1"/>
    </row>
    <row r="1617" spans="1:24" ht="23.25">
      <c r="A1617" s="1"/>
      <c r="B1617" s="40"/>
      <c r="C1617" s="40"/>
      <c r="D1617" s="40"/>
      <c r="E1617" s="40"/>
      <c r="F1617" s="50"/>
      <c r="G1617" s="91"/>
      <c r="H1617" s="40"/>
      <c r="I1617" s="44"/>
      <c r="J1617" s="48" t="s">
        <v>41</v>
      </c>
      <c r="K1617" s="49"/>
      <c r="L1617" s="42"/>
      <c r="M1617" s="86"/>
      <c r="N1617" s="71"/>
      <c r="O1617" s="72"/>
      <c r="P1617" s="70"/>
      <c r="Q1617" s="78"/>
      <c r="R1617" s="79"/>
      <c r="S1617" s="80">
        <f t="shared" si="120"/>
        <v>0</v>
      </c>
      <c r="T1617" s="81">
        <f t="shared" si="120"/>
        <v>7464</v>
      </c>
      <c r="U1617" s="88">
        <f t="shared" si="120"/>
        <v>5823.8</v>
      </c>
      <c r="V1617" s="80"/>
      <c r="W1617" s="81">
        <f>(U1617/T1617)*100</f>
        <v>78.02518756698821</v>
      </c>
      <c r="X1617" s="1"/>
    </row>
    <row r="1618" spans="1:24" ht="23.25">
      <c r="A1618" s="1"/>
      <c r="B1618" s="40"/>
      <c r="C1618" s="40"/>
      <c r="D1618" s="40"/>
      <c r="E1618" s="40"/>
      <c r="F1618" s="50"/>
      <c r="G1618" s="91"/>
      <c r="H1618" s="40"/>
      <c r="I1618" s="44"/>
      <c r="J1618" s="48"/>
      <c r="K1618" s="49"/>
      <c r="L1618" s="42"/>
      <c r="M1618" s="86"/>
      <c r="N1618" s="71"/>
      <c r="O1618" s="72"/>
      <c r="P1618" s="70"/>
      <c r="Q1618" s="78"/>
      <c r="R1618" s="79"/>
      <c r="S1618" s="80"/>
      <c r="T1618" s="81"/>
      <c r="U1618" s="88"/>
      <c r="V1618" s="80"/>
      <c r="W1618" s="81"/>
      <c r="X1618" s="1"/>
    </row>
    <row r="1619" spans="1:24" ht="23.25">
      <c r="A1619" s="1"/>
      <c r="B1619" s="40"/>
      <c r="C1619" s="40"/>
      <c r="D1619" s="40"/>
      <c r="E1619" s="40"/>
      <c r="F1619" s="50"/>
      <c r="G1619" s="91"/>
      <c r="H1619" s="40" t="s">
        <v>586</v>
      </c>
      <c r="I1619" s="44"/>
      <c r="J1619" s="48" t="s">
        <v>587</v>
      </c>
      <c r="K1619" s="49"/>
      <c r="L1619" s="42"/>
      <c r="M1619" s="86"/>
      <c r="N1619" s="71"/>
      <c r="O1619" s="72"/>
      <c r="P1619" s="70"/>
      <c r="Q1619" s="78"/>
      <c r="R1619" s="79"/>
      <c r="S1619" s="80">
        <f>+S1630+S1631</f>
        <v>0</v>
      </c>
      <c r="T1619" s="81">
        <f>+T1630+T1631</f>
        <v>7464</v>
      </c>
      <c r="U1619" s="88">
        <f>+U1630+U1631</f>
        <v>5823.8</v>
      </c>
      <c r="V1619" s="80"/>
      <c r="W1619" s="81">
        <f>(U1619/T1619)*100</f>
        <v>78.02518756698821</v>
      </c>
      <c r="X1619" s="1"/>
    </row>
    <row r="1620" spans="1:24" ht="23.25">
      <c r="A1620" s="1"/>
      <c r="B1620" s="51"/>
      <c r="C1620" s="51"/>
      <c r="D1620" s="51"/>
      <c r="E1620" s="51"/>
      <c r="F1620" s="93"/>
      <c r="G1620" s="94"/>
      <c r="H1620" s="51"/>
      <c r="I1620" s="55"/>
      <c r="J1620" s="56"/>
      <c r="K1620" s="57"/>
      <c r="L1620" s="53"/>
      <c r="M1620" s="87"/>
      <c r="N1620" s="73"/>
      <c r="O1620" s="74"/>
      <c r="P1620" s="75"/>
      <c r="Q1620" s="82"/>
      <c r="R1620" s="83"/>
      <c r="S1620" s="84"/>
      <c r="T1620" s="85"/>
      <c r="U1620" s="82"/>
      <c r="V1620" s="84"/>
      <c r="W1620" s="85"/>
      <c r="X1620" s="1"/>
    </row>
    <row r="1621" spans="1:24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58"/>
      <c r="T1621" s="58"/>
      <c r="U1621" s="58"/>
      <c r="V1621" s="58"/>
      <c r="W1621" s="58"/>
      <c r="X1621" s="1"/>
    </row>
    <row r="1622" spans="1:24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58"/>
      <c r="T1622" s="58"/>
      <c r="U1622" s="59"/>
      <c r="V1622" s="58"/>
      <c r="W1622" s="59" t="s">
        <v>704</v>
      </c>
      <c r="X1622" s="1"/>
    </row>
    <row r="1623" spans="1:24" ht="23.25">
      <c r="A1623" s="1"/>
      <c r="B1623" s="7"/>
      <c r="C1623" s="8"/>
      <c r="D1623" s="8"/>
      <c r="E1623" s="8"/>
      <c r="F1623" s="8"/>
      <c r="G1623" s="8"/>
      <c r="H1623" s="60"/>
      <c r="I1623" s="10"/>
      <c r="J1623" s="10"/>
      <c r="K1623" s="11"/>
      <c r="L1623" s="7" t="s">
        <v>34</v>
      </c>
      <c r="M1623" s="12"/>
      <c r="N1623" s="12"/>
      <c r="O1623" s="12"/>
      <c r="P1623" s="12"/>
      <c r="Q1623" s="12"/>
      <c r="R1623" s="12"/>
      <c r="S1623" s="13"/>
      <c r="T1623" s="8"/>
      <c r="U1623" s="8"/>
      <c r="V1623" s="8"/>
      <c r="W1623" s="9"/>
      <c r="X1623" s="1"/>
    </row>
    <row r="1624" spans="1:24" ht="23.25">
      <c r="A1624" s="1"/>
      <c r="B1624" s="14" t="s">
        <v>23</v>
      </c>
      <c r="C1624" s="15"/>
      <c r="D1624" s="15"/>
      <c r="E1624" s="15"/>
      <c r="F1624" s="15"/>
      <c r="G1624" s="15"/>
      <c r="H1624" s="61"/>
      <c r="I1624" s="17"/>
      <c r="J1624" s="17"/>
      <c r="K1624" s="18"/>
      <c r="L1624" s="19"/>
      <c r="M1624" s="66"/>
      <c r="N1624" s="62" t="s">
        <v>35</v>
      </c>
      <c r="O1624" s="62"/>
      <c r="P1624" s="62"/>
      <c r="Q1624" s="62"/>
      <c r="R1624" s="63"/>
      <c r="S1624" s="14" t="s">
        <v>2</v>
      </c>
      <c r="T1624" s="15"/>
      <c r="U1624" s="15"/>
      <c r="V1624" s="15"/>
      <c r="W1624" s="16"/>
      <c r="X1624" s="1"/>
    </row>
    <row r="1625" spans="1:24" ht="23.25">
      <c r="A1625" s="1"/>
      <c r="B1625" s="20" t="s">
        <v>24</v>
      </c>
      <c r="C1625" s="21"/>
      <c r="D1625" s="21"/>
      <c r="E1625" s="21"/>
      <c r="F1625" s="21"/>
      <c r="G1625" s="21"/>
      <c r="H1625" s="61"/>
      <c r="I1625" s="1"/>
      <c r="J1625" s="2" t="s">
        <v>4</v>
      </c>
      <c r="K1625" s="18"/>
      <c r="L1625" s="23" t="s">
        <v>32</v>
      </c>
      <c r="M1625" s="23" t="s">
        <v>20</v>
      </c>
      <c r="N1625" s="64"/>
      <c r="O1625" s="17"/>
      <c r="P1625" s="65"/>
      <c r="Q1625" s="23" t="s">
        <v>3</v>
      </c>
      <c r="R1625" s="16"/>
      <c r="S1625" s="20" t="s">
        <v>36</v>
      </c>
      <c r="T1625" s="21"/>
      <c r="U1625" s="21"/>
      <c r="V1625" s="21"/>
      <c r="W1625" s="22"/>
      <c r="X1625" s="1"/>
    </row>
    <row r="1626" spans="1:24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33</v>
      </c>
      <c r="M1626" s="30" t="s">
        <v>21</v>
      </c>
      <c r="N1626" s="28" t="s">
        <v>6</v>
      </c>
      <c r="O1626" s="67" t="s">
        <v>7</v>
      </c>
      <c r="P1626" s="28" t="s">
        <v>8</v>
      </c>
      <c r="Q1626" s="20" t="s">
        <v>30</v>
      </c>
      <c r="R1626" s="22"/>
      <c r="S1626" s="24"/>
      <c r="T1626" s="25"/>
      <c r="U1626" s="1"/>
      <c r="V1626" s="14" t="s">
        <v>3</v>
      </c>
      <c r="W1626" s="16"/>
      <c r="X1626" s="1"/>
    </row>
    <row r="1627" spans="1:24" ht="23.25">
      <c r="A1627" s="1"/>
      <c r="B1627" s="14" t="s">
        <v>13</v>
      </c>
      <c r="C1627" s="14" t="s">
        <v>14</v>
      </c>
      <c r="D1627" s="14" t="s">
        <v>15</v>
      </c>
      <c r="E1627" s="14" t="s">
        <v>16</v>
      </c>
      <c r="F1627" s="27" t="s">
        <v>17</v>
      </c>
      <c r="G1627" s="2" t="s">
        <v>5</v>
      </c>
      <c r="H1627" s="14" t="s">
        <v>18</v>
      </c>
      <c r="I1627" s="24"/>
      <c r="J1627" s="1"/>
      <c r="K1627" s="18"/>
      <c r="L1627" s="26" t="s">
        <v>19</v>
      </c>
      <c r="M1627" s="28" t="s">
        <v>22</v>
      </c>
      <c r="N1627" s="28"/>
      <c r="O1627" s="28"/>
      <c r="P1627" s="28"/>
      <c r="Q1627" s="26" t="s">
        <v>25</v>
      </c>
      <c r="R1627" s="29" t="s">
        <v>25</v>
      </c>
      <c r="S1627" s="30" t="s">
        <v>6</v>
      </c>
      <c r="T1627" s="28" t="s">
        <v>9</v>
      </c>
      <c r="U1627" s="26" t="s">
        <v>10</v>
      </c>
      <c r="V1627" s="14" t="s">
        <v>11</v>
      </c>
      <c r="W1627" s="16"/>
      <c r="X1627" s="1"/>
    </row>
    <row r="1628" spans="1:24" ht="23.25">
      <c r="A1628" s="1"/>
      <c r="B1628" s="31"/>
      <c r="C1628" s="31"/>
      <c r="D1628" s="31"/>
      <c r="E1628" s="31"/>
      <c r="F1628" s="32"/>
      <c r="G1628" s="33"/>
      <c r="H1628" s="31"/>
      <c r="I1628" s="31"/>
      <c r="J1628" s="33"/>
      <c r="K1628" s="34"/>
      <c r="L1628" s="35"/>
      <c r="M1628" s="36"/>
      <c r="N1628" s="36"/>
      <c r="O1628" s="36"/>
      <c r="P1628" s="36"/>
      <c r="Q1628" s="35" t="s">
        <v>26</v>
      </c>
      <c r="R1628" s="37" t="s">
        <v>27</v>
      </c>
      <c r="S1628" s="31"/>
      <c r="T1628" s="32"/>
      <c r="U1628" s="33"/>
      <c r="V1628" s="38" t="s">
        <v>28</v>
      </c>
      <c r="W1628" s="39" t="s">
        <v>29</v>
      </c>
      <c r="X1628" s="1"/>
    </row>
    <row r="1629" spans="1:24" ht="23.25">
      <c r="A1629" s="1"/>
      <c r="B1629" s="40"/>
      <c r="C1629" s="40"/>
      <c r="D1629" s="40"/>
      <c r="E1629" s="40"/>
      <c r="F1629" s="50"/>
      <c r="G1629" s="91"/>
      <c r="H1629" s="40"/>
      <c r="I1629" s="44"/>
      <c r="J1629" s="45"/>
      <c r="K1629" s="46"/>
      <c r="L1629" s="47"/>
      <c r="M1629" s="86"/>
      <c r="N1629" s="70"/>
      <c r="O1629" s="70"/>
      <c r="P1629" s="70"/>
      <c r="Q1629" s="78"/>
      <c r="R1629" s="79"/>
      <c r="S1629" s="80"/>
      <c r="T1629" s="80"/>
      <c r="U1629" s="80"/>
      <c r="V1629" s="80"/>
      <c r="W1629" s="81"/>
      <c r="X1629" s="1"/>
    </row>
    <row r="1630" spans="1:24" ht="23.25">
      <c r="A1630" s="1"/>
      <c r="B1630" s="89" t="s">
        <v>571</v>
      </c>
      <c r="C1630" s="89" t="s">
        <v>542</v>
      </c>
      <c r="D1630" s="89" t="s">
        <v>72</v>
      </c>
      <c r="E1630" s="89" t="s">
        <v>44</v>
      </c>
      <c r="F1630" s="90" t="s">
        <v>575</v>
      </c>
      <c r="G1630" s="92" t="s">
        <v>601</v>
      </c>
      <c r="H1630" s="89" t="s">
        <v>586</v>
      </c>
      <c r="I1630" s="44"/>
      <c r="J1630" s="48" t="s">
        <v>40</v>
      </c>
      <c r="K1630" s="49"/>
      <c r="L1630" s="42"/>
      <c r="M1630" s="86"/>
      <c r="N1630" s="71"/>
      <c r="O1630" s="72"/>
      <c r="P1630" s="70"/>
      <c r="Q1630" s="78"/>
      <c r="R1630" s="79"/>
      <c r="S1630" s="80">
        <v>0</v>
      </c>
      <c r="T1630" s="81">
        <v>0</v>
      </c>
      <c r="U1630" s="88">
        <v>0</v>
      </c>
      <c r="V1630" s="80"/>
      <c r="W1630" s="81"/>
      <c r="X1630" s="1"/>
    </row>
    <row r="1631" spans="1:24" ht="23.25">
      <c r="A1631" s="1"/>
      <c r="B1631" s="40"/>
      <c r="C1631" s="40"/>
      <c r="D1631" s="40"/>
      <c r="E1631" s="40"/>
      <c r="F1631" s="50"/>
      <c r="G1631" s="91"/>
      <c r="H1631" s="40"/>
      <c r="I1631" s="44"/>
      <c r="J1631" s="48" t="s">
        <v>41</v>
      </c>
      <c r="K1631" s="49"/>
      <c r="L1631" s="42"/>
      <c r="M1631" s="86"/>
      <c r="N1631" s="71"/>
      <c r="O1631" s="72"/>
      <c r="P1631" s="70"/>
      <c r="Q1631" s="78"/>
      <c r="R1631" s="79"/>
      <c r="S1631" s="80">
        <v>0</v>
      </c>
      <c r="T1631" s="81">
        <v>7464</v>
      </c>
      <c r="U1631" s="88">
        <v>5823.8</v>
      </c>
      <c r="V1631" s="80"/>
      <c r="W1631" s="81">
        <f>(U1631/T1631)*100</f>
        <v>78.02518756698821</v>
      </c>
      <c r="X1631" s="1"/>
    </row>
    <row r="1632" spans="1:24" ht="23.25">
      <c r="A1632" s="1"/>
      <c r="B1632" s="40"/>
      <c r="C1632" s="40"/>
      <c r="D1632" s="40"/>
      <c r="E1632" s="40"/>
      <c r="F1632" s="50"/>
      <c r="G1632" s="91"/>
      <c r="H1632" s="40"/>
      <c r="I1632" s="44"/>
      <c r="J1632" s="48"/>
      <c r="K1632" s="49"/>
      <c r="L1632" s="42"/>
      <c r="M1632" s="86"/>
      <c r="N1632" s="71"/>
      <c r="O1632" s="72"/>
      <c r="P1632" s="70"/>
      <c r="Q1632" s="78"/>
      <c r="R1632" s="79"/>
      <c r="S1632" s="80"/>
      <c r="T1632" s="81"/>
      <c r="U1632" s="88"/>
      <c r="V1632" s="80"/>
      <c r="W1632" s="81"/>
      <c r="X1632" s="1"/>
    </row>
    <row r="1633" spans="1:24" ht="23.25">
      <c r="A1633" s="1"/>
      <c r="B1633" s="40"/>
      <c r="C1633" s="40"/>
      <c r="D1633" s="40"/>
      <c r="E1633" s="40"/>
      <c r="F1633" s="50"/>
      <c r="G1633" s="92" t="s">
        <v>603</v>
      </c>
      <c r="H1633" s="40"/>
      <c r="I1633" s="44"/>
      <c r="J1633" s="48" t="s">
        <v>604</v>
      </c>
      <c r="K1633" s="49"/>
      <c r="L1633" s="42"/>
      <c r="M1633" s="86"/>
      <c r="N1633" s="71"/>
      <c r="O1633" s="72"/>
      <c r="P1633" s="70"/>
      <c r="Q1633" s="78"/>
      <c r="R1633" s="79"/>
      <c r="S1633" s="80">
        <f>+S1634+S1635</f>
        <v>0</v>
      </c>
      <c r="T1633" s="81">
        <f>+T1634+T1635</f>
        <v>24879.7</v>
      </c>
      <c r="U1633" s="88">
        <f>+U1634+U1635</f>
        <v>22420.2</v>
      </c>
      <c r="V1633" s="80"/>
      <c r="W1633" s="81">
        <f>(U1633/T1633)*100</f>
        <v>90.11443064024084</v>
      </c>
      <c r="X1633" s="1"/>
    </row>
    <row r="1634" spans="1:24" ht="23.25">
      <c r="A1634" s="1"/>
      <c r="B1634" s="40"/>
      <c r="C1634" s="40"/>
      <c r="D1634" s="40"/>
      <c r="E1634" s="40"/>
      <c r="F1634" s="50"/>
      <c r="G1634" s="91"/>
      <c r="H1634" s="40"/>
      <c r="I1634" s="44"/>
      <c r="J1634" s="48" t="s">
        <v>40</v>
      </c>
      <c r="K1634" s="49"/>
      <c r="L1634" s="42"/>
      <c r="M1634" s="86"/>
      <c r="N1634" s="71"/>
      <c r="O1634" s="72"/>
      <c r="P1634" s="70"/>
      <c r="Q1634" s="78"/>
      <c r="R1634" s="79"/>
      <c r="S1634" s="80">
        <f aca="true" t="shared" si="121" ref="S1634:U1635">+S1643</f>
        <v>0</v>
      </c>
      <c r="T1634" s="81">
        <f t="shared" si="121"/>
        <v>0</v>
      </c>
      <c r="U1634" s="88">
        <f t="shared" si="121"/>
        <v>0</v>
      </c>
      <c r="V1634" s="80"/>
      <c r="W1634" s="81"/>
      <c r="X1634" s="1"/>
    </row>
    <row r="1635" spans="1:24" ht="23.25">
      <c r="A1635" s="1"/>
      <c r="B1635" s="40"/>
      <c r="C1635" s="40"/>
      <c r="D1635" s="40"/>
      <c r="E1635" s="40"/>
      <c r="F1635" s="50"/>
      <c r="G1635" s="91"/>
      <c r="H1635" s="40"/>
      <c r="I1635" s="44"/>
      <c r="J1635" s="48" t="s">
        <v>41</v>
      </c>
      <c r="K1635" s="49"/>
      <c r="L1635" s="42"/>
      <c r="M1635" s="86"/>
      <c r="N1635" s="71"/>
      <c r="O1635" s="72"/>
      <c r="P1635" s="70"/>
      <c r="Q1635" s="78"/>
      <c r="R1635" s="79"/>
      <c r="S1635" s="80">
        <f t="shared" si="121"/>
        <v>0</v>
      </c>
      <c r="T1635" s="81">
        <f t="shared" si="121"/>
        <v>24879.7</v>
      </c>
      <c r="U1635" s="88">
        <f t="shared" si="121"/>
        <v>22420.2</v>
      </c>
      <c r="V1635" s="80"/>
      <c r="W1635" s="81">
        <f>(U1635/T1635)*100</f>
        <v>90.11443064024084</v>
      </c>
      <c r="X1635" s="1"/>
    </row>
    <row r="1636" spans="1:24" ht="23.25">
      <c r="A1636" s="1"/>
      <c r="B1636" s="40"/>
      <c r="C1636" s="40"/>
      <c r="D1636" s="40"/>
      <c r="E1636" s="40"/>
      <c r="F1636" s="50"/>
      <c r="G1636" s="91"/>
      <c r="H1636" s="40"/>
      <c r="I1636" s="44"/>
      <c r="J1636" s="48"/>
      <c r="K1636" s="49"/>
      <c r="L1636" s="42"/>
      <c r="M1636" s="86"/>
      <c r="N1636" s="71"/>
      <c r="O1636" s="72"/>
      <c r="P1636" s="70"/>
      <c r="Q1636" s="78"/>
      <c r="R1636" s="79"/>
      <c r="S1636" s="80"/>
      <c r="T1636" s="81"/>
      <c r="U1636" s="88"/>
      <c r="V1636" s="80"/>
      <c r="W1636" s="81"/>
      <c r="X1636" s="1"/>
    </row>
    <row r="1637" spans="1:24" ht="23.25">
      <c r="A1637" s="1"/>
      <c r="B1637" s="40"/>
      <c r="C1637" s="40"/>
      <c r="D1637" s="40"/>
      <c r="E1637" s="40"/>
      <c r="F1637" s="50"/>
      <c r="G1637" s="91"/>
      <c r="H1637" s="40"/>
      <c r="I1637" s="44"/>
      <c r="J1637" s="48" t="s">
        <v>605</v>
      </c>
      <c r="K1637" s="49"/>
      <c r="L1637" s="42" t="s">
        <v>237</v>
      </c>
      <c r="M1637" s="86"/>
      <c r="N1637" s="71"/>
      <c r="O1637" s="72"/>
      <c r="P1637" s="70"/>
      <c r="Q1637" s="78"/>
      <c r="R1637" s="79"/>
      <c r="S1637" s="80"/>
      <c r="T1637" s="81"/>
      <c r="U1637" s="88"/>
      <c r="V1637" s="80"/>
      <c r="W1637" s="81"/>
      <c r="X1637" s="1"/>
    </row>
    <row r="1638" spans="1:24" ht="23.25">
      <c r="A1638" s="1"/>
      <c r="B1638" s="40"/>
      <c r="C1638" s="40"/>
      <c r="D1638" s="40"/>
      <c r="E1638" s="40"/>
      <c r="F1638" s="50"/>
      <c r="G1638" s="91"/>
      <c r="H1638" s="40"/>
      <c r="I1638" s="44"/>
      <c r="J1638" s="48" t="s">
        <v>606</v>
      </c>
      <c r="K1638" s="49"/>
      <c r="L1638" s="42" t="s">
        <v>607</v>
      </c>
      <c r="M1638" s="86" t="s">
        <v>608</v>
      </c>
      <c r="N1638" s="71"/>
      <c r="O1638" s="72">
        <v>20</v>
      </c>
      <c r="P1638" s="70">
        <v>12</v>
      </c>
      <c r="Q1638" s="78"/>
      <c r="R1638" s="79">
        <f>(P1638/O1638)*100</f>
        <v>60</v>
      </c>
      <c r="S1638" s="80">
        <f>+S1639+S1640</f>
        <v>0</v>
      </c>
      <c r="T1638" s="81">
        <f>+T1639+T1640</f>
        <v>24879.7</v>
      </c>
      <c r="U1638" s="88">
        <f>+U1639+U1640</f>
        <v>22420.2</v>
      </c>
      <c r="V1638" s="80"/>
      <c r="W1638" s="81">
        <f>(U1638/T1638)*100</f>
        <v>90.11443064024084</v>
      </c>
      <c r="X1638" s="1"/>
    </row>
    <row r="1639" spans="1:24" ht="23.25">
      <c r="A1639" s="1"/>
      <c r="B1639" s="40"/>
      <c r="C1639" s="40"/>
      <c r="D1639" s="40"/>
      <c r="E1639" s="40"/>
      <c r="F1639" s="50"/>
      <c r="G1639" s="91"/>
      <c r="H1639" s="40"/>
      <c r="I1639" s="44"/>
      <c r="J1639" s="48" t="s">
        <v>40</v>
      </c>
      <c r="K1639" s="49"/>
      <c r="L1639" s="42"/>
      <c r="M1639" s="86"/>
      <c r="N1639" s="71"/>
      <c r="O1639" s="72"/>
      <c r="P1639" s="70"/>
      <c r="Q1639" s="78"/>
      <c r="R1639" s="79"/>
      <c r="S1639" s="80">
        <f aca="true" t="shared" si="122" ref="S1639:U1640">+S1643</f>
        <v>0</v>
      </c>
      <c r="T1639" s="81">
        <f t="shared" si="122"/>
        <v>0</v>
      </c>
      <c r="U1639" s="88">
        <f t="shared" si="122"/>
        <v>0</v>
      </c>
      <c r="V1639" s="80"/>
      <c r="W1639" s="81"/>
      <c r="X1639" s="1"/>
    </row>
    <row r="1640" spans="1:24" ht="23.25">
      <c r="A1640" s="1"/>
      <c r="B1640" s="40"/>
      <c r="C1640" s="40"/>
      <c r="D1640" s="40"/>
      <c r="E1640" s="40"/>
      <c r="F1640" s="50"/>
      <c r="G1640" s="91"/>
      <c r="H1640" s="40"/>
      <c r="I1640" s="44"/>
      <c r="J1640" s="48" t="s">
        <v>41</v>
      </c>
      <c r="K1640" s="49"/>
      <c r="L1640" s="42"/>
      <c r="M1640" s="86"/>
      <c r="N1640" s="71"/>
      <c r="O1640" s="72"/>
      <c r="P1640" s="70"/>
      <c r="Q1640" s="78"/>
      <c r="R1640" s="79"/>
      <c r="S1640" s="80">
        <f t="shared" si="122"/>
        <v>0</v>
      </c>
      <c r="T1640" s="81">
        <f t="shared" si="122"/>
        <v>24879.7</v>
      </c>
      <c r="U1640" s="88">
        <f t="shared" si="122"/>
        <v>22420.2</v>
      </c>
      <c r="V1640" s="80"/>
      <c r="W1640" s="81">
        <f>(U1640/T1640)*100</f>
        <v>90.11443064024084</v>
      </c>
      <c r="X1640" s="1"/>
    </row>
    <row r="1641" spans="1:24" ht="23.25">
      <c r="A1641" s="1"/>
      <c r="B1641" s="40"/>
      <c r="C1641" s="40"/>
      <c r="D1641" s="40"/>
      <c r="E1641" s="40"/>
      <c r="F1641" s="50"/>
      <c r="G1641" s="91"/>
      <c r="H1641" s="40"/>
      <c r="I1641" s="44"/>
      <c r="J1641" s="48"/>
      <c r="K1641" s="49"/>
      <c r="L1641" s="42"/>
      <c r="M1641" s="86"/>
      <c r="N1641" s="71"/>
      <c r="O1641" s="72"/>
      <c r="P1641" s="70"/>
      <c r="Q1641" s="78"/>
      <c r="R1641" s="79"/>
      <c r="S1641" s="80"/>
      <c r="T1641" s="81"/>
      <c r="U1641" s="88"/>
      <c r="V1641" s="80"/>
      <c r="W1641" s="81"/>
      <c r="X1641" s="1"/>
    </row>
    <row r="1642" spans="1:24" ht="23.25">
      <c r="A1642" s="1"/>
      <c r="B1642" s="40"/>
      <c r="C1642" s="40"/>
      <c r="D1642" s="40"/>
      <c r="E1642" s="40"/>
      <c r="F1642" s="50"/>
      <c r="G1642" s="91"/>
      <c r="H1642" s="89" t="s">
        <v>586</v>
      </c>
      <c r="I1642" s="44"/>
      <c r="J1642" s="48" t="s">
        <v>594</v>
      </c>
      <c r="K1642" s="49"/>
      <c r="L1642" s="42"/>
      <c r="M1642" s="86"/>
      <c r="N1642" s="71"/>
      <c r="O1642" s="72"/>
      <c r="P1642" s="70"/>
      <c r="Q1642" s="78"/>
      <c r="R1642" s="79"/>
      <c r="S1642" s="80">
        <f>+S1643+S1644</f>
        <v>0</v>
      </c>
      <c r="T1642" s="81">
        <f>+T1643+T1644</f>
        <v>24879.7</v>
      </c>
      <c r="U1642" s="88">
        <f>+U1643+U1644</f>
        <v>22420.2</v>
      </c>
      <c r="V1642" s="80"/>
      <c r="W1642" s="81">
        <f>(U1642/T1642)*100</f>
        <v>90.11443064024084</v>
      </c>
      <c r="X1642" s="1"/>
    </row>
    <row r="1643" spans="1:24" ht="23.25">
      <c r="A1643" s="1"/>
      <c r="B1643" s="40"/>
      <c r="C1643" s="40"/>
      <c r="D1643" s="40"/>
      <c r="E1643" s="40"/>
      <c r="F1643" s="50"/>
      <c r="G1643" s="91"/>
      <c r="H1643" s="40"/>
      <c r="I1643" s="44"/>
      <c r="J1643" s="48" t="s">
        <v>40</v>
      </c>
      <c r="K1643" s="49"/>
      <c r="L1643" s="42"/>
      <c r="M1643" s="86"/>
      <c r="N1643" s="71"/>
      <c r="O1643" s="72"/>
      <c r="P1643" s="70"/>
      <c r="Q1643" s="78"/>
      <c r="R1643" s="79"/>
      <c r="S1643" s="80">
        <v>0</v>
      </c>
      <c r="T1643" s="81">
        <v>0</v>
      </c>
      <c r="U1643" s="88">
        <v>0</v>
      </c>
      <c r="V1643" s="80"/>
      <c r="W1643" s="81"/>
      <c r="X1643" s="1"/>
    </row>
    <row r="1644" spans="1:24" ht="23.25">
      <c r="A1644" s="1"/>
      <c r="B1644" s="40"/>
      <c r="C1644" s="40"/>
      <c r="D1644" s="40"/>
      <c r="E1644" s="40"/>
      <c r="F1644" s="50"/>
      <c r="G1644" s="91"/>
      <c r="H1644" s="40"/>
      <c r="I1644" s="44"/>
      <c r="J1644" s="48" t="s">
        <v>41</v>
      </c>
      <c r="K1644" s="49"/>
      <c r="L1644" s="42"/>
      <c r="M1644" s="86"/>
      <c r="N1644" s="71"/>
      <c r="O1644" s="72"/>
      <c r="P1644" s="70"/>
      <c r="Q1644" s="78"/>
      <c r="R1644" s="79"/>
      <c r="S1644" s="80">
        <v>0</v>
      </c>
      <c r="T1644" s="81">
        <v>24879.7</v>
      </c>
      <c r="U1644" s="88">
        <v>22420.2</v>
      </c>
      <c r="V1644" s="80"/>
      <c r="W1644" s="81">
        <f>(U1644/T1644)*100</f>
        <v>90.11443064024084</v>
      </c>
      <c r="X1644" s="1"/>
    </row>
    <row r="1645" spans="1:24" ht="23.25">
      <c r="A1645" s="1"/>
      <c r="B1645" s="40"/>
      <c r="C1645" s="40"/>
      <c r="D1645" s="40"/>
      <c r="E1645" s="40"/>
      <c r="F1645" s="50"/>
      <c r="G1645" s="91"/>
      <c r="H1645" s="40"/>
      <c r="I1645" s="44"/>
      <c r="J1645" s="48"/>
      <c r="K1645" s="49"/>
      <c r="L1645" s="42"/>
      <c r="M1645" s="86"/>
      <c r="N1645" s="71"/>
      <c r="O1645" s="72"/>
      <c r="P1645" s="70"/>
      <c r="Q1645" s="78"/>
      <c r="R1645" s="79"/>
      <c r="S1645" s="80"/>
      <c r="T1645" s="81"/>
      <c r="U1645" s="88"/>
      <c r="V1645" s="80"/>
      <c r="W1645" s="81"/>
      <c r="X1645" s="1"/>
    </row>
    <row r="1646" spans="1:24" ht="23.25">
      <c r="A1646" s="1"/>
      <c r="B1646" s="40"/>
      <c r="C1646" s="40"/>
      <c r="D1646" s="40"/>
      <c r="E1646" s="40"/>
      <c r="F1646" s="90" t="s">
        <v>609</v>
      </c>
      <c r="G1646" s="91"/>
      <c r="H1646" s="40"/>
      <c r="I1646" s="44"/>
      <c r="J1646" s="48" t="s">
        <v>610</v>
      </c>
      <c r="K1646" s="49"/>
      <c r="L1646" s="42"/>
      <c r="M1646" s="86"/>
      <c r="N1646" s="71"/>
      <c r="O1646" s="72"/>
      <c r="P1646" s="70"/>
      <c r="Q1646" s="78"/>
      <c r="R1646" s="79"/>
      <c r="S1646" s="80">
        <f>+S1647+S1648</f>
        <v>154174</v>
      </c>
      <c r="T1646" s="81">
        <f>+T1647+T1648</f>
        <v>171766</v>
      </c>
      <c r="U1646" s="88">
        <f>+U1647+U1648</f>
        <v>161006.6</v>
      </c>
      <c r="V1646" s="80">
        <f>(U1646/S1646)*100</f>
        <v>104.43174594938188</v>
      </c>
      <c r="W1646" s="81">
        <f>(U1646/T1646)*100</f>
        <v>93.73601294784766</v>
      </c>
      <c r="X1646" s="1"/>
    </row>
    <row r="1647" spans="1:24" ht="23.25">
      <c r="A1647" s="1"/>
      <c r="B1647" s="40"/>
      <c r="C1647" s="40"/>
      <c r="D1647" s="40"/>
      <c r="E1647" s="40"/>
      <c r="F1647" s="50"/>
      <c r="G1647" s="91"/>
      <c r="H1647" s="40"/>
      <c r="I1647" s="44"/>
      <c r="J1647" s="48" t="s">
        <v>40</v>
      </c>
      <c r="K1647" s="49"/>
      <c r="L1647" s="42"/>
      <c r="M1647" s="86"/>
      <c r="N1647" s="71"/>
      <c r="O1647" s="72"/>
      <c r="P1647" s="70"/>
      <c r="Q1647" s="78"/>
      <c r="R1647" s="79"/>
      <c r="S1647" s="80">
        <f aca="true" t="shared" si="123" ref="S1647:U1648">+S1651+S1675+S1689+S1703+S1727+S1742</f>
        <v>0</v>
      </c>
      <c r="T1647" s="81">
        <f t="shared" si="123"/>
        <v>0</v>
      </c>
      <c r="U1647" s="88">
        <f t="shared" si="123"/>
        <v>0</v>
      </c>
      <c r="V1647" s="80"/>
      <c r="W1647" s="81"/>
      <c r="X1647" s="1"/>
    </row>
    <row r="1648" spans="1:24" ht="23.25">
      <c r="A1648" s="1"/>
      <c r="B1648" s="40"/>
      <c r="C1648" s="40"/>
      <c r="D1648" s="40"/>
      <c r="E1648" s="40"/>
      <c r="F1648" s="50"/>
      <c r="G1648" s="91"/>
      <c r="H1648" s="40"/>
      <c r="I1648" s="44"/>
      <c r="J1648" s="48" t="s">
        <v>41</v>
      </c>
      <c r="K1648" s="49"/>
      <c r="L1648" s="42"/>
      <c r="M1648" s="86"/>
      <c r="N1648" s="71"/>
      <c r="O1648" s="72"/>
      <c r="P1648" s="70"/>
      <c r="Q1648" s="78"/>
      <c r="R1648" s="79"/>
      <c r="S1648" s="80">
        <f t="shared" si="123"/>
        <v>154174</v>
      </c>
      <c r="T1648" s="81">
        <f t="shared" si="123"/>
        <v>171766</v>
      </c>
      <c r="U1648" s="88">
        <f t="shared" si="123"/>
        <v>161006.6</v>
      </c>
      <c r="V1648" s="80">
        <f>(U1648/S1648)*100</f>
        <v>104.43174594938188</v>
      </c>
      <c r="W1648" s="81">
        <f>(U1648/T1648)*100</f>
        <v>93.73601294784766</v>
      </c>
      <c r="X1648" s="1"/>
    </row>
    <row r="1649" spans="1:24" ht="23.25">
      <c r="A1649" s="1"/>
      <c r="B1649" s="40"/>
      <c r="C1649" s="40"/>
      <c r="D1649" s="40"/>
      <c r="E1649" s="40"/>
      <c r="F1649" s="50"/>
      <c r="G1649" s="91"/>
      <c r="H1649" s="40"/>
      <c r="I1649" s="44"/>
      <c r="J1649" s="48"/>
      <c r="K1649" s="49"/>
      <c r="L1649" s="42"/>
      <c r="M1649" s="86"/>
      <c r="N1649" s="71"/>
      <c r="O1649" s="72"/>
      <c r="P1649" s="70"/>
      <c r="Q1649" s="78"/>
      <c r="R1649" s="79"/>
      <c r="S1649" s="80"/>
      <c r="T1649" s="81"/>
      <c r="U1649" s="88"/>
      <c r="V1649" s="80"/>
      <c r="W1649" s="81"/>
      <c r="X1649" s="1"/>
    </row>
    <row r="1650" spans="1:24" ht="23.25">
      <c r="A1650" s="1"/>
      <c r="B1650" s="40"/>
      <c r="C1650" s="40"/>
      <c r="D1650" s="40"/>
      <c r="E1650" s="40"/>
      <c r="F1650" s="50"/>
      <c r="G1650" s="92" t="s">
        <v>577</v>
      </c>
      <c r="H1650" s="40"/>
      <c r="I1650" s="44"/>
      <c r="J1650" s="48" t="s">
        <v>578</v>
      </c>
      <c r="K1650" s="49"/>
      <c r="L1650" s="42"/>
      <c r="M1650" s="86"/>
      <c r="N1650" s="71"/>
      <c r="O1650" s="72"/>
      <c r="P1650" s="70"/>
      <c r="Q1650" s="78"/>
      <c r="R1650" s="79"/>
      <c r="S1650" s="80">
        <f>+S1651+S1652</f>
        <v>47451</v>
      </c>
      <c r="T1650" s="81">
        <f>+T1651+T1652</f>
        <v>74379.5</v>
      </c>
      <c r="U1650" s="88">
        <f>+U1651+U1652</f>
        <v>69720</v>
      </c>
      <c r="V1650" s="80">
        <f>(U1650/S1650)*100</f>
        <v>146.9305177973067</v>
      </c>
      <c r="W1650" s="81">
        <f>(U1650/T1650)*100</f>
        <v>93.73550507868431</v>
      </c>
      <c r="X1650" s="1"/>
    </row>
    <row r="1651" spans="1:24" ht="23.25">
      <c r="A1651" s="1"/>
      <c r="B1651" s="40"/>
      <c r="C1651" s="40"/>
      <c r="D1651" s="40"/>
      <c r="E1651" s="40"/>
      <c r="F1651" s="50"/>
      <c r="G1651" s="91"/>
      <c r="H1651" s="40"/>
      <c r="I1651" s="44"/>
      <c r="J1651" s="48" t="s">
        <v>40</v>
      </c>
      <c r="K1651" s="49"/>
      <c r="L1651" s="42"/>
      <c r="M1651" s="86"/>
      <c r="N1651" s="71"/>
      <c r="O1651" s="72"/>
      <c r="P1651" s="70"/>
      <c r="Q1651" s="78"/>
      <c r="R1651" s="79"/>
      <c r="S1651" s="80">
        <f aca="true" t="shared" si="124" ref="S1651:U1652">+S1657</f>
        <v>0</v>
      </c>
      <c r="T1651" s="81">
        <f t="shared" si="124"/>
        <v>0</v>
      </c>
      <c r="U1651" s="88">
        <f t="shared" si="124"/>
        <v>0</v>
      </c>
      <c r="V1651" s="80"/>
      <c r="W1651" s="81"/>
      <c r="X1651" s="1"/>
    </row>
    <row r="1652" spans="1:24" ht="23.25">
      <c r="A1652" s="1"/>
      <c r="B1652" s="40"/>
      <c r="C1652" s="40"/>
      <c r="D1652" s="40"/>
      <c r="E1652" s="40"/>
      <c r="F1652" s="50"/>
      <c r="G1652" s="91"/>
      <c r="H1652" s="40"/>
      <c r="I1652" s="44"/>
      <c r="J1652" s="48" t="s">
        <v>41</v>
      </c>
      <c r="K1652" s="49"/>
      <c r="L1652" s="42"/>
      <c r="M1652" s="86"/>
      <c r="N1652" s="71"/>
      <c r="O1652" s="72"/>
      <c r="P1652" s="70"/>
      <c r="Q1652" s="78"/>
      <c r="R1652" s="79"/>
      <c r="S1652" s="80">
        <f t="shared" si="124"/>
        <v>47451</v>
      </c>
      <c r="T1652" s="81">
        <f t="shared" si="124"/>
        <v>74379.5</v>
      </c>
      <c r="U1652" s="88">
        <f t="shared" si="124"/>
        <v>69720</v>
      </c>
      <c r="V1652" s="80">
        <f>(U1652/S1652)*100</f>
        <v>146.9305177973067</v>
      </c>
      <c r="W1652" s="81">
        <f>(U1652/T1652)*100</f>
        <v>93.73550507868431</v>
      </c>
      <c r="X1652" s="1"/>
    </row>
    <row r="1653" spans="1:24" ht="23.25">
      <c r="A1653" s="1"/>
      <c r="B1653" s="40"/>
      <c r="C1653" s="40"/>
      <c r="D1653" s="40"/>
      <c r="E1653" s="40"/>
      <c r="F1653" s="50"/>
      <c r="G1653" s="91"/>
      <c r="H1653" s="40"/>
      <c r="I1653" s="44"/>
      <c r="J1653" s="48"/>
      <c r="K1653" s="49"/>
      <c r="L1653" s="42"/>
      <c r="M1653" s="86"/>
      <c r="N1653" s="71"/>
      <c r="O1653" s="72"/>
      <c r="P1653" s="70"/>
      <c r="Q1653" s="78"/>
      <c r="R1653" s="79"/>
      <c r="S1653" s="80"/>
      <c r="T1653" s="81"/>
      <c r="U1653" s="88"/>
      <c r="V1653" s="80"/>
      <c r="W1653" s="81"/>
      <c r="X1653" s="1"/>
    </row>
    <row r="1654" spans="1:24" ht="23.25">
      <c r="A1654" s="1"/>
      <c r="B1654" s="40"/>
      <c r="C1654" s="40"/>
      <c r="D1654" s="40"/>
      <c r="E1654" s="40"/>
      <c r="F1654" s="50"/>
      <c r="G1654" s="91"/>
      <c r="H1654" s="40"/>
      <c r="I1654" s="44"/>
      <c r="J1654" s="48" t="s">
        <v>611</v>
      </c>
      <c r="K1654" s="49"/>
      <c r="L1654" s="42" t="s">
        <v>258</v>
      </c>
      <c r="M1654" s="86"/>
      <c r="N1654" s="71"/>
      <c r="O1654" s="72"/>
      <c r="P1654" s="70"/>
      <c r="Q1654" s="78"/>
      <c r="R1654" s="79"/>
      <c r="S1654" s="80"/>
      <c r="T1654" s="81"/>
      <c r="U1654" s="88"/>
      <c r="V1654" s="80"/>
      <c r="W1654" s="81"/>
      <c r="X1654" s="1"/>
    </row>
    <row r="1655" spans="1:24" ht="23.25">
      <c r="A1655" s="1"/>
      <c r="B1655" s="40"/>
      <c r="C1655" s="40"/>
      <c r="D1655" s="40"/>
      <c r="E1655" s="40"/>
      <c r="F1655" s="50"/>
      <c r="G1655" s="91"/>
      <c r="H1655" s="40"/>
      <c r="I1655" s="44"/>
      <c r="J1655" s="48" t="s">
        <v>612</v>
      </c>
      <c r="K1655" s="49"/>
      <c r="L1655" s="42" t="s">
        <v>613</v>
      </c>
      <c r="M1655" s="86"/>
      <c r="N1655" s="71"/>
      <c r="O1655" s="72"/>
      <c r="P1655" s="70"/>
      <c r="Q1655" s="78"/>
      <c r="R1655" s="79"/>
      <c r="S1655" s="80"/>
      <c r="T1655" s="81"/>
      <c r="U1655" s="88"/>
      <c r="V1655" s="80"/>
      <c r="W1655" s="81"/>
      <c r="X1655" s="1"/>
    </row>
    <row r="1656" spans="1:24" ht="23.25">
      <c r="A1656" s="1"/>
      <c r="B1656" s="40"/>
      <c r="C1656" s="40"/>
      <c r="D1656" s="40"/>
      <c r="E1656" s="40"/>
      <c r="F1656" s="50"/>
      <c r="G1656" s="91"/>
      <c r="H1656" s="40"/>
      <c r="I1656" s="44"/>
      <c r="J1656" s="48" t="s">
        <v>614</v>
      </c>
      <c r="K1656" s="49"/>
      <c r="L1656" s="42" t="s">
        <v>615</v>
      </c>
      <c r="M1656" s="86" t="s">
        <v>585</v>
      </c>
      <c r="N1656" s="71">
        <v>1545</v>
      </c>
      <c r="O1656" s="72">
        <v>1786</v>
      </c>
      <c r="P1656" s="70">
        <v>1786</v>
      </c>
      <c r="Q1656" s="78">
        <f>(P1656/N1656)*100</f>
        <v>115.59870550161813</v>
      </c>
      <c r="R1656" s="79">
        <f>(P1656/O1656)*100</f>
        <v>100</v>
      </c>
      <c r="S1656" s="80">
        <f>+S1657+S1658</f>
        <v>47451</v>
      </c>
      <c r="T1656" s="81">
        <f>+T1657+T1658</f>
        <v>74379.5</v>
      </c>
      <c r="U1656" s="88">
        <f>+U1657+U1658</f>
        <v>69720</v>
      </c>
      <c r="V1656" s="80">
        <f>(U1656/S1656)*100</f>
        <v>146.9305177973067</v>
      </c>
      <c r="W1656" s="81">
        <f>(U1656/T1656)*100</f>
        <v>93.73550507868431</v>
      </c>
      <c r="X1656" s="1"/>
    </row>
    <row r="1657" spans="1:24" ht="23.25">
      <c r="A1657" s="1"/>
      <c r="B1657" s="40"/>
      <c r="C1657" s="40"/>
      <c r="D1657" s="40"/>
      <c r="E1657" s="40"/>
      <c r="F1657" s="50"/>
      <c r="G1657" s="91"/>
      <c r="H1657" s="40"/>
      <c r="I1657" s="44"/>
      <c r="J1657" s="48" t="s">
        <v>40</v>
      </c>
      <c r="K1657" s="49"/>
      <c r="L1657" s="42"/>
      <c r="M1657" s="86"/>
      <c r="N1657" s="71"/>
      <c r="O1657" s="72"/>
      <c r="P1657" s="70"/>
      <c r="Q1657" s="78"/>
      <c r="R1657" s="79"/>
      <c r="S1657" s="80">
        <f aca="true" t="shared" si="125" ref="S1657:U1658">+S1661</f>
        <v>0</v>
      </c>
      <c r="T1657" s="81">
        <f t="shared" si="125"/>
        <v>0</v>
      </c>
      <c r="U1657" s="88">
        <f t="shared" si="125"/>
        <v>0</v>
      </c>
      <c r="V1657" s="80"/>
      <c r="W1657" s="81"/>
      <c r="X1657" s="1"/>
    </row>
    <row r="1658" spans="1:24" ht="23.25">
      <c r="A1658" s="1"/>
      <c r="B1658" s="40"/>
      <c r="C1658" s="40"/>
      <c r="D1658" s="40"/>
      <c r="E1658" s="40"/>
      <c r="F1658" s="50"/>
      <c r="G1658" s="91"/>
      <c r="H1658" s="40"/>
      <c r="I1658" s="44"/>
      <c r="J1658" s="48" t="s">
        <v>41</v>
      </c>
      <c r="K1658" s="49"/>
      <c r="L1658" s="42"/>
      <c r="M1658" s="86"/>
      <c r="N1658" s="71"/>
      <c r="O1658" s="72"/>
      <c r="P1658" s="70"/>
      <c r="Q1658" s="78"/>
      <c r="R1658" s="79"/>
      <c r="S1658" s="80">
        <f t="shared" si="125"/>
        <v>47451</v>
      </c>
      <c r="T1658" s="81">
        <f t="shared" si="125"/>
        <v>74379.5</v>
      </c>
      <c r="U1658" s="88">
        <f t="shared" si="125"/>
        <v>69720</v>
      </c>
      <c r="V1658" s="80">
        <f>(U1658/S1658)*100</f>
        <v>146.9305177973067</v>
      </c>
      <c r="W1658" s="81">
        <f>(U1658/T1658)*100</f>
        <v>93.73550507868431</v>
      </c>
      <c r="X1658" s="1"/>
    </row>
    <row r="1659" spans="1:24" ht="23.25">
      <c r="A1659" s="1"/>
      <c r="B1659" s="40"/>
      <c r="C1659" s="40"/>
      <c r="D1659" s="40"/>
      <c r="E1659" s="40"/>
      <c r="F1659" s="50"/>
      <c r="G1659" s="91"/>
      <c r="H1659" s="40"/>
      <c r="I1659" s="44"/>
      <c r="J1659" s="48"/>
      <c r="K1659" s="49"/>
      <c r="L1659" s="42"/>
      <c r="M1659" s="86"/>
      <c r="N1659" s="71"/>
      <c r="O1659" s="72"/>
      <c r="P1659" s="70"/>
      <c r="Q1659" s="78"/>
      <c r="R1659" s="79"/>
      <c r="S1659" s="80"/>
      <c r="T1659" s="81"/>
      <c r="U1659" s="88"/>
      <c r="V1659" s="80"/>
      <c r="W1659" s="81"/>
      <c r="X1659" s="1"/>
    </row>
    <row r="1660" spans="1:24" ht="23.25">
      <c r="A1660" s="1"/>
      <c r="B1660" s="40"/>
      <c r="C1660" s="40"/>
      <c r="D1660" s="40"/>
      <c r="E1660" s="40"/>
      <c r="F1660" s="50"/>
      <c r="G1660" s="91"/>
      <c r="H1660" s="89" t="s">
        <v>586</v>
      </c>
      <c r="I1660" s="44"/>
      <c r="J1660" s="48" t="s">
        <v>587</v>
      </c>
      <c r="K1660" s="49"/>
      <c r="L1660" s="42"/>
      <c r="M1660" s="86"/>
      <c r="N1660" s="71"/>
      <c r="O1660" s="72"/>
      <c r="P1660" s="70"/>
      <c r="Q1660" s="78"/>
      <c r="R1660" s="79"/>
      <c r="S1660" s="80">
        <f>+S1661+S1662</f>
        <v>47451</v>
      </c>
      <c r="T1660" s="81">
        <f>+T1661+T1662</f>
        <v>74379.5</v>
      </c>
      <c r="U1660" s="88">
        <f>+U1661+U1662</f>
        <v>69720</v>
      </c>
      <c r="V1660" s="80">
        <f>(U1660/S1660)*100</f>
        <v>146.9305177973067</v>
      </c>
      <c r="W1660" s="81">
        <f>(U1660/T1660)*100</f>
        <v>93.73550507868431</v>
      </c>
      <c r="X1660" s="1"/>
    </row>
    <row r="1661" spans="1:24" ht="23.25">
      <c r="A1661" s="1"/>
      <c r="B1661" s="40"/>
      <c r="C1661" s="40"/>
      <c r="D1661" s="40"/>
      <c r="E1661" s="40"/>
      <c r="F1661" s="50"/>
      <c r="G1661" s="91"/>
      <c r="H1661" s="40"/>
      <c r="I1661" s="44"/>
      <c r="J1661" s="48" t="s">
        <v>40</v>
      </c>
      <c r="K1661" s="49"/>
      <c r="L1661" s="42"/>
      <c r="M1661" s="86"/>
      <c r="N1661" s="71"/>
      <c r="O1661" s="72"/>
      <c r="P1661" s="70"/>
      <c r="Q1661" s="78"/>
      <c r="R1661" s="79"/>
      <c r="S1661" s="80">
        <v>0</v>
      </c>
      <c r="T1661" s="81">
        <v>0</v>
      </c>
      <c r="U1661" s="88">
        <v>0</v>
      </c>
      <c r="V1661" s="80"/>
      <c r="W1661" s="81"/>
      <c r="X1661" s="1"/>
    </row>
    <row r="1662" spans="1:24" ht="23.25">
      <c r="A1662" s="1"/>
      <c r="B1662" s="40"/>
      <c r="C1662" s="40"/>
      <c r="D1662" s="40"/>
      <c r="E1662" s="40"/>
      <c r="F1662" s="50"/>
      <c r="G1662" s="91"/>
      <c r="H1662" s="40"/>
      <c r="I1662" s="44"/>
      <c r="J1662" s="48" t="s">
        <v>41</v>
      </c>
      <c r="K1662" s="49"/>
      <c r="L1662" s="42"/>
      <c r="M1662" s="86"/>
      <c r="N1662" s="71"/>
      <c r="O1662" s="72"/>
      <c r="P1662" s="70"/>
      <c r="Q1662" s="78"/>
      <c r="R1662" s="79"/>
      <c r="S1662" s="80">
        <v>47451</v>
      </c>
      <c r="T1662" s="81">
        <v>74379.5</v>
      </c>
      <c r="U1662" s="88">
        <v>69720</v>
      </c>
      <c r="V1662" s="80">
        <f>(U1662/S1662)*100</f>
        <v>146.9305177973067</v>
      </c>
      <c r="W1662" s="81">
        <f>(U1662/T1662)*100</f>
        <v>93.73550507868431</v>
      </c>
      <c r="X1662" s="1"/>
    </row>
    <row r="1663" spans="1:24" ht="23.25">
      <c r="A1663" s="1"/>
      <c r="B1663" s="40"/>
      <c r="C1663" s="40"/>
      <c r="D1663" s="40"/>
      <c r="E1663" s="40"/>
      <c r="F1663" s="50"/>
      <c r="G1663" s="91"/>
      <c r="H1663" s="40"/>
      <c r="I1663" s="44"/>
      <c r="J1663" s="48"/>
      <c r="K1663" s="49"/>
      <c r="L1663" s="42"/>
      <c r="M1663" s="86"/>
      <c r="N1663" s="71"/>
      <c r="O1663" s="72"/>
      <c r="P1663" s="70"/>
      <c r="Q1663" s="78"/>
      <c r="R1663" s="79"/>
      <c r="S1663" s="80"/>
      <c r="T1663" s="81"/>
      <c r="U1663" s="88"/>
      <c r="V1663" s="80"/>
      <c r="W1663" s="81"/>
      <c r="X1663" s="1"/>
    </row>
    <row r="1664" spans="1:24" ht="23.25">
      <c r="A1664" s="1"/>
      <c r="B1664" s="40"/>
      <c r="C1664" s="40"/>
      <c r="D1664" s="40"/>
      <c r="E1664" s="40"/>
      <c r="F1664" s="50"/>
      <c r="G1664" s="92" t="s">
        <v>588</v>
      </c>
      <c r="H1664" s="40"/>
      <c r="I1664" s="44"/>
      <c r="J1664" s="48" t="s">
        <v>589</v>
      </c>
      <c r="K1664" s="49"/>
      <c r="L1664" s="42"/>
      <c r="M1664" s="86"/>
      <c r="N1664" s="71"/>
      <c r="O1664" s="72"/>
      <c r="P1664" s="70"/>
      <c r="Q1664" s="78"/>
      <c r="R1664" s="79"/>
      <c r="S1664" s="80">
        <f>+S1675+S1676</f>
        <v>23500</v>
      </c>
      <c r="T1664" s="81">
        <f>+T1675+T1676</f>
        <v>27535</v>
      </c>
      <c r="U1664" s="88">
        <f>+U1675+U1676</f>
        <v>23504.1</v>
      </c>
      <c r="V1664" s="80">
        <f>(U1664/S1664)*100</f>
        <v>100.01744680851064</v>
      </c>
      <c r="W1664" s="81">
        <f>(U1664/T1664)*100</f>
        <v>85.36081351007809</v>
      </c>
      <c r="X1664" s="1"/>
    </row>
    <row r="1665" spans="1:24" ht="23.25">
      <c r="A1665" s="1"/>
      <c r="B1665" s="51"/>
      <c r="C1665" s="51"/>
      <c r="D1665" s="51"/>
      <c r="E1665" s="51"/>
      <c r="F1665" s="93"/>
      <c r="G1665" s="94"/>
      <c r="H1665" s="51"/>
      <c r="I1665" s="55"/>
      <c r="J1665" s="56"/>
      <c r="K1665" s="57"/>
      <c r="L1665" s="53"/>
      <c r="M1665" s="87"/>
      <c r="N1665" s="73"/>
      <c r="O1665" s="74"/>
      <c r="P1665" s="75"/>
      <c r="Q1665" s="82"/>
      <c r="R1665" s="83"/>
      <c r="S1665" s="84"/>
      <c r="T1665" s="85"/>
      <c r="U1665" s="82"/>
      <c r="V1665" s="84"/>
      <c r="W1665" s="85"/>
      <c r="X1665" s="1"/>
    </row>
    <row r="1666" spans="1:24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58"/>
      <c r="T1666" s="58"/>
      <c r="U1666" s="58"/>
      <c r="V1666" s="58"/>
      <c r="W1666" s="58"/>
      <c r="X1666" s="1"/>
    </row>
    <row r="1667" spans="1:24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58"/>
      <c r="T1667" s="58"/>
      <c r="U1667" s="59"/>
      <c r="V1667" s="58"/>
      <c r="W1667" s="59" t="s">
        <v>705</v>
      </c>
      <c r="X1667" s="1"/>
    </row>
    <row r="1668" spans="1:24" ht="23.25">
      <c r="A1668" s="1"/>
      <c r="B1668" s="7"/>
      <c r="C1668" s="8"/>
      <c r="D1668" s="8"/>
      <c r="E1668" s="8"/>
      <c r="F1668" s="8"/>
      <c r="G1668" s="8"/>
      <c r="H1668" s="60"/>
      <c r="I1668" s="10"/>
      <c r="J1668" s="10"/>
      <c r="K1668" s="11"/>
      <c r="L1668" s="7" t="s">
        <v>34</v>
      </c>
      <c r="M1668" s="12"/>
      <c r="N1668" s="12"/>
      <c r="O1668" s="12"/>
      <c r="P1668" s="12"/>
      <c r="Q1668" s="12"/>
      <c r="R1668" s="12"/>
      <c r="S1668" s="13"/>
      <c r="T1668" s="8"/>
      <c r="U1668" s="8"/>
      <c r="V1668" s="8"/>
      <c r="W1668" s="9"/>
      <c r="X1668" s="1"/>
    </row>
    <row r="1669" spans="1:24" ht="23.25">
      <c r="A1669" s="1"/>
      <c r="B1669" s="14" t="s">
        <v>23</v>
      </c>
      <c r="C1669" s="15"/>
      <c r="D1669" s="15"/>
      <c r="E1669" s="15"/>
      <c r="F1669" s="15"/>
      <c r="G1669" s="15"/>
      <c r="H1669" s="61"/>
      <c r="I1669" s="17"/>
      <c r="J1669" s="17"/>
      <c r="K1669" s="18"/>
      <c r="L1669" s="19"/>
      <c r="M1669" s="66"/>
      <c r="N1669" s="62" t="s">
        <v>35</v>
      </c>
      <c r="O1669" s="62"/>
      <c r="P1669" s="62"/>
      <c r="Q1669" s="62"/>
      <c r="R1669" s="63"/>
      <c r="S1669" s="14" t="s">
        <v>2</v>
      </c>
      <c r="T1669" s="15"/>
      <c r="U1669" s="15"/>
      <c r="V1669" s="15"/>
      <c r="W1669" s="16"/>
      <c r="X1669" s="1"/>
    </row>
    <row r="1670" spans="1:24" ht="23.25">
      <c r="A1670" s="1"/>
      <c r="B1670" s="20" t="s">
        <v>24</v>
      </c>
      <c r="C1670" s="21"/>
      <c r="D1670" s="21"/>
      <c r="E1670" s="21"/>
      <c r="F1670" s="21"/>
      <c r="G1670" s="21"/>
      <c r="H1670" s="61"/>
      <c r="I1670" s="1"/>
      <c r="J1670" s="2" t="s">
        <v>4</v>
      </c>
      <c r="K1670" s="18"/>
      <c r="L1670" s="23" t="s">
        <v>32</v>
      </c>
      <c r="M1670" s="23" t="s">
        <v>20</v>
      </c>
      <c r="N1670" s="64"/>
      <c r="O1670" s="17"/>
      <c r="P1670" s="65"/>
      <c r="Q1670" s="23" t="s">
        <v>3</v>
      </c>
      <c r="R1670" s="16"/>
      <c r="S1670" s="20" t="s">
        <v>36</v>
      </c>
      <c r="T1670" s="21"/>
      <c r="U1670" s="21"/>
      <c r="V1670" s="21"/>
      <c r="W1670" s="22"/>
      <c r="X1670" s="1"/>
    </row>
    <row r="1671" spans="1:24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33</v>
      </c>
      <c r="M1671" s="30" t="s">
        <v>21</v>
      </c>
      <c r="N1671" s="28" t="s">
        <v>6</v>
      </c>
      <c r="O1671" s="67" t="s">
        <v>7</v>
      </c>
      <c r="P1671" s="28" t="s">
        <v>8</v>
      </c>
      <c r="Q1671" s="20" t="s">
        <v>30</v>
      </c>
      <c r="R1671" s="22"/>
      <c r="S1671" s="24"/>
      <c r="T1671" s="25"/>
      <c r="U1671" s="1"/>
      <c r="V1671" s="14" t="s">
        <v>3</v>
      </c>
      <c r="W1671" s="16"/>
      <c r="X1671" s="1"/>
    </row>
    <row r="1672" spans="1:24" ht="23.25">
      <c r="A1672" s="1"/>
      <c r="B1672" s="14" t="s">
        <v>13</v>
      </c>
      <c r="C1672" s="14" t="s">
        <v>14</v>
      </c>
      <c r="D1672" s="14" t="s">
        <v>15</v>
      </c>
      <c r="E1672" s="14" t="s">
        <v>16</v>
      </c>
      <c r="F1672" s="27" t="s">
        <v>17</v>
      </c>
      <c r="G1672" s="2" t="s">
        <v>5</v>
      </c>
      <c r="H1672" s="14" t="s">
        <v>18</v>
      </c>
      <c r="I1672" s="24"/>
      <c r="J1672" s="1"/>
      <c r="K1672" s="18"/>
      <c r="L1672" s="26" t="s">
        <v>19</v>
      </c>
      <c r="M1672" s="28" t="s">
        <v>22</v>
      </c>
      <c r="N1672" s="28"/>
      <c r="O1672" s="28"/>
      <c r="P1672" s="28"/>
      <c r="Q1672" s="26" t="s">
        <v>25</v>
      </c>
      <c r="R1672" s="29" t="s">
        <v>25</v>
      </c>
      <c r="S1672" s="30" t="s">
        <v>6</v>
      </c>
      <c r="T1672" s="28" t="s">
        <v>9</v>
      </c>
      <c r="U1672" s="26" t="s">
        <v>10</v>
      </c>
      <c r="V1672" s="14" t="s">
        <v>11</v>
      </c>
      <c r="W1672" s="16"/>
      <c r="X1672" s="1"/>
    </row>
    <row r="1673" spans="1:24" ht="23.25">
      <c r="A1673" s="1"/>
      <c r="B1673" s="31"/>
      <c r="C1673" s="31"/>
      <c r="D1673" s="31"/>
      <c r="E1673" s="31"/>
      <c r="F1673" s="32"/>
      <c r="G1673" s="33"/>
      <c r="H1673" s="31"/>
      <c r="I1673" s="31"/>
      <c r="J1673" s="33"/>
      <c r="K1673" s="34"/>
      <c r="L1673" s="35"/>
      <c r="M1673" s="36"/>
      <c r="N1673" s="36"/>
      <c r="O1673" s="36"/>
      <c r="P1673" s="36"/>
      <c r="Q1673" s="35" t="s">
        <v>26</v>
      </c>
      <c r="R1673" s="37" t="s">
        <v>27</v>
      </c>
      <c r="S1673" s="31"/>
      <c r="T1673" s="32"/>
      <c r="U1673" s="33"/>
      <c r="V1673" s="38" t="s">
        <v>28</v>
      </c>
      <c r="W1673" s="39" t="s">
        <v>29</v>
      </c>
      <c r="X1673" s="1"/>
    </row>
    <row r="1674" spans="1:24" ht="23.25">
      <c r="A1674" s="1"/>
      <c r="B1674" s="40"/>
      <c r="C1674" s="40"/>
      <c r="D1674" s="40"/>
      <c r="E1674" s="40"/>
      <c r="F1674" s="50"/>
      <c r="G1674" s="91"/>
      <c r="H1674" s="40"/>
      <c r="I1674" s="44"/>
      <c r="J1674" s="45"/>
      <c r="K1674" s="46"/>
      <c r="L1674" s="47"/>
      <c r="M1674" s="86"/>
      <c r="N1674" s="70"/>
      <c r="O1674" s="70"/>
      <c r="P1674" s="70"/>
      <c r="Q1674" s="78"/>
      <c r="R1674" s="79"/>
      <c r="S1674" s="80"/>
      <c r="T1674" s="80"/>
      <c r="U1674" s="80"/>
      <c r="V1674" s="80"/>
      <c r="W1674" s="81"/>
      <c r="X1674" s="1"/>
    </row>
    <row r="1675" spans="1:24" ht="23.25">
      <c r="A1675" s="1"/>
      <c r="B1675" s="89" t="s">
        <v>571</v>
      </c>
      <c r="C1675" s="89" t="s">
        <v>542</v>
      </c>
      <c r="D1675" s="89" t="s">
        <v>72</v>
      </c>
      <c r="E1675" s="89" t="s">
        <v>44</v>
      </c>
      <c r="F1675" s="90" t="s">
        <v>609</v>
      </c>
      <c r="G1675" s="92" t="s">
        <v>588</v>
      </c>
      <c r="H1675" s="40"/>
      <c r="I1675" s="44"/>
      <c r="J1675" s="48" t="s">
        <v>40</v>
      </c>
      <c r="K1675" s="49"/>
      <c r="L1675" s="42"/>
      <c r="M1675" s="86"/>
      <c r="N1675" s="71"/>
      <c r="O1675" s="72"/>
      <c r="P1675" s="70"/>
      <c r="Q1675" s="78"/>
      <c r="R1675" s="79"/>
      <c r="S1675" s="80">
        <f aca="true" t="shared" si="126" ref="S1675:U1676">+S1681</f>
        <v>0</v>
      </c>
      <c r="T1675" s="81">
        <f t="shared" si="126"/>
        <v>0</v>
      </c>
      <c r="U1675" s="88">
        <f t="shared" si="126"/>
        <v>0</v>
      </c>
      <c r="V1675" s="80"/>
      <c r="W1675" s="81"/>
      <c r="X1675" s="1"/>
    </row>
    <row r="1676" spans="1:24" ht="23.25">
      <c r="A1676" s="1"/>
      <c r="B1676" s="40"/>
      <c r="C1676" s="40"/>
      <c r="D1676" s="40"/>
      <c r="E1676" s="40"/>
      <c r="F1676" s="50"/>
      <c r="G1676" s="91"/>
      <c r="H1676" s="40"/>
      <c r="I1676" s="44"/>
      <c r="J1676" s="48" t="s">
        <v>41</v>
      </c>
      <c r="K1676" s="49"/>
      <c r="L1676" s="42"/>
      <c r="M1676" s="86"/>
      <c r="N1676" s="71"/>
      <c r="O1676" s="72"/>
      <c r="P1676" s="70"/>
      <c r="Q1676" s="78"/>
      <c r="R1676" s="79"/>
      <c r="S1676" s="80">
        <f t="shared" si="126"/>
        <v>23500</v>
      </c>
      <c r="T1676" s="81">
        <f t="shared" si="126"/>
        <v>27535</v>
      </c>
      <c r="U1676" s="88">
        <f t="shared" si="126"/>
        <v>23504.1</v>
      </c>
      <c r="V1676" s="80">
        <f>(U1676/S1676)*100</f>
        <v>100.01744680851064</v>
      </c>
      <c r="W1676" s="81">
        <f>(U1676/T1676)*100</f>
        <v>85.36081351007809</v>
      </c>
      <c r="X1676" s="1"/>
    </row>
    <row r="1677" spans="1:24" ht="23.25">
      <c r="A1677" s="1"/>
      <c r="B1677" s="40"/>
      <c r="C1677" s="40"/>
      <c r="D1677" s="40"/>
      <c r="E1677" s="40"/>
      <c r="F1677" s="50"/>
      <c r="G1677" s="91"/>
      <c r="H1677" s="40"/>
      <c r="I1677" s="44"/>
      <c r="J1677" s="48"/>
      <c r="K1677" s="49"/>
      <c r="L1677" s="42"/>
      <c r="M1677" s="86"/>
      <c r="N1677" s="71"/>
      <c r="O1677" s="72"/>
      <c r="P1677" s="70"/>
      <c r="Q1677" s="78"/>
      <c r="R1677" s="79"/>
      <c r="S1677" s="80"/>
      <c r="T1677" s="81"/>
      <c r="U1677" s="88"/>
      <c r="V1677" s="80"/>
      <c r="W1677" s="81"/>
      <c r="X1677" s="1"/>
    </row>
    <row r="1678" spans="1:24" ht="23.25">
      <c r="A1678" s="1"/>
      <c r="B1678" s="40"/>
      <c r="C1678" s="40"/>
      <c r="D1678" s="40"/>
      <c r="E1678" s="40"/>
      <c r="F1678" s="50"/>
      <c r="G1678" s="91"/>
      <c r="H1678" s="40"/>
      <c r="I1678" s="44"/>
      <c r="J1678" s="48" t="s">
        <v>611</v>
      </c>
      <c r="K1678" s="49"/>
      <c r="L1678" s="42" t="s">
        <v>258</v>
      </c>
      <c r="M1678" s="86"/>
      <c r="N1678" s="71"/>
      <c r="O1678" s="72"/>
      <c r="P1678" s="70"/>
      <c r="Q1678" s="78"/>
      <c r="R1678" s="79"/>
      <c r="S1678" s="80"/>
      <c r="T1678" s="81"/>
      <c r="U1678" s="88"/>
      <c r="V1678" s="80"/>
      <c r="W1678" s="81"/>
      <c r="X1678" s="1"/>
    </row>
    <row r="1679" spans="1:24" ht="23.25">
      <c r="A1679" s="1"/>
      <c r="B1679" s="40"/>
      <c r="C1679" s="40"/>
      <c r="D1679" s="40"/>
      <c r="E1679" s="40"/>
      <c r="F1679" s="50"/>
      <c r="G1679" s="91"/>
      <c r="H1679" s="40"/>
      <c r="I1679" s="44"/>
      <c r="J1679" s="48" t="s">
        <v>612</v>
      </c>
      <c r="K1679" s="49"/>
      <c r="L1679" s="42" t="s">
        <v>616</v>
      </c>
      <c r="M1679" s="86"/>
      <c r="N1679" s="71"/>
      <c r="O1679" s="72"/>
      <c r="P1679" s="70"/>
      <c r="Q1679" s="78"/>
      <c r="R1679" s="79"/>
      <c r="S1679" s="80"/>
      <c r="T1679" s="81"/>
      <c r="U1679" s="88"/>
      <c r="V1679" s="80"/>
      <c r="W1679" s="81"/>
      <c r="X1679" s="1"/>
    </row>
    <row r="1680" spans="1:24" ht="23.25">
      <c r="A1680" s="1"/>
      <c r="B1680" s="40"/>
      <c r="C1680" s="40"/>
      <c r="D1680" s="40"/>
      <c r="E1680" s="40"/>
      <c r="F1680" s="50"/>
      <c r="G1680" s="91"/>
      <c r="H1680" s="40"/>
      <c r="I1680" s="44"/>
      <c r="J1680" s="48" t="s">
        <v>614</v>
      </c>
      <c r="K1680" s="49"/>
      <c r="L1680" s="42" t="s">
        <v>615</v>
      </c>
      <c r="M1680" s="86" t="s">
        <v>585</v>
      </c>
      <c r="N1680" s="71">
        <v>1368</v>
      </c>
      <c r="O1680" s="72">
        <v>1710</v>
      </c>
      <c r="P1680" s="70">
        <v>1710</v>
      </c>
      <c r="Q1680" s="78">
        <f>(P1680/N1680)*100</f>
        <v>125</v>
      </c>
      <c r="R1680" s="79">
        <f>(P1680/O1680)*100</f>
        <v>100</v>
      </c>
      <c r="S1680" s="80">
        <f>+S1681+S1682</f>
        <v>23500</v>
      </c>
      <c r="T1680" s="81">
        <f>+T1681+T1682</f>
        <v>27535</v>
      </c>
      <c r="U1680" s="88">
        <f>+U1681+U1682</f>
        <v>23504.1</v>
      </c>
      <c r="V1680" s="80">
        <f>(U1680/S1680)*100</f>
        <v>100.01744680851064</v>
      </c>
      <c r="W1680" s="81">
        <f>(U1680/T1680)*100</f>
        <v>85.36081351007809</v>
      </c>
      <c r="X1680" s="1"/>
    </row>
    <row r="1681" spans="1:24" ht="23.25">
      <c r="A1681" s="1"/>
      <c r="B1681" s="40"/>
      <c r="C1681" s="40"/>
      <c r="D1681" s="40"/>
      <c r="E1681" s="40"/>
      <c r="F1681" s="50"/>
      <c r="G1681" s="91"/>
      <c r="H1681" s="40"/>
      <c r="I1681" s="44"/>
      <c r="J1681" s="48" t="s">
        <v>40</v>
      </c>
      <c r="K1681" s="49"/>
      <c r="L1681" s="42"/>
      <c r="M1681" s="86"/>
      <c r="N1681" s="71"/>
      <c r="O1681" s="72"/>
      <c r="P1681" s="70"/>
      <c r="Q1681" s="78"/>
      <c r="R1681" s="79"/>
      <c r="S1681" s="80">
        <f aca="true" t="shared" si="127" ref="S1681:U1682">+S1685</f>
        <v>0</v>
      </c>
      <c r="T1681" s="81">
        <f t="shared" si="127"/>
        <v>0</v>
      </c>
      <c r="U1681" s="88">
        <f t="shared" si="127"/>
        <v>0</v>
      </c>
      <c r="V1681" s="80"/>
      <c r="W1681" s="81"/>
      <c r="X1681" s="1"/>
    </row>
    <row r="1682" spans="1:24" ht="23.25">
      <c r="A1682" s="1"/>
      <c r="B1682" s="40"/>
      <c r="C1682" s="40"/>
      <c r="D1682" s="40"/>
      <c r="E1682" s="40"/>
      <c r="F1682" s="50"/>
      <c r="G1682" s="91"/>
      <c r="H1682" s="40"/>
      <c r="I1682" s="44"/>
      <c r="J1682" s="48" t="s">
        <v>41</v>
      </c>
      <c r="K1682" s="49"/>
      <c r="L1682" s="42"/>
      <c r="M1682" s="86"/>
      <c r="N1682" s="71"/>
      <c r="O1682" s="72"/>
      <c r="P1682" s="70"/>
      <c r="Q1682" s="78"/>
      <c r="R1682" s="79"/>
      <c r="S1682" s="80">
        <f t="shared" si="127"/>
        <v>23500</v>
      </c>
      <c r="T1682" s="81">
        <f t="shared" si="127"/>
        <v>27535</v>
      </c>
      <c r="U1682" s="88">
        <f t="shared" si="127"/>
        <v>23504.1</v>
      </c>
      <c r="V1682" s="80">
        <f>(U1682/S1682)*100</f>
        <v>100.01744680851064</v>
      </c>
      <c r="W1682" s="81">
        <f>(U1682/T1682)*100</f>
        <v>85.36081351007809</v>
      </c>
      <c r="X1682" s="1"/>
    </row>
    <row r="1683" spans="1:24" ht="23.25">
      <c r="A1683" s="1"/>
      <c r="B1683" s="40"/>
      <c r="C1683" s="40"/>
      <c r="D1683" s="40"/>
      <c r="E1683" s="40"/>
      <c r="F1683" s="50"/>
      <c r="G1683" s="91"/>
      <c r="H1683" s="40"/>
      <c r="I1683" s="44"/>
      <c r="J1683" s="48"/>
      <c r="K1683" s="49"/>
      <c r="L1683" s="42"/>
      <c r="M1683" s="86"/>
      <c r="N1683" s="71"/>
      <c r="O1683" s="72"/>
      <c r="P1683" s="70"/>
      <c r="Q1683" s="78"/>
      <c r="R1683" s="79"/>
      <c r="S1683" s="80"/>
      <c r="T1683" s="81"/>
      <c r="U1683" s="88"/>
      <c r="V1683" s="80"/>
      <c r="W1683" s="81"/>
      <c r="X1683" s="1"/>
    </row>
    <row r="1684" spans="1:24" ht="23.25">
      <c r="A1684" s="1"/>
      <c r="B1684" s="40"/>
      <c r="C1684" s="40"/>
      <c r="D1684" s="40"/>
      <c r="E1684" s="40"/>
      <c r="F1684" s="50"/>
      <c r="G1684" s="91"/>
      <c r="H1684" s="89" t="s">
        <v>586</v>
      </c>
      <c r="I1684" s="44"/>
      <c r="J1684" s="48" t="s">
        <v>587</v>
      </c>
      <c r="K1684" s="49"/>
      <c r="L1684" s="42"/>
      <c r="M1684" s="86"/>
      <c r="N1684" s="71"/>
      <c r="O1684" s="72"/>
      <c r="P1684" s="70"/>
      <c r="Q1684" s="78"/>
      <c r="R1684" s="79"/>
      <c r="S1684" s="80">
        <f>+S1685+S1686</f>
        <v>23500</v>
      </c>
      <c r="T1684" s="81">
        <f>+T1685+T1686</f>
        <v>27535</v>
      </c>
      <c r="U1684" s="88">
        <f>+U1685+U1686</f>
        <v>23504.1</v>
      </c>
      <c r="V1684" s="80">
        <f>(U1684/S1684)*100</f>
        <v>100.01744680851064</v>
      </c>
      <c r="W1684" s="81">
        <f>(U1684/T1684)*100</f>
        <v>85.36081351007809</v>
      </c>
      <c r="X1684" s="1"/>
    </row>
    <row r="1685" spans="1:24" ht="23.25">
      <c r="A1685" s="1"/>
      <c r="B1685" s="40"/>
      <c r="C1685" s="40"/>
      <c r="D1685" s="40"/>
      <c r="E1685" s="40"/>
      <c r="F1685" s="50"/>
      <c r="G1685" s="91"/>
      <c r="H1685" s="40"/>
      <c r="I1685" s="44"/>
      <c r="J1685" s="48" t="s">
        <v>40</v>
      </c>
      <c r="K1685" s="49"/>
      <c r="L1685" s="42"/>
      <c r="M1685" s="86"/>
      <c r="N1685" s="71"/>
      <c r="O1685" s="72"/>
      <c r="P1685" s="70"/>
      <c r="Q1685" s="78"/>
      <c r="R1685" s="79"/>
      <c r="S1685" s="80">
        <v>0</v>
      </c>
      <c r="T1685" s="81">
        <v>0</v>
      </c>
      <c r="U1685" s="88">
        <v>0</v>
      </c>
      <c r="V1685" s="80"/>
      <c r="W1685" s="81"/>
      <c r="X1685" s="1"/>
    </row>
    <row r="1686" spans="1:24" ht="23.25">
      <c r="A1686" s="1"/>
      <c r="B1686" s="40"/>
      <c r="C1686" s="40"/>
      <c r="D1686" s="40"/>
      <c r="E1686" s="40"/>
      <c r="F1686" s="50"/>
      <c r="G1686" s="91"/>
      <c r="H1686" s="40"/>
      <c r="I1686" s="44"/>
      <c r="J1686" s="48" t="s">
        <v>41</v>
      </c>
      <c r="K1686" s="49"/>
      <c r="L1686" s="42"/>
      <c r="M1686" s="86"/>
      <c r="N1686" s="71"/>
      <c r="O1686" s="72"/>
      <c r="P1686" s="70"/>
      <c r="Q1686" s="78"/>
      <c r="R1686" s="79"/>
      <c r="S1686" s="80">
        <v>23500</v>
      </c>
      <c r="T1686" s="81">
        <v>27535</v>
      </c>
      <c r="U1686" s="88">
        <v>23504.1</v>
      </c>
      <c r="V1686" s="80">
        <f>(U1686/S1686)*100</f>
        <v>100.01744680851064</v>
      </c>
      <c r="W1686" s="81">
        <f>(U1686/T1686)*100</f>
        <v>85.36081351007809</v>
      </c>
      <c r="X1686" s="1"/>
    </row>
    <row r="1687" spans="1:24" ht="23.25">
      <c r="A1687" s="1"/>
      <c r="B1687" s="40"/>
      <c r="C1687" s="40"/>
      <c r="D1687" s="40"/>
      <c r="E1687" s="40"/>
      <c r="F1687" s="50"/>
      <c r="G1687" s="91"/>
      <c r="H1687" s="40"/>
      <c r="I1687" s="44"/>
      <c r="J1687" s="48"/>
      <c r="K1687" s="49"/>
      <c r="L1687" s="42"/>
      <c r="M1687" s="86"/>
      <c r="N1687" s="71"/>
      <c r="O1687" s="72"/>
      <c r="P1687" s="70"/>
      <c r="Q1687" s="78"/>
      <c r="R1687" s="79"/>
      <c r="S1687" s="80"/>
      <c r="T1687" s="81"/>
      <c r="U1687" s="88"/>
      <c r="V1687" s="80"/>
      <c r="W1687" s="81"/>
      <c r="X1687" s="1"/>
    </row>
    <row r="1688" spans="1:24" ht="23.25">
      <c r="A1688" s="1"/>
      <c r="B1688" s="40"/>
      <c r="C1688" s="40"/>
      <c r="D1688" s="40"/>
      <c r="E1688" s="40"/>
      <c r="F1688" s="50"/>
      <c r="G1688" s="92" t="s">
        <v>590</v>
      </c>
      <c r="H1688" s="40"/>
      <c r="I1688" s="44"/>
      <c r="J1688" s="48" t="s">
        <v>591</v>
      </c>
      <c r="K1688" s="49"/>
      <c r="L1688" s="42"/>
      <c r="M1688" s="86"/>
      <c r="N1688" s="71"/>
      <c r="O1688" s="72"/>
      <c r="P1688" s="70"/>
      <c r="Q1688" s="78"/>
      <c r="R1688" s="79"/>
      <c r="S1688" s="80">
        <f>+S1689+S1690</f>
        <v>22000</v>
      </c>
      <c r="T1688" s="81">
        <f>+T1689+T1690</f>
        <v>22334</v>
      </c>
      <c r="U1688" s="88">
        <f>+U1689+U1690</f>
        <v>21336.1</v>
      </c>
      <c r="V1688" s="80">
        <f>(U1688/S1688)*100</f>
        <v>96.98227272727273</v>
      </c>
      <c r="W1688" s="81">
        <f>(U1688/T1688)*100</f>
        <v>95.53192442016656</v>
      </c>
      <c r="X1688" s="1"/>
    </row>
    <row r="1689" spans="1:24" ht="23.25">
      <c r="A1689" s="1"/>
      <c r="B1689" s="40"/>
      <c r="C1689" s="40"/>
      <c r="D1689" s="40"/>
      <c r="E1689" s="40"/>
      <c r="F1689" s="50"/>
      <c r="G1689" s="91"/>
      <c r="H1689" s="40"/>
      <c r="I1689" s="44"/>
      <c r="J1689" s="48" t="s">
        <v>40</v>
      </c>
      <c r="K1689" s="49"/>
      <c r="L1689" s="42"/>
      <c r="M1689" s="86"/>
      <c r="N1689" s="71"/>
      <c r="O1689" s="72"/>
      <c r="P1689" s="70"/>
      <c r="Q1689" s="78"/>
      <c r="R1689" s="79"/>
      <c r="S1689" s="80">
        <f aca="true" t="shared" si="128" ref="S1689:U1690">+S1695</f>
        <v>0</v>
      </c>
      <c r="T1689" s="81">
        <f t="shared" si="128"/>
        <v>0</v>
      </c>
      <c r="U1689" s="88">
        <f t="shared" si="128"/>
        <v>0</v>
      </c>
      <c r="V1689" s="80"/>
      <c r="W1689" s="81"/>
      <c r="X1689" s="1"/>
    </row>
    <row r="1690" spans="1:24" ht="23.25">
      <c r="A1690" s="1"/>
      <c r="B1690" s="40"/>
      <c r="C1690" s="40"/>
      <c r="D1690" s="40"/>
      <c r="E1690" s="40"/>
      <c r="F1690" s="50"/>
      <c r="G1690" s="91"/>
      <c r="H1690" s="40"/>
      <c r="I1690" s="44"/>
      <c r="J1690" s="48" t="s">
        <v>41</v>
      </c>
      <c r="K1690" s="49"/>
      <c r="L1690" s="42"/>
      <c r="M1690" s="86"/>
      <c r="N1690" s="71"/>
      <c r="O1690" s="72"/>
      <c r="P1690" s="70"/>
      <c r="Q1690" s="78"/>
      <c r="R1690" s="79"/>
      <c r="S1690" s="80">
        <f t="shared" si="128"/>
        <v>22000</v>
      </c>
      <c r="T1690" s="81">
        <f t="shared" si="128"/>
        <v>22334</v>
      </c>
      <c r="U1690" s="88">
        <f t="shared" si="128"/>
        <v>21336.1</v>
      </c>
      <c r="V1690" s="80">
        <f>(U1690/S1690)*100</f>
        <v>96.98227272727273</v>
      </c>
      <c r="W1690" s="81">
        <f>(U1690/T1690)*100</f>
        <v>95.53192442016656</v>
      </c>
      <c r="X1690" s="1"/>
    </row>
    <row r="1691" spans="1:24" ht="23.25">
      <c r="A1691" s="1"/>
      <c r="B1691" s="40"/>
      <c r="C1691" s="40"/>
      <c r="D1691" s="40"/>
      <c r="E1691" s="40"/>
      <c r="F1691" s="50"/>
      <c r="G1691" s="91"/>
      <c r="H1691" s="40"/>
      <c r="I1691" s="44"/>
      <c r="J1691" s="48"/>
      <c r="K1691" s="49"/>
      <c r="L1691" s="42"/>
      <c r="M1691" s="86"/>
      <c r="N1691" s="71"/>
      <c r="O1691" s="72"/>
      <c r="P1691" s="70"/>
      <c r="Q1691" s="78"/>
      <c r="R1691" s="79"/>
      <c r="S1691" s="80"/>
      <c r="T1691" s="81"/>
      <c r="U1691" s="88"/>
      <c r="V1691" s="80"/>
      <c r="W1691" s="81"/>
      <c r="X1691" s="1"/>
    </row>
    <row r="1692" spans="1:24" ht="23.25">
      <c r="A1692" s="1"/>
      <c r="B1692" s="40"/>
      <c r="C1692" s="40"/>
      <c r="D1692" s="40"/>
      <c r="E1692" s="40"/>
      <c r="F1692" s="50"/>
      <c r="G1692" s="91"/>
      <c r="H1692" s="40"/>
      <c r="I1692" s="44"/>
      <c r="J1692" s="48" t="s">
        <v>611</v>
      </c>
      <c r="K1692" s="49"/>
      <c r="L1692" s="42" t="s">
        <v>258</v>
      </c>
      <c r="M1692" s="86"/>
      <c r="N1692" s="71"/>
      <c r="O1692" s="72"/>
      <c r="P1692" s="70"/>
      <c r="Q1692" s="78"/>
      <c r="R1692" s="79"/>
      <c r="S1692" s="80"/>
      <c r="T1692" s="81"/>
      <c r="U1692" s="88"/>
      <c r="V1692" s="80"/>
      <c r="W1692" s="81"/>
      <c r="X1692" s="1"/>
    </row>
    <row r="1693" spans="1:24" ht="23.25">
      <c r="A1693" s="1"/>
      <c r="B1693" s="40"/>
      <c r="C1693" s="40"/>
      <c r="D1693" s="40"/>
      <c r="E1693" s="40"/>
      <c r="F1693" s="50"/>
      <c r="G1693" s="91"/>
      <c r="H1693" s="40"/>
      <c r="I1693" s="44"/>
      <c r="J1693" s="48" t="s">
        <v>612</v>
      </c>
      <c r="K1693" s="49"/>
      <c r="L1693" s="42" t="s">
        <v>616</v>
      </c>
      <c r="M1693" s="86"/>
      <c r="N1693" s="71"/>
      <c r="O1693" s="72"/>
      <c r="P1693" s="70"/>
      <c r="Q1693" s="78"/>
      <c r="R1693" s="79"/>
      <c r="S1693" s="80"/>
      <c r="T1693" s="81"/>
      <c r="U1693" s="88"/>
      <c r="V1693" s="80"/>
      <c r="W1693" s="81"/>
      <c r="X1693" s="1"/>
    </row>
    <row r="1694" spans="1:24" ht="23.25">
      <c r="A1694" s="1"/>
      <c r="B1694" s="40"/>
      <c r="C1694" s="40"/>
      <c r="D1694" s="40"/>
      <c r="E1694" s="40"/>
      <c r="F1694" s="50"/>
      <c r="G1694" s="91"/>
      <c r="H1694" s="40"/>
      <c r="I1694" s="44"/>
      <c r="J1694" s="48" t="s">
        <v>614</v>
      </c>
      <c r="K1694" s="49"/>
      <c r="L1694" s="42" t="s">
        <v>615</v>
      </c>
      <c r="M1694" s="86" t="s">
        <v>585</v>
      </c>
      <c r="N1694" s="71">
        <v>1136</v>
      </c>
      <c r="O1694" s="72">
        <v>1108</v>
      </c>
      <c r="P1694" s="70">
        <v>1108</v>
      </c>
      <c r="Q1694" s="78">
        <f>(P1694/N1694)*100</f>
        <v>97.53521126760563</v>
      </c>
      <c r="R1694" s="79">
        <f>(P1694/O1694)*100</f>
        <v>100</v>
      </c>
      <c r="S1694" s="80">
        <f>+S1695+S1696</f>
        <v>22000</v>
      </c>
      <c r="T1694" s="81">
        <f>+T1695+T1696</f>
        <v>22334</v>
      </c>
      <c r="U1694" s="88">
        <f>+U1695+U1696</f>
        <v>21336.1</v>
      </c>
      <c r="V1694" s="80">
        <f>(U1694/S1694)*100</f>
        <v>96.98227272727273</v>
      </c>
      <c r="W1694" s="81">
        <f>(U1694/T1694)*100</f>
        <v>95.53192442016656</v>
      </c>
      <c r="X1694" s="1"/>
    </row>
    <row r="1695" spans="1:24" ht="23.25">
      <c r="A1695" s="1"/>
      <c r="B1695" s="40"/>
      <c r="C1695" s="40"/>
      <c r="D1695" s="40"/>
      <c r="E1695" s="40"/>
      <c r="F1695" s="50"/>
      <c r="G1695" s="91"/>
      <c r="H1695" s="40"/>
      <c r="I1695" s="44"/>
      <c r="J1695" s="48" t="s">
        <v>40</v>
      </c>
      <c r="K1695" s="49"/>
      <c r="L1695" s="42"/>
      <c r="M1695" s="86"/>
      <c r="N1695" s="71"/>
      <c r="O1695" s="72"/>
      <c r="P1695" s="70"/>
      <c r="Q1695" s="78"/>
      <c r="R1695" s="79"/>
      <c r="S1695" s="80">
        <f aca="true" t="shared" si="129" ref="S1695:U1696">+S1699</f>
        <v>0</v>
      </c>
      <c r="T1695" s="81">
        <f t="shared" si="129"/>
        <v>0</v>
      </c>
      <c r="U1695" s="88">
        <f t="shared" si="129"/>
        <v>0</v>
      </c>
      <c r="V1695" s="80"/>
      <c r="W1695" s="81"/>
      <c r="X1695" s="1"/>
    </row>
    <row r="1696" spans="1:24" ht="23.25">
      <c r="A1696" s="1"/>
      <c r="B1696" s="40"/>
      <c r="C1696" s="40"/>
      <c r="D1696" s="40"/>
      <c r="E1696" s="40"/>
      <c r="F1696" s="50"/>
      <c r="G1696" s="91"/>
      <c r="H1696" s="40"/>
      <c r="I1696" s="44"/>
      <c r="J1696" s="48" t="s">
        <v>41</v>
      </c>
      <c r="K1696" s="49"/>
      <c r="L1696" s="42"/>
      <c r="M1696" s="86"/>
      <c r="N1696" s="71"/>
      <c r="O1696" s="72"/>
      <c r="P1696" s="70"/>
      <c r="Q1696" s="78"/>
      <c r="R1696" s="79"/>
      <c r="S1696" s="80">
        <f t="shared" si="129"/>
        <v>22000</v>
      </c>
      <c r="T1696" s="81">
        <f t="shared" si="129"/>
        <v>22334</v>
      </c>
      <c r="U1696" s="88">
        <f t="shared" si="129"/>
        <v>21336.1</v>
      </c>
      <c r="V1696" s="80">
        <f>(U1696/S1696)*100</f>
        <v>96.98227272727273</v>
      </c>
      <c r="W1696" s="81">
        <f>(U1696/T1696)*100</f>
        <v>95.53192442016656</v>
      </c>
      <c r="X1696" s="1"/>
    </row>
    <row r="1697" spans="1:24" ht="23.25">
      <c r="A1697" s="1"/>
      <c r="B1697" s="40"/>
      <c r="C1697" s="40"/>
      <c r="D1697" s="40"/>
      <c r="E1697" s="40"/>
      <c r="F1697" s="50"/>
      <c r="G1697" s="91"/>
      <c r="H1697" s="40"/>
      <c r="I1697" s="44"/>
      <c r="J1697" s="48"/>
      <c r="K1697" s="49"/>
      <c r="L1697" s="42"/>
      <c r="M1697" s="86"/>
      <c r="N1697" s="71"/>
      <c r="O1697" s="72"/>
      <c r="P1697" s="70"/>
      <c r="Q1697" s="78"/>
      <c r="R1697" s="79"/>
      <c r="S1697" s="80"/>
      <c r="T1697" s="81"/>
      <c r="U1697" s="88"/>
      <c r="V1697" s="80"/>
      <c r="W1697" s="81"/>
      <c r="X1697" s="1"/>
    </row>
    <row r="1698" spans="1:24" ht="23.25">
      <c r="A1698" s="1"/>
      <c r="B1698" s="40"/>
      <c r="C1698" s="40"/>
      <c r="D1698" s="40"/>
      <c r="E1698" s="40"/>
      <c r="F1698" s="50"/>
      <c r="G1698" s="91"/>
      <c r="H1698" s="89" t="s">
        <v>586</v>
      </c>
      <c r="I1698" s="44"/>
      <c r="J1698" s="48" t="s">
        <v>587</v>
      </c>
      <c r="K1698" s="49"/>
      <c r="L1698" s="42"/>
      <c r="M1698" s="86"/>
      <c r="N1698" s="71"/>
      <c r="O1698" s="72"/>
      <c r="P1698" s="70"/>
      <c r="Q1698" s="78"/>
      <c r="R1698" s="79"/>
      <c r="S1698" s="80">
        <f>+S1699+S1700</f>
        <v>22000</v>
      </c>
      <c r="T1698" s="81">
        <f>+T1699+T1700</f>
        <v>22334</v>
      </c>
      <c r="U1698" s="88">
        <f>+U1699+U1700</f>
        <v>21336.1</v>
      </c>
      <c r="V1698" s="80">
        <f>(U1698/S1698)*100</f>
        <v>96.98227272727273</v>
      </c>
      <c r="W1698" s="81">
        <f>(U1698/T1698)*100</f>
        <v>95.53192442016656</v>
      </c>
      <c r="X1698" s="1"/>
    </row>
    <row r="1699" spans="1:24" ht="23.25">
      <c r="A1699" s="1"/>
      <c r="B1699" s="40"/>
      <c r="C1699" s="40"/>
      <c r="D1699" s="40"/>
      <c r="E1699" s="40"/>
      <c r="F1699" s="50"/>
      <c r="G1699" s="91"/>
      <c r="H1699" s="40"/>
      <c r="I1699" s="44"/>
      <c r="J1699" s="48" t="s">
        <v>40</v>
      </c>
      <c r="K1699" s="49"/>
      <c r="L1699" s="42"/>
      <c r="M1699" s="86"/>
      <c r="N1699" s="71"/>
      <c r="O1699" s="72"/>
      <c r="P1699" s="70"/>
      <c r="Q1699" s="78"/>
      <c r="R1699" s="79"/>
      <c r="S1699" s="80">
        <v>0</v>
      </c>
      <c r="T1699" s="81">
        <v>0</v>
      </c>
      <c r="U1699" s="88">
        <v>0</v>
      </c>
      <c r="V1699" s="80"/>
      <c r="W1699" s="81"/>
      <c r="X1699" s="1"/>
    </row>
    <row r="1700" spans="1:24" ht="23.25">
      <c r="A1700" s="1"/>
      <c r="B1700" s="40"/>
      <c r="C1700" s="40"/>
      <c r="D1700" s="40"/>
      <c r="E1700" s="40"/>
      <c r="F1700" s="50"/>
      <c r="G1700" s="91"/>
      <c r="H1700" s="40"/>
      <c r="I1700" s="44"/>
      <c r="J1700" s="48" t="s">
        <v>41</v>
      </c>
      <c r="K1700" s="49"/>
      <c r="L1700" s="42"/>
      <c r="M1700" s="86"/>
      <c r="N1700" s="71"/>
      <c r="O1700" s="72"/>
      <c r="P1700" s="70"/>
      <c r="Q1700" s="78"/>
      <c r="R1700" s="79"/>
      <c r="S1700" s="80">
        <v>22000</v>
      </c>
      <c r="T1700" s="81">
        <v>22334</v>
      </c>
      <c r="U1700" s="88">
        <v>21336.1</v>
      </c>
      <c r="V1700" s="80">
        <f>(U1700/S1700)*100</f>
        <v>96.98227272727273</v>
      </c>
      <c r="W1700" s="81">
        <f>(U1700/T1700)*100</f>
        <v>95.53192442016656</v>
      </c>
      <c r="X1700" s="1"/>
    </row>
    <row r="1701" spans="1:24" ht="23.25">
      <c r="A1701" s="1"/>
      <c r="B1701" s="40"/>
      <c r="C1701" s="40"/>
      <c r="D1701" s="40"/>
      <c r="E1701" s="40"/>
      <c r="F1701" s="50"/>
      <c r="G1701" s="91"/>
      <c r="H1701" s="40"/>
      <c r="I1701" s="44"/>
      <c r="J1701" s="48"/>
      <c r="K1701" s="49"/>
      <c r="L1701" s="42"/>
      <c r="M1701" s="86"/>
      <c r="N1701" s="71"/>
      <c r="O1701" s="72"/>
      <c r="P1701" s="70"/>
      <c r="Q1701" s="78"/>
      <c r="R1701" s="79"/>
      <c r="S1701" s="80"/>
      <c r="T1701" s="81"/>
      <c r="U1701" s="88"/>
      <c r="V1701" s="80"/>
      <c r="W1701" s="81"/>
      <c r="X1701" s="1"/>
    </row>
    <row r="1702" spans="1:24" ht="23.25">
      <c r="A1702" s="1"/>
      <c r="B1702" s="40"/>
      <c r="C1702" s="40"/>
      <c r="D1702" s="40"/>
      <c r="E1702" s="40"/>
      <c r="F1702" s="50"/>
      <c r="G1702" s="92" t="s">
        <v>601</v>
      </c>
      <c r="H1702" s="40"/>
      <c r="I1702" s="44"/>
      <c r="J1702" s="48" t="s">
        <v>617</v>
      </c>
      <c r="K1702" s="49"/>
      <c r="L1702" s="42"/>
      <c r="M1702" s="86"/>
      <c r="N1702" s="71"/>
      <c r="O1702" s="72"/>
      <c r="P1702" s="70"/>
      <c r="Q1702" s="78"/>
      <c r="R1702" s="79"/>
      <c r="S1702" s="80">
        <f>+S1703+S1704</f>
        <v>14000</v>
      </c>
      <c r="T1702" s="81">
        <f>+T1703+T1704</f>
        <v>13350</v>
      </c>
      <c r="U1702" s="88">
        <f>+U1703+U1704</f>
        <v>12465</v>
      </c>
      <c r="V1702" s="80">
        <f>(U1702/S1702)*100</f>
        <v>89.03571428571428</v>
      </c>
      <c r="W1702" s="81">
        <f>(U1702/T1702)*100</f>
        <v>93.37078651685393</v>
      </c>
      <c r="X1702" s="1"/>
    </row>
    <row r="1703" spans="1:24" ht="23.25">
      <c r="A1703" s="1"/>
      <c r="B1703" s="40"/>
      <c r="C1703" s="40"/>
      <c r="D1703" s="40"/>
      <c r="E1703" s="40"/>
      <c r="F1703" s="50"/>
      <c r="G1703" s="91"/>
      <c r="H1703" s="40"/>
      <c r="I1703" s="44"/>
      <c r="J1703" s="48" t="s">
        <v>40</v>
      </c>
      <c r="K1703" s="49"/>
      <c r="L1703" s="42"/>
      <c r="M1703" s="86"/>
      <c r="N1703" s="71"/>
      <c r="O1703" s="72"/>
      <c r="P1703" s="70"/>
      <c r="Q1703" s="78"/>
      <c r="R1703" s="79"/>
      <c r="S1703" s="80">
        <f>+S1709</f>
        <v>0</v>
      </c>
      <c r="T1703" s="81">
        <f>+T1709</f>
        <v>0</v>
      </c>
      <c r="U1703" s="88">
        <f>+U1709</f>
        <v>0</v>
      </c>
      <c r="V1703" s="80"/>
      <c r="W1703" s="81"/>
      <c r="X1703" s="1"/>
    </row>
    <row r="1704" spans="1:24" ht="23.25">
      <c r="A1704" s="1"/>
      <c r="B1704" s="40"/>
      <c r="C1704" s="40"/>
      <c r="D1704" s="40"/>
      <c r="E1704" s="40"/>
      <c r="F1704" s="50"/>
      <c r="G1704" s="91"/>
      <c r="H1704" s="40"/>
      <c r="I1704" s="44"/>
      <c r="J1704" s="48" t="s">
        <v>41</v>
      </c>
      <c r="K1704" s="49"/>
      <c r="L1704" s="42"/>
      <c r="M1704" s="86"/>
      <c r="N1704" s="71"/>
      <c r="O1704" s="72"/>
      <c r="P1704" s="70"/>
      <c r="Q1704" s="78"/>
      <c r="R1704" s="79"/>
      <c r="S1704" s="80">
        <f>+S1720</f>
        <v>14000</v>
      </c>
      <c r="T1704" s="81">
        <f>+T1720</f>
        <v>13350</v>
      </c>
      <c r="U1704" s="88">
        <f>+U1720</f>
        <v>12465</v>
      </c>
      <c r="V1704" s="80">
        <f>(U1704/S1704)*100</f>
        <v>89.03571428571428</v>
      </c>
      <c r="W1704" s="81">
        <f>(U1704/T1704)*100</f>
        <v>93.37078651685393</v>
      </c>
      <c r="X1704" s="1"/>
    </row>
    <row r="1705" spans="1:24" ht="23.25">
      <c r="A1705" s="1"/>
      <c r="B1705" s="40"/>
      <c r="C1705" s="40"/>
      <c r="D1705" s="40"/>
      <c r="E1705" s="40"/>
      <c r="F1705" s="50"/>
      <c r="G1705" s="91"/>
      <c r="H1705" s="40"/>
      <c r="I1705" s="44"/>
      <c r="J1705" s="48"/>
      <c r="K1705" s="49"/>
      <c r="L1705" s="42"/>
      <c r="M1705" s="86"/>
      <c r="N1705" s="71"/>
      <c r="O1705" s="72"/>
      <c r="P1705" s="70"/>
      <c r="Q1705" s="78"/>
      <c r="R1705" s="79"/>
      <c r="S1705" s="80"/>
      <c r="T1705" s="81"/>
      <c r="U1705" s="88"/>
      <c r="V1705" s="80"/>
      <c r="W1705" s="81"/>
      <c r="X1705" s="1"/>
    </row>
    <row r="1706" spans="1:24" ht="23.25">
      <c r="A1706" s="1"/>
      <c r="B1706" s="40"/>
      <c r="C1706" s="40"/>
      <c r="D1706" s="40"/>
      <c r="E1706" s="40"/>
      <c r="F1706" s="50"/>
      <c r="G1706" s="91"/>
      <c r="H1706" s="40"/>
      <c r="I1706" s="44"/>
      <c r="J1706" s="48" t="s">
        <v>611</v>
      </c>
      <c r="K1706" s="49"/>
      <c r="L1706" s="42" t="s">
        <v>258</v>
      </c>
      <c r="M1706" s="86"/>
      <c r="N1706" s="71"/>
      <c r="O1706" s="72"/>
      <c r="P1706" s="70"/>
      <c r="Q1706" s="78"/>
      <c r="R1706" s="79"/>
      <c r="S1706" s="80"/>
      <c r="T1706" s="81"/>
      <c r="U1706" s="88"/>
      <c r="V1706" s="80"/>
      <c r="W1706" s="81"/>
      <c r="X1706" s="1"/>
    </row>
    <row r="1707" spans="1:24" ht="23.25">
      <c r="A1707" s="1"/>
      <c r="B1707" s="40"/>
      <c r="C1707" s="40"/>
      <c r="D1707" s="40"/>
      <c r="E1707" s="40"/>
      <c r="F1707" s="50"/>
      <c r="G1707" s="91"/>
      <c r="H1707" s="40"/>
      <c r="I1707" s="44"/>
      <c r="J1707" s="48" t="s">
        <v>612</v>
      </c>
      <c r="K1707" s="49"/>
      <c r="L1707" s="42" t="s">
        <v>616</v>
      </c>
      <c r="M1707" s="86"/>
      <c r="N1707" s="71"/>
      <c r="O1707" s="72"/>
      <c r="P1707" s="70"/>
      <c r="Q1707" s="78"/>
      <c r="R1707" s="79"/>
      <c r="S1707" s="80"/>
      <c r="T1707" s="81"/>
      <c r="U1707" s="88"/>
      <c r="V1707" s="80"/>
      <c r="W1707" s="81"/>
      <c r="X1707" s="1"/>
    </row>
    <row r="1708" spans="1:24" ht="23.25">
      <c r="A1708" s="1"/>
      <c r="B1708" s="40"/>
      <c r="C1708" s="40"/>
      <c r="D1708" s="40"/>
      <c r="E1708" s="40"/>
      <c r="F1708" s="50"/>
      <c r="G1708" s="91"/>
      <c r="H1708" s="40"/>
      <c r="I1708" s="44"/>
      <c r="J1708" s="48" t="s">
        <v>614</v>
      </c>
      <c r="K1708" s="49"/>
      <c r="L1708" s="42" t="s">
        <v>615</v>
      </c>
      <c r="M1708" s="86" t="s">
        <v>585</v>
      </c>
      <c r="N1708" s="71">
        <v>290</v>
      </c>
      <c r="O1708" s="72">
        <v>215</v>
      </c>
      <c r="P1708" s="70">
        <v>215</v>
      </c>
      <c r="Q1708" s="78">
        <f>(P1708/N1708)*100</f>
        <v>74.13793103448276</v>
      </c>
      <c r="R1708" s="79">
        <f>(P1708/O1708)*100</f>
        <v>100</v>
      </c>
      <c r="S1708" s="80">
        <f>+S1709+S1720</f>
        <v>14000</v>
      </c>
      <c r="T1708" s="81">
        <f>+T1709+T1720</f>
        <v>13350</v>
      </c>
      <c r="U1708" s="88">
        <f>+U1709+U1720</f>
        <v>12465</v>
      </c>
      <c r="V1708" s="80">
        <f>(U1708/S1708)*100</f>
        <v>89.03571428571428</v>
      </c>
      <c r="W1708" s="81">
        <f>(U1708/T1708)*100</f>
        <v>93.37078651685393</v>
      </c>
      <c r="X1708" s="1"/>
    </row>
    <row r="1709" spans="1:24" ht="23.25">
      <c r="A1709" s="1"/>
      <c r="B1709" s="40"/>
      <c r="C1709" s="40"/>
      <c r="D1709" s="40"/>
      <c r="E1709" s="40"/>
      <c r="F1709" s="50"/>
      <c r="G1709" s="91"/>
      <c r="H1709" s="40"/>
      <c r="I1709" s="44"/>
      <c r="J1709" s="48" t="s">
        <v>40</v>
      </c>
      <c r="K1709" s="49"/>
      <c r="L1709" s="42"/>
      <c r="M1709" s="86"/>
      <c r="N1709" s="71"/>
      <c r="O1709" s="72"/>
      <c r="P1709" s="70"/>
      <c r="Q1709" s="78"/>
      <c r="R1709" s="79"/>
      <c r="S1709" s="80">
        <f>+S1723</f>
        <v>0</v>
      </c>
      <c r="T1709" s="81">
        <f>+T1723</f>
        <v>0</v>
      </c>
      <c r="U1709" s="88">
        <f>+U1723</f>
        <v>0</v>
      </c>
      <c r="V1709" s="80"/>
      <c r="W1709" s="81"/>
      <c r="X1709" s="1"/>
    </row>
    <row r="1710" spans="1:24" ht="23.25">
      <c r="A1710" s="1"/>
      <c r="B1710" s="51"/>
      <c r="C1710" s="51"/>
      <c r="D1710" s="51"/>
      <c r="E1710" s="51"/>
      <c r="F1710" s="93"/>
      <c r="G1710" s="94"/>
      <c r="H1710" s="51"/>
      <c r="I1710" s="55"/>
      <c r="J1710" s="56"/>
      <c r="K1710" s="57"/>
      <c r="L1710" s="53"/>
      <c r="M1710" s="87"/>
      <c r="N1710" s="73"/>
      <c r="O1710" s="74"/>
      <c r="P1710" s="75"/>
      <c r="Q1710" s="82"/>
      <c r="R1710" s="83"/>
      <c r="S1710" s="84"/>
      <c r="T1710" s="85"/>
      <c r="U1710" s="82"/>
      <c r="V1710" s="84"/>
      <c r="W1710" s="85"/>
      <c r="X1710" s="1"/>
    </row>
    <row r="1711" spans="1:24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58"/>
      <c r="T1711" s="58"/>
      <c r="U1711" s="58"/>
      <c r="V1711" s="58"/>
      <c r="W1711" s="58"/>
      <c r="X1711" s="1"/>
    </row>
    <row r="1712" spans="1:24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58"/>
      <c r="T1712" s="58"/>
      <c r="U1712" s="59"/>
      <c r="V1712" s="58"/>
      <c r="W1712" s="59" t="s">
        <v>706</v>
      </c>
      <c r="X1712" s="1"/>
    </row>
    <row r="1713" spans="1:24" ht="23.25">
      <c r="A1713" s="1"/>
      <c r="B1713" s="7"/>
      <c r="C1713" s="8"/>
      <c r="D1713" s="8"/>
      <c r="E1713" s="8"/>
      <c r="F1713" s="8"/>
      <c r="G1713" s="8"/>
      <c r="H1713" s="60"/>
      <c r="I1713" s="10"/>
      <c r="J1713" s="10"/>
      <c r="K1713" s="11"/>
      <c r="L1713" s="7" t="s">
        <v>34</v>
      </c>
      <c r="M1713" s="12"/>
      <c r="N1713" s="12"/>
      <c r="O1713" s="12"/>
      <c r="P1713" s="12"/>
      <c r="Q1713" s="12"/>
      <c r="R1713" s="12"/>
      <c r="S1713" s="13"/>
      <c r="T1713" s="8"/>
      <c r="U1713" s="8"/>
      <c r="V1713" s="8"/>
      <c r="W1713" s="9"/>
      <c r="X1713" s="1"/>
    </row>
    <row r="1714" spans="1:24" ht="23.25">
      <c r="A1714" s="1"/>
      <c r="B1714" s="14" t="s">
        <v>23</v>
      </c>
      <c r="C1714" s="15"/>
      <c r="D1714" s="15"/>
      <c r="E1714" s="15"/>
      <c r="F1714" s="15"/>
      <c r="G1714" s="15"/>
      <c r="H1714" s="61"/>
      <c r="I1714" s="17"/>
      <c r="J1714" s="17"/>
      <c r="K1714" s="18"/>
      <c r="L1714" s="19"/>
      <c r="M1714" s="66"/>
      <c r="N1714" s="62" t="s">
        <v>35</v>
      </c>
      <c r="O1714" s="62"/>
      <c r="P1714" s="62"/>
      <c r="Q1714" s="62"/>
      <c r="R1714" s="63"/>
      <c r="S1714" s="14" t="s">
        <v>2</v>
      </c>
      <c r="T1714" s="15"/>
      <c r="U1714" s="15"/>
      <c r="V1714" s="15"/>
      <c r="W1714" s="16"/>
      <c r="X1714" s="1"/>
    </row>
    <row r="1715" spans="1:24" ht="23.25">
      <c r="A1715" s="1"/>
      <c r="B1715" s="20" t="s">
        <v>24</v>
      </c>
      <c r="C1715" s="21"/>
      <c r="D1715" s="21"/>
      <c r="E1715" s="21"/>
      <c r="F1715" s="21"/>
      <c r="G1715" s="21"/>
      <c r="H1715" s="61"/>
      <c r="I1715" s="1"/>
      <c r="J1715" s="2" t="s">
        <v>4</v>
      </c>
      <c r="K1715" s="18"/>
      <c r="L1715" s="23" t="s">
        <v>32</v>
      </c>
      <c r="M1715" s="23" t="s">
        <v>20</v>
      </c>
      <c r="N1715" s="64"/>
      <c r="O1715" s="17"/>
      <c r="P1715" s="65"/>
      <c r="Q1715" s="23" t="s">
        <v>3</v>
      </c>
      <c r="R1715" s="16"/>
      <c r="S1715" s="20" t="s">
        <v>36</v>
      </c>
      <c r="T1715" s="21"/>
      <c r="U1715" s="21"/>
      <c r="V1715" s="21"/>
      <c r="W1715" s="22"/>
      <c r="X1715" s="1"/>
    </row>
    <row r="1716" spans="1:24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33</v>
      </c>
      <c r="M1716" s="30" t="s">
        <v>21</v>
      </c>
      <c r="N1716" s="28" t="s">
        <v>6</v>
      </c>
      <c r="O1716" s="67" t="s">
        <v>7</v>
      </c>
      <c r="P1716" s="28" t="s">
        <v>8</v>
      </c>
      <c r="Q1716" s="20" t="s">
        <v>30</v>
      </c>
      <c r="R1716" s="22"/>
      <c r="S1716" s="24"/>
      <c r="T1716" s="25"/>
      <c r="U1716" s="1"/>
      <c r="V1716" s="14" t="s">
        <v>3</v>
      </c>
      <c r="W1716" s="16"/>
      <c r="X1716" s="1"/>
    </row>
    <row r="1717" spans="1:24" ht="23.25">
      <c r="A1717" s="1"/>
      <c r="B1717" s="14" t="s">
        <v>13</v>
      </c>
      <c r="C1717" s="14" t="s">
        <v>14</v>
      </c>
      <c r="D1717" s="14" t="s">
        <v>15</v>
      </c>
      <c r="E1717" s="14" t="s">
        <v>16</v>
      </c>
      <c r="F1717" s="27" t="s">
        <v>17</v>
      </c>
      <c r="G1717" s="2" t="s">
        <v>5</v>
      </c>
      <c r="H1717" s="14" t="s">
        <v>18</v>
      </c>
      <c r="I1717" s="24"/>
      <c r="J1717" s="1"/>
      <c r="K1717" s="18"/>
      <c r="L1717" s="26" t="s">
        <v>19</v>
      </c>
      <c r="M1717" s="28" t="s">
        <v>22</v>
      </c>
      <c r="N1717" s="28"/>
      <c r="O1717" s="28"/>
      <c r="P1717" s="28"/>
      <c r="Q1717" s="26" t="s">
        <v>25</v>
      </c>
      <c r="R1717" s="29" t="s">
        <v>25</v>
      </c>
      <c r="S1717" s="30" t="s">
        <v>6</v>
      </c>
      <c r="T1717" s="28" t="s">
        <v>9</v>
      </c>
      <c r="U1717" s="26" t="s">
        <v>10</v>
      </c>
      <c r="V1717" s="14" t="s">
        <v>11</v>
      </c>
      <c r="W1717" s="16"/>
      <c r="X1717" s="1"/>
    </row>
    <row r="1718" spans="1:24" ht="23.25">
      <c r="A1718" s="1"/>
      <c r="B1718" s="31"/>
      <c r="C1718" s="31"/>
      <c r="D1718" s="31"/>
      <c r="E1718" s="31"/>
      <c r="F1718" s="32"/>
      <c r="G1718" s="33"/>
      <c r="H1718" s="31"/>
      <c r="I1718" s="31"/>
      <c r="J1718" s="33"/>
      <c r="K1718" s="34"/>
      <c r="L1718" s="35"/>
      <c r="M1718" s="36"/>
      <c r="N1718" s="36"/>
      <c r="O1718" s="36"/>
      <c r="P1718" s="36"/>
      <c r="Q1718" s="35" t="s">
        <v>26</v>
      </c>
      <c r="R1718" s="37" t="s">
        <v>27</v>
      </c>
      <c r="S1718" s="31"/>
      <c r="T1718" s="32"/>
      <c r="U1718" s="33"/>
      <c r="V1718" s="38" t="s">
        <v>28</v>
      </c>
      <c r="W1718" s="39" t="s">
        <v>29</v>
      </c>
      <c r="X1718" s="1"/>
    </row>
    <row r="1719" spans="1:24" ht="23.25">
      <c r="A1719" s="1"/>
      <c r="B1719" s="40"/>
      <c r="C1719" s="40"/>
      <c r="D1719" s="40"/>
      <c r="E1719" s="40"/>
      <c r="F1719" s="50"/>
      <c r="G1719" s="91"/>
      <c r="H1719" s="40"/>
      <c r="I1719" s="44"/>
      <c r="J1719" s="45"/>
      <c r="K1719" s="46"/>
      <c r="L1719" s="47"/>
      <c r="M1719" s="86"/>
      <c r="N1719" s="70"/>
      <c r="O1719" s="70"/>
      <c r="P1719" s="70"/>
      <c r="Q1719" s="78"/>
      <c r="R1719" s="79"/>
      <c r="S1719" s="80"/>
      <c r="T1719" s="80"/>
      <c r="U1719" s="80"/>
      <c r="V1719" s="80"/>
      <c r="W1719" s="81"/>
      <c r="X1719" s="1"/>
    </row>
    <row r="1720" spans="1:24" ht="23.25">
      <c r="A1720" s="1"/>
      <c r="B1720" s="89" t="s">
        <v>571</v>
      </c>
      <c r="C1720" s="89" t="s">
        <v>542</v>
      </c>
      <c r="D1720" s="89" t="s">
        <v>72</v>
      </c>
      <c r="E1720" s="89" t="s">
        <v>44</v>
      </c>
      <c r="F1720" s="90" t="s">
        <v>609</v>
      </c>
      <c r="G1720" s="92" t="s">
        <v>601</v>
      </c>
      <c r="H1720" s="40"/>
      <c r="I1720" s="44"/>
      <c r="J1720" s="48" t="s">
        <v>41</v>
      </c>
      <c r="K1720" s="49"/>
      <c r="L1720" s="42"/>
      <c r="M1720" s="86"/>
      <c r="N1720" s="71"/>
      <c r="O1720" s="72"/>
      <c r="P1720" s="70"/>
      <c r="Q1720" s="78"/>
      <c r="R1720" s="79"/>
      <c r="S1720" s="80">
        <f>+S1724</f>
        <v>14000</v>
      </c>
      <c r="T1720" s="81">
        <f>+T1724</f>
        <v>13350</v>
      </c>
      <c r="U1720" s="88">
        <f>+U1724</f>
        <v>12465</v>
      </c>
      <c r="V1720" s="80">
        <f>(U1720/S1720)*100</f>
        <v>89.03571428571428</v>
      </c>
      <c r="W1720" s="81">
        <f>(U1720/T1720)*100</f>
        <v>93.37078651685393</v>
      </c>
      <c r="X1720" s="1"/>
    </row>
    <row r="1721" spans="1:24" ht="23.25">
      <c r="A1721" s="1"/>
      <c r="B1721" s="40"/>
      <c r="C1721" s="40"/>
      <c r="D1721" s="40"/>
      <c r="E1721" s="40"/>
      <c r="F1721" s="50"/>
      <c r="G1721" s="91"/>
      <c r="H1721" s="40"/>
      <c r="I1721" s="44"/>
      <c r="J1721" s="48"/>
      <c r="K1721" s="49"/>
      <c r="L1721" s="42"/>
      <c r="M1721" s="86"/>
      <c r="N1721" s="71"/>
      <c r="O1721" s="72"/>
      <c r="P1721" s="70"/>
      <c r="Q1721" s="78"/>
      <c r="R1721" s="79"/>
      <c r="S1721" s="80"/>
      <c r="T1721" s="81"/>
      <c r="U1721" s="88"/>
      <c r="V1721" s="80"/>
      <c r="W1721" s="81"/>
      <c r="X1721" s="1"/>
    </row>
    <row r="1722" spans="1:24" ht="23.25">
      <c r="A1722" s="1"/>
      <c r="B1722" s="40"/>
      <c r="C1722" s="40"/>
      <c r="D1722" s="40"/>
      <c r="E1722" s="40"/>
      <c r="F1722" s="50"/>
      <c r="G1722" s="91"/>
      <c r="H1722" s="89" t="s">
        <v>586</v>
      </c>
      <c r="I1722" s="44"/>
      <c r="J1722" s="48" t="s">
        <v>587</v>
      </c>
      <c r="K1722" s="49"/>
      <c r="L1722" s="42"/>
      <c r="M1722" s="86"/>
      <c r="N1722" s="71"/>
      <c r="O1722" s="72"/>
      <c r="P1722" s="70"/>
      <c r="Q1722" s="78"/>
      <c r="R1722" s="79"/>
      <c r="S1722" s="80">
        <f>+S1723+S1724</f>
        <v>14000</v>
      </c>
      <c r="T1722" s="81">
        <f>+T1723+T1724</f>
        <v>13350</v>
      </c>
      <c r="U1722" s="88">
        <f>+U1723+U1724</f>
        <v>12465</v>
      </c>
      <c r="V1722" s="80">
        <f>(U1722/S1722)*100</f>
        <v>89.03571428571428</v>
      </c>
      <c r="W1722" s="81">
        <f>(U1722/T1722)*100</f>
        <v>93.37078651685393</v>
      </c>
      <c r="X1722" s="1"/>
    </row>
    <row r="1723" spans="1:24" ht="23.25">
      <c r="A1723" s="1"/>
      <c r="B1723" s="40"/>
      <c r="C1723" s="40"/>
      <c r="D1723" s="40"/>
      <c r="E1723" s="40"/>
      <c r="F1723" s="50"/>
      <c r="G1723" s="91"/>
      <c r="H1723" s="40"/>
      <c r="I1723" s="44"/>
      <c r="J1723" s="48" t="s">
        <v>40</v>
      </c>
      <c r="K1723" s="49"/>
      <c r="L1723" s="42"/>
      <c r="M1723" s="86"/>
      <c r="N1723" s="71"/>
      <c r="O1723" s="72"/>
      <c r="P1723" s="70"/>
      <c r="Q1723" s="78"/>
      <c r="R1723" s="79"/>
      <c r="S1723" s="80">
        <v>0</v>
      </c>
      <c r="T1723" s="81">
        <v>0</v>
      </c>
      <c r="U1723" s="88">
        <v>0</v>
      </c>
      <c r="V1723" s="80"/>
      <c r="W1723" s="81"/>
      <c r="X1723" s="1"/>
    </row>
    <row r="1724" spans="1:24" ht="23.25">
      <c r="A1724" s="1"/>
      <c r="B1724" s="40"/>
      <c r="C1724" s="40"/>
      <c r="D1724" s="40"/>
      <c r="E1724" s="40"/>
      <c r="F1724" s="50"/>
      <c r="G1724" s="91"/>
      <c r="H1724" s="40"/>
      <c r="I1724" s="44"/>
      <c r="J1724" s="48" t="s">
        <v>41</v>
      </c>
      <c r="K1724" s="49"/>
      <c r="L1724" s="42"/>
      <c r="M1724" s="86"/>
      <c r="N1724" s="71"/>
      <c r="O1724" s="72"/>
      <c r="P1724" s="70"/>
      <c r="Q1724" s="78"/>
      <c r="R1724" s="79"/>
      <c r="S1724" s="80">
        <v>14000</v>
      </c>
      <c r="T1724" s="81">
        <v>13350</v>
      </c>
      <c r="U1724" s="88">
        <v>12465</v>
      </c>
      <c r="V1724" s="80">
        <f>(U1724/S1724)*100</f>
        <v>89.03571428571428</v>
      </c>
      <c r="W1724" s="81">
        <f>(U1724/T1724)*100</f>
        <v>93.37078651685393</v>
      </c>
      <c r="X1724" s="1"/>
    </row>
    <row r="1725" spans="1:24" ht="23.25">
      <c r="A1725" s="1"/>
      <c r="B1725" s="40"/>
      <c r="C1725" s="40"/>
      <c r="D1725" s="40"/>
      <c r="E1725" s="40"/>
      <c r="F1725" s="50"/>
      <c r="G1725" s="91"/>
      <c r="H1725" s="40"/>
      <c r="I1725" s="44"/>
      <c r="J1725" s="48"/>
      <c r="K1725" s="49"/>
      <c r="L1725" s="42"/>
      <c r="M1725" s="86"/>
      <c r="N1725" s="71"/>
      <c r="O1725" s="72"/>
      <c r="P1725" s="70"/>
      <c r="Q1725" s="78"/>
      <c r="R1725" s="79"/>
      <c r="S1725" s="80"/>
      <c r="T1725" s="81"/>
      <c r="U1725" s="88"/>
      <c r="V1725" s="80"/>
      <c r="W1725" s="81"/>
      <c r="X1725" s="1"/>
    </row>
    <row r="1726" spans="1:24" ht="23.25">
      <c r="A1726" s="1"/>
      <c r="B1726" s="40"/>
      <c r="C1726" s="40"/>
      <c r="D1726" s="40"/>
      <c r="E1726" s="40"/>
      <c r="F1726" s="50"/>
      <c r="G1726" s="92" t="s">
        <v>592</v>
      </c>
      <c r="H1726" s="40"/>
      <c r="I1726" s="44"/>
      <c r="J1726" s="48" t="s">
        <v>593</v>
      </c>
      <c r="K1726" s="49"/>
      <c r="L1726" s="42"/>
      <c r="M1726" s="86"/>
      <c r="N1726" s="71"/>
      <c r="O1726" s="72"/>
      <c r="P1726" s="70"/>
      <c r="Q1726" s="78"/>
      <c r="R1726" s="79"/>
      <c r="S1726" s="80">
        <f>+S1727+S1728</f>
        <v>33841</v>
      </c>
      <c r="T1726" s="81">
        <f>+T1727+T1728</f>
        <v>34167.5</v>
      </c>
      <c r="U1726" s="88">
        <f>+U1727+U1728</f>
        <v>33981.4</v>
      </c>
      <c r="V1726" s="80">
        <f>(U1726/S1726)*100</f>
        <v>100.4148813569339</v>
      </c>
      <c r="W1726" s="81">
        <f>(U1726/T1726)*100</f>
        <v>99.45533035779616</v>
      </c>
      <c r="X1726" s="1"/>
    </row>
    <row r="1727" spans="1:24" ht="23.25">
      <c r="A1727" s="1"/>
      <c r="B1727" s="40"/>
      <c r="C1727" s="40"/>
      <c r="D1727" s="40"/>
      <c r="E1727" s="40"/>
      <c r="F1727" s="50"/>
      <c r="G1727" s="91"/>
      <c r="H1727" s="40"/>
      <c r="I1727" s="44"/>
      <c r="J1727" s="48" t="s">
        <v>40</v>
      </c>
      <c r="K1727" s="49"/>
      <c r="L1727" s="42"/>
      <c r="M1727" s="86"/>
      <c r="N1727" s="71"/>
      <c r="O1727" s="72"/>
      <c r="P1727" s="70"/>
      <c r="Q1727" s="78"/>
      <c r="R1727" s="79"/>
      <c r="S1727" s="80">
        <f aca="true" t="shared" si="130" ref="S1727:U1728">+S1733</f>
        <v>0</v>
      </c>
      <c r="T1727" s="81">
        <f t="shared" si="130"/>
        <v>0</v>
      </c>
      <c r="U1727" s="88">
        <f t="shared" si="130"/>
        <v>0</v>
      </c>
      <c r="V1727" s="80"/>
      <c r="W1727" s="81"/>
      <c r="X1727" s="1"/>
    </row>
    <row r="1728" spans="1:24" ht="23.25">
      <c r="A1728" s="1"/>
      <c r="B1728" s="40"/>
      <c r="C1728" s="40"/>
      <c r="D1728" s="40"/>
      <c r="E1728" s="40"/>
      <c r="F1728" s="50"/>
      <c r="G1728" s="91"/>
      <c r="H1728" s="40"/>
      <c r="I1728" s="44"/>
      <c r="J1728" s="48" t="s">
        <v>41</v>
      </c>
      <c r="K1728" s="49"/>
      <c r="L1728" s="42"/>
      <c r="M1728" s="86"/>
      <c r="N1728" s="71"/>
      <c r="O1728" s="72"/>
      <c r="P1728" s="70"/>
      <c r="Q1728" s="78"/>
      <c r="R1728" s="79"/>
      <c r="S1728" s="80">
        <f t="shared" si="130"/>
        <v>33841</v>
      </c>
      <c r="T1728" s="81">
        <f t="shared" si="130"/>
        <v>34167.5</v>
      </c>
      <c r="U1728" s="88">
        <f t="shared" si="130"/>
        <v>33981.4</v>
      </c>
      <c r="V1728" s="80">
        <f>(U1728/S1728)*100</f>
        <v>100.4148813569339</v>
      </c>
      <c r="W1728" s="81">
        <f>(U1728/T1728)*100</f>
        <v>99.45533035779616</v>
      </c>
      <c r="X1728" s="1"/>
    </row>
    <row r="1729" spans="1:24" ht="23.25">
      <c r="A1729" s="1"/>
      <c r="B1729" s="40"/>
      <c r="C1729" s="40"/>
      <c r="D1729" s="40"/>
      <c r="E1729" s="40"/>
      <c r="F1729" s="50"/>
      <c r="G1729" s="91"/>
      <c r="H1729" s="40"/>
      <c r="I1729" s="44"/>
      <c r="J1729" s="48"/>
      <c r="K1729" s="49"/>
      <c r="L1729" s="42"/>
      <c r="M1729" s="86"/>
      <c r="N1729" s="71"/>
      <c r="O1729" s="72"/>
      <c r="P1729" s="70"/>
      <c r="Q1729" s="78"/>
      <c r="R1729" s="79"/>
      <c r="S1729" s="80"/>
      <c r="T1729" s="81"/>
      <c r="U1729" s="88"/>
      <c r="V1729" s="80"/>
      <c r="W1729" s="81"/>
      <c r="X1729" s="1"/>
    </row>
    <row r="1730" spans="1:24" ht="23.25">
      <c r="A1730" s="1"/>
      <c r="B1730" s="40"/>
      <c r="C1730" s="40"/>
      <c r="D1730" s="40"/>
      <c r="E1730" s="40"/>
      <c r="F1730" s="50"/>
      <c r="G1730" s="91"/>
      <c r="H1730" s="40"/>
      <c r="I1730" s="44"/>
      <c r="J1730" s="48" t="s">
        <v>611</v>
      </c>
      <c r="K1730" s="49"/>
      <c r="L1730" s="42" t="s">
        <v>258</v>
      </c>
      <c r="M1730" s="86"/>
      <c r="N1730" s="71"/>
      <c r="O1730" s="72"/>
      <c r="P1730" s="70"/>
      <c r="Q1730" s="78"/>
      <c r="R1730" s="79"/>
      <c r="S1730" s="80"/>
      <c r="T1730" s="81"/>
      <c r="U1730" s="88"/>
      <c r="V1730" s="80"/>
      <c r="W1730" s="81"/>
      <c r="X1730" s="1"/>
    </row>
    <row r="1731" spans="1:24" ht="23.25">
      <c r="A1731" s="1"/>
      <c r="B1731" s="40"/>
      <c r="C1731" s="40"/>
      <c r="D1731" s="40"/>
      <c r="E1731" s="40"/>
      <c r="F1731" s="50"/>
      <c r="G1731" s="91"/>
      <c r="H1731" s="40"/>
      <c r="I1731" s="44"/>
      <c r="J1731" s="48" t="s">
        <v>612</v>
      </c>
      <c r="K1731" s="49"/>
      <c r="L1731" s="42" t="s">
        <v>616</v>
      </c>
      <c r="M1731" s="86"/>
      <c r="N1731" s="71"/>
      <c r="O1731" s="72"/>
      <c r="P1731" s="70"/>
      <c r="Q1731" s="78"/>
      <c r="R1731" s="79"/>
      <c r="S1731" s="80"/>
      <c r="T1731" s="81"/>
      <c r="U1731" s="88"/>
      <c r="V1731" s="80"/>
      <c r="W1731" s="81"/>
      <c r="X1731" s="1"/>
    </row>
    <row r="1732" spans="1:24" ht="23.25">
      <c r="A1732" s="1"/>
      <c r="B1732" s="40"/>
      <c r="C1732" s="40"/>
      <c r="D1732" s="40"/>
      <c r="E1732" s="40"/>
      <c r="F1732" s="50"/>
      <c r="G1732" s="91"/>
      <c r="H1732" s="40"/>
      <c r="I1732" s="44"/>
      <c r="J1732" s="48" t="s">
        <v>614</v>
      </c>
      <c r="K1732" s="49"/>
      <c r="L1732" s="42" t="s">
        <v>615</v>
      </c>
      <c r="M1732" s="86" t="s">
        <v>585</v>
      </c>
      <c r="N1732" s="71">
        <v>1035</v>
      </c>
      <c r="O1732" s="72">
        <v>1050</v>
      </c>
      <c r="P1732" s="70">
        <v>1050</v>
      </c>
      <c r="Q1732" s="78">
        <f>(P1732/N1732)*100</f>
        <v>101.44927536231884</v>
      </c>
      <c r="R1732" s="79">
        <f>(P1732/O1732)*100</f>
        <v>100</v>
      </c>
      <c r="S1732" s="80">
        <f>+S1733+S1734</f>
        <v>33841</v>
      </c>
      <c r="T1732" s="81">
        <f>+T1733+T1734</f>
        <v>34167.5</v>
      </c>
      <c r="U1732" s="88">
        <f>+U1733+U1734</f>
        <v>33981.4</v>
      </c>
      <c r="V1732" s="80">
        <f>(U1732/S1732)*100</f>
        <v>100.4148813569339</v>
      </c>
      <c r="W1732" s="81">
        <f>(U1732/T1732)*100</f>
        <v>99.45533035779616</v>
      </c>
      <c r="X1732" s="1"/>
    </row>
    <row r="1733" spans="1:24" ht="23.25">
      <c r="A1733" s="1"/>
      <c r="B1733" s="40"/>
      <c r="C1733" s="40"/>
      <c r="D1733" s="40"/>
      <c r="E1733" s="40"/>
      <c r="F1733" s="50"/>
      <c r="G1733" s="91"/>
      <c r="H1733" s="40"/>
      <c r="I1733" s="44"/>
      <c r="J1733" s="48" t="s">
        <v>40</v>
      </c>
      <c r="K1733" s="49"/>
      <c r="L1733" s="42"/>
      <c r="M1733" s="86"/>
      <c r="N1733" s="71"/>
      <c r="O1733" s="72"/>
      <c r="P1733" s="70"/>
      <c r="Q1733" s="78"/>
      <c r="R1733" s="79"/>
      <c r="S1733" s="80">
        <f aca="true" t="shared" si="131" ref="S1733:U1734">+S1737</f>
        <v>0</v>
      </c>
      <c r="T1733" s="81">
        <f t="shared" si="131"/>
        <v>0</v>
      </c>
      <c r="U1733" s="88">
        <f t="shared" si="131"/>
        <v>0</v>
      </c>
      <c r="V1733" s="80"/>
      <c r="W1733" s="81"/>
      <c r="X1733" s="1"/>
    </row>
    <row r="1734" spans="1:24" ht="23.25">
      <c r="A1734" s="1"/>
      <c r="B1734" s="40"/>
      <c r="C1734" s="40"/>
      <c r="D1734" s="40"/>
      <c r="E1734" s="40"/>
      <c r="F1734" s="50"/>
      <c r="G1734" s="91"/>
      <c r="H1734" s="40"/>
      <c r="I1734" s="44"/>
      <c r="J1734" s="48" t="s">
        <v>41</v>
      </c>
      <c r="K1734" s="49"/>
      <c r="L1734" s="42"/>
      <c r="M1734" s="86"/>
      <c r="N1734" s="71"/>
      <c r="O1734" s="72"/>
      <c r="P1734" s="70"/>
      <c r="Q1734" s="78"/>
      <c r="R1734" s="79"/>
      <c r="S1734" s="80">
        <f t="shared" si="131"/>
        <v>33841</v>
      </c>
      <c r="T1734" s="81">
        <f t="shared" si="131"/>
        <v>34167.5</v>
      </c>
      <c r="U1734" s="88">
        <f t="shared" si="131"/>
        <v>33981.4</v>
      </c>
      <c r="V1734" s="80">
        <f>(U1734/S1734)*100</f>
        <v>100.4148813569339</v>
      </c>
      <c r="W1734" s="81">
        <f>(U1734/T1734)*100</f>
        <v>99.45533035779616</v>
      </c>
      <c r="X1734" s="1"/>
    </row>
    <row r="1735" spans="1:24" ht="23.25">
      <c r="A1735" s="1"/>
      <c r="B1735" s="40"/>
      <c r="C1735" s="40"/>
      <c r="D1735" s="40"/>
      <c r="E1735" s="40"/>
      <c r="F1735" s="50"/>
      <c r="G1735" s="91"/>
      <c r="H1735" s="40"/>
      <c r="I1735" s="44"/>
      <c r="J1735" s="48"/>
      <c r="K1735" s="49"/>
      <c r="L1735" s="42"/>
      <c r="M1735" s="86"/>
      <c r="N1735" s="71"/>
      <c r="O1735" s="72"/>
      <c r="P1735" s="70"/>
      <c r="Q1735" s="78"/>
      <c r="R1735" s="79"/>
      <c r="S1735" s="80"/>
      <c r="T1735" s="81"/>
      <c r="U1735" s="88"/>
      <c r="V1735" s="80"/>
      <c r="W1735" s="81"/>
      <c r="X1735" s="1"/>
    </row>
    <row r="1736" spans="1:24" ht="23.25">
      <c r="A1736" s="1"/>
      <c r="B1736" s="40"/>
      <c r="C1736" s="40"/>
      <c r="D1736" s="40"/>
      <c r="E1736" s="40"/>
      <c r="F1736" s="50"/>
      <c r="G1736" s="91"/>
      <c r="H1736" s="89" t="s">
        <v>586</v>
      </c>
      <c r="I1736" s="44"/>
      <c r="J1736" s="48" t="s">
        <v>587</v>
      </c>
      <c r="K1736" s="49"/>
      <c r="L1736" s="42"/>
      <c r="M1736" s="86"/>
      <c r="N1736" s="71"/>
      <c r="O1736" s="72"/>
      <c r="P1736" s="70"/>
      <c r="Q1736" s="78"/>
      <c r="R1736" s="79"/>
      <c r="S1736" s="80">
        <f>+S1737+S1738</f>
        <v>33841</v>
      </c>
      <c r="T1736" s="81">
        <f>+T1737+T1738</f>
        <v>34167.5</v>
      </c>
      <c r="U1736" s="88">
        <f>+U1737+U1738</f>
        <v>33981.4</v>
      </c>
      <c r="V1736" s="80">
        <f>(U1736/S1736)*100</f>
        <v>100.4148813569339</v>
      </c>
      <c r="W1736" s="81">
        <f>(U1736/T1736)*100</f>
        <v>99.45533035779616</v>
      </c>
      <c r="X1736" s="1"/>
    </row>
    <row r="1737" spans="1:24" ht="23.25">
      <c r="A1737" s="1"/>
      <c r="B1737" s="40"/>
      <c r="C1737" s="40"/>
      <c r="D1737" s="40"/>
      <c r="E1737" s="40"/>
      <c r="F1737" s="50"/>
      <c r="G1737" s="91"/>
      <c r="H1737" s="40"/>
      <c r="I1737" s="44"/>
      <c r="J1737" s="48" t="s">
        <v>40</v>
      </c>
      <c r="K1737" s="49"/>
      <c r="L1737" s="42"/>
      <c r="M1737" s="86"/>
      <c r="N1737" s="71"/>
      <c r="O1737" s="72"/>
      <c r="P1737" s="70"/>
      <c r="Q1737" s="78"/>
      <c r="R1737" s="79"/>
      <c r="S1737" s="80">
        <v>0</v>
      </c>
      <c r="T1737" s="81">
        <v>0</v>
      </c>
      <c r="U1737" s="88">
        <v>0</v>
      </c>
      <c r="V1737" s="80"/>
      <c r="W1737" s="81"/>
      <c r="X1737" s="1"/>
    </row>
    <row r="1738" spans="1:24" ht="23.25">
      <c r="A1738" s="1"/>
      <c r="B1738" s="40"/>
      <c r="C1738" s="40"/>
      <c r="D1738" s="40"/>
      <c r="E1738" s="40"/>
      <c r="F1738" s="50"/>
      <c r="G1738" s="91"/>
      <c r="H1738" s="40"/>
      <c r="I1738" s="44"/>
      <c r="J1738" s="48" t="s">
        <v>41</v>
      </c>
      <c r="K1738" s="49"/>
      <c r="L1738" s="42"/>
      <c r="M1738" s="86"/>
      <c r="N1738" s="71"/>
      <c r="O1738" s="72"/>
      <c r="P1738" s="70"/>
      <c r="Q1738" s="78"/>
      <c r="R1738" s="79"/>
      <c r="S1738" s="80">
        <v>33841</v>
      </c>
      <c r="T1738" s="81">
        <v>34167.5</v>
      </c>
      <c r="U1738" s="88">
        <v>33981.4</v>
      </c>
      <c r="V1738" s="80">
        <f>(U1738/S1738)*100</f>
        <v>100.4148813569339</v>
      </c>
      <c r="W1738" s="81">
        <f>(U1738/T1738)*100</f>
        <v>99.45533035779616</v>
      </c>
      <c r="X1738" s="1"/>
    </row>
    <row r="1739" spans="1:24" ht="23.25">
      <c r="A1739" s="1"/>
      <c r="B1739" s="40"/>
      <c r="C1739" s="40"/>
      <c r="D1739" s="40"/>
      <c r="E1739" s="40"/>
      <c r="F1739" s="50"/>
      <c r="G1739" s="91"/>
      <c r="H1739" s="40"/>
      <c r="I1739" s="44"/>
      <c r="J1739" s="48"/>
      <c r="K1739" s="49"/>
      <c r="L1739" s="42"/>
      <c r="M1739" s="86"/>
      <c r="N1739" s="71"/>
      <c r="O1739" s="72"/>
      <c r="P1739" s="70"/>
      <c r="Q1739" s="78"/>
      <c r="R1739" s="79"/>
      <c r="S1739" s="80"/>
      <c r="T1739" s="81"/>
      <c r="U1739" s="88"/>
      <c r="V1739" s="80"/>
      <c r="W1739" s="81"/>
      <c r="X1739" s="1"/>
    </row>
    <row r="1740" spans="1:24" ht="23.25">
      <c r="A1740" s="1"/>
      <c r="B1740" s="40"/>
      <c r="C1740" s="40"/>
      <c r="D1740" s="40"/>
      <c r="E1740" s="40"/>
      <c r="F1740" s="50"/>
      <c r="G1740" s="92" t="s">
        <v>49</v>
      </c>
      <c r="H1740" s="40"/>
      <c r="I1740" s="44"/>
      <c r="J1740" s="48" t="s">
        <v>50</v>
      </c>
      <c r="K1740" s="49"/>
      <c r="L1740" s="42"/>
      <c r="M1740" s="86"/>
      <c r="N1740" s="71"/>
      <c r="O1740" s="72"/>
      <c r="P1740" s="70"/>
      <c r="Q1740" s="78"/>
      <c r="R1740" s="79"/>
      <c r="S1740" s="80"/>
      <c r="T1740" s="81"/>
      <c r="U1740" s="88"/>
      <c r="V1740" s="80"/>
      <c r="W1740" s="81"/>
      <c r="X1740" s="1"/>
    </row>
    <row r="1741" spans="1:24" ht="23.25">
      <c r="A1741" s="1"/>
      <c r="B1741" s="40"/>
      <c r="C1741" s="40"/>
      <c r="D1741" s="40"/>
      <c r="E1741" s="40"/>
      <c r="F1741" s="50"/>
      <c r="G1741" s="91"/>
      <c r="H1741" s="40"/>
      <c r="I1741" s="44"/>
      <c r="J1741" s="48" t="s">
        <v>51</v>
      </c>
      <c r="K1741" s="49"/>
      <c r="L1741" s="42"/>
      <c r="M1741" s="86"/>
      <c r="N1741" s="71"/>
      <c r="O1741" s="72"/>
      <c r="P1741" s="70"/>
      <c r="Q1741" s="78"/>
      <c r="R1741" s="79"/>
      <c r="S1741" s="80">
        <f>+S1742+S1743</f>
        <v>13382</v>
      </c>
      <c r="T1741" s="81">
        <f>+T1742+T1743</f>
        <v>0</v>
      </c>
      <c r="U1741" s="88">
        <f>+U1742+U1743</f>
        <v>0</v>
      </c>
      <c r="V1741" s="80">
        <f>(U1741/S1741)*100</f>
        <v>0</v>
      </c>
      <c r="W1741" s="81"/>
      <c r="X1741" s="1"/>
    </row>
    <row r="1742" spans="1:24" ht="23.25">
      <c r="A1742" s="1"/>
      <c r="B1742" s="40"/>
      <c r="C1742" s="40"/>
      <c r="D1742" s="40"/>
      <c r="E1742" s="40"/>
      <c r="F1742" s="50"/>
      <c r="G1742" s="91"/>
      <c r="H1742" s="40"/>
      <c r="I1742" s="44"/>
      <c r="J1742" s="48" t="s">
        <v>40</v>
      </c>
      <c r="K1742" s="49"/>
      <c r="L1742" s="42"/>
      <c r="M1742" s="86"/>
      <c r="N1742" s="71"/>
      <c r="O1742" s="72"/>
      <c r="P1742" s="70"/>
      <c r="Q1742" s="78"/>
      <c r="R1742" s="79"/>
      <c r="S1742" s="80">
        <f aca="true" t="shared" si="132" ref="S1742:U1743">+S1746</f>
        <v>0</v>
      </c>
      <c r="T1742" s="81">
        <f t="shared" si="132"/>
        <v>0</v>
      </c>
      <c r="U1742" s="88">
        <f t="shared" si="132"/>
        <v>0</v>
      </c>
      <c r="V1742" s="80"/>
      <c r="W1742" s="81"/>
      <c r="X1742" s="1"/>
    </row>
    <row r="1743" spans="1:24" ht="23.25">
      <c r="A1743" s="1"/>
      <c r="B1743" s="40"/>
      <c r="C1743" s="40"/>
      <c r="D1743" s="40"/>
      <c r="E1743" s="40"/>
      <c r="F1743" s="50"/>
      <c r="G1743" s="91"/>
      <c r="H1743" s="40"/>
      <c r="I1743" s="44"/>
      <c r="J1743" s="48" t="s">
        <v>41</v>
      </c>
      <c r="K1743" s="49"/>
      <c r="L1743" s="42"/>
      <c r="M1743" s="86"/>
      <c r="N1743" s="71"/>
      <c r="O1743" s="72"/>
      <c r="P1743" s="70"/>
      <c r="Q1743" s="78"/>
      <c r="R1743" s="79"/>
      <c r="S1743" s="80">
        <f t="shared" si="132"/>
        <v>13382</v>
      </c>
      <c r="T1743" s="81">
        <f t="shared" si="132"/>
        <v>0</v>
      </c>
      <c r="U1743" s="88">
        <f t="shared" si="132"/>
        <v>0</v>
      </c>
      <c r="V1743" s="80">
        <f>(U1743/S1743)*100</f>
        <v>0</v>
      </c>
      <c r="W1743" s="81"/>
      <c r="X1743" s="1"/>
    </row>
    <row r="1744" spans="1:24" ht="23.25">
      <c r="A1744" s="1"/>
      <c r="B1744" s="40"/>
      <c r="C1744" s="40"/>
      <c r="D1744" s="40"/>
      <c r="E1744" s="40"/>
      <c r="F1744" s="50"/>
      <c r="G1744" s="91"/>
      <c r="H1744" s="40"/>
      <c r="I1744" s="44"/>
      <c r="J1744" s="48"/>
      <c r="K1744" s="49"/>
      <c r="L1744" s="42"/>
      <c r="M1744" s="86"/>
      <c r="N1744" s="71"/>
      <c r="O1744" s="72"/>
      <c r="P1744" s="70"/>
      <c r="Q1744" s="78"/>
      <c r="R1744" s="79"/>
      <c r="S1744" s="80"/>
      <c r="T1744" s="81"/>
      <c r="U1744" s="88"/>
      <c r="V1744" s="80"/>
      <c r="W1744" s="81"/>
      <c r="X1744" s="1"/>
    </row>
    <row r="1745" spans="1:24" ht="23.25">
      <c r="A1745" s="1"/>
      <c r="B1745" s="40"/>
      <c r="C1745" s="40"/>
      <c r="D1745" s="40"/>
      <c r="E1745" s="40"/>
      <c r="F1745" s="50"/>
      <c r="G1745" s="91"/>
      <c r="H1745" s="89" t="s">
        <v>586</v>
      </c>
      <c r="I1745" s="44"/>
      <c r="J1745" s="48" t="s">
        <v>587</v>
      </c>
      <c r="K1745" s="49"/>
      <c r="L1745" s="42"/>
      <c r="M1745" s="86"/>
      <c r="N1745" s="71"/>
      <c r="O1745" s="72"/>
      <c r="P1745" s="70"/>
      <c r="Q1745" s="78"/>
      <c r="R1745" s="79"/>
      <c r="S1745" s="80">
        <f>+S1746+S1747</f>
        <v>13382</v>
      </c>
      <c r="T1745" s="81">
        <f>+T1746+T1747</f>
        <v>0</v>
      </c>
      <c r="U1745" s="88">
        <f>+U1746+U1747</f>
        <v>0</v>
      </c>
      <c r="V1745" s="80">
        <f>(U1745/S1745)*100</f>
        <v>0</v>
      </c>
      <c r="W1745" s="81"/>
      <c r="X1745" s="1"/>
    </row>
    <row r="1746" spans="1:24" ht="23.25">
      <c r="A1746" s="1"/>
      <c r="B1746" s="40"/>
      <c r="C1746" s="40"/>
      <c r="D1746" s="40"/>
      <c r="E1746" s="40"/>
      <c r="F1746" s="50"/>
      <c r="G1746" s="91"/>
      <c r="H1746" s="40"/>
      <c r="I1746" s="44"/>
      <c r="J1746" s="48" t="s">
        <v>40</v>
      </c>
      <c r="K1746" s="49"/>
      <c r="L1746" s="42"/>
      <c r="M1746" s="86"/>
      <c r="N1746" s="71"/>
      <c r="O1746" s="72"/>
      <c r="P1746" s="70"/>
      <c r="Q1746" s="78"/>
      <c r="R1746" s="79"/>
      <c r="S1746" s="80">
        <v>0</v>
      </c>
      <c r="T1746" s="81">
        <v>0</v>
      </c>
      <c r="U1746" s="88">
        <v>0</v>
      </c>
      <c r="V1746" s="80"/>
      <c r="W1746" s="81"/>
      <c r="X1746" s="1"/>
    </row>
    <row r="1747" spans="1:24" ht="23.25">
      <c r="A1747" s="1"/>
      <c r="B1747" s="40"/>
      <c r="C1747" s="40"/>
      <c r="D1747" s="40"/>
      <c r="E1747" s="40"/>
      <c r="F1747" s="50"/>
      <c r="G1747" s="91"/>
      <c r="H1747" s="40"/>
      <c r="I1747" s="44"/>
      <c r="J1747" s="48" t="s">
        <v>41</v>
      </c>
      <c r="K1747" s="49"/>
      <c r="L1747" s="42"/>
      <c r="M1747" s="86"/>
      <c r="N1747" s="71"/>
      <c r="O1747" s="72"/>
      <c r="P1747" s="70"/>
      <c r="Q1747" s="78"/>
      <c r="R1747" s="79"/>
      <c r="S1747" s="80">
        <v>13382</v>
      </c>
      <c r="T1747" s="81">
        <v>0</v>
      </c>
      <c r="U1747" s="88">
        <v>0</v>
      </c>
      <c r="V1747" s="80">
        <f>(U1747/S1747)*100</f>
        <v>0</v>
      </c>
      <c r="W1747" s="81"/>
      <c r="X1747" s="1"/>
    </row>
    <row r="1748" spans="1:24" ht="23.25">
      <c r="A1748" s="1"/>
      <c r="B1748" s="40"/>
      <c r="C1748" s="40"/>
      <c r="D1748" s="40"/>
      <c r="E1748" s="40"/>
      <c r="F1748" s="50"/>
      <c r="G1748" s="91"/>
      <c r="H1748" s="40"/>
      <c r="I1748" s="44"/>
      <c r="J1748" s="48"/>
      <c r="K1748" s="49"/>
      <c r="L1748" s="42"/>
      <c r="M1748" s="86"/>
      <c r="N1748" s="71"/>
      <c r="O1748" s="72"/>
      <c r="P1748" s="70"/>
      <c r="Q1748" s="78"/>
      <c r="R1748" s="79"/>
      <c r="S1748" s="80"/>
      <c r="T1748" s="81"/>
      <c r="U1748" s="88"/>
      <c r="V1748" s="80"/>
      <c r="W1748" s="81"/>
      <c r="X1748" s="1"/>
    </row>
    <row r="1749" spans="1:24" ht="23.25">
      <c r="A1749" s="1"/>
      <c r="B1749" s="40"/>
      <c r="C1749" s="40"/>
      <c r="D1749" s="40"/>
      <c r="E1749" s="40"/>
      <c r="F1749" s="90" t="s">
        <v>421</v>
      </c>
      <c r="G1749" s="91"/>
      <c r="H1749" s="40"/>
      <c r="I1749" s="44"/>
      <c r="J1749" s="48" t="s">
        <v>422</v>
      </c>
      <c r="K1749" s="49"/>
      <c r="L1749" s="42"/>
      <c r="M1749" s="86"/>
      <c r="N1749" s="71"/>
      <c r="O1749" s="72"/>
      <c r="P1749" s="70"/>
      <c r="Q1749" s="78"/>
      <c r="R1749" s="79"/>
      <c r="S1749" s="80">
        <f>+S1750+S1751</f>
        <v>74618</v>
      </c>
      <c r="T1749" s="81">
        <f>+T1750+T1751</f>
        <v>11730</v>
      </c>
      <c r="U1749" s="88">
        <f>+U1750+U1751</f>
        <v>11163.9</v>
      </c>
      <c r="V1749" s="80">
        <f>(U1749/S1749)*100</f>
        <v>14.961403414725668</v>
      </c>
      <c r="W1749" s="81">
        <f>(U1749/T1749)*100</f>
        <v>95.17391304347825</v>
      </c>
      <c r="X1749" s="1"/>
    </row>
    <row r="1750" spans="1:24" ht="23.25">
      <c r="A1750" s="1"/>
      <c r="B1750" s="40"/>
      <c r="C1750" s="40"/>
      <c r="D1750" s="40"/>
      <c r="E1750" s="40"/>
      <c r="F1750" s="50"/>
      <c r="G1750" s="91"/>
      <c r="H1750" s="40"/>
      <c r="I1750" s="44"/>
      <c r="J1750" s="48" t="s">
        <v>40</v>
      </c>
      <c r="K1750" s="49"/>
      <c r="L1750" s="42"/>
      <c r="M1750" s="86"/>
      <c r="N1750" s="71"/>
      <c r="O1750" s="72"/>
      <c r="P1750" s="70"/>
      <c r="Q1750" s="78"/>
      <c r="R1750" s="79"/>
      <c r="S1750" s="80">
        <f>+S1754+S1778+S1787</f>
        <v>0</v>
      </c>
      <c r="T1750" s="81">
        <f>+T1754+T1778+T1787</f>
        <v>0</v>
      </c>
      <c r="U1750" s="88">
        <f>+U1754+U1778+U1787</f>
        <v>0</v>
      </c>
      <c r="V1750" s="80"/>
      <c r="W1750" s="81"/>
      <c r="X1750" s="1"/>
    </row>
    <row r="1751" spans="1:24" ht="23.25">
      <c r="A1751" s="1"/>
      <c r="B1751" s="40"/>
      <c r="C1751" s="40"/>
      <c r="D1751" s="40"/>
      <c r="E1751" s="40"/>
      <c r="F1751" s="50"/>
      <c r="G1751" s="91"/>
      <c r="H1751" s="40"/>
      <c r="I1751" s="44"/>
      <c r="J1751" s="48" t="s">
        <v>41</v>
      </c>
      <c r="K1751" s="49"/>
      <c r="L1751" s="42"/>
      <c r="M1751" s="86"/>
      <c r="N1751" s="71"/>
      <c r="O1751" s="72"/>
      <c r="P1751" s="70"/>
      <c r="Q1751" s="78"/>
      <c r="R1751" s="79"/>
      <c r="S1751" s="80">
        <f>+S1765+S1779+S1788</f>
        <v>74618</v>
      </c>
      <c r="T1751" s="81">
        <f>+T1765+T1779+T1788</f>
        <v>11730</v>
      </c>
      <c r="U1751" s="88">
        <f>+U1765+U1779+U1788</f>
        <v>11163.9</v>
      </c>
      <c r="V1751" s="80">
        <f>(U1751/S1751)*100</f>
        <v>14.961403414725668</v>
      </c>
      <c r="W1751" s="81">
        <f>(U1751/T1751)*100</f>
        <v>95.17391304347825</v>
      </c>
      <c r="X1751" s="1"/>
    </row>
    <row r="1752" spans="1:24" ht="23.25">
      <c r="A1752" s="1"/>
      <c r="B1752" s="40"/>
      <c r="C1752" s="40"/>
      <c r="D1752" s="40"/>
      <c r="E1752" s="40"/>
      <c r="F1752" s="50"/>
      <c r="G1752" s="91"/>
      <c r="H1752" s="40"/>
      <c r="I1752" s="44"/>
      <c r="J1752" s="48"/>
      <c r="K1752" s="49"/>
      <c r="L1752" s="42"/>
      <c r="M1752" s="86"/>
      <c r="N1752" s="71"/>
      <c r="O1752" s="72"/>
      <c r="P1752" s="70"/>
      <c r="Q1752" s="78"/>
      <c r="R1752" s="79"/>
      <c r="S1752" s="80"/>
      <c r="T1752" s="81"/>
      <c r="U1752" s="88"/>
      <c r="V1752" s="80"/>
      <c r="W1752" s="81"/>
      <c r="X1752" s="1"/>
    </row>
    <row r="1753" spans="1:24" ht="23.25">
      <c r="A1753" s="1"/>
      <c r="B1753" s="40"/>
      <c r="C1753" s="40"/>
      <c r="D1753" s="40"/>
      <c r="E1753" s="40"/>
      <c r="F1753" s="50"/>
      <c r="G1753" s="92" t="s">
        <v>618</v>
      </c>
      <c r="H1753" s="40"/>
      <c r="I1753" s="44"/>
      <c r="J1753" s="48" t="s">
        <v>619</v>
      </c>
      <c r="K1753" s="49"/>
      <c r="L1753" s="42"/>
      <c r="M1753" s="86"/>
      <c r="N1753" s="71"/>
      <c r="O1753" s="72"/>
      <c r="P1753" s="70"/>
      <c r="Q1753" s="78"/>
      <c r="R1753" s="79"/>
      <c r="S1753" s="80">
        <f>+S1754+S1765</f>
        <v>5618</v>
      </c>
      <c r="T1753" s="81">
        <f>+T1754+T1765</f>
        <v>2657</v>
      </c>
      <c r="U1753" s="88">
        <f>+U1754+U1765</f>
        <v>2090.9</v>
      </c>
      <c r="V1753" s="80">
        <f>(U1753/S1753)*100</f>
        <v>37.21787112851549</v>
      </c>
      <c r="W1753" s="81">
        <f>(U1753/T1753)*100</f>
        <v>78.69401580730148</v>
      </c>
      <c r="X1753" s="1"/>
    </row>
    <row r="1754" spans="1:24" ht="23.25">
      <c r="A1754" s="1"/>
      <c r="B1754" s="40"/>
      <c r="C1754" s="40"/>
      <c r="D1754" s="40"/>
      <c r="E1754" s="40"/>
      <c r="F1754" s="50"/>
      <c r="G1754" s="91"/>
      <c r="H1754" s="40"/>
      <c r="I1754" s="44"/>
      <c r="J1754" s="48" t="s">
        <v>40</v>
      </c>
      <c r="K1754" s="49"/>
      <c r="L1754" s="42"/>
      <c r="M1754" s="86"/>
      <c r="N1754" s="71"/>
      <c r="O1754" s="72"/>
      <c r="P1754" s="70"/>
      <c r="Q1754" s="78"/>
      <c r="R1754" s="79"/>
      <c r="S1754" s="80">
        <f>+S1774</f>
        <v>0</v>
      </c>
      <c r="T1754" s="81">
        <f>+T1774</f>
        <v>0</v>
      </c>
      <c r="U1754" s="88">
        <f>+U1774</f>
        <v>0</v>
      </c>
      <c r="V1754" s="80"/>
      <c r="W1754" s="81"/>
      <c r="X1754" s="1"/>
    </row>
    <row r="1755" spans="1:24" ht="23.25">
      <c r="A1755" s="1"/>
      <c r="B1755" s="54"/>
      <c r="C1755" s="54"/>
      <c r="D1755" s="54"/>
      <c r="E1755" s="54"/>
      <c r="F1755" s="52"/>
      <c r="G1755" s="53"/>
      <c r="H1755" s="54"/>
      <c r="I1755" s="55"/>
      <c r="J1755" s="56"/>
      <c r="K1755" s="57"/>
      <c r="L1755" s="53"/>
      <c r="M1755" s="87"/>
      <c r="N1755" s="73"/>
      <c r="O1755" s="74"/>
      <c r="P1755" s="75"/>
      <c r="Q1755" s="82"/>
      <c r="R1755" s="83"/>
      <c r="S1755" s="84"/>
      <c r="T1755" s="85"/>
      <c r="U1755" s="82"/>
      <c r="V1755" s="84"/>
      <c r="W1755" s="85"/>
      <c r="X1755" s="1"/>
    </row>
    <row r="1756" spans="1:24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58"/>
      <c r="T1756" s="58"/>
      <c r="U1756" s="58"/>
      <c r="V1756" s="58"/>
      <c r="W1756" s="58"/>
      <c r="X1756" s="1"/>
    </row>
    <row r="1757" spans="1:24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58"/>
      <c r="T1757" s="58"/>
      <c r="U1757" s="59"/>
      <c r="V1757" s="58"/>
      <c r="W1757" s="59" t="s">
        <v>707</v>
      </c>
      <c r="X1757" s="1"/>
    </row>
    <row r="1758" spans="1:24" ht="23.25">
      <c r="A1758" s="1"/>
      <c r="B1758" s="7"/>
      <c r="C1758" s="8"/>
      <c r="D1758" s="8"/>
      <c r="E1758" s="8"/>
      <c r="F1758" s="8"/>
      <c r="G1758" s="8"/>
      <c r="H1758" s="60"/>
      <c r="I1758" s="10"/>
      <c r="J1758" s="10"/>
      <c r="K1758" s="11"/>
      <c r="L1758" s="7" t="s">
        <v>34</v>
      </c>
      <c r="M1758" s="12"/>
      <c r="N1758" s="12"/>
      <c r="O1758" s="12"/>
      <c r="P1758" s="12"/>
      <c r="Q1758" s="12"/>
      <c r="R1758" s="12"/>
      <c r="S1758" s="13"/>
      <c r="T1758" s="8"/>
      <c r="U1758" s="8"/>
      <c r="V1758" s="8"/>
      <c r="W1758" s="9"/>
      <c r="X1758" s="1"/>
    </row>
    <row r="1759" spans="1:24" ht="23.25">
      <c r="A1759" s="1"/>
      <c r="B1759" s="14" t="s">
        <v>23</v>
      </c>
      <c r="C1759" s="15"/>
      <c r="D1759" s="15"/>
      <c r="E1759" s="15"/>
      <c r="F1759" s="15"/>
      <c r="G1759" s="15"/>
      <c r="H1759" s="61"/>
      <c r="I1759" s="17"/>
      <c r="J1759" s="17"/>
      <c r="K1759" s="18"/>
      <c r="L1759" s="19"/>
      <c r="M1759" s="66"/>
      <c r="N1759" s="62" t="s">
        <v>35</v>
      </c>
      <c r="O1759" s="62"/>
      <c r="P1759" s="62"/>
      <c r="Q1759" s="62"/>
      <c r="R1759" s="63"/>
      <c r="S1759" s="14" t="s">
        <v>2</v>
      </c>
      <c r="T1759" s="15"/>
      <c r="U1759" s="15"/>
      <c r="V1759" s="15"/>
      <c r="W1759" s="16"/>
      <c r="X1759" s="1"/>
    </row>
    <row r="1760" spans="1:24" ht="23.25">
      <c r="A1760" s="1"/>
      <c r="B1760" s="20" t="s">
        <v>24</v>
      </c>
      <c r="C1760" s="21"/>
      <c r="D1760" s="21"/>
      <c r="E1760" s="21"/>
      <c r="F1760" s="21"/>
      <c r="G1760" s="21"/>
      <c r="H1760" s="61"/>
      <c r="I1760" s="1"/>
      <c r="J1760" s="2" t="s">
        <v>4</v>
      </c>
      <c r="K1760" s="18"/>
      <c r="L1760" s="23" t="s">
        <v>32</v>
      </c>
      <c r="M1760" s="23" t="s">
        <v>20</v>
      </c>
      <c r="N1760" s="64"/>
      <c r="O1760" s="17"/>
      <c r="P1760" s="65"/>
      <c r="Q1760" s="23" t="s">
        <v>3</v>
      </c>
      <c r="R1760" s="16"/>
      <c r="S1760" s="20" t="s">
        <v>36</v>
      </c>
      <c r="T1760" s="21"/>
      <c r="U1760" s="21"/>
      <c r="V1760" s="21"/>
      <c r="W1760" s="22"/>
      <c r="X1760" s="1"/>
    </row>
    <row r="1761" spans="1:24" ht="23.25">
      <c r="A1761" s="1"/>
      <c r="B1761" s="24"/>
      <c r="C1761" s="24"/>
      <c r="D1761" s="24"/>
      <c r="E1761" s="24"/>
      <c r="F1761" s="25"/>
      <c r="G1761" s="1"/>
      <c r="H1761" s="24"/>
      <c r="I1761" s="24"/>
      <c r="J1761" s="26"/>
      <c r="K1761" s="18"/>
      <c r="L1761" s="26" t="s">
        <v>33</v>
      </c>
      <c r="M1761" s="30" t="s">
        <v>21</v>
      </c>
      <c r="N1761" s="28" t="s">
        <v>6</v>
      </c>
      <c r="O1761" s="67" t="s">
        <v>7</v>
      </c>
      <c r="P1761" s="28" t="s">
        <v>8</v>
      </c>
      <c r="Q1761" s="20" t="s">
        <v>30</v>
      </c>
      <c r="R1761" s="22"/>
      <c r="S1761" s="24"/>
      <c r="T1761" s="25"/>
      <c r="U1761" s="1"/>
      <c r="V1761" s="14" t="s">
        <v>3</v>
      </c>
      <c r="W1761" s="16"/>
      <c r="X1761" s="1"/>
    </row>
    <row r="1762" spans="1:24" ht="23.25">
      <c r="A1762" s="1"/>
      <c r="B1762" s="14" t="s">
        <v>13</v>
      </c>
      <c r="C1762" s="14" t="s">
        <v>14</v>
      </c>
      <c r="D1762" s="14" t="s">
        <v>15</v>
      </c>
      <c r="E1762" s="14" t="s">
        <v>16</v>
      </c>
      <c r="F1762" s="27" t="s">
        <v>17</v>
      </c>
      <c r="G1762" s="2" t="s">
        <v>5</v>
      </c>
      <c r="H1762" s="14" t="s">
        <v>18</v>
      </c>
      <c r="I1762" s="24"/>
      <c r="J1762" s="1"/>
      <c r="K1762" s="18"/>
      <c r="L1762" s="26" t="s">
        <v>19</v>
      </c>
      <c r="M1762" s="28" t="s">
        <v>22</v>
      </c>
      <c r="N1762" s="28"/>
      <c r="O1762" s="28"/>
      <c r="P1762" s="28"/>
      <c r="Q1762" s="26" t="s">
        <v>25</v>
      </c>
      <c r="R1762" s="29" t="s">
        <v>25</v>
      </c>
      <c r="S1762" s="30" t="s">
        <v>6</v>
      </c>
      <c r="T1762" s="28" t="s">
        <v>9</v>
      </c>
      <c r="U1762" s="26" t="s">
        <v>10</v>
      </c>
      <c r="V1762" s="14" t="s">
        <v>11</v>
      </c>
      <c r="W1762" s="16"/>
      <c r="X1762" s="1"/>
    </row>
    <row r="1763" spans="1:24" ht="23.25">
      <c r="A1763" s="1"/>
      <c r="B1763" s="31"/>
      <c r="C1763" s="31"/>
      <c r="D1763" s="31"/>
      <c r="E1763" s="31"/>
      <c r="F1763" s="32"/>
      <c r="G1763" s="33"/>
      <c r="H1763" s="31"/>
      <c r="I1763" s="31"/>
      <c r="J1763" s="33"/>
      <c r="K1763" s="34"/>
      <c r="L1763" s="35"/>
      <c r="M1763" s="36"/>
      <c r="N1763" s="36"/>
      <c r="O1763" s="36"/>
      <c r="P1763" s="36"/>
      <c r="Q1763" s="35" t="s">
        <v>26</v>
      </c>
      <c r="R1763" s="37" t="s">
        <v>27</v>
      </c>
      <c r="S1763" s="31"/>
      <c r="T1763" s="32"/>
      <c r="U1763" s="33"/>
      <c r="V1763" s="38" t="s">
        <v>28</v>
      </c>
      <c r="W1763" s="39" t="s">
        <v>29</v>
      </c>
      <c r="X1763" s="1"/>
    </row>
    <row r="1764" spans="1:24" ht="23.25">
      <c r="A1764" s="1"/>
      <c r="B1764" s="40"/>
      <c r="C1764" s="40"/>
      <c r="D1764" s="40"/>
      <c r="E1764" s="40"/>
      <c r="F1764" s="50"/>
      <c r="G1764" s="91"/>
      <c r="H1764" s="40"/>
      <c r="I1764" s="44"/>
      <c r="J1764" s="45"/>
      <c r="K1764" s="46"/>
      <c r="L1764" s="47"/>
      <c r="M1764" s="86"/>
      <c r="N1764" s="70"/>
      <c r="O1764" s="70"/>
      <c r="P1764" s="70"/>
      <c r="Q1764" s="78"/>
      <c r="R1764" s="79"/>
      <c r="S1764" s="80"/>
      <c r="T1764" s="80"/>
      <c r="U1764" s="80"/>
      <c r="V1764" s="80"/>
      <c r="W1764" s="81"/>
      <c r="X1764" s="1"/>
    </row>
    <row r="1765" spans="1:24" ht="23.25">
      <c r="A1765" s="1"/>
      <c r="B1765" s="89" t="s">
        <v>571</v>
      </c>
      <c r="C1765" s="89" t="s">
        <v>542</v>
      </c>
      <c r="D1765" s="89" t="s">
        <v>72</v>
      </c>
      <c r="E1765" s="89" t="s">
        <v>44</v>
      </c>
      <c r="F1765" s="90" t="s">
        <v>421</v>
      </c>
      <c r="G1765" s="92" t="s">
        <v>618</v>
      </c>
      <c r="H1765" s="40"/>
      <c r="I1765" s="44"/>
      <c r="J1765" s="48" t="s">
        <v>41</v>
      </c>
      <c r="K1765" s="49"/>
      <c r="L1765" s="42"/>
      <c r="M1765" s="86"/>
      <c r="N1765" s="71"/>
      <c r="O1765" s="72"/>
      <c r="P1765" s="70"/>
      <c r="Q1765" s="78"/>
      <c r="R1765" s="79"/>
      <c r="S1765" s="80">
        <f>+S1775</f>
        <v>5618</v>
      </c>
      <c r="T1765" s="81">
        <f>+T1775</f>
        <v>2657</v>
      </c>
      <c r="U1765" s="88">
        <f>+U1775</f>
        <v>2090.9</v>
      </c>
      <c r="V1765" s="80">
        <f>(U1765/S1765)*100</f>
        <v>37.21787112851549</v>
      </c>
      <c r="W1765" s="81">
        <f>(U1765/T1765)*100</f>
        <v>78.69401580730148</v>
      </c>
      <c r="X1765" s="1"/>
    </row>
    <row r="1766" spans="1:24" ht="23.25">
      <c r="A1766" s="1"/>
      <c r="B1766" s="40"/>
      <c r="C1766" s="40"/>
      <c r="D1766" s="40"/>
      <c r="E1766" s="40"/>
      <c r="F1766" s="50"/>
      <c r="G1766" s="91"/>
      <c r="H1766" s="40"/>
      <c r="I1766" s="44"/>
      <c r="J1766" s="48"/>
      <c r="K1766" s="49"/>
      <c r="L1766" s="42"/>
      <c r="M1766" s="86"/>
      <c r="N1766" s="71"/>
      <c r="O1766" s="72"/>
      <c r="P1766" s="70"/>
      <c r="Q1766" s="78"/>
      <c r="R1766" s="79"/>
      <c r="S1766" s="80"/>
      <c r="T1766" s="81"/>
      <c r="U1766" s="88"/>
      <c r="V1766" s="80"/>
      <c r="W1766" s="81"/>
      <c r="X1766" s="1"/>
    </row>
    <row r="1767" spans="1:24" ht="23.25">
      <c r="A1767" s="1"/>
      <c r="B1767" s="40"/>
      <c r="C1767" s="40"/>
      <c r="D1767" s="40"/>
      <c r="E1767" s="40"/>
      <c r="F1767" s="50"/>
      <c r="G1767" s="91"/>
      <c r="H1767" s="40"/>
      <c r="I1767" s="44"/>
      <c r="J1767" s="48" t="s">
        <v>620</v>
      </c>
      <c r="K1767" s="49"/>
      <c r="L1767" s="42"/>
      <c r="M1767" s="86"/>
      <c r="N1767" s="71"/>
      <c r="O1767" s="72"/>
      <c r="P1767" s="70"/>
      <c r="Q1767" s="78"/>
      <c r="R1767" s="79"/>
      <c r="S1767" s="80"/>
      <c r="T1767" s="81"/>
      <c r="U1767" s="88"/>
      <c r="V1767" s="80"/>
      <c r="W1767" s="81"/>
      <c r="X1767" s="1"/>
    </row>
    <row r="1768" spans="1:24" ht="23.25">
      <c r="A1768" s="1"/>
      <c r="B1768" s="40"/>
      <c r="C1768" s="40"/>
      <c r="D1768" s="40"/>
      <c r="E1768" s="40"/>
      <c r="F1768" s="50"/>
      <c r="G1768" s="91"/>
      <c r="H1768" s="40"/>
      <c r="I1768" s="44"/>
      <c r="J1768" s="48" t="s">
        <v>621</v>
      </c>
      <c r="K1768" s="49"/>
      <c r="L1768" s="42" t="s">
        <v>622</v>
      </c>
      <c r="M1768" s="86"/>
      <c r="N1768" s="71"/>
      <c r="O1768" s="72"/>
      <c r="P1768" s="70"/>
      <c r="Q1768" s="78"/>
      <c r="R1768" s="79"/>
      <c r="S1768" s="80"/>
      <c r="T1768" s="81"/>
      <c r="U1768" s="88"/>
      <c r="V1768" s="80"/>
      <c r="W1768" s="81"/>
      <c r="X1768" s="1"/>
    </row>
    <row r="1769" spans="1:24" ht="23.25">
      <c r="A1769" s="1"/>
      <c r="B1769" s="40"/>
      <c r="C1769" s="40"/>
      <c r="D1769" s="40"/>
      <c r="E1769" s="40"/>
      <c r="F1769" s="50"/>
      <c r="G1769" s="91"/>
      <c r="H1769" s="40"/>
      <c r="I1769" s="44"/>
      <c r="J1769" s="48" t="s">
        <v>623</v>
      </c>
      <c r="K1769" s="49"/>
      <c r="L1769" s="42" t="s">
        <v>624</v>
      </c>
      <c r="M1769" s="86" t="s">
        <v>585</v>
      </c>
      <c r="N1769" s="71">
        <v>20</v>
      </c>
      <c r="O1769" s="72">
        <v>8</v>
      </c>
      <c r="P1769" s="70"/>
      <c r="Q1769" s="78"/>
      <c r="R1769" s="79"/>
      <c r="S1769" s="80">
        <f>+S1770+S1771</f>
        <v>5618</v>
      </c>
      <c r="T1769" s="81">
        <f>+T1770+T1771</f>
        <v>2657</v>
      </c>
      <c r="U1769" s="88">
        <f>+U1770+U1771</f>
        <v>2090.9</v>
      </c>
      <c r="V1769" s="80">
        <f>(U1769/S1769)*100</f>
        <v>37.21787112851549</v>
      </c>
      <c r="W1769" s="81">
        <f>(U1769/T1769)*100</f>
        <v>78.69401580730148</v>
      </c>
      <c r="X1769" s="1"/>
    </row>
    <row r="1770" spans="1:24" ht="23.25">
      <c r="A1770" s="1"/>
      <c r="B1770" s="40"/>
      <c r="C1770" s="40"/>
      <c r="D1770" s="40"/>
      <c r="E1770" s="40"/>
      <c r="F1770" s="50"/>
      <c r="G1770" s="91"/>
      <c r="H1770" s="40"/>
      <c r="I1770" s="44"/>
      <c r="J1770" s="48" t="s">
        <v>40</v>
      </c>
      <c r="K1770" s="49"/>
      <c r="L1770" s="42"/>
      <c r="M1770" s="86"/>
      <c r="N1770" s="71"/>
      <c r="O1770" s="72"/>
      <c r="P1770" s="70"/>
      <c r="Q1770" s="78"/>
      <c r="R1770" s="79"/>
      <c r="S1770" s="80">
        <f aca="true" t="shared" si="133" ref="S1770:U1771">+S1774</f>
        <v>0</v>
      </c>
      <c r="T1770" s="81">
        <f t="shared" si="133"/>
        <v>0</v>
      </c>
      <c r="U1770" s="88">
        <f t="shared" si="133"/>
        <v>0</v>
      </c>
      <c r="V1770" s="80"/>
      <c r="W1770" s="81"/>
      <c r="X1770" s="1"/>
    </row>
    <row r="1771" spans="1:24" ht="23.25">
      <c r="A1771" s="1"/>
      <c r="B1771" s="40"/>
      <c r="C1771" s="40"/>
      <c r="D1771" s="40"/>
      <c r="E1771" s="40"/>
      <c r="F1771" s="50"/>
      <c r="G1771" s="91"/>
      <c r="H1771" s="40"/>
      <c r="I1771" s="44"/>
      <c r="J1771" s="48" t="s">
        <v>41</v>
      </c>
      <c r="K1771" s="49"/>
      <c r="L1771" s="42"/>
      <c r="M1771" s="86"/>
      <c r="N1771" s="71"/>
      <c r="O1771" s="72"/>
      <c r="P1771" s="70"/>
      <c r="Q1771" s="78"/>
      <c r="R1771" s="79"/>
      <c r="S1771" s="80">
        <f t="shared" si="133"/>
        <v>5618</v>
      </c>
      <c r="T1771" s="81">
        <f t="shared" si="133"/>
        <v>2657</v>
      </c>
      <c r="U1771" s="88">
        <f t="shared" si="133"/>
        <v>2090.9</v>
      </c>
      <c r="V1771" s="80">
        <f>(U1771/S1771)*100</f>
        <v>37.21787112851549</v>
      </c>
      <c r="W1771" s="81">
        <f>(U1771/T1771)*100</f>
        <v>78.69401580730148</v>
      </c>
      <c r="X1771" s="1"/>
    </row>
    <row r="1772" spans="1:24" ht="23.25">
      <c r="A1772" s="1"/>
      <c r="B1772" s="40"/>
      <c r="C1772" s="40"/>
      <c r="D1772" s="40"/>
      <c r="E1772" s="40"/>
      <c r="F1772" s="50"/>
      <c r="G1772" s="91"/>
      <c r="H1772" s="40"/>
      <c r="I1772" s="44"/>
      <c r="J1772" s="48"/>
      <c r="K1772" s="49"/>
      <c r="L1772" s="42"/>
      <c r="M1772" s="86"/>
      <c r="N1772" s="71"/>
      <c r="O1772" s="72"/>
      <c r="P1772" s="70"/>
      <c r="Q1772" s="78"/>
      <c r="R1772" s="79"/>
      <c r="S1772" s="80"/>
      <c r="T1772" s="81"/>
      <c r="U1772" s="88"/>
      <c r="V1772" s="80"/>
      <c r="W1772" s="81"/>
      <c r="X1772" s="1"/>
    </row>
    <row r="1773" spans="1:24" ht="23.25">
      <c r="A1773" s="1"/>
      <c r="B1773" s="40"/>
      <c r="C1773" s="40"/>
      <c r="D1773" s="40"/>
      <c r="E1773" s="40"/>
      <c r="F1773" s="50"/>
      <c r="G1773" s="91"/>
      <c r="H1773" s="89" t="s">
        <v>586</v>
      </c>
      <c r="I1773" s="44"/>
      <c r="J1773" s="48" t="s">
        <v>587</v>
      </c>
      <c r="K1773" s="49"/>
      <c r="L1773" s="42"/>
      <c r="M1773" s="86"/>
      <c r="N1773" s="71"/>
      <c r="O1773" s="72"/>
      <c r="P1773" s="70"/>
      <c r="Q1773" s="78"/>
      <c r="R1773" s="79"/>
      <c r="S1773" s="80">
        <f>+S1774+S1775</f>
        <v>5618</v>
      </c>
      <c r="T1773" s="81">
        <f>+T1774+T1775</f>
        <v>2657</v>
      </c>
      <c r="U1773" s="88">
        <f>+U1774+U1775</f>
        <v>2090.9</v>
      </c>
      <c r="V1773" s="80">
        <f>(U1773/S1773)*100</f>
        <v>37.21787112851549</v>
      </c>
      <c r="W1773" s="81">
        <f>(U1773/T1773)*100</f>
        <v>78.69401580730148</v>
      </c>
      <c r="X1773" s="1"/>
    </row>
    <row r="1774" spans="1:24" ht="23.25">
      <c r="A1774" s="1"/>
      <c r="B1774" s="40"/>
      <c r="C1774" s="40"/>
      <c r="D1774" s="40"/>
      <c r="E1774" s="40"/>
      <c r="F1774" s="50"/>
      <c r="G1774" s="91"/>
      <c r="H1774" s="40"/>
      <c r="I1774" s="44"/>
      <c r="J1774" s="48" t="s">
        <v>40</v>
      </c>
      <c r="K1774" s="49"/>
      <c r="L1774" s="42"/>
      <c r="M1774" s="86"/>
      <c r="N1774" s="71"/>
      <c r="O1774" s="72"/>
      <c r="P1774" s="70"/>
      <c r="Q1774" s="78"/>
      <c r="R1774" s="79"/>
      <c r="S1774" s="80">
        <v>0</v>
      </c>
      <c r="T1774" s="81">
        <v>0</v>
      </c>
      <c r="U1774" s="88">
        <v>0</v>
      </c>
      <c r="V1774" s="80"/>
      <c r="W1774" s="81"/>
      <c r="X1774" s="1"/>
    </row>
    <row r="1775" spans="1:24" ht="23.25">
      <c r="A1775" s="1"/>
      <c r="B1775" s="40"/>
      <c r="C1775" s="40"/>
      <c r="D1775" s="40"/>
      <c r="E1775" s="40"/>
      <c r="F1775" s="50"/>
      <c r="G1775" s="91"/>
      <c r="H1775" s="40"/>
      <c r="I1775" s="44"/>
      <c r="J1775" s="48" t="s">
        <v>41</v>
      </c>
      <c r="K1775" s="49"/>
      <c r="L1775" s="42"/>
      <c r="M1775" s="86"/>
      <c r="N1775" s="71"/>
      <c r="O1775" s="72"/>
      <c r="P1775" s="70"/>
      <c r="Q1775" s="78"/>
      <c r="R1775" s="79"/>
      <c r="S1775" s="80">
        <v>5618</v>
      </c>
      <c r="T1775" s="81">
        <v>2657</v>
      </c>
      <c r="U1775" s="88">
        <v>2090.9</v>
      </c>
      <c r="V1775" s="80">
        <f>(U1775/S1775)*100</f>
        <v>37.21787112851549</v>
      </c>
      <c r="W1775" s="81">
        <f>(U1775/T1775)*100</f>
        <v>78.69401580730148</v>
      </c>
      <c r="X1775" s="1"/>
    </row>
    <row r="1776" spans="1:24" ht="23.25">
      <c r="A1776" s="1"/>
      <c r="B1776" s="40"/>
      <c r="C1776" s="40"/>
      <c r="D1776" s="40"/>
      <c r="E1776" s="40"/>
      <c r="F1776" s="50"/>
      <c r="G1776" s="91"/>
      <c r="H1776" s="40"/>
      <c r="I1776" s="44"/>
      <c r="J1776" s="48"/>
      <c r="K1776" s="49"/>
      <c r="L1776" s="42"/>
      <c r="M1776" s="86"/>
      <c r="N1776" s="71"/>
      <c r="O1776" s="72"/>
      <c r="P1776" s="70"/>
      <c r="Q1776" s="78"/>
      <c r="R1776" s="79"/>
      <c r="S1776" s="80"/>
      <c r="T1776" s="81"/>
      <c r="U1776" s="88"/>
      <c r="V1776" s="80"/>
      <c r="W1776" s="81"/>
      <c r="X1776" s="1"/>
    </row>
    <row r="1777" spans="1:24" ht="23.25">
      <c r="A1777" s="1"/>
      <c r="B1777" s="40"/>
      <c r="C1777" s="40"/>
      <c r="D1777" s="40"/>
      <c r="E1777" s="40"/>
      <c r="F1777" s="50"/>
      <c r="G1777" s="92" t="s">
        <v>603</v>
      </c>
      <c r="H1777" s="40"/>
      <c r="I1777" s="44"/>
      <c r="J1777" s="48" t="s">
        <v>625</v>
      </c>
      <c r="K1777" s="49"/>
      <c r="L1777" s="42"/>
      <c r="M1777" s="86"/>
      <c r="N1777" s="71"/>
      <c r="O1777" s="72"/>
      <c r="P1777" s="70"/>
      <c r="Q1777" s="78"/>
      <c r="R1777" s="79"/>
      <c r="S1777" s="80">
        <f>+S1778+S1779</f>
        <v>69000</v>
      </c>
      <c r="T1777" s="81">
        <f>+T1778+T1779</f>
        <v>0</v>
      </c>
      <c r="U1777" s="88">
        <f>+U1778+U1779</f>
        <v>0</v>
      </c>
      <c r="V1777" s="80">
        <f>(U1777/S1777)*100</f>
        <v>0</v>
      </c>
      <c r="W1777" s="81"/>
      <c r="X1777" s="1"/>
    </row>
    <row r="1778" spans="1:24" ht="23.25">
      <c r="A1778" s="1"/>
      <c r="B1778" s="40"/>
      <c r="C1778" s="40"/>
      <c r="D1778" s="40"/>
      <c r="E1778" s="40"/>
      <c r="F1778" s="50"/>
      <c r="G1778" s="91"/>
      <c r="H1778" s="40"/>
      <c r="I1778" s="44"/>
      <c r="J1778" s="48" t="s">
        <v>40</v>
      </c>
      <c r="K1778" s="49"/>
      <c r="L1778" s="42"/>
      <c r="M1778" s="86"/>
      <c r="N1778" s="71"/>
      <c r="O1778" s="72"/>
      <c r="P1778" s="70"/>
      <c r="Q1778" s="78"/>
      <c r="R1778" s="79"/>
      <c r="S1778" s="80">
        <f aca="true" t="shared" si="134" ref="S1778:U1779">+S1782</f>
        <v>0</v>
      </c>
      <c r="T1778" s="81">
        <f t="shared" si="134"/>
        <v>0</v>
      </c>
      <c r="U1778" s="88">
        <f t="shared" si="134"/>
        <v>0</v>
      </c>
      <c r="V1778" s="80"/>
      <c r="W1778" s="81"/>
      <c r="X1778" s="1"/>
    </row>
    <row r="1779" spans="1:24" ht="23.25">
      <c r="A1779" s="1"/>
      <c r="B1779" s="40"/>
      <c r="C1779" s="40"/>
      <c r="D1779" s="40"/>
      <c r="E1779" s="40"/>
      <c r="F1779" s="50"/>
      <c r="G1779" s="91"/>
      <c r="H1779" s="40"/>
      <c r="I1779" s="44"/>
      <c r="J1779" s="48" t="s">
        <v>41</v>
      </c>
      <c r="K1779" s="49"/>
      <c r="L1779" s="42"/>
      <c r="M1779" s="86"/>
      <c r="N1779" s="71"/>
      <c r="O1779" s="72"/>
      <c r="P1779" s="70"/>
      <c r="Q1779" s="78"/>
      <c r="R1779" s="79"/>
      <c r="S1779" s="80">
        <f t="shared" si="134"/>
        <v>69000</v>
      </c>
      <c r="T1779" s="81">
        <f t="shared" si="134"/>
        <v>0</v>
      </c>
      <c r="U1779" s="88">
        <f t="shared" si="134"/>
        <v>0</v>
      </c>
      <c r="V1779" s="80">
        <f>(U1779/S1779)*100</f>
        <v>0</v>
      </c>
      <c r="W1779" s="81"/>
      <c r="X1779" s="1"/>
    </row>
    <row r="1780" spans="1:24" ht="23.25">
      <c r="A1780" s="1"/>
      <c r="B1780" s="40"/>
      <c r="C1780" s="40"/>
      <c r="D1780" s="40"/>
      <c r="E1780" s="40"/>
      <c r="F1780" s="50"/>
      <c r="G1780" s="91"/>
      <c r="H1780" s="40"/>
      <c r="I1780" s="44"/>
      <c r="J1780" s="48"/>
      <c r="K1780" s="49"/>
      <c r="L1780" s="42"/>
      <c r="M1780" s="86"/>
      <c r="N1780" s="71"/>
      <c r="O1780" s="72"/>
      <c r="P1780" s="70"/>
      <c r="Q1780" s="78"/>
      <c r="R1780" s="79"/>
      <c r="S1780" s="80"/>
      <c r="T1780" s="81"/>
      <c r="U1780" s="88"/>
      <c r="V1780" s="80"/>
      <c r="W1780" s="81"/>
      <c r="X1780" s="1"/>
    </row>
    <row r="1781" spans="1:24" ht="23.25">
      <c r="A1781" s="1"/>
      <c r="B1781" s="40"/>
      <c r="C1781" s="40"/>
      <c r="D1781" s="40"/>
      <c r="E1781" s="40"/>
      <c r="F1781" s="50"/>
      <c r="G1781" s="91"/>
      <c r="H1781" s="89" t="s">
        <v>586</v>
      </c>
      <c r="I1781" s="44"/>
      <c r="J1781" s="48" t="s">
        <v>587</v>
      </c>
      <c r="K1781" s="49"/>
      <c r="L1781" s="42"/>
      <c r="M1781" s="86"/>
      <c r="N1781" s="71"/>
      <c r="O1781" s="72"/>
      <c r="P1781" s="70"/>
      <c r="Q1781" s="78"/>
      <c r="R1781" s="79"/>
      <c r="S1781" s="80">
        <f>+S1782+S1783</f>
        <v>69000</v>
      </c>
      <c r="T1781" s="81">
        <f>+T1782+T1783</f>
        <v>0</v>
      </c>
      <c r="U1781" s="88">
        <f>+U1782+U1783</f>
        <v>0</v>
      </c>
      <c r="V1781" s="80">
        <f>(U1781/S1781)*100</f>
        <v>0</v>
      </c>
      <c r="W1781" s="81"/>
      <c r="X1781" s="1"/>
    </row>
    <row r="1782" spans="1:24" ht="23.25">
      <c r="A1782" s="1"/>
      <c r="B1782" s="40"/>
      <c r="C1782" s="40"/>
      <c r="D1782" s="40"/>
      <c r="E1782" s="40"/>
      <c r="F1782" s="50"/>
      <c r="G1782" s="91"/>
      <c r="H1782" s="40"/>
      <c r="I1782" s="44"/>
      <c r="J1782" s="48" t="s">
        <v>40</v>
      </c>
      <c r="K1782" s="49"/>
      <c r="L1782" s="42"/>
      <c r="M1782" s="86"/>
      <c r="N1782" s="71"/>
      <c r="O1782" s="72"/>
      <c r="P1782" s="70"/>
      <c r="Q1782" s="78"/>
      <c r="R1782" s="79"/>
      <c r="S1782" s="80">
        <v>0</v>
      </c>
      <c r="T1782" s="81">
        <v>0</v>
      </c>
      <c r="U1782" s="88">
        <v>0</v>
      </c>
      <c r="V1782" s="80"/>
      <c r="W1782" s="81"/>
      <c r="X1782" s="1"/>
    </row>
    <row r="1783" spans="1:24" ht="23.25">
      <c r="A1783" s="1"/>
      <c r="B1783" s="40"/>
      <c r="C1783" s="40"/>
      <c r="D1783" s="40"/>
      <c r="E1783" s="40"/>
      <c r="F1783" s="50"/>
      <c r="G1783" s="91"/>
      <c r="H1783" s="40"/>
      <c r="I1783" s="44"/>
      <c r="J1783" s="48" t="s">
        <v>41</v>
      </c>
      <c r="K1783" s="49"/>
      <c r="L1783" s="42"/>
      <c r="M1783" s="86"/>
      <c r="N1783" s="71"/>
      <c r="O1783" s="72"/>
      <c r="P1783" s="70"/>
      <c r="Q1783" s="78"/>
      <c r="R1783" s="79"/>
      <c r="S1783" s="80">
        <v>69000</v>
      </c>
      <c r="T1783" s="81">
        <v>0</v>
      </c>
      <c r="U1783" s="88">
        <v>0</v>
      </c>
      <c r="V1783" s="80">
        <f>(U1783/S1783)*100</f>
        <v>0</v>
      </c>
      <c r="W1783" s="81"/>
      <c r="X1783" s="1"/>
    </row>
    <row r="1784" spans="1:24" ht="23.25">
      <c r="A1784" s="1"/>
      <c r="B1784" s="40"/>
      <c r="C1784" s="40"/>
      <c r="D1784" s="40"/>
      <c r="E1784" s="40"/>
      <c r="F1784" s="50"/>
      <c r="G1784" s="91"/>
      <c r="H1784" s="40"/>
      <c r="I1784" s="44"/>
      <c r="J1784" s="48"/>
      <c r="K1784" s="49"/>
      <c r="L1784" s="42"/>
      <c r="M1784" s="86"/>
      <c r="N1784" s="71"/>
      <c r="O1784" s="72"/>
      <c r="P1784" s="70"/>
      <c r="Q1784" s="78"/>
      <c r="R1784" s="79"/>
      <c r="S1784" s="80"/>
      <c r="T1784" s="81"/>
      <c r="U1784" s="88"/>
      <c r="V1784" s="80"/>
      <c r="W1784" s="81"/>
      <c r="X1784" s="1"/>
    </row>
    <row r="1785" spans="1:24" ht="23.25">
      <c r="A1785" s="1"/>
      <c r="B1785" s="40"/>
      <c r="C1785" s="40"/>
      <c r="D1785" s="40"/>
      <c r="E1785" s="40"/>
      <c r="F1785" s="50"/>
      <c r="G1785" s="92" t="s">
        <v>49</v>
      </c>
      <c r="H1785" s="40"/>
      <c r="I1785" s="44"/>
      <c r="J1785" s="48" t="s">
        <v>50</v>
      </c>
      <c r="K1785" s="49"/>
      <c r="L1785" s="42"/>
      <c r="M1785" s="86"/>
      <c r="N1785" s="71"/>
      <c r="O1785" s="72"/>
      <c r="P1785" s="70"/>
      <c r="Q1785" s="78"/>
      <c r="R1785" s="79"/>
      <c r="S1785" s="80"/>
      <c r="T1785" s="81"/>
      <c r="U1785" s="88"/>
      <c r="V1785" s="80"/>
      <c r="W1785" s="81"/>
      <c r="X1785" s="1"/>
    </row>
    <row r="1786" spans="1:24" ht="23.25">
      <c r="A1786" s="1"/>
      <c r="B1786" s="40"/>
      <c r="C1786" s="40"/>
      <c r="D1786" s="40"/>
      <c r="E1786" s="40"/>
      <c r="F1786" s="50"/>
      <c r="G1786" s="91"/>
      <c r="H1786" s="40"/>
      <c r="I1786" s="44"/>
      <c r="J1786" s="48" t="s">
        <v>626</v>
      </c>
      <c r="K1786" s="49"/>
      <c r="L1786" s="42"/>
      <c r="M1786" s="86"/>
      <c r="N1786" s="71"/>
      <c r="O1786" s="72"/>
      <c r="P1786" s="70"/>
      <c r="Q1786" s="78"/>
      <c r="R1786" s="79"/>
      <c r="S1786" s="80">
        <f>+S1787+S1788</f>
        <v>0</v>
      </c>
      <c r="T1786" s="81">
        <f>+T1787+T1788</f>
        <v>9073</v>
      </c>
      <c r="U1786" s="88">
        <f>+U1787+U1788</f>
        <v>9073</v>
      </c>
      <c r="V1786" s="80"/>
      <c r="W1786" s="81">
        <f>(U1786/T1786)*100</f>
        <v>100</v>
      </c>
      <c r="X1786" s="1"/>
    </row>
    <row r="1787" spans="1:24" ht="23.25">
      <c r="A1787" s="1"/>
      <c r="B1787" s="40"/>
      <c r="C1787" s="40"/>
      <c r="D1787" s="40"/>
      <c r="E1787" s="40"/>
      <c r="F1787" s="50"/>
      <c r="G1787" s="91"/>
      <c r="H1787" s="40"/>
      <c r="I1787" s="44"/>
      <c r="J1787" s="48" t="s">
        <v>40</v>
      </c>
      <c r="K1787" s="49"/>
      <c r="L1787" s="42"/>
      <c r="M1787" s="86"/>
      <c r="N1787" s="71"/>
      <c r="O1787" s="72"/>
      <c r="P1787" s="70"/>
      <c r="Q1787" s="78"/>
      <c r="R1787" s="79"/>
      <c r="S1787" s="80">
        <f aca="true" t="shared" si="135" ref="S1787:U1788">+S1791</f>
        <v>0</v>
      </c>
      <c r="T1787" s="81">
        <f t="shared" si="135"/>
        <v>0</v>
      </c>
      <c r="U1787" s="88">
        <f t="shared" si="135"/>
        <v>0</v>
      </c>
      <c r="V1787" s="80"/>
      <c r="W1787" s="81"/>
      <c r="X1787" s="1"/>
    </row>
    <row r="1788" spans="1:24" ht="23.25">
      <c r="A1788" s="1"/>
      <c r="B1788" s="40"/>
      <c r="C1788" s="40"/>
      <c r="D1788" s="40"/>
      <c r="E1788" s="40"/>
      <c r="F1788" s="50"/>
      <c r="G1788" s="91"/>
      <c r="H1788" s="40"/>
      <c r="I1788" s="44"/>
      <c r="J1788" s="48" t="s">
        <v>41</v>
      </c>
      <c r="K1788" s="49"/>
      <c r="L1788" s="42"/>
      <c r="M1788" s="86"/>
      <c r="N1788" s="71"/>
      <c r="O1788" s="72"/>
      <c r="P1788" s="70"/>
      <c r="Q1788" s="78"/>
      <c r="R1788" s="79"/>
      <c r="S1788" s="80">
        <f t="shared" si="135"/>
        <v>0</v>
      </c>
      <c r="T1788" s="81">
        <f t="shared" si="135"/>
        <v>9073</v>
      </c>
      <c r="U1788" s="88">
        <f t="shared" si="135"/>
        <v>9073</v>
      </c>
      <c r="V1788" s="80"/>
      <c r="W1788" s="81">
        <f>(U1788/T1788)*100</f>
        <v>100</v>
      </c>
      <c r="X1788" s="1"/>
    </row>
    <row r="1789" spans="1:24" ht="23.25">
      <c r="A1789" s="1"/>
      <c r="B1789" s="40"/>
      <c r="C1789" s="40"/>
      <c r="D1789" s="40"/>
      <c r="E1789" s="40"/>
      <c r="F1789" s="50"/>
      <c r="G1789" s="91"/>
      <c r="H1789" s="40"/>
      <c r="I1789" s="44"/>
      <c r="J1789" s="48"/>
      <c r="K1789" s="49"/>
      <c r="L1789" s="42"/>
      <c r="M1789" s="86"/>
      <c r="N1789" s="71"/>
      <c r="O1789" s="72"/>
      <c r="P1789" s="70"/>
      <c r="Q1789" s="78"/>
      <c r="R1789" s="79"/>
      <c r="S1789" s="80"/>
      <c r="T1789" s="81"/>
      <c r="U1789" s="88"/>
      <c r="V1789" s="80"/>
      <c r="W1789" s="81"/>
      <c r="X1789" s="1"/>
    </row>
    <row r="1790" spans="1:24" ht="23.25">
      <c r="A1790" s="1"/>
      <c r="B1790" s="40"/>
      <c r="C1790" s="40"/>
      <c r="D1790" s="40"/>
      <c r="E1790" s="40"/>
      <c r="F1790" s="50"/>
      <c r="G1790" s="91"/>
      <c r="H1790" s="89" t="s">
        <v>586</v>
      </c>
      <c r="I1790" s="44"/>
      <c r="J1790" s="48" t="s">
        <v>587</v>
      </c>
      <c r="K1790" s="49"/>
      <c r="L1790" s="42"/>
      <c r="M1790" s="86"/>
      <c r="N1790" s="71"/>
      <c r="O1790" s="72"/>
      <c r="P1790" s="70"/>
      <c r="Q1790" s="78"/>
      <c r="R1790" s="79"/>
      <c r="S1790" s="80">
        <f>+S1791+S1792</f>
        <v>0</v>
      </c>
      <c r="T1790" s="81">
        <f>+T1791+T1792</f>
        <v>9073</v>
      </c>
      <c r="U1790" s="88">
        <f>+U1791+U1792</f>
        <v>9073</v>
      </c>
      <c r="V1790" s="80"/>
      <c r="W1790" s="81">
        <f>(U1790/T1790)*100</f>
        <v>100</v>
      </c>
      <c r="X1790" s="1"/>
    </row>
    <row r="1791" spans="1:24" ht="23.25">
      <c r="A1791" s="1"/>
      <c r="B1791" s="40"/>
      <c r="C1791" s="40"/>
      <c r="D1791" s="40"/>
      <c r="E1791" s="40"/>
      <c r="F1791" s="50"/>
      <c r="G1791" s="91"/>
      <c r="H1791" s="40"/>
      <c r="I1791" s="44"/>
      <c r="J1791" s="48" t="s">
        <v>40</v>
      </c>
      <c r="K1791" s="49"/>
      <c r="L1791" s="42"/>
      <c r="M1791" s="86"/>
      <c r="N1791" s="71"/>
      <c r="O1791" s="72"/>
      <c r="P1791" s="70"/>
      <c r="Q1791" s="78"/>
      <c r="R1791" s="79"/>
      <c r="S1791" s="80">
        <v>0</v>
      </c>
      <c r="T1791" s="81">
        <v>0</v>
      </c>
      <c r="U1791" s="88">
        <v>0</v>
      </c>
      <c r="V1791" s="80"/>
      <c r="W1791" s="81"/>
      <c r="X1791" s="1"/>
    </row>
    <row r="1792" spans="1:24" ht="23.25">
      <c r="A1792" s="1"/>
      <c r="B1792" s="40"/>
      <c r="C1792" s="40"/>
      <c r="D1792" s="40"/>
      <c r="E1792" s="40"/>
      <c r="F1792" s="50"/>
      <c r="G1792" s="91"/>
      <c r="H1792" s="40"/>
      <c r="I1792" s="44"/>
      <c r="J1792" s="48" t="s">
        <v>41</v>
      </c>
      <c r="K1792" s="49"/>
      <c r="L1792" s="42"/>
      <c r="M1792" s="86"/>
      <c r="N1792" s="71"/>
      <c r="O1792" s="72"/>
      <c r="P1792" s="70"/>
      <c r="Q1792" s="78"/>
      <c r="R1792" s="79"/>
      <c r="S1792" s="80">
        <v>0</v>
      </c>
      <c r="T1792" s="81">
        <v>9073</v>
      </c>
      <c r="U1792" s="88">
        <v>9073</v>
      </c>
      <c r="V1792" s="80"/>
      <c r="W1792" s="81">
        <f>(U1792/T1792)*100</f>
        <v>100</v>
      </c>
      <c r="X1792" s="1"/>
    </row>
    <row r="1793" spans="1:24" ht="23.25">
      <c r="A1793" s="1"/>
      <c r="B1793" s="40"/>
      <c r="C1793" s="40"/>
      <c r="D1793" s="40"/>
      <c r="E1793" s="40"/>
      <c r="F1793" s="50"/>
      <c r="G1793" s="91"/>
      <c r="H1793" s="40"/>
      <c r="I1793" s="44"/>
      <c r="J1793" s="48"/>
      <c r="K1793" s="49"/>
      <c r="L1793" s="42"/>
      <c r="M1793" s="86"/>
      <c r="N1793" s="71"/>
      <c r="O1793" s="72"/>
      <c r="P1793" s="70"/>
      <c r="Q1793" s="78"/>
      <c r="R1793" s="79"/>
      <c r="S1793" s="80"/>
      <c r="T1793" s="81"/>
      <c r="U1793" s="88"/>
      <c r="V1793" s="80"/>
      <c r="W1793" s="81"/>
      <c r="X1793" s="1"/>
    </row>
    <row r="1794" spans="1:24" ht="23.25">
      <c r="A1794" s="1"/>
      <c r="B1794" s="40"/>
      <c r="C1794" s="40"/>
      <c r="D1794" s="40"/>
      <c r="E1794" s="40"/>
      <c r="F1794" s="90" t="s">
        <v>65</v>
      </c>
      <c r="G1794" s="91"/>
      <c r="H1794" s="40"/>
      <c r="I1794" s="44"/>
      <c r="J1794" s="48" t="s">
        <v>87</v>
      </c>
      <c r="K1794" s="49"/>
      <c r="L1794" s="42"/>
      <c r="M1794" s="86"/>
      <c r="N1794" s="71"/>
      <c r="O1794" s="72"/>
      <c r="P1794" s="70"/>
      <c r="Q1794" s="78"/>
      <c r="R1794" s="79"/>
      <c r="S1794" s="80"/>
      <c r="T1794" s="81"/>
      <c r="U1794" s="88"/>
      <c r="V1794" s="80"/>
      <c r="W1794" s="81"/>
      <c r="X1794" s="1"/>
    </row>
    <row r="1795" spans="1:24" ht="23.25">
      <c r="A1795" s="1"/>
      <c r="B1795" s="40"/>
      <c r="C1795" s="40"/>
      <c r="D1795" s="40"/>
      <c r="E1795" s="40"/>
      <c r="F1795" s="50"/>
      <c r="G1795" s="91"/>
      <c r="H1795" s="40"/>
      <c r="I1795" s="44"/>
      <c r="J1795" s="48" t="s">
        <v>627</v>
      </c>
      <c r="K1795" s="49"/>
      <c r="L1795" s="42"/>
      <c r="M1795" s="86"/>
      <c r="N1795" s="71"/>
      <c r="O1795" s="72"/>
      <c r="P1795" s="70"/>
      <c r="Q1795" s="78"/>
      <c r="R1795" s="79"/>
      <c r="S1795" s="80">
        <f>+S1796+S1797</f>
        <v>0</v>
      </c>
      <c r="T1795" s="81">
        <f>+T1796+T1797</f>
        <v>79268.8</v>
      </c>
      <c r="U1795" s="88">
        <f>+U1796+U1797</f>
        <v>79185.3</v>
      </c>
      <c r="V1795" s="80"/>
      <c r="W1795" s="81">
        <f>(U1795/T1795)*100</f>
        <v>99.89466221262337</v>
      </c>
      <c r="X1795" s="1"/>
    </row>
    <row r="1796" spans="1:24" ht="23.25">
      <c r="A1796" s="1"/>
      <c r="B1796" s="40"/>
      <c r="C1796" s="40"/>
      <c r="D1796" s="40"/>
      <c r="E1796" s="40"/>
      <c r="F1796" s="50"/>
      <c r="G1796" s="91"/>
      <c r="H1796" s="40"/>
      <c r="I1796" s="44"/>
      <c r="J1796" s="48" t="s">
        <v>40</v>
      </c>
      <c r="K1796" s="49"/>
      <c r="L1796" s="42"/>
      <c r="M1796" s="86"/>
      <c r="N1796" s="71"/>
      <c r="O1796" s="72"/>
      <c r="P1796" s="70"/>
      <c r="Q1796" s="78"/>
      <c r="R1796" s="79"/>
      <c r="S1796" s="80">
        <f aca="true" t="shared" si="136" ref="S1796:U1797">+S1811</f>
        <v>0</v>
      </c>
      <c r="T1796" s="81">
        <f t="shared" si="136"/>
        <v>0</v>
      </c>
      <c r="U1796" s="88">
        <f t="shared" si="136"/>
        <v>0</v>
      </c>
      <c r="V1796" s="80"/>
      <c r="W1796" s="81"/>
      <c r="X1796" s="1"/>
    </row>
    <row r="1797" spans="1:24" ht="23.25">
      <c r="A1797" s="1"/>
      <c r="B1797" s="40"/>
      <c r="C1797" s="40"/>
      <c r="D1797" s="40"/>
      <c r="E1797" s="40"/>
      <c r="F1797" s="50"/>
      <c r="G1797" s="91"/>
      <c r="H1797" s="40"/>
      <c r="I1797" s="44"/>
      <c r="J1797" s="48" t="s">
        <v>41</v>
      </c>
      <c r="K1797" s="49"/>
      <c r="L1797" s="42"/>
      <c r="M1797" s="86"/>
      <c r="N1797" s="71"/>
      <c r="O1797" s="72"/>
      <c r="P1797" s="70"/>
      <c r="Q1797" s="78"/>
      <c r="R1797" s="79"/>
      <c r="S1797" s="80">
        <f t="shared" si="136"/>
        <v>0</v>
      </c>
      <c r="T1797" s="81">
        <f t="shared" si="136"/>
        <v>79268.8</v>
      </c>
      <c r="U1797" s="88">
        <f t="shared" si="136"/>
        <v>79185.3</v>
      </c>
      <c r="V1797" s="80"/>
      <c r="W1797" s="81">
        <f>(U1797/T1797)*100</f>
        <v>99.89466221262337</v>
      </c>
      <c r="X1797" s="1"/>
    </row>
    <row r="1798" spans="1:24" ht="23.25">
      <c r="A1798" s="1"/>
      <c r="B1798" s="40"/>
      <c r="C1798" s="40"/>
      <c r="D1798" s="40"/>
      <c r="E1798" s="40"/>
      <c r="F1798" s="50"/>
      <c r="G1798" s="91"/>
      <c r="H1798" s="40"/>
      <c r="I1798" s="44"/>
      <c r="J1798" s="48"/>
      <c r="K1798" s="49"/>
      <c r="L1798" s="42"/>
      <c r="M1798" s="86"/>
      <c r="N1798" s="71"/>
      <c r="O1798" s="72"/>
      <c r="P1798" s="70"/>
      <c r="Q1798" s="78"/>
      <c r="R1798" s="79"/>
      <c r="S1798" s="80"/>
      <c r="T1798" s="81"/>
      <c r="U1798" s="88"/>
      <c r="V1798" s="80"/>
      <c r="W1798" s="81"/>
      <c r="X1798" s="1"/>
    </row>
    <row r="1799" spans="1:24" ht="23.25">
      <c r="A1799" s="1"/>
      <c r="B1799" s="40"/>
      <c r="C1799" s="40"/>
      <c r="D1799" s="40"/>
      <c r="E1799" s="40"/>
      <c r="F1799" s="50"/>
      <c r="G1799" s="92" t="s">
        <v>49</v>
      </c>
      <c r="H1799" s="40"/>
      <c r="I1799" s="44"/>
      <c r="J1799" s="48" t="s">
        <v>50</v>
      </c>
      <c r="K1799" s="49"/>
      <c r="L1799" s="42"/>
      <c r="M1799" s="86"/>
      <c r="N1799" s="71"/>
      <c r="O1799" s="72"/>
      <c r="P1799" s="70"/>
      <c r="Q1799" s="78"/>
      <c r="R1799" s="79"/>
      <c r="S1799" s="80"/>
      <c r="T1799" s="81"/>
      <c r="U1799" s="88"/>
      <c r="V1799" s="80"/>
      <c r="W1799" s="81"/>
      <c r="X1799" s="1"/>
    </row>
    <row r="1800" spans="1:24" ht="23.25">
      <c r="A1800" s="1"/>
      <c r="B1800" s="51"/>
      <c r="C1800" s="51"/>
      <c r="D1800" s="51"/>
      <c r="E1800" s="51"/>
      <c r="F1800" s="93"/>
      <c r="G1800" s="94"/>
      <c r="H1800" s="51"/>
      <c r="I1800" s="55"/>
      <c r="J1800" s="56"/>
      <c r="K1800" s="57"/>
      <c r="L1800" s="53"/>
      <c r="M1800" s="87"/>
      <c r="N1800" s="73"/>
      <c r="O1800" s="74"/>
      <c r="P1800" s="75"/>
      <c r="Q1800" s="82"/>
      <c r="R1800" s="83"/>
      <c r="S1800" s="84"/>
      <c r="T1800" s="85"/>
      <c r="U1800" s="82"/>
      <c r="V1800" s="84"/>
      <c r="W1800" s="85"/>
      <c r="X1800" s="1"/>
    </row>
    <row r="1801" spans="1:24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58"/>
      <c r="T1801" s="58"/>
      <c r="U1801" s="58"/>
      <c r="V1801" s="58"/>
      <c r="W1801" s="58"/>
      <c r="X1801" s="1"/>
    </row>
    <row r="1802" spans="1:24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58"/>
      <c r="T1802" s="58"/>
      <c r="U1802" s="59"/>
      <c r="V1802" s="58"/>
      <c r="W1802" s="59" t="s">
        <v>708</v>
      </c>
      <c r="X1802" s="1"/>
    </row>
    <row r="1803" spans="1:24" ht="23.25">
      <c r="A1803" s="1"/>
      <c r="B1803" s="7"/>
      <c r="C1803" s="8"/>
      <c r="D1803" s="8"/>
      <c r="E1803" s="8"/>
      <c r="F1803" s="8"/>
      <c r="G1803" s="8"/>
      <c r="H1803" s="60"/>
      <c r="I1803" s="10"/>
      <c r="J1803" s="10"/>
      <c r="K1803" s="11"/>
      <c r="L1803" s="7" t="s">
        <v>34</v>
      </c>
      <c r="M1803" s="12"/>
      <c r="N1803" s="12"/>
      <c r="O1803" s="12"/>
      <c r="P1803" s="12"/>
      <c r="Q1803" s="12"/>
      <c r="R1803" s="12"/>
      <c r="S1803" s="13"/>
      <c r="T1803" s="8"/>
      <c r="U1803" s="8"/>
      <c r="V1803" s="8"/>
      <c r="W1803" s="9"/>
      <c r="X1803" s="1"/>
    </row>
    <row r="1804" spans="1:24" ht="23.25">
      <c r="A1804" s="1"/>
      <c r="B1804" s="14" t="s">
        <v>23</v>
      </c>
      <c r="C1804" s="15"/>
      <c r="D1804" s="15"/>
      <c r="E1804" s="15"/>
      <c r="F1804" s="15"/>
      <c r="G1804" s="15"/>
      <c r="H1804" s="61"/>
      <c r="I1804" s="17"/>
      <c r="J1804" s="17"/>
      <c r="K1804" s="18"/>
      <c r="L1804" s="19"/>
      <c r="M1804" s="66"/>
      <c r="N1804" s="62" t="s">
        <v>35</v>
      </c>
      <c r="O1804" s="62"/>
      <c r="P1804" s="62"/>
      <c r="Q1804" s="62"/>
      <c r="R1804" s="63"/>
      <c r="S1804" s="14" t="s">
        <v>2</v>
      </c>
      <c r="T1804" s="15"/>
      <c r="U1804" s="15"/>
      <c r="V1804" s="15"/>
      <c r="W1804" s="16"/>
      <c r="X1804" s="1"/>
    </row>
    <row r="1805" spans="1:24" ht="23.25">
      <c r="A1805" s="1"/>
      <c r="B1805" s="20" t="s">
        <v>24</v>
      </c>
      <c r="C1805" s="21"/>
      <c r="D1805" s="21"/>
      <c r="E1805" s="21"/>
      <c r="F1805" s="21"/>
      <c r="G1805" s="21"/>
      <c r="H1805" s="61"/>
      <c r="I1805" s="1"/>
      <c r="J1805" s="2" t="s">
        <v>4</v>
      </c>
      <c r="K1805" s="18"/>
      <c r="L1805" s="23" t="s">
        <v>32</v>
      </c>
      <c r="M1805" s="23" t="s">
        <v>20</v>
      </c>
      <c r="N1805" s="64"/>
      <c r="O1805" s="17"/>
      <c r="P1805" s="65"/>
      <c r="Q1805" s="23" t="s">
        <v>3</v>
      </c>
      <c r="R1805" s="16"/>
      <c r="S1805" s="20" t="s">
        <v>36</v>
      </c>
      <c r="T1805" s="21"/>
      <c r="U1805" s="21"/>
      <c r="V1805" s="21"/>
      <c r="W1805" s="22"/>
      <c r="X1805" s="1"/>
    </row>
    <row r="1806" spans="1:24" ht="23.25">
      <c r="A1806" s="1"/>
      <c r="B1806" s="24"/>
      <c r="C1806" s="24"/>
      <c r="D1806" s="24"/>
      <c r="E1806" s="24"/>
      <c r="F1806" s="25"/>
      <c r="G1806" s="1"/>
      <c r="H1806" s="24"/>
      <c r="I1806" s="24"/>
      <c r="J1806" s="26"/>
      <c r="K1806" s="18"/>
      <c r="L1806" s="26" t="s">
        <v>33</v>
      </c>
      <c r="M1806" s="30" t="s">
        <v>21</v>
      </c>
      <c r="N1806" s="28" t="s">
        <v>6</v>
      </c>
      <c r="O1806" s="67" t="s">
        <v>7</v>
      </c>
      <c r="P1806" s="28" t="s">
        <v>8</v>
      </c>
      <c r="Q1806" s="20" t="s">
        <v>30</v>
      </c>
      <c r="R1806" s="22"/>
      <c r="S1806" s="24"/>
      <c r="T1806" s="25"/>
      <c r="U1806" s="1"/>
      <c r="V1806" s="14" t="s">
        <v>3</v>
      </c>
      <c r="W1806" s="16"/>
      <c r="X1806" s="1"/>
    </row>
    <row r="1807" spans="1:24" ht="23.25">
      <c r="A1807" s="1"/>
      <c r="B1807" s="14" t="s">
        <v>13</v>
      </c>
      <c r="C1807" s="14" t="s">
        <v>14</v>
      </c>
      <c r="D1807" s="14" t="s">
        <v>15</v>
      </c>
      <c r="E1807" s="14" t="s">
        <v>16</v>
      </c>
      <c r="F1807" s="27" t="s">
        <v>17</v>
      </c>
      <c r="G1807" s="2" t="s">
        <v>5</v>
      </c>
      <c r="H1807" s="14" t="s">
        <v>18</v>
      </c>
      <c r="I1807" s="24"/>
      <c r="J1807" s="1"/>
      <c r="K1807" s="18"/>
      <c r="L1807" s="26" t="s">
        <v>19</v>
      </c>
      <c r="M1807" s="28" t="s">
        <v>22</v>
      </c>
      <c r="N1807" s="28"/>
      <c r="O1807" s="28"/>
      <c r="P1807" s="28"/>
      <c r="Q1807" s="26" t="s">
        <v>25</v>
      </c>
      <c r="R1807" s="29" t="s">
        <v>25</v>
      </c>
      <c r="S1807" s="30" t="s">
        <v>6</v>
      </c>
      <c r="T1807" s="28" t="s">
        <v>9</v>
      </c>
      <c r="U1807" s="26" t="s">
        <v>10</v>
      </c>
      <c r="V1807" s="14" t="s">
        <v>11</v>
      </c>
      <c r="W1807" s="16"/>
      <c r="X1807" s="1"/>
    </row>
    <row r="1808" spans="1:24" ht="23.25">
      <c r="A1808" s="1"/>
      <c r="B1808" s="31"/>
      <c r="C1808" s="31"/>
      <c r="D1808" s="31"/>
      <c r="E1808" s="31"/>
      <c r="F1808" s="32"/>
      <c r="G1808" s="33"/>
      <c r="H1808" s="31"/>
      <c r="I1808" s="31"/>
      <c r="J1808" s="33"/>
      <c r="K1808" s="34"/>
      <c r="L1808" s="35"/>
      <c r="M1808" s="36"/>
      <c r="N1808" s="36"/>
      <c r="O1808" s="36"/>
      <c r="P1808" s="36"/>
      <c r="Q1808" s="35" t="s">
        <v>26</v>
      </c>
      <c r="R1808" s="37" t="s">
        <v>27</v>
      </c>
      <c r="S1808" s="31"/>
      <c r="T1808" s="32"/>
      <c r="U1808" s="33"/>
      <c r="V1808" s="38" t="s">
        <v>28</v>
      </c>
      <c r="W1808" s="39" t="s">
        <v>29</v>
      </c>
      <c r="X1808" s="1"/>
    </row>
    <row r="1809" spans="1:24" ht="23.25">
      <c r="A1809" s="1"/>
      <c r="B1809" s="40"/>
      <c r="C1809" s="40"/>
      <c r="D1809" s="40"/>
      <c r="E1809" s="40"/>
      <c r="F1809" s="50"/>
      <c r="G1809" s="91"/>
      <c r="H1809" s="40"/>
      <c r="I1809" s="44"/>
      <c r="J1809" s="45"/>
      <c r="K1809" s="46"/>
      <c r="L1809" s="47"/>
      <c r="M1809" s="86"/>
      <c r="N1809" s="70"/>
      <c r="O1809" s="70"/>
      <c r="P1809" s="70"/>
      <c r="Q1809" s="78"/>
      <c r="R1809" s="79"/>
      <c r="S1809" s="80"/>
      <c r="T1809" s="80"/>
      <c r="U1809" s="80"/>
      <c r="V1809" s="80"/>
      <c r="W1809" s="81"/>
      <c r="X1809" s="1"/>
    </row>
    <row r="1810" spans="1:24" ht="23.25">
      <c r="A1810" s="1"/>
      <c r="B1810" s="89" t="s">
        <v>571</v>
      </c>
      <c r="C1810" s="89" t="s">
        <v>542</v>
      </c>
      <c r="D1810" s="89" t="s">
        <v>72</v>
      </c>
      <c r="E1810" s="89" t="s">
        <v>44</v>
      </c>
      <c r="F1810" s="90" t="s">
        <v>65</v>
      </c>
      <c r="G1810" s="92" t="s">
        <v>49</v>
      </c>
      <c r="H1810" s="40"/>
      <c r="I1810" s="44"/>
      <c r="J1810" s="48" t="s">
        <v>51</v>
      </c>
      <c r="K1810" s="49"/>
      <c r="L1810" s="42"/>
      <c r="M1810" s="86"/>
      <c r="N1810" s="71"/>
      <c r="O1810" s="72"/>
      <c r="P1810" s="70"/>
      <c r="Q1810" s="78"/>
      <c r="R1810" s="79"/>
      <c r="S1810" s="80">
        <f>+S1811+S1812</f>
        <v>0</v>
      </c>
      <c r="T1810" s="81">
        <f>+T1811+T1812</f>
        <v>79268.8</v>
      </c>
      <c r="U1810" s="88">
        <f>+U1811+U1812</f>
        <v>79185.3</v>
      </c>
      <c r="V1810" s="80"/>
      <c r="W1810" s="81">
        <f>(U1810/T1810)*100</f>
        <v>99.89466221262337</v>
      </c>
      <c r="X1810" s="1"/>
    </row>
    <row r="1811" spans="1:24" ht="23.25">
      <c r="A1811" s="1"/>
      <c r="B1811" s="40"/>
      <c r="C1811" s="40"/>
      <c r="D1811" s="40"/>
      <c r="E1811" s="40"/>
      <c r="F1811" s="50"/>
      <c r="G1811" s="91"/>
      <c r="H1811" s="40"/>
      <c r="I1811" s="44"/>
      <c r="J1811" s="48" t="s">
        <v>40</v>
      </c>
      <c r="K1811" s="49"/>
      <c r="L1811" s="42"/>
      <c r="M1811" s="86"/>
      <c r="N1811" s="71"/>
      <c r="O1811" s="72"/>
      <c r="P1811" s="70"/>
      <c r="Q1811" s="78"/>
      <c r="R1811" s="79"/>
      <c r="S1811" s="80">
        <f aca="true" t="shared" si="137" ref="S1811:U1812">+S1815</f>
        <v>0</v>
      </c>
      <c r="T1811" s="81">
        <f t="shared" si="137"/>
        <v>0</v>
      </c>
      <c r="U1811" s="88">
        <f t="shared" si="137"/>
        <v>0</v>
      </c>
      <c r="V1811" s="80"/>
      <c r="W1811" s="81"/>
      <c r="X1811" s="1"/>
    </row>
    <row r="1812" spans="1:24" ht="23.25">
      <c r="A1812" s="1"/>
      <c r="B1812" s="40"/>
      <c r="C1812" s="40"/>
      <c r="D1812" s="40"/>
      <c r="E1812" s="40"/>
      <c r="F1812" s="50"/>
      <c r="G1812" s="91"/>
      <c r="H1812" s="40"/>
      <c r="I1812" s="44"/>
      <c r="J1812" s="48" t="s">
        <v>41</v>
      </c>
      <c r="K1812" s="49"/>
      <c r="L1812" s="42"/>
      <c r="M1812" s="86"/>
      <c r="N1812" s="71"/>
      <c r="O1812" s="72"/>
      <c r="P1812" s="70"/>
      <c r="Q1812" s="78"/>
      <c r="R1812" s="79"/>
      <c r="S1812" s="80">
        <f t="shared" si="137"/>
        <v>0</v>
      </c>
      <c r="T1812" s="81">
        <f t="shared" si="137"/>
        <v>79268.8</v>
      </c>
      <c r="U1812" s="88">
        <f t="shared" si="137"/>
        <v>79185.3</v>
      </c>
      <c r="V1812" s="80"/>
      <c r="W1812" s="81">
        <f>(U1812/T1812)*100</f>
        <v>99.89466221262337</v>
      </c>
      <c r="X1812" s="1"/>
    </row>
    <row r="1813" spans="1:24" ht="23.25">
      <c r="A1813" s="1"/>
      <c r="B1813" s="40"/>
      <c r="C1813" s="40"/>
      <c r="D1813" s="40"/>
      <c r="E1813" s="40"/>
      <c r="F1813" s="50"/>
      <c r="G1813" s="91"/>
      <c r="H1813" s="40"/>
      <c r="I1813" s="44"/>
      <c r="J1813" s="48"/>
      <c r="K1813" s="49"/>
      <c r="L1813" s="42"/>
      <c r="M1813" s="86"/>
      <c r="N1813" s="71"/>
      <c r="O1813" s="72"/>
      <c r="P1813" s="70"/>
      <c r="Q1813" s="78"/>
      <c r="R1813" s="79"/>
      <c r="S1813" s="80"/>
      <c r="T1813" s="81"/>
      <c r="U1813" s="88"/>
      <c r="V1813" s="80"/>
      <c r="W1813" s="81"/>
      <c r="X1813" s="1"/>
    </row>
    <row r="1814" spans="1:24" ht="23.25">
      <c r="A1814" s="1"/>
      <c r="B1814" s="40"/>
      <c r="C1814" s="40"/>
      <c r="D1814" s="40"/>
      <c r="E1814" s="40"/>
      <c r="F1814" s="50"/>
      <c r="G1814" s="91"/>
      <c r="H1814" s="89" t="s">
        <v>586</v>
      </c>
      <c r="I1814" s="44"/>
      <c r="J1814" s="48" t="s">
        <v>587</v>
      </c>
      <c r="K1814" s="49"/>
      <c r="L1814" s="42"/>
      <c r="M1814" s="86"/>
      <c r="N1814" s="71"/>
      <c r="O1814" s="72"/>
      <c r="P1814" s="70"/>
      <c r="Q1814" s="78"/>
      <c r="R1814" s="79"/>
      <c r="S1814" s="80">
        <f>+S1815+S1816</f>
        <v>0</v>
      </c>
      <c r="T1814" s="81">
        <f>+T1815+T1816</f>
        <v>79268.8</v>
      </c>
      <c r="U1814" s="88">
        <f>+U1815+U1816</f>
        <v>79185.3</v>
      </c>
      <c r="V1814" s="80"/>
      <c r="W1814" s="81">
        <f>(U1814/T1814)*100</f>
        <v>99.89466221262337</v>
      </c>
      <c r="X1814" s="1"/>
    </row>
    <row r="1815" spans="1:24" ht="23.25">
      <c r="A1815" s="1"/>
      <c r="B1815" s="40"/>
      <c r="C1815" s="40"/>
      <c r="D1815" s="40"/>
      <c r="E1815" s="40"/>
      <c r="F1815" s="50"/>
      <c r="G1815" s="91"/>
      <c r="H1815" s="40"/>
      <c r="I1815" s="44"/>
      <c r="J1815" s="48" t="s">
        <v>40</v>
      </c>
      <c r="K1815" s="49"/>
      <c r="L1815" s="42"/>
      <c r="M1815" s="86"/>
      <c r="N1815" s="71"/>
      <c r="O1815" s="72"/>
      <c r="P1815" s="70"/>
      <c r="Q1815" s="78"/>
      <c r="R1815" s="79"/>
      <c r="S1815" s="80">
        <v>0</v>
      </c>
      <c r="T1815" s="81">
        <v>0</v>
      </c>
      <c r="U1815" s="88">
        <v>0</v>
      </c>
      <c r="V1815" s="80"/>
      <c r="W1815" s="81"/>
      <c r="X1815" s="1"/>
    </row>
    <row r="1816" spans="1:24" ht="23.25">
      <c r="A1816" s="1"/>
      <c r="B1816" s="40"/>
      <c r="C1816" s="40"/>
      <c r="D1816" s="40"/>
      <c r="E1816" s="40"/>
      <c r="F1816" s="50"/>
      <c r="G1816" s="91"/>
      <c r="H1816" s="40"/>
      <c r="I1816" s="44"/>
      <c r="J1816" s="48" t="s">
        <v>41</v>
      </c>
      <c r="K1816" s="49"/>
      <c r="L1816" s="42"/>
      <c r="M1816" s="86"/>
      <c r="N1816" s="71"/>
      <c r="O1816" s="72"/>
      <c r="P1816" s="70"/>
      <c r="Q1816" s="78"/>
      <c r="R1816" s="79"/>
      <c r="S1816" s="80">
        <v>0</v>
      </c>
      <c r="T1816" s="81">
        <v>79268.8</v>
      </c>
      <c r="U1816" s="88">
        <v>79185.3</v>
      </c>
      <c r="V1816" s="80"/>
      <c r="W1816" s="81">
        <f>(U1816/T1816)*100</f>
        <v>99.89466221262337</v>
      </c>
      <c r="X1816" s="1"/>
    </row>
    <row r="1817" spans="1:24" ht="23.25">
      <c r="A1817" s="1"/>
      <c r="B1817" s="40"/>
      <c r="C1817" s="40"/>
      <c r="D1817" s="40"/>
      <c r="E1817" s="40"/>
      <c r="F1817" s="50"/>
      <c r="G1817" s="91"/>
      <c r="H1817" s="40"/>
      <c r="I1817" s="44"/>
      <c r="J1817" s="48"/>
      <c r="K1817" s="49"/>
      <c r="L1817" s="42"/>
      <c r="M1817" s="86"/>
      <c r="N1817" s="71"/>
      <c r="O1817" s="72"/>
      <c r="P1817" s="70"/>
      <c r="Q1817" s="78"/>
      <c r="R1817" s="79"/>
      <c r="S1817" s="80"/>
      <c r="T1817" s="81"/>
      <c r="U1817" s="88"/>
      <c r="V1817" s="80"/>
      <c r="W1817" s="81"/>
      <c r="X1817" s="1"/>
    </row>
    <row r="1818" spans="1:24" ht="23.25">
      <c r="A1818" s="1"/>
      <c r="B1818" s="40"/>
      <c r="C1818" s="40"/>
      <c r="D1818" s="89" t="s">
        <v>628</v>
      </c>
      <c r="E1818" s="40"/>
      <c r="F1818" s="50"/>
      <c r="G1818" s="91"/>
      <c r="H1818" s="40"/>
      <c r="I1818" s="44"/>
      <c r="J1818" s="48" t="s">
        <v>629</v>
      </c>
      <c r="K1818" s="49"/>
      <c r="L1818" s="42"/>
      <c r="M1818" s="86"/>
      <c r="N1818" s="71"/>
      <c r="O1818" s="72"/>
      <c r="P1818" s="70"/>
      <c r="Q1818" s="78"/>
      <c r="R1818" s="79"/>
      <c r="S1818" s="80">
        <f>+S1819+S1820</f>
        <v>43300</v>
      </c>
      <c r="T1818" s="81">
        <f>+T1819+T1820</f>
        <v>51300.1</v>
      </c>
      <c r="U1818" s="88">
        <f>+U1819+U1820</f>
        <v>50789.200000000004</v>
      </c>
      <c r="V1818" s="80">
        <f>(U1818/S1818)*100</f>
        <v>117.29607390300232</v>
      </c>
      <c r="W1818" s="81">
        <f>(U1818/T1818)*100</f>
        <v>99.00409550858576</v>
      </c>
      <c r="X1818" s="1"/>
    </row>
    <row r="1819" spans="1:24" ht="23.25">
      <c r="A1819" s="1"/>
      <c r="B1819" s="40"/>
      <c r="C1819" s="40"/>
      <c r="D1819" s="40"/>
      <c r="E1819" s="40"/>
      <c r="F1819" s="50"/>
      <c r="G1819" s="91"/>
      <c r="H1819" s="40"/>
      <c r="I1819" s="44"/>
      <c r="J1819" s="48" t="s">
        <v>40</v>
      </c>
      <c r="K1819" s="49"/>
      <c r="L1819" s="42"/>
      <c r="M1819" s="86"/>
      <c r="N1819" s="71"/>
      <c r="O1819" s="72"/>
      <c r="P1819" s="70"/>
      <c r="Q1819" s="78"/>
      <c r="R1819" s="79"/>
      <c r="S1819" s="80">
        <f aca="true" t="shared" si="138" ref="S1819:U1820">+S1823</f>
        <v>0</v>
      </c>
      <c r="T1819" s="81">
        <f t="shared" si="138"/>
        <v>0</v>
      </c>
      <c r="U1819" s="88">
        <f t="shared" si="138"/>
        <v>0</v>
      </c>
      <c r="V1819" s="80"/>
      <c r="W1819" s="81"/>
      <c r="X1819" s="1"/>
    </row>
    <row r="1820" spans="1:24" ht="23.25">
      <c r="A1820" s="1"/>
      <c r="B1820" s="40"/>
      <c r="C1820" s="40"/>
      <c r="D1820" s="40"/>
      <c r="E1820" s="40"/>
      <c r="F1820" s="50"/>
      <c r="G1820" s="91"/>
      <c r="H1820" s="40"/>
      <c r="I1820" s="44"/>
      <c r="J1820" s="48" t="s">
        <v>41</v>
      </c>
      <c r="K1820" s="49"/>
      <c r="L1820" s="42"/>
      <c r="M1820" s="86"/>
      <c r="N1820" s="71"/>
      <c r="O1820" s="72"/>
      <c r="P1820" s="70"/>
      <c r="Q1820" s="78"/>
      <c r="R1820" s="79"/>
      <c r="S1820" s="80">
        <f t="shared" si="138"/>
        <v>43300</v>
      </c>
      <c r="T1820" s="81">
        <f t="shared" si="138"/>
        <v>51300.1</v>
      </c>
      <c r="U1820" s="88">
        <f t="shared" si="138"/>
        <v>50789.200000000004</v>
      </c>
      <c r="V1820" s="80">
        <f>(U1820/S1820)*100</f>
        <v>117.29607390300232</v>
      </c>
      <c r="W1820" s="81">
        <f>(U1820/T1820)*100</f>
        <v>99.00409550858576</v>
      </c>
      <c r="X1820" s="1"/>
    </row>
    <row r="1821" spans="1:24" ht="23.25">
      <c r="A1821" s="1"/>
      <c r="B1821" s="40"/>
      <c r="C1821" s="40"/>
      <c r="D1821" s="40"/>
      <c r="E1821" s="40"/>
      <c r="F1821" s="50"/>
      <c r="G1821" s="91"/>
      <c r="H1821" s="40"/>
      <c r="I1821" s="44"/>
      <c r="J1821" s="48"/>
      <c r="K1821" s="49"/>
      <c r="L1821" s="42"/>
      <c r="M1821" s="86"/>
      <c r="N1821" s="71"/>
      <c r="O1821" s="72"/>
      <c r="P1821" s="70"/>
      <c r="Q1821" s="78"/>
      <c r="R1821" s="79"/>
      <c r="S1821" s="80"/>
      <c r="T1821" s="81"/>
      <c r="U1821" s="88"/>
      <c r="V1821" s="80"/>
      <c r="W1821" s="81"/>
      <c r="X1821" s="1"/>
    </row>
    <row r="1822" spans="1:24" ht="23.25">
      <c r="A1822" s="1"/>
      <c r="B1822" s="40"/>
      <c r="C1822" s="40"/>
      <c r="D1822" s="40"/>
      <c r="E1822" s="89" t="s">
        <v>44</v>
      </c>
      <c r="F1822" s="50"/>
      <c r="G1822" s="91"/>
      <c r="H1822" s="40"/>
      <c r="I1822" s="44"/>
      <c r="J1822" s="48" t="s">
        <v>45</v>
      </c>
      <c r="K1822" s="49"/>
      <c r="L1822" s="42"/>
      <c r="M1822" s="86"/>
      <c r="N1822" s="71"/>
      <c r="O1822" s="72"/>
      <c r="P1822" s="70"/>
      <c r="Q1822" s="78"/>
      <c r="R1822" s="79"/>
      <c r="S1822" s="80">
        <f>+S1823+S1824</f>
        <v>43300</v>
      </c>
      <c r="T1822" s="81">
        <f>+T1823+T1824</f>
        <v>51300.1</v>
      </c>
      <c r="U1822" s="88">
        <f>+U1823+U1824</f>
        <v>50789.200000000004</v>
      </c>
      <c r="V1822" s="80">
        <f>(U1822/S1822)*100</f>
        <v>117.29607390300232</v>
      </c>
      <c r="W1822" s="81">
        <f>(U1822/T1822)*100</f>
        <v>99.00409550858576</v>
      </c>
      <c r="X1822" s="1"/>
    </row>
    <row r="1823" spans="1:24" ht="23.25">
      <c r="A1823" s="1"/>
      <c r="B1823" s="40"/>
      <c r="C1823" s="40"/>
      <c r="D1823" s="40"/>
      <c r="E1823" s="40"/>
      <c r="F1823" s="50"/>
      <c r="G1823" s="91"/>
      <c r="H1823" s="40"/>
      <c r="I1823" s="44"/>
      <c r="J1823" s="48" t="s">
        <v>40</v>
      </c>
      <c r="K1823" s="49"/>
      <c r="L1823" s="42"/>
      <c r="M1823" s="86"/>
      <c r="N1823" s="71"/>
      <c r="O1823" s="72"/>
      <c r="P1823" s="70"/>
      <c r="Q1823" s="78"/>
      <c r="R1823" s="79"/>
      <c r="S1823" s="80">
        <f aca="true" t="shared" si="139" ref="S1823:U1824">+S1827+S1872+S1915</f>
        <v>0</v>
      </c>
      <c r="T1823" s="81">
        <f t="shared" si="139"/>
        <v>0</v>
      </c>
      <c r="U1823" s="88">
        <f t="shared" si="139"/>
        <v>0</v>
      </c>
      <c r="V1823" s="80"/>
      <c r="W1823" s="81"/>
      <c r="X1823" s="1"/>
    </row>
    <row r="1824" spans="1:24" ht="23.25">
      <c r="A1824" s="1"/>
      <c r="B1824" s="40"/>
      <c r="C1824" s="40"/>
      <c r="D1824" s="40"/>
      <c r="E1824" s="40"/>
      <c r="F1824" s="50"/>
      <c r="G1824" s="91"/>
      <c r="H1824" s="40"/>
      <c r="I1824" s="44"/>
      <c r="J1824" s="48" t="s">
        <v>41</v>
      </c>
      <c r="K1824" s="49"/>
      <c r="L1824" s="42"/>
      <c r="M1824" s="86"/>
      <c r="N1824" s="71"/>
      <c r="O1824" s="72"/>
      <c r="P1824" s="70"/>
      <c r="Q1824" s="78"/>
      <c r="R1824" s="79"/>
      <c r="S1824" s="80">
        <f t="shared" si="139"/>
        <v>43300</v>
      </c>
      <c r="T1824" s="81">
        <f t="shared" si="139"/>
        <v>51300.1</v>
      </c>
      <c r="U1824" s="88">
        <f t="shared" si="139"/>
        <v>50789.200000000004</v>
      </c>
      <c r="V1824" s="80">
        <f>(U1824/S1824)*100</f>
        <v>117.29607390300232</v>
      </c>
      <c r="W1824" s="81">
        <f>(U1824/T1824)*100</f>
        <v>99.00409550858576</v>
      </c>
      <c r="X1824" s="1"/>
    </row>
    <row r="1825" spans="1:24" ht="23.25">
      <c r="A1825" s="1"/>
      <c r="B1825" s="40"/>
      <c r="C1825" s="40"/>
      <c r="D1825" s="40"/>
      <c r="E1825" s="40"/>
      <c r="F1825" s="50"/>
      <c r="G1825" s="91"/>
      <c r="H1825" s="40"/>
      <c r="I1825" s="44"/>
      <c r="J1825" s="48"/>
      <c r="K1825" s="49"/>
      <c r="L1825" s="42"/>
      <c r="M1825" s="86"/>
      <c r="N1825" s="71"/>
      <c r="O1825" s="72"/>
      <c r="P1825" s="70"/>
      <c r="Q1825" s="78"/>
      <c r="R1825" s="79"/>
      <c r="S1825" s="80"/>
      <c r="T1825" s="81"/>
      <c r="U1825" s="88"/>
      <c r="V1825" s="80"/>
      <c r="W1825" s="81"/>
      <c r="X1825" s="1"/>
    </row>
    <row r="1826" spans="1:24" ht="23.25">
      <c r="A1826" s="1"/>
      <c r="B1826" s="40"/>
      <c r="C1826" s="40"/>
      <c r="D1826" s="40"/>
      <c r="E1826" s="40"/>
      <c r="F1826" s="90" t="s">
        <v>575</v>
      </c>
      <c r="G1826" s="91"/>
      <c r="H1826" s="40"/>
      <c r="I1826" s="44"/>
      <c r="J1826" s="48" t="s">
        <v>576</v>
      </c>
      <c r="K1826" s="49"/>
      <c r="L1826" s="42"/>
      <c r="M1826" s="86"/>
      <c r="N1826" s="71"/>
      <c r="O1826" s="72"/>
      <c r="P1826" s="70"/>
      <c r="Q1826" s="78"/>
      <c r="R1826" s="79"/>
      <c r="S1826" s="80">
        <f>+S1827+S1828</f>
        <v>38000</v>
      </c>
      <c r="T1826" s="81">
        <f>+T1827+T1828</f>
        <v>45587.7</v>
      </c>
      <c r="U1826" s="88">
        <f>+U1827+U1828</f>
        <v>45115.1</v>
      </c>
      <c r="V1826" s="80">
        <f>(U1826/S1826)*100</f>
        <v>118.72394736842105</v>
      </c>
      <c r="W1826" s="81">
        <f>(U1826/T1826)*100</f>
        <v>98.96331685959152</v>
      </c>
      <c r="X1826" s="1"/>
    </row>
    <row r="1827" spans="1:24" ht="23.25">
      <c r="A1827" s="1"/>
      <c r="B1827" s="40"/>
      <c r="C1827" s="40"/>
      <c r="D1827" s="40"/>
      <c r="E1827" s="40"/>
      <c r="F1827" s="50"/>
      <c r="G1827" s="91"/>
      <c r="H1827" s="40"/>
      <c r="I1827" s="44"/>
      <c r="J1827" s="48" t="s">
        <v>40</v>
      </c>
      <c r="K1827" s="49"/>
      <c r="L1827" s="42"/>
      <c r="M1827" s="86"/>
      <c r="N1827" s="71"/>
      <c r="O1827" s="72"/>
      <c r="P1827" s="70"/>
      <c r="Q1827" s="78"/>
      <c r="R1827" s="79"/>
      <c r="S1827" s="80">
        <f aca="true" t="shared" si="140" ref="S1827:U1828">+S1831+S1856</f>
        <v>0</v>
      </c>
      <c r="T1827" s="81">
        <f t="shared" si="140"/>
        <v>0</v>
      </c>
      <c r="U1827" s="88">
        <f t="shared" si="140"/>
        <v>0</v>
      </c>
      <c r="V1827" s="80"/>
      <c r="W1827" s="81"/>
      <c r="X1827" s="1"/>
    </row>
    <row r="1828" spans="1:24" ht="23.25">
      <c r="A1828" s="1"/>
      <c r="B1828" s="40"/>
      <c r="C1828" s="40"/>
      <c r="D1828" s="40"/>
      <c r="E1828" s="40"/>
      <c r="F1828" s="50"/>
      <c r="G1828" s="91"/>
      <c r="H1828" s="40"/>
      <c r="I1828" s="44"/>
      <c r="J1828" s="48" t="s">
        <v>41</v>
      </c>
      <c r="K1828" s="49"/>
      <c r="L1828" s="42"/>
      <c r="M1828" s="86"/>
      <c r="N1828" s="71"/>
      <c r="O1828" s="72"/>
      <c r="P1828" s="70"/>
      <c r="Q1828" s="78"/>
      <c r="R1828" s="79"/>
      <c r="S1828" s="80">
        <f t="shared" si="140"/>
        <v>38000</v>
      </c>
      <c r="T1828" s="81">
        <f t="shared" si="140"/>
        <v>45587.7</v>
      </c>
      <c r="U1828" s="88">
        <f t="shared" si="140"/>
        <v>45115.1</v>
      </c>
      <c r="V1828" s="80">
        <f>(U1828/S1828)*100</f>
        <v>118.72394736842105</v>
      </c>
      <c r="W1828" s="81">
        <f>(U1828/T1828)*100</f>
        <v>98.96331685959152</v>
      </c>
      <c r="X1828" s="1"/>
    </row>
    <row r="1829" spans="1:24" ht="23.25">
      <c r="A1829" s="1"/>
      <c r="B1829" s="40"/>
      <c r="C1829" s="40"/>
      <c r="D1829" s="40"/>
      <c r="E1829" s="40"/>
      <c r="F1829" s="50"/>
      <c r="G1829" s="91"/>
      <c r="H1829" s="40"/>
      <c r="I1829" s="44"/>
      <c r="J1829" s="48"/>
      <c r="K1829" s="49"/>
      <c r="L1829" s="42"/>
      <c r="M1829" s="86"/>
      <c r="N1829" s="71"/>
      <c r="O1829" s="72"/>
      <c r="P1829" s="70"/>
      <c r="Q1829" s="78"/>
      <c r="R1829" s="79"/>
      <c r="S1829" s="80"/>
      <c r="T1829" s="81"/>
      <c r="U1829" s="88"/>
      <c r="V1829" s="80"/>
      <c r="W1829" s="81"/>
      <c r="X1829" s="1"/>
    </row>
    <row r="1830" spans="1:24" ht="23.25">
      <c r="A1830" s="1"/>
      <c r="B1830" s="40"/>
      <c r="C1830" s="40"/>
      <c r="D1830" s="40"/>
      <c r="E1830" s="40"/>
      <c r="F1830" s="50"/>
      <c r="G1830" s="92" t="s">
        <v>590</v>
      </c>
      <c r="H1830" s="40"/>
      <c r="I1830" s="44"/>
      <c r="J1830" s="48" t="s">
        <v>591</v>
      </c>
      <c r="K1830" s="49"/>
      <c r="L1830" s="42"/>
      <c r="M1830" s="86"/>
      <c r="N1830" s="71"/>
      <c r="O1830" s="72"/>
      <c r="P1830" s="70"/>
      <c r="Q1830" s="78"/>
      <c r="R1830" s="79"/>
      <c r="S1830" s="80">
        <f>+S1831+S1832</f>
        <v>38000</v>
      </c>
      <c r="T1830" s="81">
        <f>+T1831+T1832</f>
        <v>41000</v>
      </c>
      <c r="U1830" s="88">
        <f>+U1831+U1832</f>
        <v>40990.2</v>
      </c>
      <c r="V1830" s="80">
        <f>(U1830/S1830)*100</f>
        <v>107.86894736842105</v>
      </c>
      <c r="W1830" s="81">
        <f>(U1830/T1830)*100</f>
        <v>99.9760975609756</v>
      </c>
      <c r="X1830" s="1"/>
    </row>
    <row r="1831" spans="1:24" ht="23.25">
      <c r="A1831" s="1"/>
      <c r="B1831" s="40"/>
      <c r="C1831" s="40"/>
      <c r="D1831" s="40"/>
      <c r="E1831" s="40"/>
      <c r="F1831" s="50"/>
      <c r="G1831" s="91"/>
      <c r="H1831" s="40"/>
      <c r="I1831" s="44"/>
      <c r="J1831" s="48" t="s">
        <v>40</v>
      </c>
      <c r="K1831" s="49"/>
      <c r="L1831" s="42"/>
      <c r="M1831" s="86"/>
      <c r="N1831" s="71"/>
      <c r="O1831" s="72"/>
      <c r="P1831" s="70"/>
      <c r="Q1831" s="78"/>
      <c r="R1831" s="79"/>
      <c r="S1831" s="80">
        <f aca="true" t="shared" si="141" ref="S1831:U1832">+S1838</f>
        <v>0</v>
      </c>
      <c r="T1831" s="81">
        <f t="shared" si="141"/>
        <v>0</v>
      </c>
      <c r="U1831" s="88">
        <f t="shared" si="141"/>
        <v>0</v>
      </c>
      <c r="V1831" s="80"/>
      <c r="W1831" s="81"/>
      <c r="X1831" s="1"/>
    </row>
    <row r="1832" spans="1:24" ht="23.25">
      <c r="A1832" s="1"/>
      <c r="B1832" s="40"/>
      <c r="C1832" s="40"/>
      <c r="D1832" s="40"/>
      <c r="E1832" s="40"/>
      <c r="F1832" s="50"/>
      <c r="G1832" s="91"/>
      <c r="H1832" s="40"/>
      <c r="I1832" s="44"/>
      <c r="J1832" s="48" t="s">
        <v>41</v>
      </c>
      <c r="K1832" s="49"/>
      <c r="L1832" s="42"/>
      <c r="M1832" s="86"/>
      <c r="N1832" s="71"/>
      <c r="O1832" s="72"/>
      <c r="P1832" s="70"/>
      <c r="Q1832" s="78"/>
      <c r="R1832" s="79"/>
      <c r="S1832" s="80">
        <f t="shared" si="141"/>
        <v>38000</v>
      </c>
      <c r="T1832" s="81">
        <f t="shared" si="141"/>
        <v>41000</v>
      </c>
      <c r="U1832" s="88">
        <f t="shared" si="141"/>
        <v>40990.2</v>
      </c>
      <c r="V1832" s="80">
        <f>(U1832/S1832)*100</f>
        <v>107.86894736842105</v>
      </c>
      <c r="W1832" s="81">
        <f>(U1832/T1832)*100</f>
        <v>99.9760975609756</v>
      </c>
      <c r="X1832" s="1"/>
    </row>
    <row r="1833" spans="1:24" ht="23.25">
      <c r="A1833" s="1"/>
      <c r="B1833" s="40"/>
      <c r="C1833" s="40"/>
      <c r="D1833" s="40"/>
      <c r="E1833" s="40"/>
      <c r="F1833" s="50"/>
      <c r="G1833" s="91"/>
      <c r="H1833" s="40"/>
      <c r="I1833" s="44"/>
      <c r="J1833" s="48"/>
      <c r="K1833" s="49"/>
      <c r="L1833" s="42"/>
      <c r="M1833" s="86"/>
      <c r="N1833" s="71"/>
      <c r="O1833" s="72"/>
      <c r="P1833" s="70"/>
      <c r="Q1833" s="78"/>
      <c r="R1833" s="79"/>
      <c r="S1833" s="80"/>
      <c r="T1833" s="81"/>
      <c r="U1833" s="88"/>
      <c r="V1833" s="80"/>
      <c r="W1833" s="81"/>
      <c r="X1833" s="1"/>
    </row>
    <row r="1834" spans="1:24" ht="23.25">
      <c r="A1834" s="1"/>
      <c r="B1834" s="40"/>
      <c r="C1834" s="40"/>
      <c r="D1834" s="40"/>
      <c r="E1834" s="40"/>
      <c r="F1834" s="50"/>
      <c r="G1834" s="91"/>
      <c r="H1834" s="40"/>
      <c r="I1834" s="44"/>
      <c r="J1834" s="48" t="s">
        <v>630</v>
      </c>
      <c r="K1834" s="49"/>
      <c r="L1834" s="42" t="s">
        <v>631</v>
      </c>
      <c r="M1834" s="86"/>
      <c r="N1834" s="71"/>
      <c r="O1834" s="72"/>
      <c r="P1834" s="70"/>
      <c r="Q1834" s="78"/>
      <c r="R1834" s="79"/>
      <c r="S1834" s="80"/>
      <c r="T1834" s="81"/>
      <c r="U1834" s="88"/>
      <c r="V1834" s="80"/>
      <c r="W1834" s="81"/>
      <c r="X1834" s="1"/>
    </row>
    <row r="1835" spans="1:24" ht="23.25">
      <c r="A1835" s="1"/>
      <c r="B1835" s="40"/>
      <c r="C1835" s="40"/>
      <c r="D1835" s="40"/>
      <c r="E1835" s="40"/>
      <c r="F1835" s="50"/>
      <c r="G1835" s="91"/>
      <c r="H1835" s="40"/>
      <c r="I1835" s="44"/>
      <c r="J1835" s="48" t="s">
        <v>632</v>
      </c>
      <c r="K1835" s="49"/>
      <c r="L1835" s="42" t="s">
        <v>633</v>
      </c>
      <c r="M1835" s="86"/>
      <c r="N1835" s="71"/>
      <c r="O1835" s="72"/>
      <c r="P1835" s="70"/>
      <c r="Q1835" s="78"/>
      <c r="R1835" s="79"/>
      <c r="S1835" s="80"/>
      <c r="T1835" s="81"/>
      <c r="U1835" s="88"/>
      <c r="V1835" s="80"/>
      <c r="W1835" s="81"/>
      <c r="X1835" s="1"/>
    </row>
    <row r="1836" spans="1:24" ht="23.25">
      <c r="A1836" s="1"/>
      <c r="B1836" s="40"/>
      <c r="C1836" s="40"/>
      <c r="D1836" s="40"/>
      <c r="E1836" s="40"/>
      <c r="F1836" s="50"/>
      <c r="G1836" s="91"/>
      <c r="H1836" s="40"/>
      <c r="I1836" s="44"/>
      <c r="J1836" s="48"/>
      <c r="K1836" s="49"/>
      <c r="L1836" s="42" t="s">
        <v>634</v>
      </c>
      <c r="M1836" s="86"/>
      <c r="N1836" s="71"/>
      <c r="O1836" s="72"/>
      <c r="P1836" s="70"/>
      <c r="Q1836" s="78"/>
      <c r="R1836" s="79"/>
      <c r="S1836" s="80"/>
      <c r="T1836" s="81"/>
      <c r="U1836" s="88"/>
      <c r="V1836" s="80"/>
      <c r="W1836" s="81"/>
      <c r="X1836" s="1"/>
    </row>
    <row r="1837" spans="1:24" ht="23.25">
      <c r="A1837" s="1"/>
      <c r="B1837" s="40"/>
      <c r="C1837" s="40"/>
      <c r="D1837" s="40"/>
      <c r="E1837" s="40"/>
      <c r="F1837" s="50"/>
      <c r="G1837" s="91"/>
      <c r="H1837" s="40"/>
      <c r="I1837" s="44"/>
      <c r="J1837" s="48"/>
      <c r="K1837" s="49"/>
      <c r="L1837" s="42" t="s">
        <v>635</v>
      </c>
      <c r="M1837" s="86" t="s">
        <v>600</v>
      </c>
      <c r="N1837" s="71">
        <v>1</v>
      </c>
      <c r="O1837" s="72">
        <v>1</v>
      </c>
      <c r="P1837" s="70">
        <v>1</v>
      </c>
      <c r="Q1837" s="78">
        <f>(P1837/N1837)*100</f>
        <v>100</v>
      </c>
      <c r="R1837" s="79">
        <f>(P1837/O1837)*100</f>
        <v>100</v>
      </c>
      <c r="S1837" s="80">
        <f>+S1838+S1839</f>
        <v>38000</v>
      </c>
      <c r="T1837" s="81">
        <f>+T1838+T1839</f>
        <v>41000</v>
      </c>
      <c r="U1837" s="88">
        <f>+U1838+U1839</f>
        <v>40990.2</v>
      </c>
      <c r="V1837" s="80">
        <f>(U1837/S1837)*100</f>
        <v>107.86894736842105</v>
      </c>
      <c r="W1837" s="81">
        <f>(U1837/T1837)*100</f>
        <v>99.9760975609756</v>
      </c>
      <c r="X1837" s="1"/>
    </row>
    <row r="1838" spans="1:24" ht="23.25">
      <c r="A1838" s="1"/>
      <c r="B1838" s="40"/>
      <c r="C1838" s="40"/>
      <c r="D1838" s="40"/>
      <c r="E1838" s="40"/>
      <c r="F1838" s="50"/>
      <c r="G1838" s="91"/>
      <c r="H1838" s="40"/>
      <c r="I1838" s="44"/>
      <c r="J1838" s="48" t="s">
        <v>40</v>
      </c>
      <c r="K1838" s="49"/>
      <c r="L1838" s="42"/>
      <c r="M1838" s="86"/>
      <c r="N1838" s="71"/>
      <c r="O1838" s="72"/>
      <c r="P1838" s="70"/>
      <c r="Q1838" s="78"/>
      <c r="R1838" s="79"/>
      <c r="S1838" s="80">
        <f aca="true" t="shared" si="142" ref="S1838:U1839">+S1842</f>
        <v>0</v>
      </c>
      <c r="T1838" s="81">
        <f t="shared" si="142"/>
        <v>0</v>
      </c>
      <c r="U1838" s="88">
        <f t="shared" si="142"/>
        <v>0</v>
      </c>
      <c r="V1838" s="80"/>
      <c r="W1838" s="81"/>
      <c r="X1838" s="1"/>
    </row>
    <row r="1839" spans="1:24" ht="23.25">
      <c r="A1839" s="1"/>
      <c r="B1839" s="40"/>
      <c r="C1839" s="40"/>
      <c r="D1839" s="40"/>
      <c r="E1839" s="40"/>
      <c r="F1839" s="50"/>
      <c r="G1839" s="91"/>
      <c r="H1839" s="40"/>
      <c r="I1839" s="44"/>
      <c r="J1839" s="48" t="s">
        <v>41</v>
      </c>
      <c r="K1839" s="49"/>
      <c r="L1839" s="42"/>
      <c r="M1839" s="86"/>
      <c r="N1839" s="71"/>
      <c r="O1839" s="72"/>
      <c r="P1839" s="70"/>
      <c r="Q1839" s="78"/>
      <c r="R1839" s="79"/>
      <c r="S1839" s="80">
        <f t="shared" si="142"/>
        <v>38000</v>
      </c>
      <c r="T1839" s="81">
        <f t="shared" si="142"/>
        <v>41000</v>
      </c>
      <c r="U1839" s="88">
        <f t="shared" si="142"/>
        <v>40990.2</v>
      </c>
      <c r="V1839" s="80">
        <f>(U1839/S1839)*100</f>
        <v>107.86894736842105</v>
      </c>
      <c r="W1839" s="81">
        <f>(U1839/T1839)*100</f>
        <v>99.9760975609756</v>
      </c>
      <c r="X1839" s="1"/>
    </row>
    <row r="1840" spans="1:24" ht="23.25">
      <c r="A1840" s="1"/>
      <c r="B1840" s="40"/>
      <c r="C1840" s="40"/>
      <c r="D1840" s="40"/>
      <c r="E1840" s="40"/>
      <c r="F1840" s="50"/>
      <c r="G1840" s="91"/>
      <c r="H1840" s="40"/>
      <c r="I1840" s="44"/>
      <c r="J1840" s="48"/>
      <c r="K1840" s="49"/>
      <c r="L1840" s="42"/>
      <c r="M1840" s="86"/>
      <c r="N1840" s="71"/>
      <c r="O1840" s="72"/>
      <c r="P1840" s="70"/>
      <c r="Q1840" s="78"/>
      <c r="R1840" s="79"/>
      <c r="S1840" s="80"/>
      <c r="T1840" s="81"/>
      <c r="U1840" s="88"/>
      <c r="V1840" s="80"/>
      <c r="W1840" s="81"/>
      <c r="X1840" s="1"/>
    </row>
    <row r="1841" spans="1:24" ht="23.25">
      <c r="A1841" s="1"/>
      <c r="B1841" s="40"/>
      <c r="C1841" s="40"/>
      <c r="D1841" s="40"/>
      <c r="E1841" s="40"/>
      <c r="F1841" s="50"/>
      <c r="G1841" s="91"/>
      <c r="H1841" s="89" t="s">
        <v>636</v>
      </c>
      <c r="I1841" s="44"/>
      <c r="J1841" s="48" t="s">
        <v>637</v>
      </c>
      <c r="K1841" s="49"/>
      <c r="L1841" s="42"/>
      <c r="M1841" s="86"/>
      <c r="N1841" s="71"/>
      <c r="O1841" s="72"/>
      <c r="P1841" s="70"/>
      <c r="Q1841" s="78"/>
      <c r="R1841" s="79"/>
      <c r="S1841" s="80">
        <f>+S1842+S1843</f>
        <v>38000</v>
      </c>
      <c r="T1841" s="81">
        <f>+T1842+T1843</f>
        <v>41000</v>
      </c>
      <c r="U1841" s="88">
        <f>+U1842+U1843</f>
        <v>40990.2</v>
      </c>
      <c r="V1841" s="80">
        <f>(U1841/S1841)*100</f>
        <v>107.86894736842105</v>
      </c>
      <c r="W1841" s="81">
        <f>(U1841/T1841)*100</f>
        <v>99.9760975609756</v>
      </c>
      <c r="X1841" s="1"/>
    </row>
    <row r="1842" spans="1:24" ht="23.25">
      <c r="A1842" s="1"/>
      <c r="B1842" s="40"/>
      <c r="C1842" s="40"/>
      <c r="D1842" s="40"/>
      <c r="E1842" s="40"/>
      <c r="F1842" s="50"/>
      <c r="G1842" s="91"/>
      <c r="H1842" s="40"/>
      <c r="I1842" s="44"/>
      <c r="J1842" s="48" t="s">
        <v>40</v>
      </c>
      <c r="K1842" s="49"/>
      <c r="L1842" s="42"/>
      <c r="M1842" s="86"/>
      <c r="N1842" s="71"/>
      <c r="O1842" s="72"/>
      <c r="P1842" s="70"/>
      <c r="Q1842" s="78"/>
      <c r="R1842" s="79"/>
      <c r="S1842" s="80">
        <v>0</v>
      </c>
      <c r="T1842" s="81">
        <v>0</v>
      </c>
      <c r="U1842" s="88">
        <v>0</v>
      </c>
      <c r="V1842" s="80"/>
      <c r="W1842" s="81"/>
      <c r="X1842" s="1"/>
    </row>
    <row r="1843" spans="1:24" ht="23.25">
      <c r="A1843" s="1"/>
      <c r="B1843" s="40"/>
      <c r="C1843" s="40"/>
      <c r="D1843" s="40"/>
      <c r="E1843" s="40"/>
      <c r="F1843" s="50"/>
      <c r="G1843" s="91"/>
      <c r="H1843" s="40"/>
      <c r="I1843" s="44"/>
      <c r="J1843" s="48" t="s">
        <v>41</v>
      </c>
      <c r="K1843" s="49"/>
      <c r="L1843" s="42"/>
      <c r="M1843" s="86"/>
      <c r="N1843" s="71"/>
      <c r="O1843" s="72"/>
      <c r="P1843" s="70"/>
      <c r="Q1843" s="78"/>
      <c r="R1843" s="79"/>
      <c r="S1843" s="80">
        <v>38000</v>
      </c>
      <c r="T1843" s="81">
        <v>41000</v>
      </c>
      <c r="U1843" s="88">
        <v>40990.2</v>
      </c>
      <c r="V1843" s="80">
        <f>(U1843/S1843)*100</f>
        <v>107.86894736842105</v>
      </c>
      <c r="W1843" s="81">
        <f>(U1843/T1843)*100</f>
        <v>99.9760975609756</v>
      </c>
      <c r="X1843" s="1"/>
    </row>
    <row r="1844" spans="1:24" ht="23.25">
      <c r="A1844" s="1"/>
      <c r="B1844" s="40"/>
      <c r="C1844" s="40"/>
      <c r="D1844" s="40"/>
      <c r="E1844" s="40"/>
      <c r="F1844" s="50"/>
      <c r="G1844" s="91"/>
      <c r="H1844" s="40"/>
      <c r="I1844" s="44"/>
      <c r="J1844" s="48"/>
      <c r="K1844" s="49"/>
      <c r="L1844" s="42"/>
      <c r="M1844" s="86"/>
      <c r="N1844" s="71"/>
      <c r="O1844" s="72"/>
      <c r="P1844" s="70"/>
      <c r="Q1844" s="78"/>
      <c r="R1844" s="79"/>
      <c r="S1844" s="80"/>
      <c r="T1844" s="81"/>
      <c r="U1844" s="88"/>
      <c r="V1844" s="80"/>
      <c r="W1844" s="81"/>
      <c r="X1844" s="1"/>
    </row>
    <row r="1845" spans="1:24" ht="23.25">
      <c r="A1845" s="1"/>
      <c r="B1845" s="51"/>
      <c r="C1845" s="51"/>
      <c r="D1845" s="51"/>
      <c r="E1845" s="51"/>
      <c r="F1845" s="93"/>
      <c r="G1845" s="94"/>
      <c r="H1845" s="51"/>
      <c r="I1845" s="55"/>
      <c r="J1845" s="56"/>
      <c r="K1845" s="57"/>
      <c r="L1845" s="53"/>
      <c r="M1845" s="87"/>
      <c r="N1845" s="73"/>
      <c r="O1845" s="74"/>
      <c r="P1845" s="75"/>
      <c r="Q1845" s="82"/>
      <c r="R1845" s="83"/>
      <c r="S1845" s="84"/>
      <c r="T1845" s="85"/>
      <c r="U1845" s="82"/>
      <c r="V1845" s="84"/>
      <c r="W1845" s="85"/>
      <c r="X1845" s="1"/>
    </row>
    <row r="1846" spans="1:24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58"/>
      <c r="T1846" s="58"/>
      <c r="U1846" s="58"/>
      <c r="V1846" s="58"/>
      <c r="W1846" s="58"/>
      <c r="X1846" s="1"/>
    </row>
    <row r="1847" spans="1:24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58"/>
      <c r="T1847" s="58"/>
      <c r="U1847" s="59"/>
      <c r="V1847" s="58"/>
      <c r="W1847" s="59" t="s">
        <v>709</v>
      </c>
      <c r="X1847" s="1"/>
    </row>
    <row r="1848" spans="1:24" ht="23.25">
      <c r="A1848" s="1"/>
      <c r="B1848" s="7"/>
      <c r="C1848" s="8"/>
      <c r="D1848" s="8"/>
      <c r="E1848" s="8"/>
      <c r="F1848" s="8"/>
      <c r="G1848" s="8"/>
      <c r="H1848" s="60"/>
      <c r="I1848" s="10"/>
      <c r="J1848" s="10"/>
      <c r="K1848" s="11"/>
      <c r="L1848" s="7" t="s">
        <v>34</v>
      </c>
      <c r="M1848" s="12"/>
      <c r="N1848" s="12"/>
      <c r="O1848" s="12"/>
      <c r="P1848" s="12"/>
      <c r="Q1848" s="12"/>
      <c r="R1848" s="12"/>
      <c r="S1848" s="13"/>
      <c r="T1848" s="8"/>
      <c r="U1848" s="8"/>
      <c r="V1848" s="8"/>
      <c r="W1848" s="9"/>
      <c r="X1848" s="1"/>
    </row>
    <row r="1849" spans="1:24" ht="23.25">
      <c r="A1849" s="1"/>
      <c r="B1849" s="14" t="s">
        <v>23</v>
      </c>
      <c r="C1849" s="15"/>
      <c r="D1849" s="15"/>
      <c r="E1849" s="15"/>
      <c r="F1849" s="15"/>
      <c r="G1849" s="15"/>
      <c r="H1849" s="61"/>
      <c r="I1849" s="17"/>
      <c r="J1849" s="17"/>
      <c r="K1849" s="18"/>
      <c r="L1849" s="19"/>
      <c r="M1849" s="66"/>
      <c r="N1849" s="62" t="s">
        <v>35</v>
      </c>
      <c r="O1849" s="62"/>
      <c r="P1849" s="62"/>
      <c r="Q1849" s="62"/>
      <c r="R1849" s="63"/>
      <c r="S1849" s="14" t="s">
        <v>2</v>
      </c>
      <c r="T1849" s="15"/>
      <c r="U1849" s="15"/>
      <c r="V1849" s="15"/>
      <c r="W1849" s="16"/>
      <c r="X1849" s="1"/>
    </row>
    <row r="1850" spans="1:24" ht="23.25">
      <c r="A1850" s="1"/>
      <c r="B1850" s="20" t="s">
        <v>24</v>
      </c>
      <c r="C1850" s="21"/>
      <c r="D1850" s="21"/>
      <c r="E1850" s="21"/>
      <c r="F1850" s="21"/>
      <c r="G1850" s="21"/>
      <c r="H1850" s="61"/>
      <c r="I1850" s="1"/>
      <c r="J1850" s="2" t="s">
        <v>4</v>
      </c>
      <c r="K1850" s="18"/>
      <c r="L1850" s="23" t="s">
        <v>32</v>
      </c>
      <c r="M1850" s="23" t="s">
        <v>20</v>
      </c>
      <c r="N1850" s="64"/>
      <c r="O1850" s="17"/>
      <c r="P1850" s="65"/>
      <c r="Q1850" s="23" t="s">
        <v>3</v>
      </c>
      <c r="R1850" s="16"/>
      <c r="S1850" s="20" t="s">
        <v>36</v>
      </c>
      <c r="T1850" s="21"/>
      <c r="U1850" s="21"/>
      <c r="V1850" s="21"/>
      <c r="W1850" s="22"/>
      <c r="X1850" s="1"/>
    </row>
    <row r="1851" spans="1:24" ht="23.25">
      <c r="A1851" s="1"/>
      <c r="B1851" s="24"/>
      <c r="C1851" s="24"/>
      <c r="D1851" s="24"/>
      <c r="E1851" s="24"/>
      <c r="F1851" s="25"/>
      <c r="G1851" s="1"/>
      <c r="H1851" s="24"/>
      <c r="I1851" s="24"/>
      <c r="J1851" s="26"/>
      <c r="K1851" s="18"/>
      <c r="L1851" s="26" t="s">
        <v>33</v>
      </c>
      <c r="M1851" s="30" t="s">
        <v>21</v>
      </c>
      <c r="N1851" s="28" t="s">
        <v>6</v>
      </c>
      <c r="O1851" s="67" t="s">
        <v>7</v>
      </c>
      <c r="P1851" s="28" t="s">
        <v>8</v>
      </c>
      <c r="Q1851" s="20" t="s">
        <v>30</v>
      </c>
      <c r="R1851" s="22"/>
      <c r="S1851" s="24"/>
      <c r="T1851" s="25"/>
      <c r="U1851" s="1"/>
      <c r="V1851" s="14" t="s">
        <v>3</v>
      </c>
      <c r="W1851" s="16"/>
      <c r="X1851" s="1"/>
    </row>
    <row r="1852" spans="1:24" ht="23.25">
      <c r="A1852" s="1"/>
      <c r="B1852" s="14" t="s">
        <v>13</v>
      </c>
      <c r="C1852" s="14" t="s">
        <v>14</v>
      </c>
      <c r="D1852" s="14" t="s">
        <v>15</v>
      </c>
      <c r="E1852" s="14" t="s">
        <v>16</v>
      </c>
      <c r="F1852" s="27" t="s">
        <v>17</v>
      </c>
      <c r="G1852" s="2" t="s">
        <v>5</v>
      </c>
      <c r="H1852" s="14" t="s">
        <v>18</v>
      </c>
      <c r="I1852" s="24"/>
      <c r="J1852" s="1"/>
      <c r="K1852" s="18"/>
      <c r="L1852" s="26" t="s">
        <v>19</v>
      </c>
      <c r="M1852" s="28" t="s">
        <v>22</v>
      </c>
      <c r="N1852" s="28"/>
      <c r="O1852" s="28"/>
      <c r="P1852" s="28"/>
      <c r="Q1852" s="26" t="s">
        <v>25</v>
      </c>
      <c r="R1852" s="29" t="s">
        <v>25</v>
      </c>
      <c r="S1852" s="30" t="s">
        <v>6</v>
      </c>
      <c r="T1852" s="28" t="s">
        <v>9</v>
      </c>
      <c r="U1852" s="26" t="s">
        <v>10</v>
      </c>
      <c r="V1852" s="14" t="s">
        <v>11</v>
      </c>
      <c r="W1852" s="16"/>
      <c r="X1852" s="1"/>
    </row>
    <row r="1853" spans="1:24" ht="23.25">
      <c r="A1853" s="1"/>
      <c r="B1853" s="31"/>
      <c r="C1853" s="31"/>
      <c r="D1853" s="31"/>
      <c r="E1853" s="31"/>
      <c r="F1853" s="32"/>
      <c r="G1853" s="33"/>
      <c r="H1853" s="31"/>
      <c r="I1853" s="31"/>
      <c r="J1853" s="33"/>
      <c r="K1853" s="34"/>
      <c r="L1853" s="35"/>
      <c r="M1853" s="36"/>
      <c r="N1853" s="36"/>
      <c r="O1853" s="36"/>
      <c r="P1853" s="36"/>
      <c r="Q1853" s="35" t="s">
        <v>26</v>
      </c>
      <c r="R1853" s="37" t="s">
        <v>27</v>
      </c>
      <c r="S1853" s="31"/>
      <c r="T1853" s="32"/>
      <c r="U1853" s="33"/>
      <c r="V1853" s="38" t="s">
        <v>28</v>
      </c>
      <c r="W1853" s="39" t="s">
        <v>29</v>
      </c>
      <c r="X1853" s="1"/>
    </row>
    <row r="1854" spans="1:24" ht="23.25">
      <c r="A1854" s="1"/>
      <c r="B1854" s="40"/>
      <c r="C1854" s="40"/>
      <c r="D1854" s="40"/>
      <c r="E1854" s="40"/>
      <c r="F1854" s="50"/>
      <c r="G1854" s="91"/>
      <c r="H1854" s="40"/>
      <c r="I1854" s="44"/>
      <c r="J1854" s="45"/>
      <c r="K1854" s="46"/>
      <c r="L1854" s="47"/>
      <c r="M1854" s="86"/>
      <c r="N1854" s="70"/>
      <c r="O1854" s="70"/>
      <c r="P1854" s="70"/>
      <c r="Q1854" s="78"/>
      <c r="R1854" s="79"/>
      <c r="S1854" s="80"/>
      <c r="T1854" s="80"/>
      <c r="U1854" s="80"/>
      <c r="V1854" s="80"/>
      <c r="W1854" s="81"/>
      <c r="X1854" s="1"/>
    </row>
    <row r="1855" spans="1:24" ht="23.25">
      <c r="A1855" s="1"/>
      <c r="B1855" s="89" t="s">
        <v>571</v>
      </c>
      <c r="C1855" s="89" t="s">
        <v>542</v>
      </c>
      <c r="D1855" s="89" t="s">
        <v>628</v>
      </c>
      <c r="E1855" s="89" t="s">
        <v>44</v>
      </c>
      <c r="F1855" s="90" t="s">
        <v>575</v>
      </c>
      <c r="G1855" s="92" t="s">
        <v>592</v>
      </c>
      <c r="H1855" s="40"/>
      <c r="I1855" s="44"/>
      <c r="J1855" s="48" t="s">
        <v>638</v>
      </c>
      <c r="K1855" s="49"/>
      <c r="L1855" s="42"/>
      <c r="M1855" s="86"/>
      <c r="N1855" s="71"/>
      <c r="O1855" s="72"/>
      <c r="P1855" s="70"/>
      <c r="Q1855" s="78"/>
      <c r="R1855" s="79"/>
      <c r="S1855" s="80">
        <f>+S1856+S1857</f>
        <v>0</v>
      </c>
      <c r="T1855" s="81">
        <f>+T1856+T1857</f>
        <v>4587.7</v>
      </c>
      <c r="U1855" s="88">
        <f>+U1856+U1857</f>
        <v>4124.9</v>
      </c>
      <c r="V1855" s="80"/>
      <c r="W1855" s="81">
        <f>(U1855/T1855)*100</f>
        <v>89.91215641824878</v>
      </c>
      <c r="X1855" s="1"/>
    </row>
    <row r="1856" spans="1:24" ht="23.25">
      <c r="A1856" s="1"/>
      <c r="B1856" s="40"/>
      <c r="C1856" s="40"/>
      <c r="D1856" s="40"/>
      <c r="E1856" s="40"/>
      <c r="F1856" s="50"/>
      <c r="G1856" s="91"/>
      <c r="H1856" s="40"/>
      <c r="I1856" s="44"/>
      <c r="J1856" s="48" t="s">
        <v>40</v>
      </c>
      <c r="K1856" s="49"/>
      <c r="L1856" s="42"/>
      <c r="M1856" s="86"/>
      <c r="N1856" s="71"/>
      <c r="O1856" s="72"/>
      <c r="P1856" s="70"/>
      <c r="Q1856" s="78"/>
      <c r="R1856" s="79"/>
      <c r="S1856" s="80">
        <f aca="true" t="shared" si="143" ref="S1856:U1857">+S1868</f>
        <v>0</v>
      </c>
      <c r="T1856" s="81">
        <f t="shared" si="143"/>
        <v>0</v>
      </c>
      <c r="U1856" s="88">
        <f t="shared" si="143"/>
        <v>0</v>
      </c>
      <c r="V1856" s="80"/>
      <c r="W1856" s="81"/>
      <c r="X1856" s="1"/>
    </row>
    <row r="1857" spans="1:24" ht="23.25">
      <c r="A1857" s="1"/>
      <c r="B1857" s="40"/>
      <c r="C1857" s="40"/>
      <c r="D1857" s="40"/>
      <c r="E1857" s="40"/>
      <c r="F1857" s="50"/>
      <c r="G1857" s="91"/>
      <c r="H1857" s="40"/>
      <c r="I1857" s="44"/>
      <c r="J1857" s="48" t="s">
        <v>41</v>
      </c>
      <c r="K1857" s="49"/>
      <c r="L1857" s="42"/>
      <c r="M1857" s="86"/>
      <c r="N1857" s="71"/>
      <c r="O1857" s="72"/>
      <c r="P1857" s="70"/>
      <c r="Q1857" s="78"/>
      <c r="R1857" s="79"/>
      <c r="S1857" s="80">
        <f t="shared" si="143"/>
        <v>0</v>
      </c>
      <c r="T1857" s="81">
        <f t="shared" si="143"/>
        <v>4587.7</v>
      </c>
      <c r="U1857" s="88">
        <f t="shared" si="143"/>
        <v>4124.9</v>
      </c>
      <c r="V1857" s="80"/>
      <c r="W1857" s="81">
        <f>(U1857/T1857)*100</f>
        <v>89.91215641824878</v>
      </c>
      <c r="X1857" s="1"/>
    </row>
    <row r="1858" spans="1:24" ht="23.25">
      <c r="A1858" s="1"/>
      <c r="B1858" s="40"/>
      <c r="C1858" s="40"/>
      <c r="D1858" s="40"/>
      <c r="E1858" s="40"/>
      <c r="F1858" s="50"/>
      <c r="G1858" s="91"/>
      <c r="H1858" s="40"/>
      <c r="I1858" s="44"/>
      <c r="J1858" s="48"/>
      <c r="K1858" s="49"/>
      <c r="L1858" s="42"/>
      <c r="M1858" s="86"/>
      <c r="N1858" s="71"/>
      <c r="O1858" s="72"/>
      <c r="P1858" s="70"/>
      <c r="Q1858" s="78"/>
      <c r="R1858" s="79"/>
      <c r="S1858" s="80"/>
      <c r="T1858" s="81"/>
      <c r="U1858" s="88"/>
      <c r="V1858" s="80"/>
      <c r="W1858" s="81"/>
      <c r="X1858" s="1"/>
    </row>
    <row r="1859" spans="1:24" ht="23.25">
      <c r="A1859" s="1"/>
      <c r="B1859" s="40"/>
      <c r="C1859" s="40"/>
      <c r="D1859" s="40"/>
      <c r="E1859" s="40"/>
      <c r="F1859" s="50"/>
      <c r="G1859" s="91"/>
      <c r="H1859" s="40"/>
      <c r="I1859" s="44"/>
      <c r="J1859" s="48" t="s">
        <v>630</v>
      </c>
      <c r="K1859" s="49"/>
      <c r="L1859" s="42" t="s">
        <v>639</v>
      </c>
      <c r="M1859" s="86"/>
      <c r="N1859" s="71"/>
      <c r="O1859" s="72"/>
      <c r="P1859" s="70"/>
      <c r="Q1859" s="78"/>
      <c r="R1859" s="79"/>
      <c r="S1859" s="80"/>
      <c r="T1859" s="81"/>
      <c r="U1859" s="88"/>
      <c r="V1859" s="80"/>
      <c r="W1859" s="81"/>
      <c r="X1859" s="1"/>
    </row>
    <row r="1860" spans="1:24" ht="23.25">
      <c r="A1860" s="1"/>
      <c r="B1860" s="40"/>
      <c r="C1860" s="40"/>
      <c r="D1860" s="40"/>
      <c r="E1860" s="40"/>
      <c r="F1860" s="50"/>
      <c r="G1860" s="91"/>
      <c r="H1860" s="40"/>
      <c r="I1860" s="44"/>
      <c r="J1860" s="48" t="s">
        <v>640</v>
      </c>
      <c r="K1860" s="49"/>
      <c r="L1860" s="42" t="s">
        <v>641</v>
      </c>
      <c r="M1860" s="86"/>
      <c r="N1860" s="71"/>
      <c r="O1860" s="72"/>
      <c r="P1860" s="70"/>
      <c r="Q1860" s="78"/>
      <c r="R1860" s="79"/>
      <c r="S1860" s="80"/>
      <c r="T1860" s="81"/>
      <c r="U1860" s="88"/>
      <c r="V1860" s="80"/>
      <c r="W1860" s="81"/>
      <c r="X1860" s="1"/>
    </row>
    <row r="1861" spans="1:24" ht="23.25">
      <c r="A1861" s="1"/>
      <c r="B1861" s="40"/>
      <c r="C1861" s="40"/>
      <c r="D1861" s="40"/>
      <c r="E1861" s="40"/>
      <c r="F1861" s="50"/>
      <c r="G1861" s="91"/>
      <c r="H1861" s="40"/>
      <c r="I1861" s="44"/>
      <c r="J1861" s="48"/>
      <c r="K1861" s="49"/>
      <c r="L1861" s="42" t="s">
        <v>642</v>
      </c>
      <c r="M1861" s="86"/>
      <c r="N1861" s="71"/>
      <c r="O1861" s="72"/>
      <c r="P1861" s="70"/>
      <c r="Q1861" s="78"/>
      <c r="R1861" s="79"/>
      <c r="S1861" s="80"/>
      <c r="T1861" s="81"/>
      <c r="U1861" s="88"/>
      <c r="V1861" s="80"/>
      <c r="W1861" s="81"/>
      <c r="X1861" s="1"/>
    </row>
    <row r="1862" spans="1:24" ht="23.25">
      <c r="A1862" s="1"/>
      <c r="B1862" s="40"/>
      <c r="C1862" s="40"/>
      <c r="D1862" s="40"/>
      <c r="E1862" s="40"/>
      <c r="F1862" s="50"/>
      <c r="G1862" s="91"/>
      <c r="H1862" s="40"/>
      <c r="I1862" s="44"/>
      <c r="J1862" s="48"/>
      <c r="K1862" s="49"/>
      <c r="L1862" s="42" t="s">
        <v>643</v>
      </c>
      <c r="M1862" s="86"/>
      <c r="N1862" s="71"/>
      <c r="O1862" s="72"/>
      <c r="P1862" s="70"/>
      <c r="Q1862" s="78"/>
      <c r="R1862" s="79"/>
      <c r="S1862" s="80"/>
      <c r="T1862" s="81"/>
      <c r="U1862" s="88"/>
      <c r="V1862" s="80"/>
      <c r="W1862" s="81"/>
      <c r="X1862" s="1"/>
    </row>
    <row r="1863" spans="1:24" ht="23.25">
      <c r="A1863" s="1"/>
      <c r="B1863" s="40"/>
      <c r="C1863" s="40"/>
      <c r="D1863" s="40"/>
      <c r="E1863" s="40"/>
      <c r="F1863" s="50"/>
      <c r="G1863" s="91"/>
      <c r="H1863" s="40"/>
      <c r="I1863" s="44"/>
      <c r="J1863" s="48"/>
      <c r="K1863" s="49"/>
      <c r="L1863" s="42" t="s">
        <v>644</v>
      </c>
      <c r="M1863" s="86" t="s">
        <v>600</v>
      </c>
      <c r="N1863" s="71"/>
      <c r="O1863" s="72">
        <v>1</v>
      </c>
      <c r="P1863" s="70">
        <v>1</v>
      </c>
      <c r="Q1863" s="78"/>
      <c r="R1863" s="79">
        <f>(P1863/O1863)*100</f>
        <v>100</v>
      </c>
      <c r="S1863" s="80">
        <f>+S1864+S1865</f>
        <v>0</v>
      </c>
      <c r="T1863" s="81">
        <f>+T1864+T1865</f>
        <v>4587.7</v>
      </c>
      <c r="U1863" s="88">
        <f>+U1864+U1865</f>
        <v>4124.9</v>
      </c>
      <c r="V1863" s="80"/>
      <c r="W1863" s="81">
        <f>(U1863/T1863)*100</f>
        <v>89.91215641824878</v>
      </c>
      <c r="X1863" s="1"/>
    </row>
    <row r="1864" spans="1:24" ht="23.25">
      <c r="A1864" s="1"/>
      <c r="B1864" s="40"/>
      <c r="C1864" s="40"/>
      <c r="D1864" s="40"/>
      <c r="E1864" s="40"/>
      <c r="F1864" s="50"/>
      <c r="G1864" s="91"/>
      <c r="H1864" s="40"/>
      <c r="I1864" s="44"/>
      <c r="J1864" s="48" t="s">
        <v>40</v>
      </c>
      <c r="K1864" s="49"/>
      <c r="L1864" s="42"/>
      <c r="M1864" s="86"/>
      <c r="N1864" s="71"/>
      <c r="O1864" s="72"/>
      <c r="P1864" s="70"/>
      <c r="Q1864" s="78"/>
      <c r="R1864" s="79"/>
      <c r="S1864" s="80">
        <f aca="true" t="shared" si="144" ref="S1864:U1865">+S1868</f>
        <v>0</v>
      </c>
      <c r="T1864" s="81">
        <f t="shared" si="144"/>
        <v>0</v>
      </c>
      <c r="U1864" s="88">
        <f t="shared" si="144"/>
        <v>0</v>
      </c>
      <c r="V1864" s="80"/>
      <c r="W1864" s="81"/>
      <c r="X1864" s="1"/>
    </row>
    <row r="1865" spans="1:24" ht="23.25">
      <c r="A1865" s="1"/>
      <c r="B1865" s="40"/>
      <c r="C1865" s="40"/>
      <c r="D1865" s="40"/>
      <c r="E1865" s="40"/>
      <c r="F1865" s="50"/>
      <c r="G1865" s="91"/>
      <c r="H1865" s="40"/>
      <c r="I1865" s="44"/>
      <c r="J1865" s="48" t="s">
        <v>41</v>
      </c>
      <c r="K1865" s="49"/>
      <c r="L1865" s="42"/>
      <c r="M1865" s="86"/>
      <c r="N1865" s="71"/>
      <c r="O1865" s="72"/>
      <c r="P1865" s="70"/>
      <c r="Q1865" s="78"/>
      <c r="R1865" s="79"/>
      <c r="S1865" s="80">
        <f t="shared" si="144"/>
        <v>0</v>
      </c>
      <c r="T1865" s="81">
        <f t="shared" si="144"/>
        <v>4587.7</v>
      </c>
      <c r="U1865" s="88">
        <f t="shared" si="144"/>
        <v>4124.9</v>
      </c>
      <c r="V1865" s="80"/>
      <c r="W1865" s="81">
        <f>(U1865/T1865)*100</f>
        <v>89.91215641824878</v>
      </c>
      <c r="X1865" s="1"/>
    </row>
    <row r="1866" spans="1:24" ht="23.25">
      <c r="A1866" s="1"/>
      <c r="B1866" s="40"/>
      <c r="C1866" s="40"/>
      <c r="D1866" s="40"/>
      <c r="E1866" s="40"/>
      <c r="F1866" s="50"/>
      <c r="G1866" s="91"/>
      <c r="H1866" s="40"/>
      <c r="I1866" s="44"/>
      <c r="J1866" s="48"/>
      <c r="K1866" s="49"/>
      <c r="L1866" s="42"/>
      <c r="M1866" s="86"/>
      <c r="N1866" s="71"/>
      <c r="O1866" s="72"/>
      <c r="P1866" s="70"/>
      <c r="Q1866" s="78"/>
      <c r="R1866" s="79"/>
      <c r="S1866" s="80"/>
      <c r="T1866" s="81"/>
      <c r="U1866" s="88"/>
      <c r="V1866" s="80"/>
      <c r="W1866" s="81"/>
      <c r="X1866" s="1"/>
    </row>
    <row r="1867" spans="1:24" ht="23.25">
      <c r="A1867" s="1"/>
      <c r="B1867" s="40"/>
      <c r="C1867" s="40"/>
      <c r="D1867" s="40"/>
      <c r="E1867" s="40"/>
      <c r="F1867" s="50"/>
      <c r="G1867" s="91"/>
      <c r="H1867" s="89" t="s">
        <v>636</v>
      </c>
      <c r="I1867" s="44"/>
      <c r="J1867" s="48" t="s">
        <v>637</v>
      </c>
      <c r="K1867" s="49"/>
      <c r="L1867" s="42"/>
      <c r="M1867" s="86"/>
      <c r="N1867" s="71"/>
      <c r="O1867" s="72"/>
      <c r="P1867" s="70"/>
      <c r="Q1867" s="78"/>
      <c r="R1867" s="79"/>
      <c r="S1867" s="80">
        <f>+S1868+S1869</f>
        <v>0</v>
      </c>
      <c r="T1867" s="81">
        <f>+T1868+T1869</f>
        <v>4587.7</v>
      </c>
      <c r="U1867" s="88">
        <f>+U1868+U1869</f>
        <v>4124.9</v>
      </c>
      <c r="V1867" s="80"/>
      <c r="W1867" s="81">
        <f>(U1867/T1867)*100</f>
        <v>89.91215641824878</v>
      </c>
      <c r="X1867" s="1"/>
    </row>
    <row r="1868" spans="1:24" ht="23.25">
      <c r="A1868" s="1"/>
      <c r="B1868" s="40"/>
      <c r="C1868" s="40"/>
      <c r="D1868" s="40"/>
      <c r="E1868" s="40"/>
      <c r="F1868" s="50"/>
      <c r="G1868" s="91"/>
      <c r="H1868" s="40"/>
      <c r="I1868" s="44"/>
      <c r="J1868" s="48" t="s">
        <v>40</v>
      </c>
      <c r="K1868" s="49"/>
      <c r="L1868" s="42"/>
      <c r="M1868" s="86"/>
      <c r="N1868" s="71"/>
      <c r="O1868" s="72"/>
      <c r="P1868" s="70"/>
      <c r="Q1868" s="78"/>
      <c r="R1868" s="79"/>
      <c r="S1868" s="80">
        <v>0</v>
      </c>
      <c r="T1868" s="81">
        <v>0</v>
      </c>
      <c r="U1868" s="88">
        <v>0</v>
      </c>
      <c r="V1868" s="80"/>
      <c r="W1868" s="81"/>
      <c r="X1868" s="1"/>
    </row>
    <row r="1869" spans="1:24" ht="23.25">
      <c r="A1869" s="1"/>
      <c r="B1869" s="40"/>
      <c r="C1869" s="40"/>
      <c r="D1869" s="40"/>
      <c r="E1869" s="40"/>
      <c r="F1869" s="50"/>
      <c r="G1869" s="91"/>
      <c r="H1869" s="40"/>
      <c r="I1869" s="44"/>
      <c r="J1869" s="48" t="s">
        <v>41</v>
      </c>
      <c r="K1869" s="49"/>
      <c r="L1869" s="42"/>
      <c r="M1869" s="86"/>
      <c r="N1869" s="71"/>
      <c r="O1869" s="72"/>
      <c r="P1869" s="70"/>
      <c r="Q1869" s="78"/>
      <c r="R1869" s="79"/>
      <c r="S1869" s="80">
        <v>0</v>
      </c>
      <c r="T1869" s="81">
        <v>4587.7</v>
      </c>
      <c r="U1869" s="88">
        <v>4124.9</v>
      </c>
      <c r="V1869" s="80"/>
      <c r="W1869" s="81">
        <f>(U1869/T1869)*100</f>
        <v>89.91215641824878</v>
      </c>
      <c r="X1869" s="1"/>
    </row>
    <row r="1870" spans="1:24" ht="23.25">
      <c r="A1870" s="1"/>
      <c r="B1870" s="40"/>
      <c r="C1870" s="40"/>
      <c r="D1870" s="40"/>
      <c r="E1870" s="40"/>
      <c r="F1870" s="50"/>
      <c r="G1870" s="91"/>
      <c r="H1870" s="40"/>
      <c r="I1870" s="44"/>
      <c r="J1870" s="48"/>
      <c r="K1870" s="49"/>
      <c r="L1870" s="42"/>
      <c r="M1870" s="86"/>
      <c r="N1870" s="71"/>
      <c r="O1870" s="72"/>
      <c r="P1870" s="70"/>
      <c r="Q1870" s="78"/>
      <c r="R1870" s="79"/>
      <c r="S1870" s="80"/>
      <c r="T1870" s="81"/>
      <c r="U1870" s="88"/>
      <c r="V1870" s="80"/>
      <c r="W1870" s="81"/>
      <c r="X1870" s="1"/>
    </row>
    <row r="1871" spans="1:24" ht="23.25">
      <c r="A1871" s="1"/>
      <c r="B1871" s="40"/>
      <c r="C1871" s="40"/>
      <c r="D1871" s="40"/>
      <c r="E1871" s="40"/>
      <c r="F1871" s="90" t="s">
        <v>609</v>
      </c>
      <c r="G1871" s="91"/>
      <c r="H1871" s="40"/>
      <c r="I1871" s="44"/>
      <c r="J1871" s="48" t="s">
        <v>645</v>
      </c>
      <c r="K1871" s="49"/>
      <c r="L1871" s="42"/>
      <c r="M1871" s="86"/>
      <c r="N1871" s="71"/>
      <c r="O1871" s="72"/>
      <c r="P1871" s="70"/>
      <c r="Q1871" s="78"/>
      <c r="R1871" s="79"/>
      <c r="S1871" s="80">
        <f>+S1872+S1873</f>
        <v>5300</v>
      </c>
      <c r="T1871" s="81">
        <f>+T1872+T1873</f>
        <v>4584.400000000001</v>
      </c>
      <c r="U1871" s="88">
        <f>+U1872+U1873</f>
        <v>4546.200000000001</v>
      </c>
      <c r="V1871" s="80">
        <f>(U1871/S1871)*100</f>
        <v>85.77735849056604</v>
      </c>
      <c r="W1871" s="81">
        <f>(U1871/T1871)*100</f>
        <v>99.16673937701772</v>
      </c>
      <c r="X1871" s="1"/>
    </row>
    <row r="1872" spans="1:24" ht="23.25">
      <c r="A1872" s="1"/>
      <c r="B1872" s="40"/>
      <c r="C1872" s="40"/>
      <c r="D1872" s="40"/>
      <c r="E1872" s="40"/>
      <c r="F1872" s="50"/>
      <c r="G1872" s="91"/>
      <c r="H1872" s="40"/>
      <c r="I1872" s="44"/>
      <c r="J1872" s="48" t="s">
        <v>40</v>
      </c>
      <c r="K1872" s="49"/>
      <c r="L1872" s="42"/>
      <c r="M1872" s="86"/>
      <c r="N1872" s="71"/>
      <c r="O1872" s="72"/>
      <c r="P1872" s="70"/>
      <c r="Q1872" s="78"/>
      <c r="R1872" s="79"/>
      <c r="S1872" s="80">
        <f aca="true" t="shared" si="145" ref="S1872:U1873">+S1877+S1905</f>
        <v>0</v>
      </c>
      <c r="T1872" s="81">
        <f t="shared" si="145"/>
        <v>0</v>
      </c>
      <c r="U1872" s="88">
        <f t="shared" si="145"/>
        <v>0</v>
      </c>
      <c r="V1872" s="80"/>
      <c r="W1872" s="81"/>
      <c r="X1872" s="1"/>
    </row>
    <row r="1873" spans="1:24" ht="23.25">
      <c r="A1873" s="1"/>
      <c r="B1873" s="40"/>
      <c r="C1873" s="40"/>
      <c r="D1873" s="40"/>
      <c r="E1873" s="40"/>
      <c r="F1873" s="50"/>
      <c r="G1873" s="91"/>
      <c r="H1873" s="40"/>
      <c r="I1873" s="44"/>
      <c r="J1873" s="48" t="s">
        <v>41</v>
      </c>
      <c r="K1873" s="49"/>
      <c r="L1873" s="42"/>
      <c r="M1873" s="86"/>
      <c r="N1873" s="71"/>
      <c r="O1873" s="72"/>
      <c r="P1873" s="70"/>
      <c r="Q1873" s="78"/>
      <c r="R1873" s="79"/>
      <c r="S1873" s="80">
        <f t="shared" si="145"/>
        <v>5300</v>
      </c>
      <c r="T1873" s="81">
        <f t="shared" si="145"/>
        <v>4584.400000000001</v>
      </c>
      <c r="U1873" s="88">
        <f t="shared" si="145"/>
        <v>4546.200000000001</v>
      </c>
      <c r="V1873" s="80">
        <f>(U1873/S1873)*100</f>
        <v>85.77735849056604</v>
      </c>
      <c r="W1873" s="81">
        <f>(U1873/T1873)*100</f>
        <v>99.16673937701772</v>
      </c>
      <c r="X1873" s="1"/>
    </row>
    <row r="1874" spans="1:24" ht="23.25">
      <c r="A1874" s="1"/>
      <c r="B1874" s="40"/>
      <c r="C1874" s="40"/>
      <c r="D1874" s="40"/>
      <c r="E1874" s="40"/>
      <c r="F1874" s="50"/>
      <c r="G1874" s="91"/>
      <c r="H1874" s="40"/>
      <c r="I1874" s="44"/>
      <c r="J1874" s="48"/>
      <c r="K1874" s="49"/>
      <c r="L1874" s="42"/>
      <c r="M1874" s="86"/>
      <c r="N1874" s="71"/>
      <c r="O1874" s="72"/>
      <c r="P1874" s="70"/>
      <c r="Q1874" s="78"/>
      <c r="R1874" s="79"/>
      <c r="S1874" s="80"/>
      <c r="T1874" s="81"/>
      <c r="U1874" s="88"/>
      <c r="V1874" s="80"/>
      <c r="W1874" s="81"/>
      <c r="X1874" s="1"/>
    </row>
    <row r="1875" spans="1:24" ht="23.25">
      <c r="A1875" s="1"/>
      <c r="B1875" s="40"/>
      <c r="C1875" s="40"/>
      <c r="D1875" s="40"/>
      <c r="E1875" s="40"/>
      <c r="F1875" s="50"/>
      <c r="G1875" s="92" t="s">
        <v>49</v>
      </c>
      <c r="H1875" s="40"/>
      <c r="I1875" s="44"/>
      <c r="J1875" s="48" t="s">
        <v>50</v>
      </c>
      <c r="K1875" s="49"/>
      <c r="L1875" s="42"/>
      <c r="M1875" s="86"/>
      <c r="N1875" s="71"/>
      <c r="O1875" s="72"/>
      <c r="P1875" s="70"/>
      <c r="Q1875" s="78"/>
      <c r="R1875" s="79"/>
      <c r="S1875" s="80"/>
      <c r="T1875" s="81"/>
      <c r="U1875" s="88"/>
      <c r="V1875" s="80"/>
      <c r="W1875" s="81"/>
      <c r="X1875" s="1"/>
    </row>
    <row r="1876" spans="1:24" ht="23.25">
      <c r="A1876" s="1"/>
      <c r="B1876" s="40"/>
      <c r="C1876" s="40"/>
      <c r="D1876" s="40"/>
      <c r="E1876" s="40"/>
      <c r="F1876" s="50"/>
      <c r="G1876" s="91"/>
      <c r="H1876" s="40"/>
      <c r="I1876" s="44"/>
      <c r="J1876" s="48" t="s">
        <v>51</v>
      </c>
      <c r="K1876" s="49"/>
      <c r="L1876" s="42"/>
      <c r="M1876" s="86"/>
      <c r="N1876" s="71"/>
      <c r="O1876" s="72"/>
      <c r="P1876" s="70"/>
      <c r="Q1876" s="78"/>
      <c r="R1876" s="79"/>
      <c r="S1876" s="80">
        <f>+S1877+S1878</f>
        <v>5300</v>
      </c>
      <c r="T1876" s="81">
        <f>+T1877+T1878</f>
        <v>4172.1</v>
      </c>
      <c r="U1876" s="88">
        <f>+U1877+U1878</f>
        <v>4172.1</v>
      </c>
      <c r="V1876" s="80">
        <f>(U1876/S1876)*100</f>
        <v>78.71886792452831</v>
      </c>
      <c r="W1876" s="81">
        <f>(U1876/T1876)*100</f>
        <v>100</v>
      </c>
      <c r="X1876" s="1"/>
    </row>
    <row r="1877" spans="1:24" ht="23.25">
      <c r="A1877" s="1"/>
      <c r="B1877" s="40"/>
      <c r="C1877" s="40"/>
      <c r="D1877" s="40"/>
      <c r="E1877" s="40"/>
      <c r="F1877" s="50"/>
      <c r="G1877" s="91"/>
      <c r="H1877" s="40"/>
      <c r="I1877" s="44"/>
      <c r="J1877" s="48" t="s">
        <v>40</v>
      </c>
      <c r="K1877" s="49"/>
      <c r="L1877" s="42"/>
      <c r="M1877" s="86"/>
      <c r="N1877" s="71"/>
      <c r="O1877" s="72"/>
      <c r="P1877" s="70"/>
      <c r="Q1877" s="78"/>
      <c r="R1877" s="79"/>
      <c r="S1877" s="80">
        <f aca="true" t="shared" si="146" ref="S1877:U1878">+S1901</f>
        <v>0</v>
      </c>
      <c r="T1877" s="81">
        <f t="shared" si="146"/>
        <v>0</v>
      </c>
      <c r="U1877" s="88">
        <f t="shared" si="146"/>
        <v>0</v>
      </c>
      <c r="V1877" s="80"/>
      <c r="W1877" s="81"/>
      <c r="X1877" s="1"/>
    </row>
    <row r="1878" spans="1:24" ht="23.25">
      <c r="A1878" s="1"/>
      <c r="B1878" s="40"/>
      <c r="C1878" s="40"/>
      <c r="D1878" s="40"/>
      <c r="E1878" s="40"/>
      <c r="F1878" s="50"/>
      <c r="G1878" s="91"/>
      <c r="H1878" s="40"/>
      <c r="I1878" s="44"/>
      <c r="J1878" s="48" t="s">
        <v>41</v>
      </c>
      <c r="K1878" s="49"/>
      <c r="L1878" s="42"/>
      <c r="M1878" s="86"/>
      <c r="N1878" s="71"/>
      <c r="O1878" s="72"/>
      <c r="P1878" s="70"/>
      <c r="Q1878" s="78"/>
      <c r="R1878" s="79"/>
      <c r="S1878" s="80">
        <f t="shared" si="146"/>
        <v>5300</v>
      </c>
      <c r="T1878" s="81">
        <f t="shared" si="146"/>
        <v>4172.1</v>
      </c>
      <c r="U1878" s="88">
        <f t="shared" si="146"/>
        <v>4172.1</v>
      </c>
      <c r="V1878" s="80">
        <f>(U1878/S1878)*100</f>
        <v>78.71886792452831</v>
      </c>
      <c r="W1878" s="81">
        <f>(U1878/T1878)*100</f>
        <v>100</v>
      </c>
      <c r="X1878" s="1"/>
    </row>
    <row r="1879" spans="1:24" ht="23.25">
      <c r="A1879" s="1"/>
      <c r="B1879" s="40"/>
      <c r="C1879" s="40"/>
      <c r="D1879" s="40"/>
      <c r="E1879" s="40"/>
      <c r="F1879" s="50"/>
      <c r="G1879" s="91"/>
      <c r="H1879" s="40"/>
      <c r="I1879" s="44"/>
      <c r="J1879" s="48"/>
      <c r="K1879" s="49"/>
      <c r="L1879" s="42"/>
      <c r="M1879" s="86"/>
      <c r="N1879" s="71"/>
      <c r="O1879" s="72"/>
      <c r="P1879" s="70"/>
      <c r="Q1879" s="78"/>
      <c r="R1879" s="79"/>
      <c r="S1879" s="80"/>
      <c r="T1879" s="81"/>
      <c r="U1879" s="88"/>
      <c r="V1879" s="80"/>
      <c r="W1879" s="81"/>
      <c r="X1879" s="1"/>
    </row>
    <row r="1880" spans="1:24" ht="23.25">
      <c r="A1880" s="1"/>
      <c r="B1880" s="40"/>
      <c r="C1880" s="40"/>
      <c r="D1880" s="40"/>
      <c r="E1880" s="40"/>
      <c r="F1880" s="50"/>
      <c r="G1880" s="91"/>
      <c r="H1880" s="40"/>
      <c r="I1880" s="44"/>
      <c r="J1880" s="48" t="s">
        <v>427</v>
      </c>
      <c r="K1880" s="49"/>
      <c r="L1880" s="42" t="s">
        <v>646</v>
      </c>
      <c r="M1880" s="86"/>
      <c r="N1880" s="71"/>
      <c r="O1880" s="72"/>
      <c r="P1880" s="70"/>
      <c r="Q1880" s="78"/>
      <c r="R1880" s="79"/>
      <c r="S1880" s="80"/>
      <c r="T1880" s="81"/>
      <c r="U1880" s="88"/>
      <c r="V1880" s="80"/>
      <c r="W1880" s="81"/>
      <c r="X1880" s="1"/>
    </row>
    <row r="1881" spans="1:24" ht="23.25">
      <c r="A1881" s="1"/>
      <c r="B1881" s="40"/>
      <c r="C1881" s="40"/>
      <c r="D1881" s="40"/>
      <c r="E1881" s="40"/>
      <c r="F1881" s="50"/>
      <c r="G1881" s="91"/>
      <c r="H1881" s="40"/>
      <c r="I1881" s="44"/>
      <c r="J1881" s="48" t="s">
        <v>647</v>
      </c>
      <c r="K1881" s="49"/>
      <c r="L1881" s="42" t="s">
        <v>648</v>
      </c>
      <c r="M1881" s="86"/>
      <c r="N1881" s="71"/>
      <c r="O1881" s="72"/>
      <c r="P1881" s="70"/>
      <c r="Q1881" s="78"/>
      <c r="R1881" s="79"/>
      <c r="S1881" s="80"/>
      <c r="T1881" s="81"/>
      <c r="U1881" s="88"/>
      <c r="V1881" s="80"/>
      <c r="W1881" s="81"/>
      <c r="X1881" s="1"/>
    </row>
    <row r="1882" spans="1:24" ht="23.25">
      <c r="A1882" s="1"/>
      <c r="B1882" s="40"/>
      <c r="C1882" s="40"/>
      <c r="D1882" s="40"/>
      <c r="E1882" s="40"/>
      <c r="F1882" s="50"/>
      <c r="G1882" s="91"/>
      <c r="H1882" s="40"/>
      <c r="I1882" s="44"/>
      <c r="J1882" s="48"/>
      <c r="K1882" s="49"/>
      <c r="L1882" s="42" t="s">
        <v>649</v>
      </c>
      <c r="M1882" s="86"/>
      <c r="N1882" s="71"/>
      <c r="O1882" s="72"/>
      <c r="P1882" s="70"/>
      <c r="Q1882" s="78"/>
      <c r="R1882" s="79"/>
      <c r="S1882" s="80"/>
      <c r="T1882" s="81"/>
      <c r="U1882" s="88"/>
      <c r="V1882" s="80"/>
      <c r="W1882" s="81"/>
      <c r="X1882" s="1"/>
    </row>
    <row r="1883" spans="1:24" ht="23.25">
      <c r="A1883" s="1"/>
      <c r="B1883" s="40"/>
      <c r="C1883" s="40"/>
      <c r="D1883" s="40"/>
      <c r="E1883" s="40"/>
      <c r="F1883" s="50"/>
      <c r="G1883" s="91"/>
      <c r="H1883" s="40"/>
      <c r="I1883" s="44"/>
      <c r="J1883" s="48"/>
      <c r="K1883" s="49"/>
      <c r="L1883" s="42" t="s">
        <v>650</v>
      </c>
      <c r="M1883" s="86"/>
      <c r="N1883" s="71"/>
      <c r="O1883" s="72"/>
      <c r="P1883" s="70"/>
      <c r="Q1883" s="78"/>
      <c r="R1883" s="79"/>
      <c r="S1883" s="80"/>
      <c r="T1883" s="81"/>
      <c r="U1883" s="88"/>
      <c r="V1883" s="80"/>
      <c r="W1883" s="81"/>
      <c r="X1883" s="1"/>
    </row>
    <row r="1884" spans="1:24" ht="23.25">
      <c r="A1884" s="1"/>
      <c r="B1884" s="40"/>
      <c r="C1884" s="40"/>
      <c r="D1884" s="40"/>
      <c r="E1884" s="40"/>
      <c r="F1884" s="50"/>
      <c r="G1884" s="91"/>
      <c r="H1884" s="40"/>
      <c r="I1884" s="44"/>
      <c r="J1884" s="48"/>
      <c r="K1884" s="49"/>
      <c r="L1884" s="42" t="s">
        <v>651</v>
      </c>
      <c r="M1884" s="86"/>
      <c r="N1884" s="71"/>
      <c r="O1884" s="72"/>
      <c r="P1884" s="70"/>
      <c r="Q1884" s="78"/>
      <c r="R1884" s="79"/>
      <c r="S1884" s="80"/>
      <c r="T1884" s="81"/>
      <c r="U1884" s="88"/>
      <c r="V1884" s="80"/>
      <c r="W1884" s="81"/>
      <c r="X1884" s="1"/>
    </row>
    <row r="1885" spans="1:24" ht="23.25">
      <c r="A1885" s="1"/>
      <c r="B1885" s="40"/>
      <c r="C1885" s="40"/>
      <c r="D1885" s="40"/>
      <c r="E1885" s="40"/>
      <c r="F1885" s="50"/>
      <c r="G1885" s="91"/>
      <c r="H1885" s="40"/>
      <c r="I1885" s="44"/>
      <c r="J1885" s="48"/>
      <c r="K1885" s="49"/>
      <c r="L1885" s="42" t="s">
        <v>652</v>
      </c>
      <c r="M1885" s="86"/>
      <c r="N1885" s="71"/>
      <c r="O1885" s="72"/>
      <c r="P1885" s="70"/>
      <c r="Q1885" s="78"/>
      <c r="R1885" s="79"/>
      <c r="S1885" s="80"/>
      <c r="T1885" s="81"/>
      <c r="U1885" s="88"/>
      <c r="V1885" s="80"/>
      <c r="W1885" s="81"/>
      <c r="X1885" s="1"/>
    </row>
    <row r="1886" spans="1:24" ht="23.25">
      <c r="A1886" s="1"/>
      <c r="B1886" s="40"/>
      <c r="C1886" s="40"/>
      <c r="D1886" s="40"/>
      <c r="E1886" s="40"/>
      <c r="F1886" s="50"/>
      <c r="G1886" s="91"/>
      <c r="H1886" s="40"/>
      <c r="I1886" s="44"/>
      <c r="J1886" s="48"/>
      <c r="K1886" s="49"/>
      <c r="L1886" s="42" t="s">
        <v>653</v>
      </c>
      <c r="M1886" s="86"/>
      <c r="N1886" s="71"/>
      <c r="O1886" s="72"/>
      <c r="P1886" s="70"/>
      <c r="Q1886" s="78"/>
      <c r="R1886" s="79"/>
      <c r="S1886" s="80"/>
      <c r="T1886" s="81"/>
      <c r="U1886" s="88"/>
      <c r="V1886" s="80"/>
      <c r="W1886" s="81"/>
      <c r="X1886" s="1"/>
    </row>
    <row r="1887" spans="1:24" ht="23.25">
      <c r="A1887" s="1"/>
      <c r="B1887" s="40"/>
      <c r="C1887" s="40"/>
      <c r="D1887" s="40"/>
      <c r="E1887" s="40"/>
      <c r="F1887" s="50"/>
      <c r="G1887" s="91"/>
      <c r="H1887" s="40"/>
      <c r="I1887" s="44"/>
      <c r="J1887" s="48"/>
      <c r="K1887" s="49"/>
      <c r="L1887" s="42" t="s">
        <v>654</v>
      </c>
      <c r="M1887" s="86" t="s">
        <v>655</v>
      </c>
      <c r="N1887" s="71">
        <v>100</v>
      </c>
      <c r="O1887" s="72">
        <v>100</v>
      </c>
      <c r="P1887" s="70">
        <v>100</v>
      </c>
      <c r="Q1887" s="78">
        <f>(P1887/N1887)*100</f>
        <v>100</v>
      </c>
      <c r="R1887" s="79">
        <f>(P1887/O1887)*100</f>
        <v>100</v>
      </c>
      <c r="S1887" s="80">
        <f>+S1888+S1889</f>
        <v>5300</v>
      </c>
      <c r="T1887" s="81">
        <f>+T1888+T1889</f>
        <v>4172.1</v>
      </c>
      <c r="U1887" s="88">
        <f>+U1888+U1889</f>
        <v>4172.1</v>
      </c>
      <c r="V1887" s="80">
        <f>(U1887/S1887)*100</f>
        <v>78.71886792452831</v>
      </c>
      <c r="W1887" s="81">
        <f>(U1887/T1887)*100</f>
        <v>100</v>
      </c>
      <c r="X1887" s="1"/>
    </row>
    <row r="1888" spans="1:24" ht="23.25">
      <c r="A1888" s="1"/>
      <c r="B1888" s="40"/>
      <c r="C1888" s="40"/>
      <c r="D1888" s="40"/>
      <c r="E1888" s="40"/>
      <c r="F1888" s="50"/>
      <c r="G1888" s="91"/>
      <c r="H1888" s="40"/>
      <c r="I1888" s="44"/>
      <c r="J1888" s="48" t="s">
        <v>40</v>
      </c>
      <c r="K1888" s="49"/>
      <c r="L1888" s="42"/>
      <c r="M1888" s="86"/>
      <c r="N1888" s="71"/>
      <c r="O1888" s="72"/>
      <c r="P1888" s="70"/>
      <c r="Q1888" s="78"/>
      <c r="R1888" s="79"/>
      <c r="S1888" s="80">
        <f aca="true" t="shared" si="147" ref="S1888:U1889">+S1901</f>
        <v>0</v>
      </c>
      <c r="T1888" s="81">
        <f t="shared" si="147"/>
        <v>0</v>
      </c>
      <c r="U1888" s="88">
        <f t="shared" si="147"/>
        <v>0</v>
      </c>
      <c r="V1888" s="80"/>
      <c r="W1888" s="81"/>
      <c r="X1888" s="1"/>
    </row>
    <row r="1889" spans="1:24" ht="23.25">
      <c r="A1889" s="1"/>
      <c r="B1889" s="40"/>
      <c r="C1889" s="40"/>
      <c r="D1889" s="40"/>
      <c r="E1889" s="40"/>
      <c r="F1889" s="50"/>
      <c r="G1889" s="91"/>
      <c r="H1889" s="40"/>
      <c r="I1889" s="44"/>
      <c r="J1889" s="48" t="s">
        <v>41</v>
      </c>
      <c r="K1889" s="49"/>
      <c r="L1889" s="42"/>
      <c r="M1889" s="86"/>
      <c r="N1889" s="71"/>
      <c r="O1889" s="72"/>
      <c r="P1889" s="70"/>
      <c r="Q1889" s="78"/>
      <c r="R1889" s="79"/>
      <c r="S1889" s="80">
        <f t="shared" si="147"/>
        <v>5300</v>
      </c>
      <c r="T1889" s="81">
        <f t="shared" si="147"/>
        <v>4172.1</v>
      </c>
      <c r="U1889" s="88">
        <f t="shared" si="147"/>
        <v>4172.1</v>
      </c>
      <c r="V1889" s="80">
        <f>(U1889/S1889)*100</f>
        <v>78.71886792452831</v>
      </c>
      <c r="W1889" s="81">
        <f>(U1889/T1889)*100</f>
        <v>100</v>
      </c>
      <c r="X1889" s="1"/>
    </row>
    <row r="1890" spans="1:24" ht="23.25">
      <c r="A1890" s="1"/>
      <c r="B1890" s="51"/>
      <c r="C1890" s="51"/>
      <c r="D1890" s="51"/>
      <c r="E1890" s="51"/>
      <c r="F1890" s="93"/>
      <c r="G1890" s="94"/>
      <c r="H1890" s="51"/>
      <c r="I1890" s="55"/>
      <c r="J1890" s="56"/>
      <c r="K1890" s="57"/>
      <c r="L1890" s="53"/>
      <c r="M1890" s="87"/>
      <c r="N1890" s="73"/>
      <c r="O1890" s="74"/>
      <c r="P1890" s="75"/>
      <c r="Q1890" s="82"/>
      <c r="R1890" s="83"/>
      <c r="S1890" s="84"/>
      <c r="T1890" s="85"/>
      <c r="U1890" s="82"/>
      <c r="V1890" s="84"/>
      <c r="W1890" s="85"/>
      <c r="X1890" s="1"/>
    </row>
    <row r="1891" spans="1:24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58"/>
      <c r="T1891" s="58"/>
      <c r="U1891" s="58"/>
      <c r="V1891" s="58"/>
      <c r="W1891" s="58"/>
      <c r="X1891" s="1"/>
    </row>
    <row r="1892" spans="1:24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58"/>
      <c r="T1892" s="58"/>
      <c r="U1892" s="59"/>
      <c r="V1892" s="58"/>
      <c r="W1892" s="59" t="s">
        <v>710</v>
      </c>
      <c r="X1892" s="1"/>
    </row>
    <row r="1893" spans="1:24" ht="23.25">
      <c r="A1893" s="1"/>
      <c r="B1893" s="7"/>
      <c r="C1893" s="8"/>
      <c r="D1893" s="8"/>
      <c r="E1893" s="8"/>
      <c r="F1893" s="8"/>
      <c r="G1893" s="8"/>
      <c r="H1893" s="60"/>
      <c r="I1893" s="10"/>
      <c r="J1893" s="10"/>
      <c r="K1893" s="11"/>
      <c r="L1893" s="7" t="s">
        <v>34</v>
      </c>
      <c r="M1893" s="12"/>
      <c r="N1893" s="12"/>
      <c r="O1893" s="12"/>
      <c r="P1893" s="12"/>
      <c r="Q1893" s="12"/>
      <c r="R1893" s="12"/>
      <c r="S1893" s="13"/>
      <c r="T1893" s="8"/>
      <c r="U1893" s="8"/>
      <c r="V1893" s="8"/>
      <c r="W1893" s="9"/>
      <c r="X1893" s="1"/>
    </row>
    <row r="1894" spans="1:24" ht="23.25">
      <c r="A1894" s="1"/>
      <c r="B1894" s="14" t="s">
        <v>23</v>
      </c>
      <c r="C1894" s="15"/>
      <c r="D1894" s="15"/>
      <c r="E1894" s="15"/>
      <c r="F1894" s="15"/>
      <c r="G1894" s="15"/>
      <c r="H1894" s="61"/>
      <c r="I1894" s="17"/>
      <c r="J1894" s="17"/>
      <c r="K1894" s="18"/>
      <c r="L1894" s="19"/>
      <c r="M1894" s="66"/>
      <c r="N1894" s="62" t="s">
        <v>35</v>
      </c>
      <c r="O1894" s="62"/>
      <c r="P1894" s="62"/>
      <c r="Q1894" s="62"/>
      <c r="R1894" s="63"/>
      <c r="S1894" s="14" t="s">
        <v>2</v>
      </c>
      <c r="T1894" s="15"/>
      <c r="U1894" s="15"/>
      <c r="V1894" s="15"/>
      <c r="W1894" s="16"/>
      <c r="X1894" s="1"/>
    </row>
    <row r="1895" spans="1:24" ht="23.25">
      <c r="A1895" s="1"/>
      <c r="B1895" s="20" t="s">
        <v>24</v>
      </c>
      <c r="C1895" s="21"/>
      <c r="D1895" s="21"/>
      <c r="E1895" s="21"/>
      <c r="F1895" s="21"/>
      <c r="G1895" s="21"/>
      <c r="H1895" s="61"/>
      <c r="I1895" s="1"/>
      <c r="J1895" s="2" t="s">
        <v>4</v>
      </c>
      <c r="K1895" s="18"/>
      <c r="L1895" s="23" t="s">
        <v>32</v>
      </c>
      <c r="M1895" s="23" t="s">
        <v>20</v>
      </c>
      <c r="N1895" s="64"/>
      <c r="O1895" s="17"/>
      <c r="P1895" s="65"/>
      <c r="Q1895" s="23" t="s">
        <v>3</v>
      </c>
      <c r="R1895" s="16"/>
      <c r="S1895" s="20" t="s">
        <v>36</v>
      </c>
      <c r="T1895" s="21"/>
      <c r="U1895" s="21"/>
      <c r="V1895" s="21"/>
      <c r="W1895" s="22"/>
      <c r="X1895" s="1"/>
    </row>
    <row r="1896" spans="1:24" ht="23.25">
      <c r="A1896" s="1"/>
      <c r="B1896" s="24"/>
      <c r="C1896" s="24"/>
      <c r="D1896" s="24"/>
      <c r="E1896" s="24"/>
      <c r="F1896" s="25"/>
      <c r="G1896" s="1"/>
      <c r="H1896" s="24"/>
      <c r="I1896" s="24"/>
      <c r="J1896" s="26"/>
      <c r="K1896" s="18"/>
      <c r="L1896" s="26" t="s">
        <v>33</v>
      </c>
      <c r="M1896" s="30" t="s">
        <v>21</v>
      </c>
      <c r="N1896" s="28" t="s">
        <v>6</v>
      </c>
      <c r="O1896" s="67" t="s">
        <v>7</v>
      </c>
      <c r="P1896" s="28" t="s">
        <v>8</v>
      </c>
      <c r="Q1896" s="20" t="s">
        <v>30</v>
      </c>
      <c r="R1896" s="22"/>
      <c r="S1896" s="24"/>
      <c r="T1896" s="25"/>
      <c r="U1896" s="1"/>
      <c r="V1896" s="14" t="s">
        <v>3</v>
      </c>
      <c r="W1896" s="16"/>
      <c r="X1896" s="1"/>
    </row>
    <row r="1897" spans="1:24" ht="23.25">
      <c r="A1897" s="1"/>
      <c r="B1897" s="14" t="s">
        <v>13</v>
      </c>
      <c r="C1897" s="14" t="s">
        <v>14</v>
      </c>
      <c r="D1897" s="14" t="s">
        <v>15</v>
      </c>
      <c r="E1897" s="14" t="s">
        <v>16</v>
      </c>
      <c r="F1897" s="27" t="s">
        <v>17</v>
      </c>
      <c r="G1897" s="2" t="s">
        <v>5</v>
      </c>
      <c r="H1897" s="14" t="s">
        <v>18</v>
      </c>
      <c r="I1897" s="24"/>
      <c r="J1897" s="1"/>
      <c r="K1897" s="18"/>
      <c r="L1897" s="26" t="s">
        <v>19</v>
      </c>
      <c r="M1897" s="28" t="s">
        <v>22</v>
      </c>
      <c r="N1897" s="28"/>
      <c r="O1897" s="28"/>
      <c r="P1897" s="28"/>
      <c r="Q1897" s="26" t="s">
        <v>25</v>
      </c>
      <c r="R1897" s="29" t="s">
        <v>25</v>
      </c>
      <c r="S1897" s="30" t="s">
        <v>6</v>
      </c>
      <c r="T1897" s="28" t="s">
        <v>9</v>
      </c>
      <c r="U1897" s="26" t="s">
        <v>10</v>
      </c>
      <c r="V1897" s="14" t="s">
        <v>11</v>
      </c>
      <c r="W1897" s="16"/>
      <c r="X1897" s="1"/>
    </row>
    <row r="1898" spans="1:24" ht="23.25">
      <c r="A1898" s="1"/>
      <c r="B1898" s="31"/>
      <c r="C1898" s="31"/>
      <c r="D1898" s="31"/>
      <c r="E1898" s="31"/>
      <c r="F1898" s="32"/>
      <c r="G1898" s="33"/>
      <c r="H1898" s="31"/>
      <c r="I1898" s="31"/>
      <c r="J1898" s="33"/>
      <c r="K1898" s="34"/>
      <c r="L1898" s="35"/>
      <c r="M1898" s="36"/>
      <c r="N1898" s="36"/>
      <c r="O1898" s="36"/>
      <c r="P1898" s="36"/>
      <c r="Q1898" s="35" t="s">
        <v>26</v>
      </c>
      <c r="R1898" s="37" t="s">
        <v>27</v>
      </c>
      <c r="S1898" s="31"/>
      <c r="T1898" s="32"/>
      <c r="U1898" s="33"/>
      <c r="V1898" s="38" t="s">
        <v>28</v>
      </c>
      <c r="W1898" s="39" t="s">
        <v>29</v>
      </c>
      <c r="X1898" s="1"/>
    </row>
    <row r="1899" spans="1:24" ht="23.25">
      <c r="A1899" s="1"/>
      <c r="B1899" s="40"/>
      <c r="C1899" s="40"/>
      <c r="D1899" s="40"/>
      <c r="E1899" s="40"/>
      <c r="F1899" s="50"/>
      <c r="G1899" s="91"/>
      <c r="H1899" s="40"/>
      <c r="I1899" s="44"/>
      <c r="J1899" s="45"/>
      <c r="K1899" s="46"/>
      <c r="L1899" s="47"/>
      <c r="M1899" s="86"/>
      <c r="N1899" s="70"/>
      <c r="O1899" s="70"/>
      <c r="P1899" s="70"/>
      <c r="Q1899" s="78"/>
      <c r="R1899" s="79"/>
      <c r="S1899" s="80"/>
      <c r="T1899" s="80"/>
      <c r="U1899" s="80"/>
      <c r="V1899" s="80"/>
      <c r="W1899" s="81"/>
      <c r="X1899" s="1"/>
    </row>
    <row r="1900" spans="1:24" ht="23.25">
      <c r="A1900" s="1"/>
      <c r="B1900" s="89" t="s">
        <v>571</v>
      </c>
      <c r="C1900" s="89" t="s">
        <v>542</v>
      </c>
      <c r="D1900" s="89" t="s">
        <v>628</v>
      </c>
      <c r="E1900" s="89" t="s">
        <v>44</v>
      </c>
      <c r="F1900" s="90" t="s">
        <v>609</v>
      </c>
      <c r="G1900" s="92" t="s">
        <v>49</v>
      </c>
      <c r="H1900" s="89" t="s">
        <v>636</v>
      </c>
      <c r="I1900" s="44"/>
      <c r="J1900" s="48" t="s">
        <v>637</v>
      </c>
      <c r="K1900" s="49"/>
      <c r="L1900" s="42"/>
      <c r="M1900" s="86"/>
      <c r="N1900" s="71"/>
      <c r="O1900" s="72"/>
      <c r="P1900" s="70"/>
      <c r="Q1900" s="78"/>
      <c r="R1900" s="79"/>
      <c r="S1900" s="80">
        <f>+S1901+S1902</f>
        <v>5300</v>
      </c>
      <c r="T1900" s="81">
        <f>+T1901+T1902</f>
        <v>4172.1</v>
      </c>
      <c r="U1900" s="88">
        <f>+U1901+U1902</f>
        <v>4172.1</v>
      </c>
      <c r="V1900" s="80">
        <f>(U1900/S1900)*100</f>
        <v>78.71886792452831</v>
      </c>
      <c r="W1900" s="81">
        <f>(U1900/T1900)*100</f>
        <v>100</v>
      </c>
      <c r="X1900" s="1"/>
    </row>
    <row r="1901" spans="1:24" ht="23.25">
      <c r="A1901" s="1"/>
      <c r="B1901" s="40"/>
      <c r="C1901" s="40"/>
      <c r="D1901" s="40"/>
      <c r="E1901" s="40"/>
      <c r="F1901" s="50"/>
      <c r="G1901" s="91"/>
      <c r="H1901" s="40"/>
      <c r="I1901" s="44"/>
      <c r="J1901" s="48" t="s">
        <v>40</v>
      </c>
      <c r="K1901" s="49"/>
      <c r="L1901" s="42"/>
      <c r="M1901" s="86"/>
      <c r="N1901" s="71"/>
      <c r="O1901" s="72"/>
      <c r="P1901" s="70"/>
      <c r="Q1901" s="78"/>
      <c r="R1901" s="79"/>
      <c r="S1901" s="80">
        <v>0</v>
      </c>
      <c r="T1901" s="81">
        <v>0</v>
      </c>
      <c r="U1901" s="88">
        <v>0</v>
      </c>
      <c r="V1901" s="80"/>
      <c r="W1901" s="81"/>
      <c r="X1901" s="1"/>
    </row>
    <row r="1902" spans="1:24" ht="23.25">
      <c r="A1902" s="1"/>
      <c r="B1902" s="40"/>
      <c r="C1902" s="40"/>
      <c r="D1902" s="40"/>
      <c r="E1902" s="40"/>
      <c r="F1902" s="50"/>
      <c r="G1902" s="91"/>
      <c r="H1902" s="40"/>
      <c r="I1902" s="44"/>
      <c r="J1902" s="48" t="s">
        <v>41</v>
      </c>
      <c r="K1902" s="49"/>
      <c r="L1902" s="42"/>
      <c r="M1902" s="86"/>
      <c r="N1902" s="71"/>
      <c r="O1902" s="72"/>
      <c r="P1902" s="70"/>
      <c r="Q1902" s="78"/>
      <c r="R1902" s="79"/>
      <c r="S1902" s="80">
        <v>5300</v>
      </c>
      <c r="T1902" s="81">
        <v>4172.1</v>
      </c>
      <c r="U1902" s="88">
        <v>4172.1</v>
      </c>
      <c r="V1902" s="80">
        <f>(U1902/S1902)*100</f>
        <v>78.71886792452831</v>
      </c>
      <c r="W1902" s="81">
        <f>(U1902/T1902)*100</f>
        <v>100</v>
      </c>
      <c r="X1902" s="1"/>
    </row>
    <row r="1903" spans="1:24" ht="23.25">
      <c r="A1903" s="1"/>
      <c r="B1903" s="40"/>
      <c r="C1903" s="40"/>
      <c r="D1903" s="40"/>
      <c r="E1903" s="40"/>
      <c r="F1903" s="50"/>
      <c r="G1903" s="91"/>
      <c r="H1903" s="40"/>
      <c r="I1903" s="44"/>
      <c r="J1903" s="48"/>
      <c r="K1903" s="49"/>
      <c r="L1903" s="42"/>
      <c r="M1903" s="86"/>
      <c r="N1903" s="71"/>
      <c r="O1903" s="72"/>
      <c r="P1903" s="70"/>
      <c r="Q1903" s="78"/>
      <c r="R1903" s="79"/>
      <c r="S1903" s="80"/>
      <c r="T1903" s="81"/>
      <c r="U1903" s="88"/>
      <c r="V1903" s="80"/>
      <c r="W1903" s="81"/>
      <c r="X1903" s="1"/>
    </row>
    <row r="1904" spans="1:24" ht="23.25">
      <c r="A1904" s="1"/>
      <c r="B1904" s="40"/>
      <c r="C1904" s="40"/>
      <c r="D1904" s="40"/>
      <c r="E1904" s="40"/>
      <c r="F1904" s="50"/>
      <c r="G1904" s="92" t="s">
        <v>592</v>
      </c>
      <c r="H1904" s="40"/>
      <c r="I1904" s="44"/>
      <c r="J1904" s="48" t="s">
        <v>638</v>
      </c>
      <c r="K1904" s="49"/>
      <c r="L1904" s="42"/>
      <c r="M1904" s="86"/>
      <c r="N1904" s="71"/>
      <c r="O1904" s="72"/>
      <c r="P1904" s="70"/>
      <c r="Q1904" s="78"/>
      <c r="R1904" s="79"/>
      <c r="S1904" s="80">
        <f>+S1905+S1906</f>
        <v>0</v>
      </c>
      <c r="T1904" s="81">
        <f>+T1905+T1906</f>
        <v>412.3</v>
      </c>
      <c r="U1904" s="88">
        <f>+U1905+U1906</f>
        <v>374.1</v>
      </c>
      <c r="V1904" s="80"/>
      <c r="W1904" s="81">
        <f>(U1904/T1904)*100</f>
        <v>90.73490177055542</v>
      </c>
      <c r="X1904" s="1"/>
    </row>
    <row r="1905" spans="1:24" ht="23.25">
      <c r="A1905" s="1"/>
      <c r="B1905" s="40"/>
      <c r="C1905" s="40"/>
      <c r="D1905" s="40"/>
      <c r="E1905" s="40"/>
      <c r="F1905" s="50"/>
      <c r="G1905" s="91"/>
      <c r="H1905" s="40"/>
      <c r="I1905" s="44"/>
      <c r="J1905" s="48" t="s">
        <v>40</v>
      </c>
      <c r="K1905" s="49"/>
      <c r="L1905" s="42"/>
      <c r="M1905" s="86"/>
      <c r="N1905" s="71"/>
      <c r="O1905" s="72"/>
      <c r="P1905" s="70"/>
      <c r="Q1905" s="78"/>
      <c r="R1905" s="79"/>
      <c r="S1905" s="80">
        <f aca="true" t="shared" si="148" ref="S1905:U1906">+S1910</f>
        <v>0</v>
      </c>
      <c r="T1905" s="81">
        <f t="shared" si="148"/>
        <v>0</v>
      </c>
      <c r="U1905" s="88">
        <f t="shared" si="148"/>
        <v>0</v>
      </c>
      <c r="V1905" s="80"/>
      <c r="W1905" s="81"/>
      <c r="X1905" s="1"/>
    </row>
    <row r="1906" spans="1:24" ht="23.25">
      <c r="A1906" s="1"/>
      <c r="B1906" s="40"/>
      <c r="C1906" s="40"/>
      <c r="D1906" s="40"/>
      <c r="E1906" s="40"/>
      <c r="F1906" s="50"/>
      <c r="G1906" s="91"/>
      <c r="H1906" s="40"/>
      <c r="I1906" s="44"/>
      <c r="J1906" s="48" t="s">
        <v>41</v>
      </c>
      <c r="K1906" s="49"/>
      <c r="L1906" s="42"/>
      <c r="M1906" s="86"/>
      <c r="N1906" s="71"/>
      <c r="O1906" s="72"/>
      <c r="P1906" s="70"/>
      <c r="Q1906" s="78"/>
      <c r="R1906" s="79"/>
      <c r="S1906" s="80">
        <f t="shared" si="148"/>
        <v>0</v>
      </c>
      <c r="T1906" s="81">
        <f t="shared" si="148"/>
        <v>412.3</v>
      </c>
      <c r="U1906" s="88">
        <f t="shared" si="148"/>
        <v>374.1</v>
      </c>
      <c r="V1906" s="80"/>
      <c r="W1906" s="81">
        <f>(U1906/T1906)*100</f>
        <v>90.73490177055542</v>
      </c>
      <c r="X1906" s="1"/>
    </row>
    <row r="1907" spans="1:24" ht="23.25">
      <c r="A1907" s="1"/>
      <c r="B1907" s="40"/>
      <c r="C1907" s="40"/>
      <c r="D1907" s="40"/>
      <c r="E1907" s="40"/>
      <c r="F1907" s="50"/>
      <c r="G1907" s="91"/>
      <c r="H1907" s="40"/>
      <c r="I1907" s="44"/>
      <c r="J1907" s="48"/>
      <c r="K1907" s="49"/>
      <c r="L1907" s="42"/>
      <c r="M1907" s="86"/>
      <c r="N1907" s="71"/>
      <c r="O1907" s="72"/>
      <c r="P1907" s="70"/>
      <c r="Q1907" s="78"/>
      <c r="R1907" s="79"/>
      <c r="S1907" s="80"/>
      <c r="T1907" s="81"/>
      <c r="U1907" s="88"/>
      <c r="V1907" s="80"/>
      <c r="W1907" s="81"/>
      <c r="X1907" s="1"/>
    </row>
    <row r="1908" spans="1:24" ht="23.25">
      <c r="A1908" s="1"/>
      <c r="B1908" s="40"/>
      <c r="C1908" s="40"/>
      <c r="D1908" s="40"/>
      <c r="E1908" s="40"/>
      <c r="F1908" s="50"/>
      <c r="G1908" s="91"/>
      <c r="H1908" s="89" t="s">
        <v>636</v>
      </c>
      <c r="I1908" s="44"/>
      <c r="J1908" s="48" t="s">
        <v>656</v>
      </c>
      <c r="K1908" s="49"/>
      <c r="L1908" s="42"/>
      <c r="M1908" s="86"/>
      <c r="N1908" s="71"/>
      <c r="O1908" s="72"/>
      <c r="P1908" s="70"/>
      <c r="Q1908" s="78"/>
      <c r="R1908" s="79"/>
      <c r="S1908" s="80"/>
      <c r="T1908" s="81"/>
      <c r="U1908" s="88"/>
      <c r="V1908" s="80"/>
      <c r="W1908" s="81"/>
      <c r="X1908" s="1"/>
    </row>
    <row r="1909" spans="1:24" ht="23.25">
      <c r="A1909" s="1"/>
      <c r="B1909" s="40"/>
      <c r="C1909" s="40"/>
      <c r="D1909" s="40"/>
      <c r="E1909" s="40"/>
      <c r="F1909" s="50"/>
      <c r="G1909" s="91"/>
      <c r="H1909" s="40"/>
      <c r="I1909" s="44"/>
      <c r="J1909" s="48" t="s">
        <v>657</v>
      </c>
      <c r="K1909" s="49"/>
      <c r="L1909" s="42"/>
      <c r="M1909" s="86"/>
      <c r="N1909" s="71"/>
      <c r="O1909" s="72"/>
      <c r="P1909" s="70"/>
      <c r="Q1909" s="78"/>
      <c r="R1909" s="79"/>
      <c r="S1909" s="80">
        <f>+S1910+S1911</f>
        <v>0</v>
      </c>
      <c r="T1909" s="81">
        <f>+T1910+T1911</f>
        <v>412.3</v>
      </c>
      <c r="U1909" s="88">
        <f>+U1910+U1911</f>
        <v>374.1</v>
      </c>
      <c r="V1909" s="80"/>
      <c r="W1909" s="81">
        <f>(U1909/T1909)*100</f>
        <v>90.73490177055542</v>
      </c>
      <c r="X1909" s="1"/>
    </row>
    <row r="1910" spans="1:24" ht="23.25">
      <c r="A1910" s="1"/>
      <c r="B1910" s="40"/>
      <c r="C1910" s="40"/>
      <c r="D1910" s="40"/>
      <c r="E1910" s="40"/>
      <c r="F1910" s="50"/>
      <c r="G1910" s="91"/>
      <c r="H1910" s="40"/>
      <c r="I1910" s="44"/>
      <c r="J1910" s="48" t="s">
        <v>40</v>
      </c>
      <c r="K1910" s="49"/>
      <c r="L1910" s="42"/>
      <c r="M1910" s="86"/>
      <c r="N1910" s="71"/>
      <c r="O1910" s="72"/>
      <c r="P1910" s="70"/>
      <c r="Q1910" s="78"/>
      <c r="R1910" s="79"/>
      <c r="S1910" s="80">
        <v>0</v>
      </c>
      <c r="T1910" s="81">
        <v>0</v>
      </c>
      <c r="U1910" s="88">
        <v>0</v>
      </c>
      <c r="V1910" s="80"/>
      <c r="W1910" s="81"/>
      <c r="X1910" s="1"/>
    </row>
    <row r="1911" spans="1:24" ht="23.25">
      <c r="A1911" s="1"/>
      <c r="B1911" s="40"/>
      <c r="C1911" s="40"/>
      <c r="D1911" s="40"/>
      <c r="E1911" s="40"/>
      <c r="F1911" s="50"/>
      <c r="G1911" s="91"/>
      <c r="H1911" s="40"/>
      <c r="I1911" s="44"/>
      <c r="J1911" s="48" t="s">
        <v>41</v>
      </c>
      <c r="K1911" s="49"/>
      <c r="L1911" s="42"/>
      <c r="M1911" s="86"/>
      <c r="N1911" s="71"/>
      <c r="O1911" s="72"/>
      <c r="P1911" s="70"/>
      <c r="Q1911" s="78"/>
      <c r="R1911" s="79"/>
      <c r="S1911" s="80">
        <v>0</v>
      </c>
      <c r="T1911" s="81">
        <v>412.3</v>
      </c>
      <c r="U1911" s="88">
        <v>374.1</v>
      </c>
      <c r="V1911" s="80"/>
      <c r="W1911" s="81">
        <f>(U1911/T1911)*100</f>
        <v>90.73490177055542</v>
      </c>
      <c r="X1911" s="1"/>
    </row>
    <row r="1912" spans="1:24" ht="23.25">
      <c r="A1912" s="1"/>
      <c r="B1912" s="40"/>
      <c r="C1912" s="40"/>
      <c r="D1912" s="40"/>
      <c r="E1912" s="40"/>
      <c r="F1912" s="50"/>
      <c r="G1912" s="91"/>
      <c r="H1912" s="40"/>
      <c r="I1912" s="44"/>
      <c r="J1912" s="48"/>
      <c r="K1912" s="49"/>
      <c r="L1912" s="42"/>
      <c r="M1912" s="86"/>
      <c r="N1912" s="71"/>
      <c r="O1912" s="72"/>
      <c r="P1912" s="70"/>
      <c r="Q1912" s="78"/>
      <c r="R1912" s="79"/>
      <c r="S1912" s="80"/>
      <c r="T1912" s="81"/>
      <c r="U1912" s="88"/>
      <c r="V1912" s="80"/>
      <c r="W1912" s="81"/>
      <c r="X1912" s="1"/>
    </row>
    <row r="1913" spans="1:24" ht="23.25">
      <c r="A1913" s="1"/>
      <c r="B1913" s="40"/>
      <c r="C1913" s="40"/>
      <c r="D1913" s="40"/>
      <c r="E1913" s="40"/>
      <c r="F1913" s="90" t="s">
        <v>65</v>
      </c>
      <c r="G1913" s="91"/>
      <c r="H1913" s="40"/>
      <c r="I1913" s="44"/>
      <c r="J1913" s="48" t="s">
        <v>87</v>
      </c>
      <c r="K1913" s="49"/>
      <c r="L1913" s="42"/>
      <c r="M1913" s="86"/>
      <c r="N1913" s="71"/>
      <c r="O1913" s="72"/>
      <c r="P1913" s="70"/>
      <c r="Q1913" s="78"/>
      <c r="R1913" s="79"/>
      <c r="S1913" s="80"/>
      <c r="T1913" s="81"/>
      <c r="U1913" s="88"/>
      <c r="V1913" s="80"/>
      <c r="W1913" s="81"/>
      <c r="X1913" s="1"/>
    </row>
    <row r="1914" spans="1:24" ht="23.25">
      <c r="A1914" s="1"/>
      <c r="B1914" s="40"/>
      <c r="C1914" s="40"/>
      <c r="D1914" s="40"/>
      <c r="E1914" s="40"/>
      <c r="F1914" s="50"/>
      <c r="G1914" s="91"/>
      <c r="H1914" s="40"/>
      <c r="I1914" s="44"/>
      <c r="J1914" s="48" t="s">
        <v>627</v>
      </c>
      <c r="K1914" s="49"/>
      <c r="L1914" s="42"/>
      <c r="M1914" s="86"/>
      <c r="N1914" s="71"/>
      <c r="O1914" s="72"/>
      <c r="P1914" s="70"/>
      <c r="Q1914" s="78"/>
      <c r="R1914" s="79"/>
      <c r="S1914" s="80">
        <f>+S1915+S1916</f>
        <v>0</v>
      </c>
      <c r="T1914" s="81">
        <f>+T1915+T1916</f>
        <v>1128</v>
      </c>
      <c r="U1914" s="88">
        <f>+U1915+U1916</f>
        <v>1127.9</v>
      </c>
      <c r="V1914" s="80"/>
      <c r="W1914" s="81">
        <f>(U1914/T1914)*100</f>
        <v>99.99113475177306</v>
      </c>
      <c r="X1914" s="1"/>
    </row>
    <row r="1915" spans="1:24" ht="23.25">
      <c r="A1915" s="1"/>
      <c r="B1915" s="40"/>
      <c r="C1915" s="40"/>
      <c r="D1915" s="40"/>
      <c r="E1915" s="40"/>
      <c r="F1915" s="50"/>
      <c r="G1915" s="91"/>
      <c r="H1915" s="40"/>
      <c r="I1915" s="44"/>
      <c r="J1915" s="48" t="s">
        <v>40</v>
      </c>
      <c r="K1915" s="49"/>
      <c r="L1915" s="42"/>
      <c r="M1915" s="86"/>
      <c r="N1915" s="71"/>
      <c r="O1915" s="72"/>
      <c r="P1915" s="70"/>
      <c r="Q1915" s="78"/>
      <c r="R1915" s="79"/>
      <c r="S1915" s="80">
        <f aca="true" t="shared" si="149" ref="S1915:U1916">+S1920</f>
        <v>0</v>
      </c>
      <c r="T1915" s="81">
        <f t="shared" si="149"/>
        <v>0</v>
      </c>
      <c r="U1915" s="88">
        <f t="shared" si="149"/>
        <v>0</v>
      </c>
      <c r="V1915" s="80"/>
      <c r="W1915" s="81"/>
      <c r="X1915" s="1"/>
    </row>
    <row r="1916" spans="1:24" ht="23.25">
      <c r="A1916" s="1"/>
      <c r="B1916" s="40"/>
      <c r="C1916" s="40"/>
      <c r="D1916" s="40"/>
      <c r="E1916" s="40"/>
      <c r="F1916" s="50"/>
      <c r="G1916" s="91"/>
      <c r="H1916" s="40"/>
      <c r="I1916" s="44"/>
      <c r="J1916" s="48" t="s">
        <v>41</v>
      </c>
      <c r="K1916" s="49"/>
      <c r="L1916" s="42"/>
      <c r="M1916" s="86"/>
      <c r="N1916" s="71"/>
      <c r="O1916" s="72"/>
      <c r="P1916" s="70"/>
      <c r="Q1916" s="78"/>
      <c r="R1916" s="79"/>
      <c r="S1916" s="80">
        <f t="shared" si="149"/>
        <v>0</v>
      </c>
      <c r="T1916" s="81">
        <f t="shared" si="149"/>
        <v>1128</v>
      </c>
      <c r="U1916" s="88">
        <f t="shared" si="149"/>
        <v>1127.9</v>
      </c>
      <c r="V1916" s="80"/>
      <c r="W1916" s="81">
        <f>(U1916/T1916)*100</f>
        <v>99.99113475177306</v>
      </c>
      <c r="X1916" s="1"/>
    </row>
    <row r="1917" spans="1:24" ht="23.25">
      <c r="A1917" s="1"/>
      <c r="B1917" s="40"/>
      <c r="C1917" s="40"/>
      <c r="D1917" s="40"/>
      <c r="E1917" s="40"/>
      <c r="F1917" s="50"/>
      <c r="G1917" s="91"/>
      <c r="H1917" s="40"/>
      <c r="I1917" s="44"/>
      <c r="J1917" s="48"/>
      <c r="K1917" s="49"/>
      <c r="L1917" s="42"/>
      <c r="M1917" s="86"/>
      <c r="N1917" s="71"/>
      <c r="O1917" s="72"/>
      <c r="P1917" s="70"/>
      <c r="Q1917" s="78"/>
      <c r="R1917" s="79"/>
      <c r="S1917" s="80"/>
      <c r="T1917" s="81"/>
      <c r="U1917" s="88"/>
      <c r="V1917" s="80"/>
      <c r="W1917" s="81"/>
      <c r="X1917" s="1"/>
    </row>
    <row r="1918" spans="1:24" ht="23.25">
      <c r="A1918" s="1"/>
      <c r="B1918" s="40"/>
      <c r="C1918" s="40"/>
      <c r="D1918" s="40"/>
      <c r="E1918" s="40"/>
      <c r="F1918" s="50"/>
      <c r="G1918" s="92" t="s">
        <v>49</v>
      </c>
      <c r="H1918" s="40"/>
      <c r="I1918" s="44"/>
      <c r="J1918" s="48" t="s">
        <v>50</v>
      </c>
      <c r="K1918" s="49"/>
      <c r="L1918" s="42"/>
      <c r="M1918" s="86"/>
      <c r="N1918" s="71"/>
      <c r="O1918" s="72"/>
      <c r="P1918" s="70"/>
      <c r="Q1918" s="78"/>
      <c r="R1918" s="79"/>
      <c r="S1918" s="80"/>
      <c r="T1918" s="81"/>
      <c r="U1918" s="88"/>
      <c r="V1918" s="80"/>
      <c r="W1918" s="81"/>
      <c r="X1918" s="1"/>
    </row>
    <row r="1919" spans="1:24" ht="23.25">
      <c r="A1919" s="1"/>
      <c r="B1919" s="40"/>
      <c r="C1919" s="40"/>
      <c r="D1919" s="40"/>
      <c r="E1919" s="40"/>
      <c r="F1919" s="50"/>
      <c r="G1919" s="91"/>
      <c r="H1919" s="40"/>
      <c r="I1919" s="44"/>
      <c r="J1919" s="48" t="s">
        <v>51</v>
      </c>
      <c r="K1919" s="49"/>
      <c r="L1919" s="42"/>
      <c r="M1919" s="86"/>
      <c r="N1919" s="71"/>
      <c r="O1919" s="72"/>
      <c r="P1919" s="70"/>
      <c r="Q1919" s="78"/>
      <c r="R1919" s="79"/>
      <c r="S1919" s="80">
        <f>+S1920+S1921</f>
        <v>0</v>
      </c>
      <c r="T1919" s="81">
        <f>+T1920+T1921</f>
        <v>1128</v>
      </c>
      <c r="U1919" s="88">
        <f>+U1920+U1921</f>
        <v>1127.9</v>
      </c>
      <c r="V1919" s="80"/>
      <c r="W1919" s="81">
        <f>(U1919/T1919)*100</f>
        <v>99.99113475177306</v>
      </c>
      <c r="X1919" s="1"/>
    </row>
    <row r="1920" spans="1:24" ht="23.25">
      <c r="A1920" s="1"/>
      <c r="B1920" s="40"/>
      <c r="C1920" s="40"/>
      <c r="D1920" s="40"/>
      <c r="E1920" s="40"/>
      <c r="F1920" s="50"/>
      <c r="G1920" s="91"/>
      <c r="H1920" s="40"/>
      <c r="I1920" s="44"/>
      <c r="J1920" s="48" t="s">
        <v>40</v>
      </c>
      <c r="K1920" s="49"/>
      <c r="L1920" s="42"/>
      <c r="M1920" s="86"/>
      <c r="N1920" s="71"/>
      <c r="O1920" s="72"/>
      <c r="P1920" s="70"/>
      <c r="Q1920" s="78"/>
      <c r="R1920" s="79"/>
      <c r="S1920" s="80">
        <f aca="true" t="shared" si="150" ref="S1920:U1921">+S1925</f>
        <v>0</v>
      </c>
      <c r="T1920" s="81">
        <f t="shared" si="150"/>
        <v>0</v>
      </c>
      <c r="U1920" s="88">
        <f t="shared" si="150"/>
        <v>0</v>
      </c>
      <c r="V1920" s="80"/>
      <c r="W1920" s="81"/>
      <c r="X1920" s="1"/>
    </row>
    <row r="1921" spans="1:24" ht="23.25">
      <c r="A1921" s="1"/>
      <c r="B1921" s="40"/>
      <c r="C1921" s="40"/>
      <c r="D1921" s="40"/>
      <c r="E1921" s="40"/>
      <c r="F1921" s="50"/>
      <c r="G1921" s="91"/>
      <c r="H1921" s="40"/>
      <c r="I1921" s="44"/>
      <c r="J1921" s="48" t="s">
        <v>41</v>
      </c>
      <c r="K1921" s="49"/>
      <c r="L1921" s="42"/>
      <c r="M1921" s="86"/>
      <c r="N1921" s="71"/>
      <c r="O1921" s="72"/>
      <c r="P1921" s="70"/>
      <c r="Q1921" s="78"/>
      <c r="R1921" s="79"/>
      <c r="S1921" s="80">
        <f t="shared" si="150"/>
        <v>0</v>
      </c>
      <c r="T1921" s="81">
        <f t="shared" si="150"/>
        <v>1128</v>
      </c>
      <c r="U1921" s="88">
        <f t="shared" si="150"/>
        <v>1127.9</v>
      </c>
      <c r="V1921" s="80"/>
      <c r="W1921" s="81">
        <f>(U1921/T1921)*100</f>
        <v>99.99113475177306</v>
      </c>
      <c r="X1921" s="1"/>
    </row>
    <row r="1922" spans="1:24" ht="23.25">
      <c r="A1922" s="1"/>
      <c r="B1922" s="40"/>
      <c r="C1922" s="40"/>
      <c r="D1922" s="40"/>
      <c r="E1922" s="40"/>
      <c r="F1922" s="50"/>
      <c r="G1922" s="91"/>
      <c r="H1922" s="40"/>
      <c r="I1922" s="44"/>
      <c r="J1922" s="48"/>
      <c r="K1922" s="49"/>
      <c r="L1922" s="42"/>
      <c r="M1922" s="86"/>
      <c r="N1922" s="71"/>
      <c r="O1922" s="72"/>
      <c r="P1922" s="70"/>
      <c r="Q1922" s="78"/>
      <c r="R1922" s="79"/>
      <c r="S1922" s="80"/>
      <c r="T1922" s="81"/>
      <c r="U1922" s="88"/>
      <c r="V1922" s="80"/>
      <c r="W1922" s="81"/>
      <c r="X1922" s="1"/>
    </row>
    <row r="1923" spans="1:24" ht="23.25">
      <c r="A1923" s="1"/>
      <c r="B1923" s="40"/>
      <c r="C1923" s="40"/>
      <c r="D1923" s="40"/>
      <c r="E1923" s="40"/>
      <c r="F1923" s="50"/>
      <c r="G1923" s="91"/>
      <c r="H1923" s="89" t="s">
        <v>636</v>
      </c>
      <c r="I1923" s="44"/>
      <c r="J1923" s="48" t="s">
        <v>656</v>
      </c>
      <c r="K1923" s="49"/>
      <c r="L1923" s="42"/>
      <c r="M1923" s="86"/>
      <c r="N1923" s="71"/>
      <c r="O1923" s="72"/>
      <c r="P1923" s="70"/>
      <c r="Q1923" s="78"/>
      <c r="R1923" s="79"/>
      <c r="S1923" s="80"/>
      <c r="T1923" s="81"/>
      <c r="U1923" s="88"/>
      <c r="V1923" s="80"/>
      <c r="W1923" s="81"/>
      <c r="X1923" s="1"/>
    </row>
    <row r="1924" spans="1:24" ht="23.25">
      <c r="A1924" s="1"/>
      <c r="B1924" s="40"/>
      <c r="C1924" s="40"/>
      <c r="D1924" s="40"/>
      <c r="E1924" s="40"/>
      <c r="F1924" s="50"/>
      <c r="G1924" s="91"/>
      <c r="H1924" s="40"/>
      <c r="I1924" s="44"/>
      <c r="J1924" s="48" t="s">
        <v>657</v>
      </c>
      <c r="K1924" s="49"/>
      <c r="L1924" s="42"/>
      <c r="M1924" s="86"/>
      <c r="N1924" s="71"/>
      <c r="O1924" s="72"/>
      <c r="P1924" s="70"/>
      <c r="Q1924" s="78"/>
      <c r="R1924" s="79"/>
      <c r="S1924" s="80">
        <f>+S1925+S1926</f>
        <v>0</v>
      </c>
      <c r="T1924" s="81">
        <f>+T1925+T1926</f>
        <v>1128</v>
      </c>
      <c r="U1924" s="88">
        <f>+U1925+U1926</f>
        <v>1127.9</v>
      </c>
      <c r="V1924" s="80"/>
      <c r="W1924" s="81">
        <f>(U1924/T1924)*100</f>
        <v>99.99113475177306</v>
      </c>
      <c r="X1924" s="1"/>
    </row>
    <row r="1925" spans="1:24" ht="23.25">
      <c r="A1925" s="1"/>
      <c r="B1925" s="40"/>
      <c r="C1925" s="40"/>
      <c r="D1925" s="40"/>
      <c r="E1925" s="40"/>
      <c r="F1925" s="50"/>
      <c r="G1925" s="91"/>
      <c r="H1925" s="40"/>
      <c r="I1925" s="44"/>
      <c r="J1925" s="48" t="s">
        <v>40</v>
      </c>
      <c r="K1925" s="49"/>
      <c r="L1925" s="42"/>
      <c r="M1925" s="86"/>
      <c r="N1925" s="71"/>
      <c r="O1925" s="72"/>
      <c r="P1925" s="70"/>
      <c r="Q1925" s="78"/>
      <c r="R1925" s="79"/>
      <c r="S1925" s="80">
        <v>0</v>
      </c>
      <c r="T1925" s="81">
        <v>0</v>
      </c>
      <c r="U1925" s="88">
        <v>0</v>
      </c>
      <c r="V1925" s="80"/>
      <c r="W1925" s="81"/>
      <c r="X1925" s="1"/>
    </row>
    <row r="1926" spans="1:24" ht="23.25">
      <c r="A1926" s="1"/>
      <c r="B1926" s="40"/>
      <c r="C1926" s="40"/>
      <c r="D1926" s="40"/>
      <c r="E1926" s="40"/>
      <c r="F1926" s="50"/>
      <c r="G1926" s="91"/>
      <c r="H1926" s="40"/>
      <c r="I1926" s="44"/>
      <c r="J1926" s="48" t="s">
        <v>41</v>
      </c>
      <c r="K1926" s="49"/>
      <c r="L1926" s="42"/>
      <c r="M1926" s="86"/>
      <c r="N1926" s="71"/>
      <c r="O1926" s="72"/>
      <c r="P1926" s="70"/>
      <c r="Q1926" s="78"/>
      <c r="R1926" s="79"/>
      <c r="S1926" s="80">
        <v>0</v>
      </c>
      <c r="T1926" s="81">
        <v>1128</v>
      </c>
      <c r="U1926" s="88">
        <v>1127.9</v>
      </c>
      <c r="V1926" s="80"/>
      <c r="W1926" s="81">
        <f>(U1926/T1926)*100</f>
        <v>99.99113475177306</v>
      </c>
      <c r="X1926" s="1"/>
    </row>
    <row r="1927" spans="1:24" ht="23.25">
      <c r="A1927" s="1"/>
      <c r="B1927" s="40"/>
      <c r="C1927" s="40"/>
      <c r="D1927" s="40"/>
      <c r="E1927" s="40"/>
      <c r="F1927" s="50"/>
      <c r="G1927" s="91"/>
      <c r="H1927" s="40"/>
      <c r="I1927" s="44"/>
      <c r="J1927" s="48"/>
      <c r="K1927" s="49"/>
      <c r="L1927" s="42"/>
      <c r="M1927" s="86"/>
      <c r="N1927" s="71"/>
      <c r="O1927" s="72"/>
      <c r="P1927" s="70"/>
      <c r="Q1927" s="78"/>
      <c r="R1927" s="79"/>
      <c r="S1927" s="80"/>
      <c r="T1927" s="81"/>
      <c r="U1927" s="88"/>
      <c r="V1927" s="80"/>
      <c r="W1927" s="81"/>
      <c r="X1927" s="1"/>
    </row>
    <row r="1928" spans="1:24" ht="23.25">
      <c r="A1928" s="1"/>
      <c r="B1928" s="40"/>
      <c r="C1928" s="40"/>
      <c r="D1928" s="40"/>
      <c r="E1928" s="40"/>
      <c r="F1928" s="50"/>
      <c r="G1928" s="91"/>
      <c r="H1928" s="40"/>
      <c r="I1928" s="44"/>
      <c r="J1928" s="95" t="s">
        <v>658</v>
      </c>
      <c r="K1928" s="96"/>
      <c r="L1928" s="97"/>
      <c r="M1928" s="98"/>
      <c r="N1928" s="99"/>
      <c r="O1928" s="100"/>
      <c r="P1928" s="101"/>
      <c r="Q1928" s="102"/>
      <c r="R1928" s="103"/>
      <c r="S1928" s="104"/>
      <c r="T1928" s="105"/>
      <c r="U1928" s="106"/>
      <c r="V1928" s="104"/>
      <c r="W1928" s="105"/>
      <c r="X1928" s="1"/>
    </row>
    <row r="1929" spans="1:24" ht="23.25">
      <c r="A1929" s="1"/>
      <c r="B1929" s="40"/>
      <c r="C1929" s="40"/>
      <c r="D1929" s="40"/>
      <c r="E1929" s="40"/>
      <c r="F1929" s="50"/>
      <c r="G1929" s="91"/>
      <c r="H1929" s="40"/>
      <c r="I1929" s="44"/>
      <c r="J1929" s="95" t="s">
        <v>659</v>
      </c>
      <c r="K1929" s="96"/>
      <c r="L1929" s="97"/>
      <c r="M1929" s="98"/>
      <c r="N1929" s="99"/>
      <c r="O1929" s="100"/>
      <c r="P1929" s="101"/>
      <c r="Q1929" s="102"/>
      <c r="R1929" s="103"/>
      <c r="S1929" s="104">
        <f>+S1930+S1931</f>
        <v>19585821</v>
      </c>
      <c r="T1929" s="105">
        <f>+T1930+T1931</f>
        <v>23495455.400000002</v>
      </c>
      <c r="U1929" s="106">
        <f>+U1930+U1931</f>
        <v>22426871.200000007</v>
      </c>
      <c r="V1929" s="104">
        <f>(U1929/S1929)*100</f>
        <v>114.50564773363345</v>
      </c>
      <c r="W1929" s="105">
        <f>(U1929/T1929)*100</f>
        <v>95.4519536573869</v>
      </c>
      <c r="X1929" s="1"/>
    </row>
    <row r="1930" spans="1:24" ht="23.25">
      <c r="A1930" s="1"/>
      <c r="B1930" s="40"/>
      <c r="C1930" s="40"/>
      <c r="D1930" s="40"/>
      <c r="E1930" s="40"/>
      <c r="F1930" s="50"/>
      <c r="G1930" s="91"/>
      <c r="H1930" s="40"/>
      <c r="I1930" s="44"/>
      <c r="J1930" s="95" t="s">
        <v>40</v>
      </c>
      <c r="K1930" s="96"/>
      <c r="L1930" s="97"/>
      <c r="M1930" s="98"/>
      <c r="N1930" s="99"/>
      <c r="O1930" s="100"/>
      <c r="P1930" s="101"/>
      <c r="Q1930" s="102"/>
      <c r="R1930" s="103"/>
      <c r="S1930" s="104">
        <f aca="true" t="shared" si="151" ref="S1930:U1931">+S14+S76+S1113+S1368+S1409+S1497</f>
        <v>4575910</v>
      </c>
      <c r="T1930" s="105">
        <f t="shared" si="151"/>
        <v>4534225.199999999</v>
      </c>
      <c r="U1930" s="106">
        <f t="shared" si="151"/>
        <v>3763150.1000000006</v>
      </c>
      <c r="V1930" s="104">
        <f>(U1930/S1930)*100</f>
        <v>82.23828921460432</v>
      </c>
      <c r="W1930" s="105">
        <f>(U1930/T1930)*100</f>
        <v>82.99433605547429</v>
      </c>
      <c r="X1930" s="1"/>
    </row>
    <row r="1931" spans="1:24" ht="23.25">
      <c r="A1931" s="1"/>
      <c r="B1931" s="40"/>
      <c r="C1931" s="40"/>
      <c r="D1931" s="40"/>
      <c r="E1931" s="40"/>
      <c r="F1931" s="50"/>
      <c r="G1931" s="91"/>
      <c r="H1931" s="40"/>
      <c r="I1931" s="44"/>
      <c r="J1931" s="95" t="s">
        <v>41</v>
      </c>
      <c r="K1931" s="96"/>
      <c r="L1931" s="97"/>
      <c r="M1931" s="98"/>
      <c r="N1931" s="99"/>
      <c r="O1931" s="100"/>
      <c r="P1931" s="101"/>
      <c r="Q1931" s="102"/>
      <c r="R1931" s="103"/>
      <c r="S1931" s="104">
        <f t="shared" si="151"/>
        <v>15009911.000000002</v>
      </c>
      <c r="T1931" s="105">
        <f t="shared" si="151"/>
        <v>18961230.200000003</v>
      </c>
      <c r="U1931" s="106">
        <f t="shared" si="151"/>
        <v>18663721.100000005</v>
      </c>
      <c r="V1931" s="104">
        <f>(U1931/S1931)*100</f>
        <v>124.34264999972353</v>
      </c>
      <c r="W1931" s="105">
        <f>(U1931/T1931)*100</f>
        <v>98.43096098268984</v>
      </c>
      <c r="X1931" s="1"/>
    </row>
    <row r="1932" spans="1:24" ht="23.25">
      <c r="A1932" s="1"/>
      <c r="B1932" s="40"/>
      <c r="C1932" s="40"/>
      <c r="D1932" s="40"/>
      <c r="E1932" s="40"/>
      <c r="F1932" s="50"/>
      <c r="G1932" s="91"/>
      <c r="H1932" s="40"/>
      <c r="I1932" s="44"/>
      <c r="J1932" s="48"/>
      <c r="K1932" s="49"/>
      <c r="L1932" s="42"/>
      <c r="M1932" s="86"/>
      <c r="N1932" s="71"/>
      <c r="O1932" s="72"/>
      <c r="P1932" s="70"/>
      <c r="Q1932" s="78"/>
      <c r="R1932" s="79"/>
      <c r="S1932" s="80"/>
      <c r="T1932" s="81"/>
      <c r="U1932" s="88"/>
      <c r="V1932" s="80"/>
      <c r="W1932" s="81"/>
      <c r="X1932" s="1"/>
    </row>
    <row r="1933" spans="1:24" ht="23.25">
      <c r="A1933" s="1"/>
      <c r="B1933" s="40"/>
      <c r="C1933" s="40"/>
      <c r="D1933" s="40"/>
      <c r="E1933" s="40"/>
      <c r="F1933" s="50"/>
      <c r="G1933" s="91"/>
      <c r="H1933" s="40"/>
      <c r="I1933" s="44"/>
      <c r="J1933" s="48"/>
      <c r="K1933" s="49"/>
      <c r="L1933" s="42"/>
      <c r="M1933" s="86"/>
      <c r="N1933" s="71"/>
      <c r="O1933" s="72"/>
      <c r="P1933" s="70"/>
      <c r="Q1933" s="78"/>
      <c r="R1933" s="79"/>
      <c r="S1933" s="80"/>
      <c r="T1933" s="81"/>
      <c r="U1933" s="88"/>
      <c r="V1933" s="80"/>
      <c r="W1933" s="81"/>
      <c r="X1933" s="1"/>
    </row>
    <row r="1934" spans="1:24" ht="23.25">
      <c r="A1934" s="1"/>
      <c r="B1934" s="40"/>
      <c r="C1934" s="40"/>
      <c r="D1934" s="40"/>
      <c r="E1934" s="40"/>
      <c r="F1934" s="50"/>
      <c r="G1934" s="91"/>
      <c r="H1934" s="40"/>
      <c r="I1934" s="44"/>
      <c r="J1934" s="48"/>
      <c r="K1934" s="49"/>
      <c r="L1934" s="42"/>
      <c r="M1934" s="86"/>
      <c r="N1934" s="71"/>
      <c r="O1934" s="72"/>
      <c r="P1934" s="70"/>
      <c r="Q1934" s="78"/>
      <c r="R1934" s="79"/>
      <c r="S1934" s="80"/>
      <c r="T1934" s="81"/>
      <c r="U1934" s="88"/>
      <c r="V1934" s="80"/>
      <c r="W1934" s="81"/>
      <c r="X1934" s="1"/>
    </row>
    <row r="1935" spans="1:24" ht="23.25">
      <c r="A1935" s="1"/>
      <c r="B1935" s="51"/>
      <c r="C1935" s="51"/>
      <c r="D1935" s="51"/>
      <c r="E1935" s="51"/>
      <c r="F1935" s="93"/>
      <c r="G1935" s="94"/>
      <c r="H1935" s="51"/>
      <c r="I1935" s="55"/>
      <c r="J1935" s="56"/>
      <c r="K1935" s="57"/>
      <c r="L1935" s="53"/>
      <c r="M1935" s="87"/>
      <c r="N1935" s="73"/>
      <c r="O1935" s="74"/>
      <c r="P1935" s="75"/>
      <c r="Q1935" s="82"/>
      <c r="R1935" s="83"/>
      <c r="S1935" s="84"/>
      <c r="T1935" s="85"/>
      <c r="U1935" s="82"/>
      <c r="V1935" s="84"/>
      <c r="W1935" s="85"/>
      <c r="X1935" s="1"/>
    </row>
    <row r="1936" spans="1:24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58"/>
      <c r="T1936" s="58"/>
      <c r="U1936" s="58"/>
      <c r="V1936" s="58"/>
      <c r="W1936" s="58"/>
      <c r="X1936" s="1"/>
    </row>
    <row r="1937" spans="1:24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58"/>
      <c r="T1937" s="58"/>
      <c r="U1937" s="59"/>
      <c r="V1937" s="58"/>
      <c r="W1937" s="59" t="s">
        <v>711</v>
      </c>
      <c r="X1937" s="1"/>
    </row>
    <row r="1938" spans="1:24" ht="23.25">
      <c r="A1938" s="1"/>
      <c r="B1938" s="7"/>
      <c r="C1938" s="8"/>
      <c r="D1938" s="8"/>
      <c r="E1938" s="8"/>
      <c r="F1938" s="8"/>
      <c r="G1938" s="8"/>
      <c r="H1938" s="60"/>
      <c r="I1938" s="10"/>
      <c r="J1938" s="10"/>
      <c r="K1938" s="11"/>
      <c r="L1938" s="7" t="s">
        <v>34</v>
      </c>
      <c r="M1938" s="12"/>
      <c r="N1938" s="12"/>
      <c r="O1938" s="12"/>
      <c r="P1938" s="12"/>
      <c r="Q1938" s="12"/>
      <c r="R1938" s="12"/>
      <c r="S1938" s="13"/>
      <c r="T1938" s="8"/>
      <c r="U1938" s="8"/>
      <c r="V1938" s="8"/>
      <c r="W1938" s="9"/>
      <c r="X1938" s="1"/>
    </row>
    <row r="1939" spans="1:24" ht="23.25">
      <c r="A1939" s="1"/>
      <c r="B1939" s="14" t="s">
        <v>23</v>
      </c>
      <c r="C1939" s="15"/>
      <c r="D1939" s="15"/>
      <c r="E1939" s="15"/>
      <c r="F1939" s="15"/>
      <c r="G1939" s="15"/>
      <c r="H1939" s="61"/>
      <c r="I1939" s="17"/>
      <c r="J1939" s="17"/>
      <c r="K1939" s="18"/>
      <c r="L1939" s="19"/>
      <c r="M1939" s="66"/>
      <c r="N1939" s="62" t="s">
        <v>35</v>
      </c>
      <c r="O1939" s="62"/>
      <c r="P1939" s="62"/>
      <c r="Q1939" s="62"/>
      <c r="R1939" s="63"/>
      <c r="S1939" s="14" t="s">
        <v>2</v>
      </c>
      <c r="T1939" s="15"/>
      <c r="U1939" s="15"/>
      <c r="V1939" s="15"/>
      <c r="W1939" s="16"/>
      <c r="X1939" s="1"/>
    </row>
    <row r="1940" spans="1:24" ht="23.25">
      <c r="A1940" s="1"/>
      <c r="B1940" s="20" t="s">
        <v>24</v>
      </c>
      <c r="C1940" s="21"/>
      <c r="D1940" s="21"/>
      <c r="E1940" s="21"/>
      <c r="F1940" s="21"/>
      <c r="G1940" s="21"/>
      <c r="H1940" s="61"/>
      <c r="I1940" s="1"/>
      <c r="J1940" s="2" t="s">
        <v>4</v>
      </c>
      <c r="K1940" s="18"/>
      <c r="L1940" s="23" t="s">
        <v>32</v>
      </c>
      <c r="M1940" s="23" t="s">
        <v>20</v>
      </c>
      <c r="N1940" s="64"/>
      <c r="O1940" s="17"/>
      <c r="P1940" s="65"/>
      <c r="Q1940" s="23" t="s">
        <v>3</v>
      </c>
      <c r="R1940" s="16"/>
      <c r="S1940" s="20" t="s">
        <v>36</v>
      </c>
      <c r="T1940" s="21"/>
      <c r="U1940" s="21"/>
      <c r="V1940" s="21"/>
      <c r="W1940" s="22"/>
      <c r="X1940" s="1"/>
    </row>
    <row r="1941" spans="1:24" ht="23.25">
      <c r="A1941" s="1"/>
      <c r="B1941" s="24"/>
      <c r="C1941" s="24"/>
      <c r="D1941" s="24"/>
      <c r="E1941" s="24"/>
      <c r="F1941" s="25"/>
      <c r="G1941" s="1"/>
      <c r="H1941" s="24"/>
      <c r="I1941" s="24"/>
      <c r="J1941" s="26"/>
      <c r="K1941" s="18"/>
      <c r="L1941" s="26" t="s">
        <v>33</v>
      </c>
      <c r="M1941" s="30" t="s">
        <v>21</v>
      </c>
      <c r="N1941" s="28" t="s">
        <v>6</v>
      </c>
      <c r="O1941" s="67" t="s">
        <v>7</v>
      </c>
      <c r="P1941" s="28" t="s">
        <v>8</v>
      </c>
      <c r="Q1941" s="20" t="s">
        <v>30</v>
      </c>
      <c r="R1941" s="22"/>
      <c r="S1941" s="24"/>
      <c r="T1941" s="25"/>
      <c r="U1941" s="1"/>
      <c r="V1941" s="14" t="s">
        <v>3</v>
      </c>
      <c r="W1941" s="16"/>
      <c r="X1941" s="1"/>
    </row>
    <row r="1942" spans="1:24" ht="23.25">
      <c r="A1942" s="1"/>
      <c r="B1942" s="14" t="s">
        <v>13</v>
      </c>
      <c r="C1942" s="14" t="s">
        <v>14</v>
      </c>
      <c r="D1942" s="14" t="s">
        <v>15</v>
      </c>
      <c r="E1942" s="14" t="s">
        <v>16</v>
      </c>
      <c r="F1942" s="27" t="s">
        <v>17</v>
      </c>
      <c r="G1942" s="2" t="s">
        <v>5</v>
      </c>
      <c r="H1942" s="14" t="s">
        <v>18</v>
      </c>
      <c r="I1942" s="24"/>
      <c r="J1942" s="1"/>
      <c r="K1942" s="18"/>
      <c r="L1942" s="26" t="s">
        <v>19</v>
      </c>
      <c r="M1942" s="28" t="s">
        <v>22</v>
      </c>
      <c r="N1942" s="28"/>
      <c r="O1942" s="28"/>
      <c r="P1942" s="28"/>
      <c r="Q1942" s="26" t="s">
        <v>25</v>
      </c>
      <c r="R1942" s="29" t="s">
        <v>25</v>
      </c>
      <c r="S1942" s="30" t="s">
        <v>6</v>
      </c>
      <c r="T1942" s="28" t="s">
        <v>9</v>
      </c>
      <c r="U1942" s="26" t="s">
        <v>10</v>
      </c>
      <c r="V1942" s="14" t="s">
        <v>11</v>
      </c>
      <c r="W1942" s="16"/>
      <c r="X1942" s="1"/>
    </row>
    <row r="1943" spans="1:24" ht="23.25">
      <c r="A1943" s="1"/>
      <c r="B1943" s="31"/>
      <c r="C1943" s="31"/>
      <c r="D1943" s="31"/>
      <c r="E1943" s="31"/>
      <c r="F1943" s="32"/>
      <c r="G1943" s="33"/>
      <c r="H1943" s="31"/>
      <c r="I1943" s="31"/>
      <c r="J1943" s="33"/>
      <c r="K1943" s="34"/>
      <c r="L1943" s="35"/>
      <c r="M1943" s="36"/>
      <c r="N1943" s="36"/>
      <c r="O1943" s="36"/>
      <c r="P1943" s="36"/>
      <c r="Q1943" s="35" t="s">
        <v>26</v>
      </c>
      <c r="R1943" s="37" t="s">
        <v>27</v>
      </c>
      <c r="S1943" s="31"/>
      <c r="T1943" s="32"/>
      <c r="U1943" s="33"/>
      <c r="V1943" s="38" t="s">
        <v>28</v>
      </c>
      <c r="W1943" s="39" t="s">
        <v>29</v>
      </c>
      <c r="X1943" s="1"/>
    </row>
    <row r="1944" spans="1:24" ht="23.25">
      <c r="A1944" s="1"/>
      <c r="B1944" s="40"/>
      <c r="C1944" s="40"/>
      <c r="D1944" s="40"/>
      <c r="E1944" s="40"/>
      <c r="F1944" s="50"/>
      <c r="G1944" s="91"/>
      <c r="H1944" s="40"/>
      <c r="I1944" s="44"/>
      <c r="J1944" s="45"/>
      <c r="K1944" s="46"/>
      <c r="L1944" s="47"/>
      <c r="M1944" s="86"/>
      <c r="N1944" s="70"/>
      <c r="O1944" s="70"/>
      <c r="P1944" s="70"/>
      <c r="Q1944" s="78"/>
      <c r="R1944" s="79"/>
      <c r="S1944" s="80"/>
      <c r="T1944" s="80"/>
      <c r="U1944" s="80"/>
      <c r="V1944" s="80"/>
      <c r="W1944" s="81"/>
      <c r="X1944" s="1"/>
    </row>
    <row r="1945" spans="1:24" ht="23.25">
      <c r="A1945" s="1"/>
      <c r="B1945" s="40"/>
      <c r="C1945" s="40"/>
      <c r="D1945" s="40"/>
      <c r="E1945" s="40"/>
      <c r="F1945" s="50"/>
      <c r="G1945" s="91"/>
      <c r="H1945" s="40"/>
      <c r="I1945" s="44"/>
      <c r="J1945" s="48"/>
      <c r="K1945" s="49"/>
      <c r="L1945" s="42"/>
      <c r="M1945" s="86"/>
      <c r="N1945" s="71"/>
      <c r="O1945" s="72"/>
      <c r="P1945" s="70"/>
      <c r="Q1945" s="78"/>
      <c r="R1945" s="79"/>
      <c r="S1945" s="80"/>
      <c r="T1945" s="81"/>
      <c r="U1945" s="88"/>
      <c r="V1945" s="80"/>
      <c r="W1945" s="81"/>
      <c r="X1945" s="1"/>
    </row>
    <row r="1946" spans="1:24" ht="23.25">
      <c r="A1946" s="1"/>
      <c r="B1946" s="40"/>
      <c r="C1946" s="40"/>
      <c r="D1946" s="40"/>
      <c r="E1946" s="40"/>
      <c r="F1946" s="50"/>
      <c r="G1946" s="91"/>
      <c r="H1946" s="40"/>
      <c r="I1946" s="44"/>
      <c r="J1946" s="48"/>
      <c r="K1946" s="49"/>
      <c r="L1946" s="42"/>
      <c r="M1946" s="86"/>
      <c r="N1946" s="71"/>
      <c r="O1946" s="72"/>
      <c r="P1946" s="70"/>
      <c r="Q1946" s="78"/>
      <c r="R1946" s="79"/>
      <c r="S1946" s="80"/>
      <c r="T1946" s="81"/>
      <c r="U1946" s="88"/>
      <c r="V1946" s="80"/>
      <c r="W1946" s="81"/>
      <c r="X1946" s="1"/>
    </row>
    <row r="1947" spans="1:24" ht="23.25">
      <c r="A1947" s="1"/>
      <c r="B1947" s="40"/>
      <c r="C1947" s="40"/>
      <c r="D1947" s="40"/>
      <c r="E1947" s="40"/>
      <c r="F1947" s="50"/>
      <c r="G1947" s="91"/>
      <c r="H1947" s="40"/>
      <c r="I1947" s="44"/>
      <c r="J1947" s="48"/>
      <c r="K1947" s="49"/>
      <c r="L1947" s="42"/>
      <c r="M1947" s="86"/>
      <c r="N1947" s="71"/>
      <c r="O1947" s="72"/>
      <c r="P1947" s="70"/>
      <c r="Q1947" s="78"/>
      <c r="R1947" s="79"/>
      <c r="S1947" s="80"/>
      <c r="T1947" s="81"/>
      <c r="U1947" s="88"/>
      <c r="V1947" s="80"/>
      <c r="W1947" s="81"/>
      <c r="X1947" s="1"/>
    </row>
    <row r="1948" spans="1:24" ht="23.25">
      <c r="A1948" s="1"/>
      <c r="B1948" s="40"/>
      <c r="C1948" s="40"/>
      <c r="D1948" s="40"/>
      <c r="E1948" s="40"/>
      <c r="F1948" s="50"/>
      <c r="G1948" s="91"/>
      <c r="H1948" s="40"/>
      <c r="I1948" s="44"/>
      <c r="J1948" s="48"/>
      <c r="K1948" s="49"/>
      <c r="L1948" s="42"/>
      <c r="M1948" s="86"/>
      <c r="N1948" s="71"/>
      <c r="O1948" s="72"/>
      <c r="P1948" s="70"/>
      <c r="Q1948" s="78"/>
      <c r="R1948" s="79"/>
      <c r="S1948" s="80"/>
      <c r="T1948" s="81"/>
      <c r="U1948" s="88"/>
      <c r="V1948" s="80"/>
      <c r="W1948" s="81"/>
      <c r="X1948" s="1"/>
    </row>
    <row r="1949" spans="1:24" ht="23.25">
      <c r="A1949" s="1"/>
      <c r="B1949" s="40"/>
      <c r="C1949" s="40"/>
      <c r="D1949" s="40"/>
      <c r="E1949" s="40"/>
      <c r="F1949" s="50"/>
      <c r="G1949" s="91"/>
      <c r="H1949" s="40"/>
      <c r="I1949" s="44"/>
      <c r="J1949" s="48"/>
      <c r="K1949" s="49"/>
      <c r="L1949" s="42"/>
      <c r="M1949" s="86"/>
      <c r="N1949" s="71"/>
      <c r="O1949" s="72"/>
      <c r="P1949" s="70"/>
      <c r="Q1949" s="78"/>
      <c r="R1949" s="79"/>
      <c r="S1949" s="80"/>
      <c r="T1949" s="81"/>
      <c r="U1949" s="88"/>
      <c r="V1949" s="80"/>
      <c r="W1949" s="81"/>
      <c r="X1949" s="1"/>
    </row>
    <row r="1950" spans="1:24" ht="23.25">
      <c r="A1950" s="1"/>
      <c r="B1950" s="40"/>
      <c r="C1950" s="40"/>
      <c r="D1950" s="40"/>
      <c r="E1950" s="40"/>
      <c r="F1950" s="50"/>
      <c r="G1950" s="91"/>
      <c r="H1950" s="40"/>
      <c r="I1950" s="44"/>
      <c r="J1950" s="48"/>
      <c r="K1950" s="49"/>
      <c r="L1950" s="42"/>
      <c r="M1950" s="86"/>
      <c r="N1950" s="71"/>
      <c r="O1950" s="72"/>
      <c r="P1950" s="70"/>
      <c r="Q1950" s="78"/>
      <c r="R1950" s="79"/>
      <c r="S1950" s="80"/>
      <c r="T1950" s="81"/>
      <c r="U1950" s="88"/>
      <c r="V1950" s="80"/>
      <c r="W1950" s="81"/>
      <c r="X1950" s="1"/>
    </row>
    <row r="1951" spans="1:24" ht="23.25">
      <c r="A1951" s="1"/>
      <c r="B1951" s="40"/>
      <c r="C1951" s="40"/>
      <c r="D1951" s="40"/>
      <c r="E1951" s="40"/>
      <c r="F1951" s="50"/>
      <c r="G1951" s="91"/>
      <c r="H1951" s="40"/>
      <c r="I1951" s="44"/>
      <c r="J1951" s="48"/>
      <c r="K1951" s="49"/>
      <c r="L1951" s="42"/>
      <c r="M1951" s="86"/>
      <c r="N1951" s="71"/>
      <c r="O1951" s="72"/>
      <c r="P1951" s="70"/>
      <c r="Q1951" s="78"/>
      <c r="R1951" s="79"/>
      <c r="S1951" s="80"/>
      <c r="T1951" s="81"/>
      <c r="U1951" s="88"/>
      <c r="V1951" s="80"/>
      <c r="W1951" s="81"/>
      <c r="X1951" s="1"/>
    </row>
    <row r="1952" spans="1:24" ht="23.25">
      <c r="A1952" s="1"/>
      <c r="B1952" s="40"/>
      <c r="C1952" s="40"/>
      <c r="D1952" s="40"/>
      <c r="E1952" s="40"/>
      <c r="F1952" s="50"/>
      <c r="G1952" s="91"/>
      <c r="H1952" s="40"/>
      <c r="I1952" s="44"/>
      <c r="J1952" s="48"/>
      <c r="K1952" s="49"/>
      <c r="L1952" s="42"/>
      <c r="M1952" s="86"/>
      <c r="N1952" s="71"/>
      <c r="O1952" s="72"/>
      <c r="P1952" s="70"/>
      <c r="Q1952" s="78"/>
      <c r="R1952" s="79"/>
      <c r="S1952" s="80"/>
      <c r="T1952" s="81"/>
      <c r="U1952" s="88"/>
      <c r="V1952" s="80"/>
      <c r="W1952" s="81"/>
      <c r="X1952" s="1"/>
    </row>
    <row r="1953" spans="1:24" ht="23.25">
      <c r="A1953" s="1"/>
      <c r="B1953" s="40"/>
      <c r="C1953" s="40"/>
      <c r="D1953" s="40"/>
      <c r="E1953" s="40"/>
      <c r="F1953" s="50"/>
      <c r="G1953" s="91"/>
      <c r="H1953" s="40"/>
      <c r="I1953" s="44"/>
      <c r="J1953" s="48"/>
      <c r="K1953" s="49"/>
      <c r="L1953" s="42"/>
      <c r="M1953" s="86"/>
      <c r="N1953" s="71"/>
      <c r="O1953" s="72"/>
      <c r="P1953" s="70"/>
      <c r="Q1953" s="78"/>
      <c r="R1953" s="79"/>
      <c r="S1953" s="80"/>
      <c r="T1953" s="81"/>
      <c r="U1953" s="88"/>
      <c r="V1953" s="80"/>
      <c r="W1953" s="81"/>
      <c r="X1953" s="1"/>
    </row>
    <row r="1954" spans="1:24" ht="23.25">
      <c r="A1954" s="1"/>
      <c r="B1954" s="40"/>
      <c r="C1954" s="40"/>
      <c r="D1954" s="40"/>
      <c r="E1954" s="40"/>
      <c r="F1954" s="50"/>
      <c r="G1954" s="91"/>
      <c r="H1954" s="40"/>
      <c r="I1954" s="44"/>
      <c r="J1954" s="48"/>
      <c r="K1954" s="49"/>
      <c r="L1954" s="42"/>
      <c r="M1954" s="86"/>
      <c r="N1954" s="71"/>
      <c r="O1954" s="72"/>
      <c r="P1954" s="70"/>
      <c r="Q1954" s="78"/>
      <c r="R1954" s="79"/>
      <c r="S1954" s="80"/>
      <c r="T1954" s="81"/>
      <c r="U1954" s="88"/>
      <c r="V1954" s="80"/>
      <c r="W1954" s="81"/>
      <c r="X1954" s="1"/>
    </row>
    <row r="1955" spans="1:24" ht="23.25">
      <c r="A1955" s="1"/>
      <c r="B1955" s="40"/>
      <c r="C1955" s="40"/>
      <c r="D1955" s="40"/>
      <c r="E1955" s="40"/>
      <c r="F1955" s="50"/>
      <c r="G1955" s="91"/>
      <c r="H1955" s="40"/>
      <c r="I1955" s="44"/>
      <c r="J1955" s="48"/>
      <c r="K1955" s="49"/>
      <c r="L1955" s="42"/>
      <c r="M1955" s="86"/>
      <c r="N1955" s="71"/>
      <c r="O1955" s="72"/>
      <c r="P1955" s="70"/>
      <c r="Q1955" s="78"/>
      <c r="R1955" s="79"/>
      <c r="S1955" s="80"/>
      <c r="T1955" s="81"/>
      <c r="U1955" s="88"/>
      <c r="V1955" s="80"/>
      <c r="W1955" s="81"/>
      <c r="X1955" s="1"/>
    </row>
    <row r="1956" spans="1:24" ht="23.25">
      <c r="A1956" s="1"/>
      <c r="B1956" s="40"/>
      <c r="C1956" s="40"/>
      <c r="D1956" s="40"/>
      <c r="E1956" s="40"/>
      <c r="F1956" s="50"/>
      <c r="G1956" s="91"/>
      <c r="H1956" s="40"/>
      <c r="I1956" s="44"/>
      <c r="J1956" s="48"/>
      <c r="K1956" s="49"/>
      <c r="L1956" s="42"/>
      <c r="M1956" s="86"/>
      <c r="N1956" s="71"/>
      <c r="O1956" s="72"/>
      <c r="P1956" s="70"/>
      <c r="Q1956" s="78"/>
      <c r="R1956" s="79"/>
      <c r="S1956" s="80"/>
      <c r="T1956" s="81"/>
      <c r="U1956" s="88"/>
      <c r="V1956" s="80"/>
      <c r="W1956" s="81"/>
      <c r="X1956" s="1"/>
    </row>
    <row r="1957" spans="1:24" ht="23.25">
      <c r="A1957" s="1"/>
      <c r="B1957" s="40"/>
      <c r="C1957" s="40"/>
      <c r="D1957" s="40"/>
      <c r="E1957" s="40"/>
      <c r="F1957" s="50"/>
      <c r="G1957" s="91"/>
      <c r="H1957" s="40"/>
      <c r="I1957" s="44"/>
      <c r="J1957" s="48"/>
      <c r="K1957" s="49"/>
      <c r="L1957" s="42"/>
      <c r="M1957" s="86"/>
      <c r="N1957" s="71"/>
      <c r="O1957" s="72"/>
      <c r="P1957" s="70"/>
      <c r="Q1957" s="78"/>
      <c r="R1957" s="79"/>
      <c r="S1957" s="80"/>
      <c r="T1957" s="81"/>
      <c r="U1957" s="88"/>
      <c r="V1957" s="80"/>
      <c r="W1957" s="81"/>
      <c r="X1957" s="1"/>
    </row>
    <row r="1958" spans="1:24" ht="23.25">
      <c r="A1958" s="1"/>
      <c r="B1958" s="40"/>
      <c r="C1958" s="40"/>
      <c r="D1958" s="40"/>
      <c r="E1958" s="40"/>
      <c r="F1958" s="50"/>
      <c r="G1958" s="91"/>
      <c r="H1958" s="40"/>
      <c r="I1958" s="44"/>
      <c r="J1958" s="48"/>
      <c r="K1958" s="49"/>
      <c r="L1958" s="42"/>
      <c r="M1958" s="86"/>
      <c r="N1958" s="71"/>
      <c r="O1958" s="72"/>
      <c r="P1958" s="70"/>
      <c r="Q1958" s="78"/>
      <c r="R1958" s="79"/>
      <c r="S1958" s="80"/>
      <c r="T1958" s="81"/>
      <c r="U1958" s="88"/>
      <c r="V1958" s="80"/>
      <c r="W1958" s="81"/>
      <c r="X1958" s="1"/>
    </row>
    <row r="1959" spans="1:24" ht="23.25">
      <c r="A1959" s="1"/>
      <c r="B1959" s="40"/>
      <c r="C1959" s="40"/>
      <c r="D1959" s="40"/>
      <c r="E1959" s="40"/>
      <c r="F1959" s="50"/>
      <c r="G1959" s="91"/>
      <c r="H1959" s="40"/>
      <c r="I1959" s="44"/>
      <c r="J1959" s="48"/>
      <c r="K1959" s="49"/>
      <c r="L1959" s="42"/>
      <c r="M1959" s="86"/>
      <c r="N1959" s="71"/>
      <c r="O1959" s="72"/>
      <c r="P1959" s="70"/>
      <c r="Q1959" s="78"/>
      <c r="R1959" s="79"/>
      <c r="S1959" s="80"/>
      <c r="T1959" s="81"/>
      <c r="U1959" s="88"/>
      <c r="V1959" s="80"/>
      <c r="W1959" s="81"/>
      <c r="X1959" s="1"/>
    </row>
    <row r="1960" spans="1:24" ht="23.25">
      <c r="A1960" s="1"/>
      <c r="B1960" s="40"/>
      <c r="C1960" s="40"/>
      <c r="D1960" s="40"/>
      <c r="E1960" s="40"/>
      <c r="F1960" s="50"/>
      <c r="G1960" s="91"/>
      <c r="H1960" s="40"/>
      <c r="I1960" s="44"/>
      <c r="J1960" s="48"/>
      <c r="K1960" s="49"/>
      <c r="L1960" s="42"/>
      <c r="M1960" s="86"/>
      <c r="N1960" s="71"/>
      <c r="O1960" s="72"/>
      <c r="P1960" s="70"/>
      <c r="Q1960" s="78"/>
      <c r="R1960" s="79"/>
      <c r="S1960" s="80"/>
      <c r="T1960" s="81"/>
      <c r="U1960" s="88"/>
      <c r="V1960" s="80"/>
      <c r="W1960" s="81"/>
      <c r="X1960" s="1"/>
    </row>
    <row r="1961" spans="1:24" ht="23.25">
      <c r="A1961" s="1"/>
      <c r="B1961" s="40"/>
      <c r="C1961" s="40"/>
      <c r="D1961" s="40"/>
      <c r="E1961" s="40"/>
      <c r="F1961" s="50"/>
      <c r="G1961" s="91"/>
      <c r="H1961" s="40"/>
      <c r="I1961" s="44"/>
      <c r="J1961" s="48"/>
      <c r="K1961" s="49"/>
      <c r="L1961" s="42"/>
      <c r="M1961" s="86"/>
      <c r="N1961" s="71"/>
      <c r="O1961" s="72"/>
      <c r="P1961" s="70"/>
      <c r="Q1961" s="78"/>
      <c r="R1961" s="79"/>
      <c r="S1961" s="80"/>
      <c r="T1961" s="81"/>
      <c r="U1961" s="88"/>
      <c r="V1961" s="80"/>
      <c r="W1961" s="81"/>
      <c r="X1961" s="1"/>
    </row>
    <row r="1962" spans="1:24" ht="23.25">
      <c r="A1962" s="1"/>
      <c r="B1962" s="40"/>
      <c r="C1962" s="40"/>
      <c r="D1962" s="40"/>
      <c r="E1962" s="40"/>
      <c r="F1962" s="50"/>
      <c r="G1962" s="91"/>
      <c r="H1962" s="40"/>
      <c r="I1962" s="44"/>
      <c r="J1962" s="48"/>
      <c r="K1962" s="49"/>
      <c r="L1962" s="42"/>
      <c r="M1962" s="86"/>
      <c r="N1962" s="71"/>
      <c r="O1962" s="72"/>
      <c r="P1962" s="70"/>
      <c r="Q1962" s="78"/>
      <c r="R1962" s="79"/>
      <c r="S1962" s="80"/>
      <c r="T1962" s="81"/>
      <c r="U1962" s="88"/>
      <c r="V1962" s="80"/>
      <c r="W1962" s="81"/>
      <c r="X1962" s="1"/>
    </row>
    <row r="1963" spans="1:24" ht="23.25">
      <c r="A1963" s="1"/>
      <c r="B1963" s="40"/>
      <c r="C1963" s="40"/>
      <c r="D1963" s="40"/>
      <c r="E1963" s="40"/>
      <c r="F1963" s="50"/>
      <c r="G1963" s="91"/>
      <c r="H1963" s="40"/>
      <c r="I1963" s="44"/>
      <c r="J1963" s="48"/>
      <c r="K1963" s="49"/>
      <c r="L1963" s="42"/>
      <c r="M1963" s="86"/>
      <c r="N1963" s="71"/>
      <c r="O1963" s="72"/>
      <c r="P1963" s="70"/>
      <c r="Q1963" s="78"/>
      <c r="R1963" s="79"/>
      <c r="S1963" s="80"/>
      <c r="T1963" s="81"/>
      <c r="U1963" s="88"/>
      <c r="V1963" s="80"/>
      <c r="W1963" s="81"/>
      <c r="X1963" s="1"/>
    </row>
    <row r="1964" spans="1:24" ht="23.25">
      <c r="A1964" s="1"/>
      <c r="B1964" s="40"/>
      <c r="C1964" s="40"/>
      <c r="D1964" s="40"/>
      <c r="E1964" s="40"/>
      <c r="F1964" s="50"/>
      <c r="G1964" s="91"/>
      <c r="H1964" s="40"/>
      <c r="I1964" s="44"/>
      <c r="J1964" s="48"/>
      <c r="K1964" s="49"/>
      <c r="L1964" s="42"/>
      <c r="M1964" s="86"/>
      <c r="N1964" s="71"/>
      <c r="O1964" s="72"/>
      <c r="P1964" s="70"/>
      <c r="Q1964" s="78"/>
      <c r="R1964" s="79"/>
      <c r="S1964" s="80"/>
      <c r="T1964" s="81"/>
      <c r="U1964" s="88"/>
      <c r="V1964" s="80"/>
      <c r="W1964" s="81"/>
      <c r="X1964" s="1"/>
    </row>
    <row r="1965" spans="1:24" ht="23.25">
      <c r="A1965" s="1"/>
      <c r="B1965" s="40"/>
      <c r="C1965" s="40"/>
      <c r="D1965" s="40"/>
      <c r="E1965" s="40"/>
      <c r="F1965" s="50"/>
      <c r="G1965" s="91"/>
      <c r="H1965" s="40"/>
      <c r="I1965" s="44"/>
      <c r="J1965" s="48"/>
      <c r="K1965" s="49"/>
      <c r="L1965" s="42"/>
      <c r="M1965" s="86"/>
      <c r="N1965" s="71"/>
      <c r="O1965" s="72"/>
      <c r="P1965" s="70"/>
      <c r="Q1965" s="78"/>
      <c r="R1965" s="79"/>
      <c r="S1965" s="80"/>
      <c r="T1965" s="81"/>
      <c r="U1965" s="88"/>
      <c r="V1965" s="80"/>
      <c r="W1965" s="81"/>
      <c r="X1965" s="1"/>
    </row>
    <row r="1966" spans="1:24" ht="23.25">
      <c r="A1966" s="1"/>
      <c r="B1966" s="40"/>
      <c r="C1966" s="40"/>
      <c r="D1966" s="40"/>
      <c r="E1966" s="40"/>
      <c r="F1966" s="50"/>
      <c r="G1966" s="91"/>
      <c r="H1966" s="40"/>
      <c r="I1966" s="44"/>
      <c r="J1966" s="48"/>
      <c r="K1966" s="49"/>
      <c r="L1966" s="42"/>
      <c r="M1966" s="86"/>
      <c r="N1966" s="71"/>
      <c r="O1966" s="72"/>
      <c r="P1966" s="70"/>
      <c r="Q1966" s="78"/>
      <c r="R1966" s="79"/>
      <c r="S1966" s="80"/>
      <c r="T1966" s="81"/>
      <c r="U1966" s="88"/>
      <c r="V1966" s="80"/>
      <c r="W1966" s="81"/>
      <c r="X1966" s="1"/>
    </row>
    <row r="1967" spans="1:24" ht="23.25">
      <c r="A1967" s="1"/>
      <c r="B1967" s="40"/>
      <c r="C1967" s="40"/>
      <c r="D1967" s="40"/>
      <c r="E1967" s="40"/>
      <c r="F1967" s="50"/>
      <c r="G1967" s="91"/>
      <c r="H1967" s="40"/>
      <c r="I1967" s="44"/>
      <c r="J1967" s="48"/>
      <c r="K1967" s="49"/>
      <c r="L1967" s="42"/>
      <c r="M1967" s="86"/>
      <c r="N1967" s="71"/>
      <c r="O1967" s="72"/>
      <c r="P1967" s="70"/>
      <c r="Q1967" s="78"/>
      <c r="R1967" s="79"/>
      <c r="S1967" s="80"/>
      <c r="T1967" s="81"/>
      <c r="U1967" s="88"/>
      <c r="V1967" s="80"/>
      <c r="W1967" s="81"/>
      <c r="X1967" s="1"/>
    </row>
    <row r="1968" spans="1:24" ht="23.25">
      <c r="A1968" s="1"/>
      <c r="B1968" s="40"/>
      <c r="C1968" s="40"/>
      <c r="D1968" s="40"/>
      <c r="E1968" s="40"/>
      <c r="F1968" s="50"/>
      <c r="G1968" s="91"/>
      <c r="H1968" s="40"/>
      <c r="I1968" s="44"/>
      <c r="J1968" s="48"/>
      <c r="K1968" s="49"/>
      <c r="L1968" s="42"/>
      <c r="M1968" s="86"/>
      <c r="N1968" s="71"/>
      <c r="O1968" s="72"/>
      <c r="P1968" s="70"/>
      <c r="Q1968" s="78"/>
      <c r="R1968" s="79"/>
      <c r="S1968" s="80"/>
      <c r="T1968" s="81"/>
      <c r="U1968" s="88"/>
      <c r="V1968" s="80"/>
      <c r="W1968" s="81"/>
      <c r="X1968" s="1"/>
    </row>
    <row r="1969" spans="1:24" ht="23.25">
      <c r="A1969" s="1"/>
      <c r="B1969" s="40"/>
      <c r="C1969" s="40"/>
      <c r="D1969" s="40"/>
      <c r="E1969" s="40"/>
      <c r="F1969" s="50"/>
      <c r="G1969" s="91"/>
      <c r="H1969" s="40"/>
      <c r="I1969" s="44"/>
      <c r="J1969" s="48"/>
      <c r="K1969" s="49"/>
      <c r="L1969" s="42"/>
      <c r="M1969" s="86"/>
      <c r="N1969" s="71"/>
      <c r="O1969" s="72"/>
      <c r="P1969" s="70"/>
      <c r="Q1969" s="78"/>
      <c r="R1969" s="79"/>
      <c r="S1969" s="80"/>
      <c r="T1969" s="81"/>
      <c r="U1969" s="88"/>
      <c r="V1969" s="80"/>
      <c r="W1969" s="81"/>
      <c r="X1969" s="1"/>
    </row>
    <row r="1970" spans="1:24" ht="23.25">
      <c r="A1970" s="1"/>
      <c r="B1970" s="40"/>
      <c r="C1970" s="40"/>
      <c r="D1970" s="40"/>
      <c r="E1970" s="40"/>
      <c r="F1970" s="50"/>
      <c r="G1970" s="91"/>
      <c r="H1970" s="40"/>
      <c r="I1970" s="44"/>
      <c r="J1970" s="48"/>
      <c r="K1970" s="49"/>
      <c r="L1970" s="42"/>
      <c r="M1970" s="86"/>
      <c r="N1970" s="71"/>
      <c r="O1970" s="72"/>
      <c r="P1970" s="70"/>
      <c r="Q1970" s="78"/>
      <c r="R1970" s="79"/>
      <c r="S1970" s="80"/>
      <c r="T1970" s="81"/>
      <c r="U1970" s="88"/>
      <c r="V1970" s="80"/>
      <c r="W1970" s="81"/>
      <c r="X1970" s="1"/>
    </row>
    <row r="1971" spans="1:24" ht="23.25">
      <c r="A1971" s="1"/>
      <c r="B1971" s="40"/>
      <c r="C1971" s="40"/>
      <c r="D1971" s="40"/>
      <c r="E1971" s="40"/>
      <c r="F1971" s="50"/>
      <c r="G1971" s="91"/>
      <c r="H1971" s="40"/>
      <c r="I1971" s="44"/>
      <c r="J1971" s="48" t="s">
        <v>716</v>
      </c>
      <c r="K1971" s="49"/>
      <c r="L1971" s="42"/>
      <c r="M1971" s="86"/>
      <c r="N1971" s="71"/>
      <c r="O1971" s="72"/>
      <c r="P1971" s="70"/>
      <c r="Q1971" s="78"/>
      <c r="R1971" s="79"/>
      <c r="S1971" s="80"/>
      <c r="T1971" s="81"/>
      <c r="U1971" s="88"/>
      <c r="V1971" s="80"/>
      <c r="W1971" s="81"/>
      <c r="X1971" s="1"/>
    </row>
    <row r="1972" spans="1:24" ht="23.25">
      <c r="A1972" s="1"/>
      <c r="B1972" s="40"/>
      <c r="C1972" s="40"/>
      <c r="D1972" s="40"/>
      <c r="E1972" s="40"/>
      <c r="F1972" s="50"/>
      <c r="G1972" s="91"/>
      <c r="H1972" s="40"/>
      <c r="I1972" s="44"/>
      <c r="J1972" s="48" t="s">
        <v>660</v>
      </c>
      <c r="K1972" s="49"/>
      <c r="L1972" s="42"/>
      <c r="M1972" s="86"/>
      <c r="N1972" s="71"/>
      <c r="O1972" s="72"/>
      <c r="P1972" s="70"/>
      <c r="Q1972" s="78"/>
      <c r="R1972" s="79"/>
      <c r="S1972" s="80"/>
      <c r="T1972" s="81"/>
      <c r="U1972" s="88"/>
      <c r="V1972" s="80"/>
      <c r="W1972" s="81"/>
      <c r="X1972" s="1"/>
    </row>
    <row r="1973" spans="1:24" ht="23.25">
      <c r="A1973" s="1"/>
      <c r="B1973" s="40"/>
      <c r="C1973" s="40"/>
      <c r="D1973" s="40"/>
      <c r="E1973" s="40"/>
      <c r="F1973" s="50"/>
      <c r="G1973" s="91"/>
      <c r="H1973" s="40"/>
      <c r="I1973" s="44"/>
      <c r="J1973" s="48" t="s">
        <v>661</v>
      </c>
      <c r="K1973" s="49"/>
      <c r="L1973" s="42"/>
      <c r="M1973" s="86"/>
      <c r="N1973" s="71"/>
      <c r="O1973" s="72"/>
      <c r="P1973" s="70"/>
      <c r="Q1973" s="78"/>
      <c r="R1973" s="79"/>
      <c r="S1973" s="80"/>
      <c r="T1973" s="81"/>
      <c r="U1973" s="88"/>
      <c r="V1973" s="80"/>
      <c r="W1973" s="81"/>
      <c r="X1973" s="1"/>
    </row>
    <row r="1974" spans="1:24" ht="23.25">
      <c r="A1974" s="1"/>
      <c r="B1974" s="40"/>
      <c r="C1974" s="40"/>
      <c r="D1974" s="40"/>
      <c r="E1974" s="40"/>
      <c r="F1974" s="50"/>
      <c r="G1974" s="91"/>
      <c r="H1974" s="40"/>
      <c r="I1974" s="44"/>
      <c r="J1974" s="48" t="s">
        <v>662</v>
      </c>
      <c r="K1974" s="49"/>
      <c r="L1974" s="42"/>
      <c r="M1974" s="86"/>
      <c r="N1974" s="71"/>
      <c r="O1974" s="72"/>
      <c r="P1974" s="70"/>
      <c r="Q1974" s="78"/>
      <c r="R1974" s="79"/>
      <c r="S1974" s="80"/>
      <c r="T1974" s="81"/>
      <c r="U1974" s="88"/>
      <c r="V1974" s="80"/>
      <c r="W1974" s="81"/>
      <c r="X1974" s="1"/>
    </row>
    <row r="1975" spans="1:24" ht="23.25">
      <c r="A1975" s="1"/>
      <c r="B1975" s="40"/>
      <c r="C1975" s="40"/>
      <c r="D1975" s="40"/>
      <c r="E1975" s="40"/>
      <c r="F1975" s="50"/>
      <c r="G1975" s="91"/>
      <c r="H1975" s="40"/>
      <c r="I1975" s="44"/>
      <c r="J1975" s="48" t="s">
        <v>663</v>
      </c>
      <c r="K1975" s="49"/>
      <c r="L1975" s="42"/>
      <c r="M1975" s="86"/>
      <c r="N1975" s="71"/>
      <c r="O1975" s="72"/>
      <c r="P1975" s="70"/>
      <c r="Q1975" s="78"/>
      <c r="R1975" s="79"/>
      <c r="S1975" s="80"/>
      <c r="T1975" s="81"/>
      <c r="U1975" s="88"/>
      <c r="V1975" s="80"/>
      <c r="W1975" s="81"/>
      <c r="X1975" s="1"/>
    </row>
    <row r="1976" spans="1:24" ht="23.25">
      <c r="A1976" s="1"/>
      <c r="B1976" s="40"/>
      <c r="C1976" s="40"/>
      <c r="D1976" s="40"/>
      <c r="E1976" s="40"/>
      <c r="F1976" s="50"/>
      <c r="G1976" s="91"/>
      <c r="H1976" s="40"/>
      <c r="I1976" s="44"/>
      <c r="J1976" s="48" t="s">
        <v>664</v>
      </c>
      <c r="K1976" s="49"/>
      <c r="L1976" s="42"/>
      <c r="M1976" s="86"/>
      <c r="N1976" s="71"/>
      <c r="O1976" s="72"/>
      <c r="P1976" s="70"/>
      <c r="Q1976" s="78"/>
      <c r="R1976" s="79"/>
      <c r="S1976" s="80"/>
      <c r="T1976" s="81"/>
      <c r="U1976" s="88"/>
      <c r="V1976" s="80"/>
      <c r="W1976" s="81"/>
      <c r="X1976" s="1"/>
    </row>
    <row r="1977" spans="1:24" ht="23.25">
      <c r="A1977" s="1"/>
      <c r="B1977" s="40"/>
      <c r="C1977" s="40"/>
      <c r="D1977" s="40"/>
      <c r="E1977" s="40"/>
      <c r="F1977" s="50"/>
      <c r="G1977" s="91"/>
      <c r="H1977" s="40"/>
      <c r="I1977" s="44"/>
      <c r="J1977" s="48" t="s">
        <v>665</v>
      </c>
      <c r="K1977" s="49"/>
      <c r="L1977" s="42"/>
      <c r="M1977" s="86"/>
      <c r="N1977" s="71"/>
      <c r="O1977" s="72"/>
      <c r="P1977" s="70"/>
      <c r="Q1977" s="78"/>
      <c r="R1977" s="79"/>
      <c r="S1977" s="80"/>
      <c r="T1977" s="81"/>
      <c r="U1977" s="88"/>
      <c r="V1977" s="80"/>
      <c r="W1977" s="81"/>
      <c r="X1977" s="1"/>
    </row>
    <row r="1978" spans="1:24" ht="23.25">
      <c r="A1978" s="1"/>
      <c r="B1978" s="40"/>
      <c r="C1978" s="40"/>
      <c r="D1978" s="40"/>
      <c r="E1978" s="40"/>
      <c r="F1978" s="50"/>
      <c r="G1978" s="91"/>
      <c r="H1978" s="40"/>
      <c r="I1978" s="44"/>
      <c r="J1978" s="48" t="s">
        <v>666</v>
      </c>
      <c r="K1978" s="49"/>
      <c r="L1978" s="42"/>
      <c r="M1978" s="86"/>
      <c r="N1978" s="71"/>
      <c r="O1978" s="72"/>
      <c r="P1978" s="70"/>
      <c r="Q1978" s="78"/>
      <c r="R1978" s="79"/>
      <c r="S1978" s="80"/>
      <c r="T1978" s="81"/>
      <c r="U1978" s="88"/>
      <c r="V1978" s="80"/>
      <c r="W1978" s="81"/>
      <c r="X1978" s="1"/>
    </row>
    <row r="1979" spans="1:24" ht="23.25">
      <c r="A1979" s="1"/>
      <c r="B1979" s="40"/>
      <c r="C1979" s="40"/>
      <c r="D1979" s="40"/>
      <c r="E1979" s="40"/>
      <c r="F1979" s="50"/>
      <c r="G1979" s="91"/>
      <c r="H1979" s="40"/>
      <c r="I1979" s="44"/>
      <c r="J1979" s="48" t="s">
        <v>667</v>
      </c>
      <c r="K1979" s="49"/>
      <c r="L1979" s="42"/>
      <c r="M1979" s="86"/>
      <c r="N1979" s="71"/>
      <c r="O1979" s="72"/>
      <c r="P1979" s="70"/>
      <c r="Q1979" s="78"/>
      <c r="R1979" s="79"/>
      <c r="S1979" s="80"/>
      <c r="T1979" s="81"/>
      <c r="U1979" s="88"/>
      <c r="V1979" s="80"/>
      <c r="W1979" s="81"/>
      <c r="X1979" s="1"/>
    </row>
    <row r="1980" spans="1:24" ht="23.25">
      <c r="A1980" s="1"/>
      <c r="B1980" s="51"/>
      <c r="C1980" s="51"/>
      <c r="D1980" s="51"/>
      <c r="E1980" s="51"/>
      <c r="F1980" s="93"/>
      <c r="G1980" s="94"/>
      <c r="H1980" s="51"/>
      <c r="I1980" s="55"/>
      <c r="J1980" s="56"/>
      <c r="K1980" s="57"/>
      <c r="L1980" s="53"/>
      <c r="M1980" s="87"/>
      <c r="N1980" s="73"/>
      <c r="O1980" s="74"/>
      <c r="P1980" s="75"/>
      <c r="Q1980" s="82"/>
      <c r="R1980" s="83"/>
      <c r="S1980" s="84"/>
      <c r="T1980" s="85"/>
      <c r="U1980" s="82"/>
      <c r="V1980" s="84"/>
      <c r="W1980" s="85"/>
      <c r="X1980" s="1"/>
    </row>
    <row r="1981" spans="1:24" ht="23.25">
      <c r="A1981" s="1" t="s">
        <v>12</v>
      </c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58"/>
      <c r="T1981" s="58"/>
      <c r="U1981" s="58"/>
      <c r="V1981" s="58"/>
      <c r="W1981" s="58"/>
      <c r="X1981" s="1" t="s">
        <v>12</v>
      </c>
    </row>
    <row r="65176" spans="1:24" ht="23.25">
      <c r="A65176" s="1"/>
      <c r="B65176" s="1"/>
      <c r="C65176" s="1"/>
      <c r="D65176" s="1"/>
      <c r="E65176" s="1"/>
      <c r="F65176" s="1"/>
      <c r="G65176" s="1"/>
      <c r="H65176" s="1"/>
      <c r="I65176" s="1"/>
      <c r="J65176" s="1"/>
      <c r="K65176" s="1"/>
      <c r="L65176" s="1"/>
      <c r="M65176" s="1"/>
      <c r="N65176" s="1"/>
      <c r="O65176" s="1"/>
      <c r="P65176" s="1"/>
      <c r="Q65176" s="1"/>
      <c r="R65176" s="1"/>
      <c r="S65176" s="58"/>
      <c r="T65176" s="58"/>
      <c r="U65176" s="58"/>
      <c r="V65176" s="58"/>
      <c r="W65176" s="58"/>
      <c r="X65176" s="1"/>
    </row>
    <row r="65177" spans="1:24" ht="23.25">
      <c r="A65177" s="1"/>
      <c r="B65177" s="1" t="s">
        <v>1</v>
      </c>
      <c r="C65177" s="1"/>
      <c r="D65177" s="1"/>
      <c r="E65177" s="1"/>
      <c r="F65177" s="1"/>
      <c r="G65177" s="1"/>
      <c r="H65177" s="1"/>
      <c r="I65177" s="1"/>
      <c r="J65177" s="1"/>
      <c r="K65177" s="1"/>
      <c r="L65177" s="1"/>
      <c r="M65177" s="1"/>
      <c r="N65177" s="1"/>
      <c r="O65177" s="1"/>
      <c r="P65177" s="1"/>
      <c r="Q65177" s="1"/>
      <c r="R65177" s="1"/>
      <c r="S65177" s="58"/>
      <c r="T65177" s="58"/>
      <c r="U65177" s="59"/>
      <c r="V65177" s="58"/>
      <c r="W65177" s="59" t="s">
        <v>668</v>
      </c>
      <c r="X65177" s="1"/>
    </row>
    <row r="65178" spans="1:24" ht="23.25">
      <c r="A65178" s="1"/>
      <c r="B65178" s="7"/>
      <c r="C65178" s="8"/>
      <c r="D65178" s="8"/>
      <c r="E65178" s="8"/>
      <c r="F65178" s="8"/>
      <c r="G65178" s="8"/>
      <c r="H65178" s="60"/>
      <c r="I65178" s="10"/>
      <c r="J65178" s="10"/>
      <c r="K65178" s="11"/>
      <c r="L65178" s="7" t="s">
        <v>34</v>
      </c>
      <c r="M65178" s="12"/>
      <c r="N65178" s="12"/>
      <c r="O65178" s="12"/>
      <c r="P65178" s="12"/>
      <c r="Q65178" s="12"/>
      <c r="R65178" s="12"/>
      <c r="S65178" s="13"/>
      <c r="T65178" s="8"/>
      <c r="U65178" s="8"/>
      <c r="V65178" s="8"/>
      <c r="W65178" s="9"/>
      <c r="X65178" s="1"/>
    </row>
    <row r="65179" spans="1:24" ht="23.25">
      <c r="A65179" s="1"/>
      <c r="B65179" s="14" t="s">
        <v>23</v>
      </c>
      <c r="C65179" s="15"/>
      <c r="D65179" s="15"/>
      <c r="E65179" s="15"/>
      <c r="F65179" s="15"/>
      <c r="G65179" s="15"/>
      <c r="H65179" s="61"/>
      <c r="I65179" s="17"/>
      <c r="J65179" s="17"/>
      <c r="K65179" s="18"/>
      <c r="L65179" s="19"/>
      <c r="M65179" s="66"/>
      <c r="N65179" s="62" t="s">
        <v>35</v>
      </c>
      <c r="O65179" s="62"/>
      <c r="P65179" s="62"/>
      <c r="Q65179" s="62"/>
      <c r="R65179" s="63"/>
      <c r="S65179" s="14" t="s">
        <v>2</v>
      </c>
      <c r="T65179" s="15"/>
      <c r="U65179" s="15"/>
      <c r="V65179" s="15"/>
      <c r="W65179" s="16"/>
      <c r="X65179" s="1"/>
    </row>
    <row r="65180" spans="1:24" ht="23.25">
      <c r="A65180" s="1"/>
      <c r="B65180" s="20" t="s">
        <v>24</v>
      </c>
      <c r="C65180" s="21"/>
      <c r="D65180" s="21"/>
      <c r="E65180" s="21"/>
      <c r="F65180" s="21"/>
      <c r="G65180" s="21"/>
      <c r="H65180" s="61"/>
      <c r="I65180" s="1"/>
      <c r="J65180" s="2" t="s">
        <v>4</v>
      </c>
      <c r="K65180" s="18"/>
      <c r="L65180" s="23" t="s">
        <v>32</v>
      </c>
      <c r="M65180" s="23" t="s">
        <v>20</v>
      </c>
      <c r="N65180" s="64"/>
      <c r="O65180" s="17"/>
      <c r="P65180" s="65"/>
      <c r="Q65180" s="23" t="s">
        <v>3</v>
      </c>
      <c r="R65180" s="16"/>
      <c r="S65180" s="20" t="s">
        <v>36</v>
      </c>
      <c r="T65180" s="21"/>
      <c r="U65180" s="21"/>
      <c r="V65180" s="21"/>
      <c r="W65180" s="22"/>
      <c r="X65180" s="1"/>
    </row>
    <row r="65181" spans="1:24" ht="23.25">
      <c r="A65181" s="1"/>
      <c r="B65181" s="24"/>
      <c r="C65181" s="24"/>
      <c r="D65181" s="24"/>
      <c r="E65181" s="24"/>
      <c r="F65181" s="25"/>
      <c r="G65181" s="1"/>
      <c r="H65181" s="24"/>
      <c r="I65181" s="24"/>
      <c r="J65181" s="26"/>
      <c r="K65181" s="18"/>
      <c r="L65181" s="26" t="s">
        <v>33</v>
      </c>
      <c r="M65181" s="30" t="s">
        <v>21</v>
      </c>
      <c r="N65181" s="28" t="s">
        <v>6</v>
      </c>
      <c r="O65181" s="67" t="s">
        <v>7</v>
      </c>
      <c r="P65181" s="28" t="s">
        <v>8</v>
      </c>
      <c r="Q65181" s="20" t="s">
        <v>30</v>
      </c>
      <c r="R65181" s="22"/>
      <c r="S65181" s="24"/>
      <c r="T65181" s="25"/>
      <c r="U65181" s="1"/>
      <c r="V65181" s="14" t="s">
        <v>3</v>
      </c>
      <c r="W65181" s="16"/>
      <c r="X65181" s="1"/>
    </row>
    <row r="65182" spans="1:24" ht="23.25">
      <c r="A65182" s="1"/>
      <c r="B65182" s="14" t="s">
        <v>13</v>
      </c>
      <c r="C65182" s="14" t="s">
        <v>14</v>
      </c>
      <c r="D65182" s="14" t="s">
        <v>15</v>
      </c>
      <c r="E65182" s="14" t="s">
        <v>16</v>
      </c>
      <c r="F65182" s="27" t="s">
        <v>17</v>
      </c>
      <c r="G65182" s="2" t="s">
        <v>5</v>
      </c>
      <c r="H65182" s="14" t="s">
        <v>18</v>
      </c>
      <c r="I65182" s="24"/>
      <c r="J65182" s="1"/>
      <c r="K65182" s="18"/>
      <c r="L65182" s="26" t="s">
        <v>19</v>
      </c>
      <c r="M65182" s="28" t="s">
        <v>22</v>
      </c>
      <c r="N65182" s="28"/>
      <c r="O65182" s="28"/>
      <c r="P65182" s="28"/>
      <c r="Q65182" s="26" t="s">
        <v>25</v>
      </c>
      <c r="R65182" s="29" t="s">
        <v>25</v>
      </c>
      <c r="S65182" s="30" t="s">
        <v>6</v>
      </c>
      <c r="T65182" s="28" t="s">
        <v>9</v>
      </c>
      <c r="U65182" s="26" t="s">
        <v>10</v>
      </c>
      <c r="V65182" s="14" t="s">
        <v>11</v>
      </c>
      <c r="W65182" s="16"/>
      <c r="X65182" s="1"/>
    </row>
    <row r="65183" spans="1:24" ht="23.25">
      <c r="A65183" s="1"/>
      <c r="B65183" s="31"/>
      <c r="C65183" s="31"/>
      <c r="D65183" s="31"/>
      <c r="E65183" s="31"/>
      <c r="F65183" s="32"/>
      <c r="G65183" s="33"/>
      <c r="H65183" s="31"/>
      <c r="I65183" s="31"/>
      <c r="J65183" s="33"/>
      <c r="K65183" s="34"/>
      <c r="L65183" s="35"/>
      <c r="M65183" s="36"/>
      <c r="N65183" s="36"/>
      <c r="O65183" s="36"/>
      <c r="P65183" s="36"/>
      <c r="Q65183" s="35" t="s">
        <v>26</v>
      </c>
      <c r="R65183" s="37" t="s">
        <v>27</v>
      </c>
      <c r="S65183" s="31"/>
      <c r="T65183" s="32"/>
      <c r="U65183" s="33"/>
      <c r="V65183" s="38" t="s">
        <v>28</v>
      </c>
      <c r="W65183" s="39" t="s">
        <v>29</v>
      </c>
      <c r="X65183" s="1"/>
    </row>
    <row r="65184" spans="1:24" ht="23.25">
      <c r="A65184" s="1"/>
      <c r="B65184" s="40"/>
      <c r="C65184" s="40"/>
      <c r="D65184" s="40"/>
      <c r="E65184" s="40"/>
      <c r="F65184" s="41"/>
      <c r="G65184" s="42"/>
      <c r="H65184" s="43"/>
      <c r="I65184" s="44"/>
      <c r="J65184" s="45"/>
      <c r="K65184" s="46"/>
      <c r="L65184" s="47"/>
      <c r="M65184" s="86"/>
      <c r="N65184" s="70"/>
      <c r="O65184" s="70"/>
      <c r="P65184" s="70"/>
      <c r="Q65184" s="78"/>
      <c r="R65184" s="79"/>
      <c r="S65184" s="80"/>
      <c r="T65184" s="80"/>
      <c r="U65184" s="80"/>
      <c r="V65184" s="80"/>
      <c r="W65184" s="81"/>
      <c r="X65184" s="1"/>
    </row>
    <row r="65185" spans="1:24" ht="23.25">
      <c r="A65185" s="1"/>
      <c r="B65185" s="43"/>
      <c r="C65185" s="43"/>
      <c r="D65185" s="43"/>
      <c r="E65185" s="43"/>
      <c r="F65185" s="41"/>
      <c r="G65185" s="42"/>
      <c r="H65185" s="43"/>
      <c r="I65185" s="44"/>
      <c r="J65185" s="48"/>
      <c r="K65185" s="49"/>
      <c r="L65185" s="42"/>
      <c r="M65185" s="86"/>
      <c r="N65185" s="71"/>
      <c r="O65185" s="72"/>
      <c r="P65185" s="70"/>
      <c r="Q65185" s="78"/>
      <c r="R65185" s="79"/>
      <c r="S65185" s="80"/>
      <c r="T65185" s="81"/>
      <c r="U65185" s="88"/>
      <c r="V65185" s="80"/>
      <c r="W65185" s="81"/>
      <c r="X65185" s="1"/>
    </row>
    <row r="65186" spans="1:24" ht="23.25">
      <c r="A65186" s="1"/>
      <c r="B65186" s="40"/>
      <c r="C65186" s="40"/>
      <c r="D65186" s="40"/>
      <c r="E65186" s="40"/>
      <c r="F65186" s="41"/>
      <c r="G65186" s="42"/>
      <c r="H65186" s="43"/>
      <c r="I65186" s="44"/>
      <c r="J65186" s="48"/>
      <c r="K65186" s="49"/>
      <c r="L65186" s="42"/>
      <c r="M65186" s="86"/>
      <c r="N65186" s="71"/>
      <c r="O65186" s="72"/>
      <c r="P65186" s="70"/>
      <c r="Q65186" s="78"/>
      <c r="R65186" s="79"/>
      <c r="S65186" s="80"/>
      <c r="T65186" s="81"/>
      <c r="U65186" s="88"/>
      <c r="V65186" s="80"/>
      <c r="W65186" s="81"/>
      <c r="X65186" s="1"/>
    </row>
    <row r="65187" spans="1:24" ht="23.25">
      <c r="A65187" s="1"/>
      <c r="B65187" s="43"/>
      <c r="C65187" s="43"/>
      <c r="D65187" s="43"/>
      <c r="E65187" s="43"/>
      <c r="F65187" s="41"/>
      <c r="G65187" s="42"/>
      <c r="H65187" s="43"/>
      <c r="I65187" s="44"/>
      <c r="J65187" s="48"/>
      <c r="K65187" s="49"/>
      <c r="L65187" s="42"/>
      <c r="M65187" s="86"/>
      <c r="N65187" s="71"/>
      <c r="O65187" s="72"/>
      <c r="P65187" s="70"/>
      <c r="Q65187" s="78"/>
      <c r="R65187" s="79"/>
      <c r="S65187" s="80"/>
      <c r="T65187" s="81"/>
      <c r="U65187" s="88"/>
      <c r="V65187" s="80"/>
      <c r="W65187" s="81"/>
      <c r="X65187" s="1"/>
    </row>
    <row r="65188" spans="1:24" ht="23.25">
      <c r="A65188" s="1"/>
      <c r="B65188" s="43"/>
      <c r="C65188" s="43"/>
      <c r="D65188" s="43"/>
      <c r="E65188" s="43"/>
      <c r="F65188" s="41"/>
      <c r="G65188" s="42"/>
      <c r="H65188" s="43"/>
      <c r="I65188" s="44"/>
      <c r="J65188" s="48"/>
      <c r="K65188" s="49"/>
      <c r="L65188" s="42"/>
      <c r="M65188" s="86"/>
      <c r="N65188" s="71"/>
      <c r="O65188" s="72"/>
      <c r="P65188" s="70"/>
      <c r="Q65188" s="78"/>
      <c r="R65188" s="79"/>
      <c r="S65188" s="80"/>
      <c r="T65188" s="81"/>
      <c r="U65188" s="88"/>
      <c r="V65188" s="80"/>
      <c r="W65188" s="81"/>
      <c r="X65188" s="1"/>
    </row>
    <row r="65189" spans="1:24" ht="23.25">
      <c r="A65189" s="1"/>
      <c r="B65189" s="43"/>
      <c r="C65189" s="43"/>
      <c r="D65189" s="43"/>
      <c r="E65189" s="43"/>
      <c r="F65189" s="50"/>
      <c r="G65189" s="42"/>
      <c r="H65189" s="43"/>
      <c r="I65189" s="44"/>
      <c r="J65189" s="48"/>
      <c r="K65189" s="49"/>
      <c r="L65189" s="42"/>
      <c r="M65189" s="86"/>
      <c r="N65189" s="71"/>
      <c r="O65189" s="72"/>
      <c r="P65189" s="70"/>
      <c r="Q65189" s="78"/>
      <c r="R65189" s="79"/>
      <c r="S65189" s="80"/>
      <c r="T65189" s="81"/>
      <c r="U65189" s="88"/>
      <c r="V65189" s="80"/>
      <c r="W65189" s="81"/>
      <c r="X65189" s="1"/>
    </row>
    <row r="65190" spans="1:24" ht="23.25">
      <c r="A65190" s="1"/>
      <c r="B65190" s="43"/>
      <c r="C65190" s="43"/>
      <c r="D65190" s="43"/>
      <c r="E65190" s="43"/>
      <c r="F65190" s="41"/>
      <c r="G65190" s="42"/>
      <c r="H65190" s="43"/>
      <c r="I65190" s="44"/>
      <c r="J65190" s="48"/>
      <c r="K65190" s="49"/>
      <c r="L65190" s="42"/>
      <c r="M65190" s="86"/>
      <c r="N65190" s="71"/>
      <c r="O65190" s="72"/>
      <c r="P65190" s="70"/>
      <c r="Q65190" s="78"/>
      <c r="R65190" s="79"/>
      <c r="S65190" s="80"/>
      <c r="T65190" s="81"/>
      <c r="U65190" s="88"/>
      <c r="V65190" s="80"/>
      <c r="W65190" s="81"/>
      <c r="X65190" s="1"/>
    </row>
    <row r="65191" spans="1:24" ht="23.25">
      <c r="A65191" s="1"/>
      <c r="B65191" s="43"/>
      <c r="C65191" s="43"/>
      <c r="D65191" s="43"/>
      <c r="E65191" s="43"/>
      <c r="F65191" s="41"/>
      <c r="G65191" s="42"/>
      <c r="H65191" s="40"/>
      <c r="I65191" s="44"/>
      <c r="J65191" s="48"/>
      <c r="K65191" s="49"/>
      <c r="L65191" s="42"/>
      <c r="M65191" s="86"/>
      <c r="N65191" s="71"/>
      <c r="O65191" s="72"/>
      <c r="P65191" s="70"/>
      <c r="Q65191" s="78"/>
      <c r="R65191" s="79"/>
      <c r="S65191" s="80"/>
      <c r="T65191" s="81"/>
      <c r="U65191" s="88"/>
      <c r="V65191" s="80"/>
      <c r="W65191" s="81"/>
      <c r="X65191" s="1"/>
    </row>
    <row r="65192" spans="1:24" ht="23.25">
      <c r="A65192" s="1"/>
      <c r="B65192" s="43"/>
      <c r="C65192" s="43"/>
      <c r="D65192" s="43"/>
      <c r="E65192" s="43"/>
      <c r="F65192" s="41"/>
      <c r="G65192" s="42"/>
      <c r="H65192" s="43"/>
      <c r="I65192" s="44"/>
      <c r="J65192" s="48"/>
      <c r="K65192" s="49"/>
      <c r="L65192" s="42"/>
      <c r="M65192" s="86"/>
      <c r="N65192" s="71"/>
      <c r="O65192" s="72"/>
      <c r="P65192" s="70"/>
      <c r="Q65192" s="78"/>
      <c r="R65192" s="79"/>
      <c r="S65192" s="80"/>
      <c r="T65192" s="81"/>
      <c r="U65192" s="88"/>
      <c r="V65192" s="80"/>
      <c r="W65192" s="81"/>
      <c r="X65192" s="1"/>
    </row>
    <row r="65193" spans="1:24" ht="23.25">
      <c r="A65193" s="1"/>
      <c r="B65193" s="43"/>
      <c r="C65193" s="43"/>
      <c r="D65193" s="43"/>
      <c r="E65193" s="43"/>
      <c r="F65193" s="41"/>
      <c r="G65193" s="42"/>
      <c r="H65193" s="43"/>
      <c r="I65193" s="44"/>
      <c r="J65193" s="48"/>
      <c r="K65193" s="49"/>
      <c r="L65193" s="42"/>
      <c r="M65193" s="86"/>
      <c r="N65193" s="71"/>
      <c r="O65193" s="72"/>
      <c r="P65193" s="70"/>
      <c r="Q65193" s="78"/>
      <c r="R65193" s="79"/>
      <c r="S65193" s="80"/>
      <c r="T65193" s="81"/>
      <c r="U65193" s="88"/>
      <c r="V65193" s="80"/>
      <c r="W65193" s="81"/>
      <c r="X65193" s="1"/>
    </row>
    <row r="65194" spans="1:24" ht="23.25">
      <c r="A65194" s="1"/>
      <c r="B65194" s="43"/>
      <c r="C65194" s="43"/>
      <c r="D65194" s="43"/>
      <c r="E65194" s="43"/>
      <c r="F65194" s="41"/>
      <c r="G65194" s="42"/>
      <c r="H65194" s="43"/>
      <c r="I65194" s="44"/>
      <c r="J65194" s="48"/>
      <c r="K65194" s="49"/>
      <c r="L65194" s="42"/>
      <c r="M65194" s="86"/>
      <c r="N65194" s="71"/>
      <c r="O65194" s="72"/>
      <c r="P65194" s="70"/>
      <c r="Q65194" s="78"/>
      <c r="R65194" s="79"/>
      <c r="S65194" s="80"/>
      <c r="T65194" s="81"/>
      <c r="U65194" s="88"/>
      <c r="V65194" s="80"/>
      <c r="W65194" s="81"/>
      <c r="X65194" s="1"/>
    </row>
    <row r="65195" spans="1:24" ht="23.25">
      <c r="A65195" s="1"/>
      <c r="B65195" s="43"/>
      <c r="C65195" s="43"/>
      <c r="D65195" s="43"/>
      <c r="E65195" s="43"/>
      <c r="F65195" s="41"/>
      <c r="G65195" s="42"/>
      <c r="H65195" s="43"/>
      <c r="I65195" s="44"/>
      <c r="J65195" s="48"/>
      <c r="K65195" s="49"/>
      <c r="L65195" s="42"/>
      <c r="M65195" s="86"/>
      <c r="N65195" s="71"/>
      <c r="O65195" s="72"/>
      <c r="P65195" s="70"/>
      <c r="Q65195" s="78"/>
      <c r="R65195" s="79"/>
      <c r="S65195" s="80"/>
      <c r="T65195" s="81"/>
      <c r="U65195" s="88"/>
      <c r="V65195" s="80"/>
      <c r="W65195" s="81"/>
      <c r="X65195" s="1"/>
    </row>
    <row r="65196" spans="1:24" ht="23.25">
      <c r="A65196" s="1"/>
      <c r="B65196" s="43"/>
      <c r="C65196" s="43"/>
      <c r="D65196" s="43"/>
      <c r="E65196" s="43"/>
      <c r="F65196" s="41"/>
      <c r="G65196" s="42"/>
      <c r="H65196" s="43"/>
      <c r="I65196" s="44"/>
      <c r="J65196" s="48"/>
      <c r="K65196" s="49"/>
      <c r="L65196" s="42"/>
      <c r="M65196" s="86"/>
      <c r="N65196" s="71"/>
      <c r="O65196" s="72"/>
      <c r="P65196" s="70"/>
      <c r="Q65196" s="78"/>
      <c r="R65196" s="79"/>
      <c r="S65196" s="80"/>
      <c r="T65196" s="81"/>
      <c r="U65196" s="88"/>
      <c r="V65196" s="80"/>
      <c r="W65196" s="81"/>
      <c r="X65196" s="1"/>
    </row>
    <row r="65197" spans="1:24" ht="23.25">
      <c r="A65197" s="1"/>
      <c r="B65197" s="43"/>
      <c r="C65197" s="43"/>
      <c r="D65197" s="43"/>
      <c r="E65197" s="43"/>
      <c r="F65197" s="50"/>
      <c r="G65197" s="42"/>
      <c r="H65197" s="43"/>
      <c r="I65197" s="44"/>
      <c r="J65197" s="48"/>
      <c r="K65197" s="49"/>
      <c r="L65197" s="42"/>
      <c r="M65197" s="86"/>
      <c r="N65197" s="71"/>
      <c r="O65197" s="72"/>
      <c r="P65197" s="70"/>
      <c r="Q65197" s="78"/>
      <c r="R65197" s="79"/>
      <c r="S65197" s="80"/>
      <c r="T65197" s="81"/>
      <c r="U65197" s="88"/>
      <c r="V65197" s="80"/>
      <c r="W65197" s="81"/>
      <c r="X65197" s="1"/>
    </row>
    <row r="65198" spans="1:24" ht="23.25">
      <c r="A65198" s="1"/>
      <c r="B65198" s="43"/>
      <c r="C65198" s="43"/>
      <c r="D65198" s="43"/>
      <c r="E65198" s="43"/>
      <c r="F65198" s="41"/>
      <c r="G65198" s="42"/>
      <c r="H65198" s="43"/>
      <c r="I65198" s="44"/>
      <c r="J65198" s="48"/>
      <c r="K65198" s="49"/>
      <c r="L65198" s="42"/>
      <c r="M65198" s="86"/>
      <c r="N65198" s="71"/>
      <c r="O65198" s="72"/>
      <c r="P65198" s="70"/>
      <c r="Q65198" s="78"/>
      <c r="R65198" s="79"/>
      <c r="S65198" s="80"/>
      <c r="T65198" s="81"/>
      <c r="U65198" s="88"/>
      <c r="V65198" s="80"/>
      <c r="W65198" s="81"/>
      <c r="X65198" s="1"/>
    </row>
    <row r="65199" spans="1:24" ht="23.25">
      <c r="A65199" s="1"/>
      <c r="B65199" s="43"/>
      <c r="C65199" s="43"/>
      <c r="D65199" s="43"/>
      <c r="E65199" s="43"/>
      <c r="F65199" s="41"/>
      <c r="G65199" s="42"/>
      <c r="H65199" s="40"/>
      <c r="I65199" s="44"/>
      <c r="J65199" s="48"/>
      <c r="K65199" s="49"/>
      <c r="L65199" s="42"/>
      <c r="M65199" s="86"/>
      <c r="N65199" s="71"/>
      <c r="O65199" s="72"/>
      <c r="P65199" s="70"/>
      <c r="Q65199" s="78"/>
      <c r="R65199" s="79"/>
      <c r="S65199" s="80"/>
      <c r="T65199" s="81"/>
      <c r="U65199" s="88"/>
      <c r="V65199" s="80"/>
      <c r="W65199" s="81"/>
      <c r="X65199" s="1"/>
    </row>
    <row r="65200" spans="1:24" ht="23.25">
      <c r="A65200" s="1"/>
      <c r="B65200" s="43"/>
      <c r="C65200" s="43"/>
      <c r="D65200" s="43"/>
      <c r="E65200" s="43"/>
      <c r="F65200" s="41"/>
      <c r="G65200" s="42"/>
      <c r="H65200" s="40"/>
      <c r="I65200" s="44"/>
      <c r="J65200" s="48"/>
      <c r="K65200" s="49"/>
      <c r="L65200" s="42"/>
      <c r="M65200" s="86"/>
      <c r="N65200" s="71"/>
      <c r="O65200" s="72"/>
      <c r="P65200" s="70"/>
      <c r="Q65200" s="78"/>
      <c r="R65200" s="79"/>
      <c r="S65200" s="80"/>
      <c r="T65200" s="81"/>
      <c r="U65200" s="88"/>
      <c r="V65200" s="80"/>
      <c r="W65200" s="81"/>
      <c r="X65200" s="1"/>
    </row>
    <row r="65201" spans="1:24" ht="23.25">
      <c r="A65201" s="1"/>
      <c r="B65201" s="43"/>
      <c r="C65201" s="43"/>
      <c r="D65201" s="43"/>
      <c r="E65201" s="43"/>
      <c r="F65201" s="41"/>
      <c r="G65201" s="42"/>
      <c r="H65201" s="43"/>
      <c r="I65201" s="44"/>
      <c r="J65201" s="48"/>
      <c r="K65201" s="49"/>
      <c r="L65201" s="42"/>
      <c r="M65201" s="86"/>
      <c r="N65201" s="71"/>
      <c r="O65201" s="72"/>
      <c r="P65201" s="70"/>
      <c r="Q65201" s="78"/>
      <c r="R65201" s="79"/>
      <c r="S65201" s="80"/>
      <c r="T65201" s="81"/>
      <c r="U65201" s="88"/>
      <c r="V65201" s="80"/>
      <c r="W65201" s="81"/>
      <c r="X65201" s="1"/>
    </row>
    <row r="65202" spans="1:24" ht="23.25">
      <c r="A65202" s="1"/>
      <c r="B65202" s="43"/>
      <c r="C65202" s="43"/>
      <c r="D65202" s="43"/>
      <c r="E65202" s="43"/>
      <c r="F65202" s="41"/>
      <c r="G65202" s="42"/>
      <c r="H65202" s="43"/>
      <c r="I65202" s="44"/>
      <c r="J65202" s="48"/>
      <c r="K65202" s="49"/>
      <c r="L65202" s="42"/>
      <c r="M65202" s="86"/>
      <c r="N65202" s="71"/>
      <c r="O65202" s="72"/>
      <c r="P65202" s="70"/>
      <c r="Q65202" s="78"/>
      <c r="R65202" s="79"/>
      <c r="S65202" s="80"/>
      <c r="T65202" s="81"/>
      <c r="U65202" s="88"/>
      <c r="V65202" s="80"/>
      <c r="W65202" s="81"/>
      <c r="X65202" s="1"/>
    </row>
    <row r="65203" spans="1:24" ht="23.25">
      <c r="A65203" s="1"/>
      <c r="B65203" s="43"/>
      <c r="C65203" s="43"/>
      <c r="D65203" s="43"/>
      <c r="E65203" s="43"/>
      <c r="F65203" s="41"/>
      <c r="G65203" s="42"/>
      <c r="H65203" s="43"/>
      <c r="I65203" s="44"/>
      <c r="J65203" s="48"/>
      <c r="K65203" s="49"/>
      <c r="L65203" s="42"/>
      <c r="M65203" s="86"/>
      <c r="N65203" s="71"/>
      <c r="O65203" s="72"/>
      <c r="P65203" s="70"/>
      <c r="Q65203" s="78"/>
      <c r="R65203" s="79"/>
      <c r="S65203" s="80"/>
      <c r="T65203" s="81"/>
      <c r="U65203" s="88"/>
      <c r="V65203" s="80"/>
      <c r="W65203" s="81"/>
      <c r="X65203" s="1"/>
    </row>
    <row r="65204" spans="1:24" ht="23.25">
      <c r="A65204" s="1"/>
      <c r="B65204" s="43"/>
      <c r="C65204" s="43"/>
      <c r="D65204" s="43"/>
      <c r="E65204" s="43"/>
      <c r="F65204" s="41"/>
      <c r="G65204" s="42"/>
      <c r="H65204" s="43"/>
      <c r="I65204" s="44"/>
      <c r="J65204" s="48"/>
      <c r="K65204" s="49"/>
      <c r="L65204" s="42"/>
      <c r="M65204" s="86"/>
      <c r="N65204" s="71"/>
      <c r="O65204" s="72"/>
      <c r="P65204" s="70"/>
      <c r="Q65204" s="78"/>
      <c r="R65204" s="79"/>
      <c r="S65204" s="80"/>
      <c r="T65204" s="81"/>
      <c r="U65204" s="88"/>
      <c r="V65204" s="80"/>
      <c r="W65204" s="81"/>
      <c r="X65204" s="1"/>
    </row>
    <row r="65205" spans="1:24" ht="23.25">
      <c r="A65205" s="1"/>
      <c r="B65205" s="43"/>
      <c r="C65205" s="43"/>
      <c r="D65205" s="43"/>
      <c r="E65205" s="43"/>
      <c r="F65205" s="41"/>
      <c r="G65205" s="42"/>
      <c r="H65205" s="43"/>
      <c r="I65205" s="44"/>
      <c r="J65205" s="48"/>
      <c r="K65205" s="49"/>
      <c r="L65205" s="42"/>
      <c r="M65205" s="86"/>
      <c r="N65205" s="71"/>
      <c r="O65205" s="72"/>
      <c r="P65205" s="70"/>
      <c r="Q65205" s="78"/>
      <c r="R65205" s="79"/>
      <c r="S65205" s="80"/>
      <c r="T65205" s="81"/>
      <c r="U65205" s="88"/>
      <c r="V65205" s="80"/>
      <c r="W65205" s="81"/>
      <c r="X65205" s="1"/>
    </row>
    <row r="65206" spans="1:24" ht="23.25">
      <c r="A65206" s="1"/>
      <c r="B65206" s="43"/>
      <c r="C65206" s="43"/>
      <c r="D65206" s="43"/>
      <c r="E65206" s="43"/>
      <c r="F65206" s="41"/>
      <c r="G65206" s="42"/>
      <c r="H65206" s="43"/>
      <c r="I65206" s="44"/>
      <c r="J65206" s="48"/>
      <c r="K65206" s="49"/>
      <c r="L65206" s="42"/>
      <c r="M65206" s="86"/>
      <c r="N65206" s="71"/>
      <c r="O65206" s="72"/>
      <c r="P65206" s="70"/>
      <c r="Q65206" s="78"/>
      <c r="R65206" s="79"/>
      <c r="S65206" s="80"/>
      <c r="T65206" s="81"/>
      <c r="U65206" s="88"/>
      <c r="V65206" s="80"/>
      <c r="W65206" s="81"/>
      <c r="X65206" s="1"/>
    </row>
    <row r="65207" spans="1:24" ht="23.25">
      <c r="A65207" s="1"/>
      <c r="B65207" s="43"/>
      <c r="C65207" s="43"/>
      <c r="D65207" s="43"/>
      <c r="E65207" s="43"/>
      <c r="F65207" s="41"/>
      <c r="G65207" s="42"/>
      <c r="H65207" s="43"/>
      <c r="I65207" s="44"/>
      <c r="J65207" s="48"/>
      <c r="K65207" s="49"/>
      <c r="L65207" s="42"/>
      <c r="M65207" s="86"/>
      <c r="N65207" s="71"/>
      <c r="O65207" s="72"/>
      <c r="P65207" s="70"/>
      <c r="Q65207" s="78"/>
      <c r="R65207" s="79"/>
      <c r="S65207" s="80"/>
      <c r="T65207" s="81"/>
      <c r="U65207" s="88"/>
      <c r="V65207" s="80"/>
      <c r="W65207" s="81"/>
      <c r="X65207" s="1"/>
    </row>
    <row r="65208" spans="1:24" ht="23.25">
      <c r="A65208" s="1"/>
      <c r="B65208" s="43"/>
      <c r="C65208" s="43"/>
      <c r="D65208" s="43"/>
      <c r="E65208" s="43"/>
      <c r="F65208" s="41"/>
      <c r="G65208" s="42"/>
      <c r="H65208" s="43"/>
      <c r="I65208" s="44"/>
      <c r="J65208" s="48"/>
      <c r="K65208" s="49"/>
      <c r="L65208" s="42"/>
      <c r="M65208" s="86"/>
      <c r="N65208" s="71"/>
      <c r="O65208" s="72"/>
      <c r="P65208" s="70"/>
      <c r="Q65208" s="78"/>
      <c r="R65208" s="79"/>
      <c r="S65208" s="80"/>
      <c r="T65208" s="81"/>
      <c r="U65208" s="88"/>
      <c r="V65208" s="80"/>
      <c r="W65208" s="81"/>
      <c r="X65208" s="1"/>
    </row>
    <row r="65209" spans="1:24" ht="23.25">
      <c r="A65209" s="1"/>
      <c r="B65209" s="43"/>
      <c r="C65209" s="43"/>
      <c r="D65209" s="43"/>
      <c r="E65209" s="43"/>
      <c r="F65209" s="41"/>
      <c r="G65209" s="42"/>
      <c r="H65209" s="40"/>
      <c r="I65209" s="44"/>
      <c r="J65209" s="48"/>
      <c r="K65209" s="49"/>
      <c r="L65209" s="42"/>
      <c r="M65209" s="86"/>
      <c r="N65209" s="71"/>
      <c r="O65209" s="72"/>
      <c r="P65209" s="70"/>
      <c r="Q65209" s="78"/>
      <c r="R65209" s="79"/>
      <c r="S65209" s="80"/>
      <c r="T65209" s="81"/>
      <c r="U65209" s="88"/>
      <c r="V65209" s="80"/>
      <c r="W65209" s="81"/>
      <c r="X65209" s="1"/>
    </row>
    <row r="65210" spans="1:24" ht="23.25">
      <c r="A65210" s="1"/>
      <c r="B65210" s="43"/>
      <c r="C65210" s="43"/>
      <c r="D65210" s="43"/>
      <c r="E65210" s="43"/>
      <c r="F65210" s="41"/>
      <c r="G65210" s="42"/>
      <c r="H65210" s="43"/>
      <c r="I65210" s="44"/>
      <c r="J65210" s="48"/>
      <c r="K65210" s="49"/>
      <c r="L65210" s="42"/>
      <c r="M65210" s="86"/>
      <c r="N65210" s="71"/>
      <c r="O65210" s="72"/>
      <c r="P65210" s="70"/>
      <c r="Q65210" s="78"/>
      <c r="R65210" s="79"/>
      <c r="S65210" s="80"/>
      <c r="T65210" s="81"/>
      <c r="U65210" s="88"/>
      <c r="V65210" s="80"/>
      <c r="W65210" s="81"/>
      <c r="X65210" s="1"/>
    </row>
    <row r="65211" spans="1:24" ht="23.25">
      <c r="A65211" s="1"/>
      <c r="B65211" s="43"/>
      <c r="C65211" s="43"/>
      <c r="D65211" s="43"/>
      <c r="E65211" s="43"/>
      <c r="F65211" s="41"/>
      <c r="G65211" s="42"/>
      <c r="H65211" s="40"/>
      <c r="I65211" s="44"/>
      <c r="J65211" s="48"/>
      <c r="K65211" s="49"/>
      <c r="L65211" s="42"/>
      <c r="M65211" s="86"/>
      <c r="N65211" s="71"/>
      <c r="O65211" s="72"/>
      <c r="P65211" s="70"/>
      <c r="Q65211" s="78"/>
      <c r="R65211" s="79"/>
      <c r="S65211" s="80"/>
      <c r="T65211" s="81"/>
      <c r="U65211" s="88"/>
      <c r="V65211" s="80"/>
      <c r="W65211" s="81"/>
      <c r="X65211" s="1"/>
    </row>
    <row r="65212" spans="1:24" ht="23.25">
      <c r="A65212" s="1"/>
      <c r="B65212" s="43"/>
      <c r="C65212" s="43"/>
      <c r="D65212" s="43"/>
      <c r="E65212" s="43"/>
      <c r="F65212" s="41"/>
      <c r="G65212" s="42"/>
      <c r="H65212" s="43"/>
      <c r="I65212" s="44"/>
      <c r="J65212" s="48"/>
      <c r="K65212" s="49"/>
      <c r="L65212" s="42"/>
      <c r="M65212" s="86"/>
      <c r="N65212" s="71"/>
      <c r="O65212" s="72"/>
      <c r="P65212" s="70"/>
      <c r="Q65212" s="78"/>
      <c r="R65212" s="79"/>
      <c r="S65212" s="80"/>
      <c r="T65212" s="81"/>
      <c r="U65212" s="88"/>
      <c r="V65212" s="80"/>
      <c r="W65212" s="81"/>
      <c r="X65212" s="1"/>
    </row>
    <row r="65213" spans="1:24" ht="23.25">
      <c r="A65213" s="1"/>
      <c r="B65213" s="43"/>
      <c r="C65213" s="43"/>
      <c r="D65213" s="43"/>
      <c r="E65213" s="43"/>
      <c r="F65213" s="41"/>
      <c r="G65213" s="42"/>
      <c r="H65213" s="40"/>
      <c r="I65213" s="44"/>
      <c r="J65213" s="48"/>
      <c r="K65213" s="49"/>
      <c r="L65213" s="42"/>
      <c r="M65213" s="86"/>
      <c r="N65213" s="71"/>
      <c r="O65213" s="72"/>
      <c r="P65213" s="70"/>
      <c r="Q65213" s="78"/>
      <c r="R65213" s="79"/>
      <c r="S65213" s="80"/>
      <c r="T65213" s="81"/>
      <c r="U65213" s="88"/>
      <c r="V65213" s="80"/>
      <c r="W65213" s="81"/>
      <c r="X65213" s="1"/>
    </row>
    <row r="65214" spans="1:24" ht="23.25">
      <c r="A65214" s="1"/>
      <c r="B65214" s="43"/>
      <c r="C65214" s="43"/>
      <c r="D65214" s="43"/>
      <c r="E65214" s="43"/>
      <c r="F65214" s="41"/>
      <c r="G65214" s="42"/>
      <c r="H65214" s="43"/>
      <c r="I65214" s="44"/>
      <c r="J65214" s="48"/>
      <c r="K65214" s="49"/>
      <c r="L65214" s="42"/>
      <c r="M65214" s="86"/>
      <c r="N65214" s="71"/>
      <c r="O65214" s="72"/>
      <c r="P65214" s="70"/>
      <c r="Q65214" s="78"/>
      <c r="R65214" s="79"/>
      <c r="S65214" s="80"/>
      <c r="T65214" s="81"/>
      <c r="U65214" s="88"/>
      <c r="V65214" s="80"/>
      <c r="W65214" s="81"/>
      <c r="X65214" s="1"/>
    </row>
    <row r="65215" spans="1:24" ht="23.25">
      <c r="A65215" s="1"/>
      <c r="B65215" s="43"/>
      <c r="C65215" s="43"/>
      <c r="D65215" s="43"/>
      <c r="E65215" s="43"/>
      <c r="F65215" s="41"/>
      <c r="G65215" s="42"/>
      <c r="H65215" s="43"/>
      <c r="I65215" s="44"/>
      <c r="J65215" s="48"/>
      <c r="K65215" s="49"/>
      <c r="L65215" s="42"/>
      <c r="M65215" s="86"/>
      <c r="N65215" s="71"/>
      <c r="O65215" s="72"/>
      <c r="P65215" s="70"/>
      <c r="Q65215" s="78"/>
      <c r="R65215" s="79"/>
      <c r="S65215" s="80"/>
      <c r="T65215" s="81"/>
      <c r="U65215" s="88"/>
      <c r="V65215" s="80"/>
      <c r="W65215" s="81"/>
      <c r="X65215" s="1"/>
    </row>
    <row r="65216" spans="1:24" ht="23.25">
      <c r="A65216" s="1"/>
      <c r="B65216" s="43"/>
      <c r="C65216" s="43"/>
      <c r="D65216" s="43"/>
      <c r="E65216" s="43"/>
      <c r="F65216" s="50"/>
      <c r="G65216" s="42"/>
      <c r="H65216" s="43"/>
      <c r="I65216" s="44"/>
      <c r="J65216" s="48"/>
      <c r="K65216" s="49"/>
      <c r="L65216" s="42"/>
      <c r="M65216" s="86"/>
      <c r="N65216" s="71"/>
      <c r="O65216" s="72"/>
      <c r="P65216" s="70"/>
      <c r="Q65216" s="78"/>
      <c r="R65216" s="79"/>
      <c r="S65216" s="80"/>
      <c r="T65216" s="81"/>
      <c r="U65216" s="88"/>
      <c r="V65216" s="80"/>
      <c r="W65216" s="81"/>
      <c r="X65216" s="1"/>
    </row>
    <row r="65217" spans="1:24" ht="23.25">
      <c r="A65217" s="1"/>
      <c r="B65217" s="43"/>
      <c r="C65217" s="43"/>
      <c r="D65217" s="43"/>
      <c r="E65217" s="43"/>
      <c r="F65217" s="41"/>
      <c r="G65217" s="42"/>
      <c r="H65217" s="43"/>
      <c r="I65217" s="44"/>
      <c r="J65217" s="48"/>
      <c r="K65217" s="49"/>
      <c r="L65217" s="42"/>
      <c r="M65217" s="86"/>
      <c r="N65217" s="71"/>
      <c r="O65217" s="72"/>
      <c r="P65217" s="70"/>
      <c r="Q65217" s="78"/>
      <c r="R65217" s="79"/>
      <c r="S65217" s="80"/>
      <c r="T65217" s="81"/>
      <c r="U65217" s="88"/>
      <c r="V65217" s="80"/>
      <c r="W65217" s="81"/>
      <c r="X65217" s="1"/>
    </row>
    <row r="65218" spans="1:24" ht="23.25">
      <c r="A65218" s="1"/>
      <c r="B65218" s="43"/>
      <c r="C65218" s="43"/>
      <c r="D65218" s="43"/>
      <c r="E65218" s="43"/>
      <c r="F65218" s="50"/>
      <c r="G65218" s="42"/>
      <c r="H65218" s="43"/>
      <c r="I65218" s="44"/>
      <c r="J65218" s="48"/>
      <c r="K65218" s="49"/>
      <c r="L65218" s="42"/>
      <c r="M65218" s="86"/>
      <c r="N65218" s="71"/>
      <c r="O65218" s="72"/>
      <c r="P65218" s="70"/>
      <c r="Q65218" s="78"/>
      <c r="R65218" s="79"/>
      <c r="S65218" s="80"/>
      <c r="T65218" s="81"/>
      <c r="U65218" s="88"/>
      <c r="V65218" s="80"/>
      <c r="W65218" s="81"/>
      <c r="X65218" s="1"/>
    </row>
    <row r="65219" spans="1:24" ht="23.25">
      <c r="A65219" s="1"/>
      <c r="B65219" s="43"/>
      <c r="C65219" s="43"/>
      <c r="D65219" s="43"/>
      <c r="E65219" s="43"/>
      <c r="F65219" s="50"/>
      <c r="G65219" s="42"/>
      <c r="H65219" s="43"/>
      <c r="I65219" s="44"/>
      <c r="J65219" s="48"/>
      <c r="K65219" s="49"/>
      <c r="L65219" s="42"/>
      <c r="M65219" s="86"/>
      <c r="N65219" s="71"/>
      <c r="O65219" s="72"/>
      <c r="P65219" s="70"/>
      <c r="Q65219" s="78"/>
      <c r="R65219" s="79"/>
      <c r="S65219" s="80"/>
      <c r="T65219" s="81"/>
      <c r="U65219" s="88"/>
      <c r="V65219" s="80"/>
      <c r="W65219" s="81"/>
      <c r="X65219" s="1"/>
    </row>
    <row r="65220" spans="1:24" ht="23.25">
      <c r="A65220" s="1"/>
      <c r="B65220" s="54"/>
      <c r="C65220" s="54"/>
      <c r="D65220" s="54"/>
      <c r="E65220" s="54"/>
      <c r="F65220" s="52"/>
      <c r="G65220" s="53"/>
      <c r="H65220" s="54"/>
      <c r="I65220" s="55"/>
      <c r="J65220" s="56"/>
      <c r="K65220" s="57"/>
      <c r="L65220" s="53"/>
      <c r="M65220" s="87"/>
      <c r="N65220" s="73"/>
      <c r="O65220" s="74"/>
      <c r="P65220" s="75"/>
      <c r="Q65220" s="82"/>
      <c r="R65220" s="83"/>
      <c r="S65220" s="84"/>
      <c r="T65220" s="85"/>
      <c r="U65220" s="82"/>
      <c r="V65220" s="84"/>
      <c r="W65220" s="85"/>
      <c r="X65220" s="1"/>
    </row>
    <row r="65221" spans="1:24" ht="23.25">
      <c r="A65221" s="1" t="s">
        <v>12</v>
      </c>
      <c r="B65221" s="1"/>
      <c r="C65221" s="1"/>
      <c r="D65221" s="1"/>
      <c r="E65221" s="1"/>
      <c r="F65221" s="1"/>
      <c r="G65221" s="1"/>
      <c r="H65221" s="1"/>
      <c r="I65221" s="1"/>
      <c r="J65221" s="1"/>
      <c r="K65221" s="1"/>
      <c r="L65221" s="1"/>
      <c r="M65221" s="1"/>
      <c r="N65221" s="1"/>
      <c r="O65221" s="1"/>
      <c r="P65221" s="1"/>
      <c r="Q65221" s="1"/>
      <c r="R65221" s="1"/>
      <c r="S65221" s="58"/>
      <c r="T65221" s="58"/>
      <c r="U65221" s="58"/>
      <c r="V65221" s="58"/>
      <c r="W65221" s="58"/>
      <c r="X65221" s="1" t="s">
        <v>12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1" manualBreakCount="2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2001-05-29T20:38:24Z</cp:lastPrinted>
  <dcterms:created xsi:type="dcterms:W3CDTF">1998-09-03T23:55:40Z</dcterms:created>
  <dcterms:modified xsi:type="dcterms:W3CDTF">2001-06-04T19:50:01Z</dcterms:modified>
  <cp:category/>
  <cp:version/>
  <cp:contentType/>
  <cp:contentStatus/>
</cp:coreProperties>
</file>