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'Hoja1'!$A$1:$X$1215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<sst xmlns="http://schemas.openxmlformats.org/spreadsheetml/2006/main" count="2338" uniqueCount="618">
  <si>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</si>
  <si>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</si>
  <si>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</si>
  <si>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</si>
  <si>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</si>
  <si>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</si>
  <si>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</si>
  <si>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</si>
  <si>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</si>
  <si>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</si>
  <si>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</si>
  <si>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</si>
  <si>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</si>
  <si>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</si>
  <si>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</si>
  <si>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</si>
  <si>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</si>
  <si>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</si>
  <si>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</si>
  <si>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</si>
  <si>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</si>
  <si>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</si>
  <si>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</si>
  <si>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</si>
  <si>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</si>
  <si>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</si>
  <si>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</si>
  <si>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</si>
  <si>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</si>
  <si>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</si>
  <si>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</si>
  <si>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</si>
  <si>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</si>
  <si>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</si>
  <si>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</si>
  <si>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</si>
  <si>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</si>
  <si>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</si>
  <si>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04</t>
  </si>
  <si>
    <t>PROCURACION DE JUSTICIA</t>
  </si>
  <si>
    <t xml:space="preserve">  Gasto Directo</t>
  </si>
  <si>
    <t xml:space="preserve">  Ayudas, Subsidios y Transferencias</t>
  </si>
  <si>
    <t>18</t>
  </si>
  <si>
    <t>Programa de Comercio Interior, Abasto  y Pro-</t>
  </si>
  <si>
    <t>tección al Consumidor</t>
  </si>
  <si>
    <t>000</t>
  </si>
  <si>
    <t>Programa Normal de Operación</t>
  </si>
  <si>
    <t>205</t>
  </si>
  <si>
    <t>Realizar campañas de prevención y promoción</t>
  </si>
  <si>
    <t>N000</t>
  </si>
  <si>
    <t>Actividad institucional no asociada a proyectos</t>
  </si>
  <si>
    <t>LAT</t>
  </si>
  <si>
    <t>Procuraduría Federal del Consumidor</t>
  </si>
  <si>
    <t>408</t>
  </si>
  <si>
    <t>Procurar justicia</t>
  </si>
  <si>
    <t>701</t>
  </si>
  <si>
    <t>Administrar recursos humanos, materiales y fi-</t>
  </si>
  <si>
    <t>nancieros</t>
  </si>
  <si>
    <t>09</t>
  </si>
  <si>
    <t>SEGURIDAD SOCIAL</t>
  </si>
  <si>
    <t>03</t>
  </si>
  <si>
    <t>Seguros</t>
  </si>
  <si>
    <t>Programa de Comercio Interior, Abasto y Pro-</t>
  </si>
  <si>
    <t>707</t>
  </si>
  <si>
    <t>Pagar las aportaciones del Gobierno Federal</t>
  </si>
  <si>
    <t>400</t>
  </si>
  <si>
    <t>Subsecretaría de Comercio Interior</t>
  </si>
  <si>
    <t>410</t>
  </si>
  <si>
    <t>Dirección General de Fomento al Comercio In-</t>
  </si>
  <si>
    <t>terior</t>
  </si>
  <si>
    <t>412</t>
  </si>
  <si>
    <t>Dirección General de Política de Comercio In-</t>
  </si>
  <si>
    <t>terior y Abasto 1/</t>
  </si>
  <si>
    <t>413</t>
  </si>
  <si>
    <t>Dirección  General  de  Normatividad Mercan-</t>
  </si>
  <si>
    <t>til 1/</t>
  </si>
  <si>
    <t>19</t>
  </si>
  <si>
    <t xml:space="preserve">Programa  de  Política  Industrial  y  Comercio </t>
  </si>
  <si>
    <t>Exterior</t>
  </si>
  <si>
    <t>100</t>
  </si>
  <si>
    <t>Secretaría</t>
  </si>
  <si>
    <t>103</t>
  </si>
  <si>
    <t>104</t>
  </si>
  <si>
    <t>Unidad de Contraloría Interna</t>
  </si>
  <si>
    <t>110</t>
  </si>
  <si>
    <t>Dirección General de Asuntos Jurídicos</t>
  </si>
  <si>
    <t>111</t>
  </si>
  <si>
    <t>Secretariado Técnico de Planeación, Comuni-</t>
  </si>
  <si>
    <t>cación y Enlace 1/</t>
  </si>
  <si>
    <t>200</t>
  </si>
  <si>
    <t xml:space="preserve">Subsecretaría de Promoción de la Industria  y </t>
  </si>
  <si>
    <t>el Comercio Exterior</t>
  </si>
  <si>
    <t>210</t>
  </si>
  <si>
    <t>Dirección General de Promoción "A" 1/</t>
  </si>
  <si>
    <t>211</t>
  </si>
  <si>
    <t>Dirección General de Promoción "B" 1/</t>
  </si>
  <si>
    <t>212</t>
  </si>
  <si>
    <t>Dirección General de Promoción "C" 1/</t>
  </si>
  <si>
    <t>213</t>
  </si>
  <si>
    <t>Dirección General de Promoción "D" 1/</t>
  </si>
  <si>
    <t>300</t>
  </si>
  <si>
    <t xml:space="preserve">Subsecretaría de Normatitivad  y  Servicios  a </t>
  </si>
  <si>
    <t>la Industria y al Comercio Exterior</t>
  </si>
  <si>
    <t>310</t>
  </si>
  <si>
    <t>Unidad de  Prácticas  Comerciales Internacio-</t>
  </si>
  <si>
    <t>nales</t>
  </si>
  <si>
    <t>311</t>
  </si>
  <si>
    <t>Dirección General de Industrias</t>
  </si>
  <si>
    <t>312</t>
  </si>
  <si>
    <t>Dirección General de Normas</t>
  </si>
  <si>
    <t>313</t>
  </si>
  <si>
    <t>Dirección General  de  Servicios  al Comercio</t>
  </si>
  <si>
    <t>314</t>
  </si>
  <si>
    <t>Dirección General  del  Registro  Nacional  de</t>
  </si>
  <si>
    <t>500</t>
  </si>
  <si>
    <t>Subsecretaría de Negociaciones Comerciales</t>
  </si>
  <si>
    <t>Internacionales</t>
  </si>
  <si>
    <t>510</t>
  </si>
  <si>
    <t>Dirección  General  de  Asuntos  Comerciales</t>
  </si>
  <si>
    <t>Multilaterales 1/</t>
  </si>
  <si>
    <t>511</t>
  </si>
  <si>
    <t>Dirección General  de  Consultoría Jurídica de</t>
  </si>
  <si>
    <t>Negociaciones</t>
  </si>
  <si>
    <t>512</t>
  </si>
  <si>
    <t>Coordinación General  de Negociaciones con</t>
  </si>
  <si>
    <t>Europa y Sector Servicios 1/</t>
  </si>
  <si>
    <t>513</t>
  </si>
  <si>
    <t>Unidad de Negociaciones con América, Acce-</t>
  </si>
  <si>
    <t>so  al  Mercado  y  Compras del Sector Públi-</t>
  </si>
  <si>
    <t>co 1/</t>
  </si>
  <si>
    <t>514</t>
  </si>
  <si>
    <t>Dirección General de Inversión Extranjera</t>
  </si>
  <si>
    <t>600</t>
  </si>
  <si>
    <t>Coordinación General de Minería</t>
  </si>
  <si>
    <t>610</t>
  </si>
  <si>
    <t>Dirección General de Minas</t>
  </si>
  <si>
    <t>611</t>
  </si>
  <si>
    <t>Dirección General de Promoción Minera</t>
  </si>
  <si>
    <t>700</t>
  </si>
  <si>
    <t>Oficialía Mayor</t>
  </si>
  <si>
    <t>710</t>
  </si>
  <si>
    <t>Dirección General de Recursos Humanos</t>
  </si>
  <si>
    <t>711</t>
  </si>
  <si>
    <t>Dirección General  de  Recursos Materiales y</t>
  </si>
  <si>
    <t>Servicios Generales</t>
  </si>
  <si>
    <t>712</t>
  </si>
  <si>
    <t>Dirección General de  Programación,  Organi-</t>
  </si>
  <si>
    <t>zación y Presupuesto</t>
  </si>
  <si>
    <t>713</t>
  </si>
  <si>
    <t>Dirección General de Informática</t>
  </si>
  <si>
    <t>720</t>
  </si>
  <si>
    <t>Coordinación General de Delegaciones Fede-</t>
  </si>
  <si>
    <t>rales</t>
  </si>
  <si>
    <t>17</t>
  </si>
  <si>
    <t>OTROS  SERVICIOS  Y ACTIVIDADES ECO-</t>
  </si>
  <si>
    <t>01</t>
  </si>
  <si>
    <t>Fomento a la Industria y el Comercio</t>
  </si>
  <si>
    <t>101</t>
  </si>
  <si>
    <t xml:space="preserve">Diseñar  políticas  públicas  y  las estrategias </t>
  </si>
  <si>
    <t>para su implantación</t>
  </si>
  <si>
    <t>102</t>
  </si>
  <si>
    <t>Proporcionar asesoría, así como apoyo técni-</t>
  </si>
  <si>
    <t>co y jurídico</t>
  </si>
  <si>
    <t>FORMULA DEL INDICADOR: Actividades rea-</t>
  </si>
  <si>
    <t>lizadas (en  materia  jurídica)/Actividades  pro-</t>
  </si>
  <si>
    <t>Actividades</t>
  </si>
  <si>
    <t>realizadas</t>
  </si>
  <si>
    <t>Actividad</t>
  </si>
  <si>
    <t>Comunicar  y  difundir  las actividades  y com-</t>
  </si>
  <si>
    <t>promisos del Gobierno Federal</t>
  </si>
  <si>
    <t>FORMULA DEL INDICADOR: Total de impac-</t>
  </si>
  <si>
    <t>El 90% de los</t>
  </si>
  <si>
    <t>tos positivos emitidos  por  los  medios de co-</t>
  </si>
  <si>
    <t>impactos  no-</t>
  </si>
  <si>
    <t>municación impresos y electrónicos/Total  es-</t>
  </si>
  <si>
    <t>ticiosos emiti-</t>
  </si>
  <si>
    <t>timado de impactos positivos emitidos por  los</t>
  </si>
  <si>
    <t>dos por los</t>
  </si>
  <si>
    <t>medios de comunicación impresos y electróni-</t>
  </si>
  <si>
    <t>medios   de</t>
  </si>
  <si>
    <t>cos X 100 (8198/7684X100)</t>
  </si>
  <si>
    <t>comunica-</t>
  </si>
  <si>
    <t>ción impresos</t>
  </si>
  <si>
    <t>y electrónicos</t>
  </si>
  <si>
    <t>analizados por</t>
  </si>
  <si>
    <t>la Dirección</t>
  </si>
  <si>
    <t xml:space="preserve">General de </t>
  </si>
  <si>
    <t>Comunicación</t>
  </si>
  <si>
    <t>Social deben</t>
  </si>
  <si>
    <t>ser para la</t>
  </si>
  <si>
    <t>imagen de la</t>
  </si>
  <si>
    <t xml:space="preserve">Secretaría </t>
  </si>
  <si>
    <t>favorables</t>
  </si>
  <si>
    <t>Mensaje</t>
  </si>
  <si>
    <t>201</t>
  </si>
  <si>
    <t>Promover la aplicación  de  políticas  públicas</t>
  </si>
  <si>
    <t>sectoriales</t>
  </si>
  <si>
    <t>FORMULA  DEL  INDICADOR:  Comerciantes</t>
  </si>
  <si>
    <t>que han aplicado conceptos de modernización</t>
  </si>
  <si>
    <t>Comerciantes</t>
  </si>
  <si>
    <t>en  su  establecimiento/Comerciantes  que  se</t>
  </si>
  <si>
    <t>que inician la</t>
  </si>
  <si>
    <t>espera apliquen conceptos  de modernización</t>
  </si>
  <si>
    <t>modernización</t>
  </si>
  <si>
    <t>en   su  establecimiento X 100 (77500/20000X</t>
  </si>
  <si>
    <t>de su esta-</t>
  </si>
  <si>
    <t>100)</t>
  </si>
  <si>
    <t>blecimiento</t>
  </si>
  <si>
    <t>Comerciante</t>
  </si>
  <si>
    <t>FORMULA DEL INDICADOR: Indice de abas-</t>
  </si>
  <si>
    <t>Abasto nacio-</t>
  </si>
  <si>
    <t>to  obtenido/Indice  de  abasto  programado X</t>
  </si>
  <si>
    <t>nal de produc-</t>
  </si>
  <si>
    <t>tos básicos</t>
  </si>
  <si>
    <t>Porcentaje</t>
  </si>
  <si>
    <t>FORMULA DEL INDICADOR: No. de activida-</t>
  </si>
  <si>
    <t>Actividades en</t>
  </si>
  <si>
    <t>des en  materia registral  y  correduría pública</t>
  </si>
  <si>
    <t>materia regis-</t>
  </si>
  <si>
    <t>realizadas/No. de actividades programadas  X</t>
  </si>
  <si>
    <t>tral y corredu-</t>
  </si>
  <si>
    <t>100 (326/268X100)</t>
  </si>
  <si>
    <t xml:space="preserve">ría pública </t>
  </si>
  <si>
    <t xml:space="preserve">Dirección  General  de Fomento  al  Comercio </t>
  </si>
  <si>
    <t>Interior</t>
  </si>
  <si>
    <t>Dirección General  de  Normatividad  Mercan-</t>
  </si>
  <si>
    <t xml:space="preserve">Diseñar  políticas  públicas  y  las  estrategias </t>
  </si>
  <si>
    <t>FORMULA DEL INDICADOR: Investigaciones</t>
  </si>
  <si>
    <t>Realizar inves-</t>
  </si>
  <si>
    <t>realizadas/Investigaciones    programadas   X</t>
  </si>
  <si>
    <t>tigaciones  de</t>
  </si>
  <si>
    <t>100 (70/70X100)</t>
  </si>
  <si>
    <t>oficio</t>
  </si>
  <si>
    <t>Investigación</t>
  </si>
  <si>
    <t>FORMULA  DEL  INDICADOR: Concentracio-</t>
  </si>
  <si>
    <t>Recibir, estu-</t>
  </si>
  <si>
    <t>nes realizadas/Concentraciones programadas</t>
  </si>
  <si>
    <t>diar y resolver</t>
  </si>
  <si>
    <t>X 100 (243/230X100)</t>
  </si>
  <si>
    <t>notificaciones</t>
  </si>
  <si>
    <t>de concentra-</t>
  </si>
  <si>
    <t xml:space="preserve">ciones de </t>
  </si>
  <si>
    <t>acuerdo a las</t>
  </si>
  <si>
    <t>solicitudes</t>
  </si>
  <si>
    <t>presentadas</t>
  </si>
  <si>
    <t>Concentración</t>
  </si>
  <si>
    <t xml:space="preserve">FORMULA   DEL   INDICADOR:   Licitaciones </t>
  </si>
  <si>
    <t xml:space="preserve">realizadas/Licitaciones     programadas  X 100 </t>
  </si>
  <si>
    <t>diar y resol-</t>
  </si>
  <si>
    <t>(106/70X100)</t>
  </si>
  <si>
    <t>ver sobre la</t>
  </si>
  <si>
    <t xml:space="preserve">participación </t>
  </si>
  <si>
    <t>de los agen-</t>
  </si>
  <si>
    <t>tes interesa-</t>
  </si>
  <si>
    <t>dos en la</t>
  </si>
  <si>
    <t>desincorpo-</t>
  </si>
  <si>
    <t>ración de em-</t>
  </si>
  <si>
    <t>presas guber-</t>
  </si>
  <si>
    <t>namentales</t>
  </si>
  <si>
    <t>Licitación</t>
  </si>
  <si>
    <t>FORMULA DEL  INDICADOR: Denuncias  re-</t>
  </si>
  <si>
    <t xml:space="preserve">Recibir, </t>
  </si>
  <si>
    <t>sueltas/Denuncias   programadas  X 100 (82/</t>
  </si>
  <si>
    <t>desahogar y</t>
  </si>
  <si>
    <t>40X100)</t>
  </si>
  <si>
    <t>resolver las</t>
  </si>
  <si>
    <t>denuncias</t>
  </si>
  <si>
    <t>que presen-</t>
  </si>
  <si>
    <t>ten los par-</t>
  </si>
  <si>
    <t>ticulares an-</t>
  </si>
  <si>
    <t>te las presun-</t>
  </si>
  <si>
    <t>tas violacio-</t>
  </si>
  <si>
    <t>nes a la Ley</t>
  </si>
  <si>
    <t>Federal de</t>
  </si>
  <si>
    <t>Competencia</t>
  </si>
  <si>
    <t>Económica</t>
  </si>
  <si>
    <t>Denuncia</t>
  </si>
  <si>
    <t>FORMULA DEL INDICADOR: Foros,  comités</t>
  </si>
  <si>
    <t>Asistir a diver-</t>
  </si>
  <si>
    <t>y organismos realizados/Foros, comités y   or-</t>
  </si>
  <si>
    <t>sos foros, co-</t>
  </si>
  <si>
    <t>ganismos programados  X 100 (22/21X100)</t>
  </si>
  <si>
    <t>mités y nego-</t>
  </si>
  <si>
    <t>Foros,</t>
  </si>
  <si>
    <t>ciaciones in-</t>
  </si>
  <si>
    <t>comités,</t>
  </si>
  <si>
    <t>ternacionales</t>
  </si>
  <si>
    <t>organismos</t>
  </si>
  <si>
    <t>Subsecretaría de Promoción de la Industria  y</t>
  </si>
  <si>
    <t>Subsecretaría de  Normatividad y Servicios  a</t>
  </si>
  <si>
    <t>A00</t>
  </si>
  <si>
    <t>Comisión Federal de Competencia</t>
  </si>
  <si>
    <t>Promover la  aplicación  de políticas  públicas</t>
  </si>
  <si>
    <t>FORMULA DEL INDICADOR: No.  de  vincula-</t>
  </si>
  <si>
    <t>Vinculaciones</t>
  </si>
  <si>
    <t>ciones con los programas de: SISTEC,  guías</t>
  </si>
  <si>
    <t>con progra-</t>
  </si>
  <si>
    <t xml:space="preserve">empresariales, promoción de la calidad,  insti- </t>
  </si>
  <si>
    <t>mas de pro-</t>
  </si>
  <si>
    <t>moción para</t>
  </si>
  <si>
    <t xml:space="preserve">tecnología   de   producción    y   capacitación </t>
  </si>
  <si>
    <t>incrementar</t>
  </si>
  <si>
    <t xml:space="preserve">(SAC) /  Universo  de   empresas   que  deben </t>
  </si>
  <si>
    <t>la producti-</t>
  </si>
  <si>
    <t>vidad y com-</t>
  </si>
  <si>
    <t>petitividad de</t>
  </si>
  <si>
    <t>Vinculación</t>
  </si>
  <si>
    <t>FORMULA DEL INDICADOR: No. de MPME´s</t>
  </si>
  <si>
    <t xml:space="preserve">Empresas </t>
  </si>
  <si>
    <t>atendidas por  COMPITE,  evaluación de indi-</t>
  </si>
  <si>
    <t>atendidas para</t>
  </si>
  <si>
    <t>cadores de  competitividad,  autodiagnósticos,</t>
  </si>
  <si>
    <t xml:space="preserve">incrementar  </t>
  </si>
  <si>
    <t>foros tecnológicos y consultoría para certifica-</t>
  </si>
  <si>
    <t>su productivi-</t>
  </si>
  <si>
    <t>ción en ISO 9000 / No. de empresas industria-</t>
  </si>
  <si>
    <t>dad y compe-</t>
  </si>
  <si>
    <t>Empresa</t>
  </si>
  <si>
    <t>ciones con los programas de COMPITE, guías</t>
  </si>
  <si>
    <t>empresariales,  simulación  de  negocios,  ten-</t>
  </si>
  <si>
    <t>dencias  de  mercado,  tecnología  de produc-</t>
  </si>
  <si>
    <t>ción,  promoción de  la  calidad, Sistema Admi-</t>
  </si>
  <si>
    <t>nistrador de Capacitación (SAC), autodiagnós-</t>
  </si>
  <si>
    <t>ticos, evaluación de indicadores de competiti-</t>
  </si>
  <si>
    <t>vidad, SISTEC, foros tecnológicos y consulto-</t>
  </si>
  <si>
    <t>ría para certificación de MPME's en ISO9000/</t>
  </si>
  <si>
    <t>Universo de empresas  que deben registrarse</t>
  </si>
  <si>
    <t>en  el  SIEM  en  el marco de la Ley de Cáma-</t>
  </si>
  <si>
    <t xml:space="preserve">FORMULA     EL   INDICADOR:  Líneas     de </t>
  </si>
  <si>
    <t xml:space="preserve">Avance de </t>
  </si>
  <si>
    <t>acción   instrumentadas   para   promover  los</t>
  </si>
  <si>
    <t>ejecución de</t>
  </si>
  <si>
    <t>agrupamientos industriales/Total de líneas de</t>
  </si>
  <si>
    <t>las líneas de</t>
  </si>
  <si>
    <t>acción acordadas X 100 (82/81X100)</t>
  </si>
  <si>
    <t>acción acor-</t>
  </si>
  <si>
    <t xml:space="preserve">dadas para </t>
  </si>
  <si>
    <t xml:space="preserve">promover </t>
  </si>
  <si>
    <t>los agrupa-</t>
  </si>
  <si>
    <t>mientos in-</t>
  </si>
  <si>
    <t>Línea de</t>
  </si>
  <si>
    <t>dustriales</t>
  </si>
  <si>
    <t>acción</t>
  </si>
  <si>
    <t>FORMULA DEL INDICADOR: No. de  contac-</t>
  </si>
  <si>
    <t>tos de negocio con potencial, producto de   la</t>
  </si>
  <si>
    <t>promoción del desarrollo de proveedores, pro-</t>
  </si>
  <si>
    <t>moción de la comercialización  de  artesanías,</t>
  </si>
  <si>
    <t>promoción para la formación de empresas  in-</t>
  </si>
  <si>
    <t>Indice de</t>
  </si>
  <si>
    <t>tegradoras y promoción de la subcontratación</t>
  </si>
  <si>
    <t>contactos de</t>
  </si>
  <si>
    <t>industrial/Total de contactos  de  negocio con-</t>
  </si>
  <si>
    <t>negocio con</t>
  </si>
  <si>
    <t>Entrevista</t>
  </si>
  <si>
    <t>FORMULA DEL INDICADOR: No.  de  aseso-</t>
  </si>
  <si>
    <t>Asesorías pa-</t>
  </si>
  <si>
    <t>rías atendidas  en Primer Contacto, COMPEX</t>
  </si>
  <si>
    <t>ra promover</t>
  </si>
  <si>
    <t>y Convenios  México-UE/No. de asesorías so-</t>
  </si>
  <si>
    <t>y fortalecer</t>
  </si>
  <si>
    <t>licitadas en Primer Contacto, COMPEX y Con-</t>
  </si>
  <si>
    <t>las cadenas</t>
  </si>
  <si>
    <t>venios México-UE X 100 (65398/28300X100)</t>
  </si>
  <si>
    <t>productivas</t>
  </si>
  <si>
    <t>empresaria-</t>
  </si>
  <si>
    <t>les y de co-</t>
  </si>
  <si>
    <t>mercio ex</t>
  </si>
  <si>
    <t>FORMULA DEL INDICADOR: Indice  de reso-</t>
  </si>
  <si>
    <t>Resoluciones</t>
  </si>
  <si>
    <t>luciones emitidas en un periodo determinado/</t>
  </si>
  <si>
    <t>publicadas en</t>
  </si>
  <si>
    <t>No. de investigaciones  activas en  un periodo</t>
  </si>
  <si>
    <t>tiempo y for-</t>
  </si>
  <si>
    <t>determinado X 100 (91/55X100)</t>
  </si>
  <si>
    <t>ma</t>
  </si>
  <si>
    <t>Resolución</t>
  </si>
  <si>
    <t>FORMULA DEL  INDICADOR: Solicitudes  de</t>
  </si>
  <si>
    <t xml:space="preserve">Trámites </t>
  </si>
  <si>
    <t>trámites atendidas oportunamente/Solicitudes</t>
  </si>
  <si>
    <t>atendidos</t>
  </si>
  <si>
    <t>de  trámites presentadas X 100 (11786/9600X</t>
  </si>
  <si>
    <t>oportunamen-</t>
  </si>
  <si>
    <t>te</t>
  </si>
  <si>
    <t>FORMULA DEL  INDICADOR: No. de asuntos</t>
  </si>
  <si>
    <t>Trámites y</t>
  </si>
  <si>
    <t>atendidos  oportunamente/No. de  asuntos re-</t>
  </si>
  <si>
    <t>consultas</t>
  </si>
  <si>
    <t>Asunto</t>
  </si>
  <si>
    <t xml:space="preserve">FORMULA    DEL   INDICADOR:   Solicitudes      </t>
  </si>
  <si>
    <t>Elevar a un</t>
  </si>
  <si>
    <t>atendidas en plazo oficial/Total de solicitudes</t>
  </si>
  <si>
    <t>99% el índice</t>
  </si>
  <si>
    <t xml:space="preserve">de atención </t>
  </si>
  <si>
    <t>de trámites</t>
  </si>
  <si>
    <t>de los progra-</t>
  </si>
  <si>
    <t>mas e instru-</t>
  </si>
  <si>
    <t>mentos que</t>
  </si>
  <si>
    <t>regulan el co-</t>
  </si>
  <si>
    <t>mercio exte-</t>
  </si>
  <si>
    <t>rior, conforme</t>
  </si>
  <si>
    <t>a los plazos</t>
  </si>
  <si>
    <t>oficiales</t>
  </si>
  <si>
    <t>Solicitud</t>
  </si>
  <si>
    <t>FORMULA DEL  INDICADOR: Total de super-</t>
  </si>
  <si>
    <t>ficie concesionada  en  el periodo de estudio/</t>
  </si>
  <si>
    <t>Total de superficie programada por concesio-</t>
  </si>
  <si>
    <t>Superficie</t>
  </si>
  <si>
    <t>Miles de</t>
  </si>
  <si>
    <t>concesionada</t>
  </si>
  <si>
    <t>hectáreas</t>
  </si>
  <si>
    <t>la minería me-</t>
  </si>
  <si>
    <t>xicana en el</t>
  </si>
  <si>
    <t>Millones de</t>
  </si>
  <si>
    <t>año</t>
  </si>
  <si>
    <t>dólares</t>
  </si>
  <si>
    <t>Dirección  General  del  Registro Nacional  de</t>
  </si>
  <si>
    <t>202</t>
  </si>
  <si>
    <t>Promover las actividades económicas del país</t>
  </si>
  <si>
    <t xml:space="preserve">FORMULA   DEL  INDICADOR:  Proyectos de </t>
  </si>
  <si>
    <t>Revisión de</t>
  </si>
  <si>
    <t>disposiciones  legislativas y/o  administrativas</t>
  </si>
  <si>
    <t>proyectos de</t>
  </si>
  <si>
    <t>dictaminados/Proyectos  de  disposiciones le-</t>
  </si>
  <si>
    <t>legislaciones</t>
  </si>
  <si>
    <t>gislativas y/o administrativas   recibidos X 100</t>
  </si>
  <si>
    <t>administrati-</t>
  </si>
  <si>
    <t>(142/40X100)</t>
  </si>
  <si>
    <t>vas y legisla-</t>
  </si>
  <si>
    <t>Proyecto</t>
  </si>
  <si>
    <t>tivas</t>
  </si>
  <si>
    <t>dictaminado</t>
  </si>
  <si>
    <t>Unidad de Desregulación Económica</t>
  </si>
  <si>
    <t>K2H</t>
  </si>
  <si>
    <t>Centro Nacional de Metrología</t>
  </si>
  <si>
    <t>204</t>
  </si>
  <si>
    <t>Coordinar y promover  las relaciones del país</t>
  </si>
  <si>
    <t>a nivel internacional</t>
  </si>
  <si>
    <t>FORMULA  DEL INDICADOR: No. de  reunio-</t>
  </si>
  <si>
    <t>nes  realizadas  de  negociación y administra-</t>
  </si>
  <si>
    <t>de reuniones</t>
  </si>
  <si>
    <t>ción de  los acuerdos comerciales/No. de reu-</t>
  </si>
  <si>
    <t>de negocia-</t>
  </si>
  <si>
    <t>niones programadas X 100 (108/83X100)</t>
  </si>
  <si>
    <t>ción y admi-</t>
  </si>
  <si>
    <t>nistración de</t>
  </si>
  <si>
    <t>los acuerdos</t>
  </si>
  <si>
    <t>comerciales</t>
  </si>
  <si>
    <t>con organis-</t>
  </si>
  <si>
    <t>mos multila-</t>
  </si>
  <si>
    <t>terales, regio-</t>
  </si>
  <si>
    <t>nales y rela-</t>
  </si>
  <si>
    <t>ciones con</t>
  </si>
  <si>
    <t>Asia, Africa,</t>
  </si>
  <si>
    <t>Oceanía y</t>
  </si>
  <si>
    <t>Medio Oriente</t>
  </si>
  <si>
    <t>Reunión</t>
  </si>
  <si>
    <t>nes realizadas  de  negociación  y de adminis-</t>
  </si>
  <si>
    <t xml:space="preserve">tración de  los  acuerdos  comerciales/No.  de </t>
  </si>
  <si>
    <t>reuniones programadas X 100 (43/27X100)</t>
  </si>
  <si>
    <t>con la Unión</t>
  </si>
  <si>
    <t xml:space="preserve">Europea, </t>
  </si>
  <si>
    <t>Europa, Eu-</t>
  </si>
  <si>
    <t>ropa Central,</t>
  </si>
  <si>
    <t>Europa Orien-</t>
  </si>
  <si>
    <t>tal y en mate-</t>
  </si>
  <si>
    <t>ria de servi-</t>
  </si>
  <si>
    <t>cios</t>
  </si>
  <si>
    <t>ción de los acuerdos comerciales/No. de  reu-</t>
  </si>
  <si>
    <t>niones programadas X 100 (168/128X100)</t>
  </si>
  <si>
    <t>con los paí-</t>
  </si>
  <si>
    <t>ses de Amé-</t>
  </si>
  <si>
    <t>rica, acceso</t>
  </si>
  <si>
    <t>al mercado y</t>
  </si>
  <si>
    <t>compras de</t>
  </si>
  <si>
    <t>gobierno</t>
  </si>
  <si>
    <t>FORMULA  DEL  INDICADOR: No.  de  repor-</t>
  </si>
  <si>
    <t>Atención del</t>
  </si>
  <si>
    <t>tes de  inversión extranjera  realizados/No. de</t>
  </si>
  <si>
    <t>100% de los</t>
  </si>
  <si>
    <t>reportes de  inversión extranjera solicitados X</t>
  </si>
  <si>
    <t>requerimientos</t>
  </si>
  <si>
    <t>100 (3/3X100)</t>
  </si>
  <si>
    <t>sobre repor-</t>
  </si>
  <si>
    <t>tes de IED</t>
  </si>
  <si>
    <t>solicitados</t>
  </si>
  <si>
    <t>Reporte</t>
  </si>
  <si>
    <t>K8V</t>
  </si>
  <si>
    <t>Instituto Mexicano de la Propiedad Industrial</t>
  </si>
  <si>
    <t>301</t>
  </si>
  <si>
    <t>Regular y supervisar a agentes económicos</t>
  </si>
  <si>
    <t>428</t>
  </si>
  <si>
    <t>Prestar servicios de exploración</t>
  </si>
  <si>
    <t>K2M</t>
  </si>
  <si>
    <t>Consejo de Recursos Minerales</t>
  </si>
  <si>
    <t>K011</t>
  </si>
  <si>
    <t>Cartografía  goelógica  minera  y   goequímica</t>
  </si>
  <si>
    <t>602</t>
  </si>
  <si>
    <t>Auditar a la gestión pública</t>
  </si>
  <si>
    <t>FORMULA  DEL  INDICADOR: No. de audito-</t>
  </si>
  <si>
    <t>rías realizadas/No. de auditorías programadas</t>
  </si>
  <si>
    <t>del Programa</t>
  </si>
  <si>
    <t>Anual de Con-</t>
  </si>
  <si>
    <t>trol y Audito-</t>
  </si>
  <si>
    <t>Administrar  recursos  humanos, materiales  y</t>
  </si>
  <si>
    <t>financieros</t>
  </si>
  <si>
    <t>FORMULA  DEL  INDICADOR: Total  de pun-</t>
  </si>
  <si>
    <t>Satisfacción</t>
  </si>
  <si>
    <t>tuación obtenida en las encuestas realizadas/</t>
  </si>
  <si>
    <t>en los servi-</t>
  </si>
  <si>
    <t>Puntos   máximos  por alcanzar X 100 (93/95X</t>
  </si>
  <si>
    <t xml:space="preserve">cios que </t>
  </si>
  <si>
    <t xml:space="preserve">ofrece la </t>
  </si>
  <si>
    <t>DGPOP</t>
  </si>
  <si>
    <t>FORMULA  DEL INDICADOR: Información re-</t>
  </si>
  <si>
    <t>Incrementar</t>
  </si>
  <si>
    <t>levante sobre las representaciones  federales</t>
  </si>
  <si>
    <t>el índice de la</t>
  </si>
  <si>
    <t>proporcionada al Secretario y Subsecretarios/</t>
  </si>
  <si>
    <t>información</t>
  </si>
  <si>
    <t>Total de información X 100 (12/12X100)</t>
  </si>
  <si>
    <t>proporciona-</t>
  </si>
  <si>
    <t>da al Secre-</t>
  </si>
  <si>
    <t>tario y Subse-</t>
  </si>
  <si>
    <t>cretarios</t>
  </si>
  <si>
    <t>Documento</t>
  </si>
  <si>
    <t>702</t>
  </si>
  <si>
    <t>Administrar  los  recursos informáticos para el</t>
  </si>
  <si>
    <t>desarrollo de las actividades sustantivas</t>
  </si>
  <si>
    <t>FORMULA  DEL INDICADOR: Total  de  pun-</t>
  </si>
  <si>
    <t>Mantener el</t>
  </si>
  <si>
    <t>nivel de sa-</t>
  </si>
  <si>
    <t>tisfacción en</t>
  </si>
  <si>
    <t>los servicios</t>
  </si>
  <si>
    <t>informáticos</t>
  </si>
  <si>
    <t>superior a un</t>
  </si>
  <si>
    <t>80%</t>
  </si>
  <si>
    <t>703</t>
  </si>
  <si>
    <t>Capacitar y formar servidores públicos</t>
  </si>
  <si>
    <t>FORMULA   DEL  INDICADOR: Personal  por</t>
  </si>
  <si>
    <t>capacitarse/Personal   de   la   SECOFI X 100</t>
  </si>
  <si>
    <t>(15853/4000X100)</t>
  </si>
  <si>
    <t>Capacitación</t>
  </si>
  <si>
    <t>Persona</t>
  </si>
  <si>
    <t>708</t>
  </si>
  <si>
    <t>Prever el  pago  de los incrementos por servi-</t>
  </si>
  <si>
    <t>cios personales</t>
  </si>
  <si>
    <t>TOTAL DEL GASTO PROGRAMABLE</t>
  </si>
  <si>
    <t>DEVENGADO</t>
  </si>
  <si>
    <t>Gasto Directo</t>
  </si>
  <si>
    <t>Ayudas, Subsidios y Transferencias</t>
  </si>
  <si>
    <t>1/ De acuerdo a la publicación en el DOF del Reglamento Interior de la Secretaría del 10 de agosto de 2000, se modificó el nombre de la unidad.</t>
  </si>
  <si>
    <t>atendidas X 100 (55486/61009X100)</t>
  </si>
  <si>
    <t>3600X100)</t>
  </si>
  <si>
    <t>nar en el periodo  de estudio  X  100  (4939.5/</t>
  </si>
  <si>
    <t>Puntos  máximos por  alcanzar X100(91.7/90X</t>
  </si>
  <si>
    <t>Vehículos 2/</t>
  </si>
  <si>
    <t xml:space="preserve">Asesoría  </t>
  </si>
  <si>
    <t xml:space="preserve">Auditoría </t>
  </si>
  <si>
    <t>HOJA  2   DE  27   .</t>
  </si>
  <si>
    <t>HOJA  3   DE  27   .</t>
  </si>
  <si>
    <t>HOJA  4   DE  27   .</t>
  </si>
  <si>
    <t>HOJA  5   DE  27   .</t>
  </si>
  <si>
    <t>HOJA  6   DE  27   .</t>
  </si>
  <si>
    <t>HOJA  7   DE  27   .</t>
  </si>
  <si>
    <t>HOJA  8   DE  27   .</t>
  </si>
  <si>
    <t>HOJA  9   DE  27   .</t>
  </si>
  <si>
    <t>HOJA  10   DE  27   .</t>
  </si>
  <si>
    <t>HOJA  11   DE  27   .</t>
  </si>
  <si>
    <t>HOJA  12   DE  27   .</t>
  </si>
  <si>
    <t>HOJA  13   DE  27   .</t>
  </si>
  <si>
    <t>HOJA  14   DE  27   .</t>
  </si>
  <si>
    <t>HOJA  15   DE  27   .</t>
  </si>
  <si>
    <t>HOJA  16   DE  27   .</t>
  </si>
  <si>
    <t>HOJA  17   DE  27   .</t>
  </si>
  <si>
    <t>HOJA  18   DE  27   .</t>
  </si>
  <si>
    <t>HOJA  19   DE  27   .</t>
  </si>
  <si>
    <t>HOJA  20   DE  27   .</t>
  </si>
  <si>
    <t>HOJA  21   DE  27   .</t>
  </si>
  <si>
    <t>HOJA  22   DE  27   .</t>
  </si>
  <si>
    <t>HOJA  23   DE  27   .</t>
  </si>
  <si>
    <t>HOJA  24   DE  27   .</t>
  </si>
  <si>
    <t>HOJA  25   DE  27   .</t>
  </si>
  <si>
    <t>HOJA  26   DE  27   .</t>
  </si>
  <si>
    <t>HOJA  27   DE  27   .</t>
  </si>
  <si>
    <t xml:space="preserve">tuciones  de  apoyo,  tendencias de  mercado, </t>
  </si>
  <si>
    <t>FORMULA  DEL  INDICADOR: Inversión reali-</t>
  </si>
  <si>
    <t>zada/Inversión estimada X 100 (1693.7/1000X</t>
  </si>
  <si>
    <t>Inversión en</t>
  </si>
  <si>
    <t>gramadas X 100 (16731/16000X100)</t>
  </si>
  <si>
    <t>100 (98.7/98X100)</t>
  </si>
  <si>
    <t xml:space="preserve"> D E P E N D E N C I A :  SECRETARIA DE ECONOMIA</t>
  </si>
  <si>
    <t>Unidad de Desregulación  Económica</t>
  </si>
  <si>
    <t>NOMICAS  3/</t>
  </si>
  <si>
    <t>registrarse en  el  SIEM  4/</t>
  </si>
  <si>
    <t>las MPME´s 4/</t>
  </si>
  <si>
    <t>titividad  4/</t>
  </si>
  <si>
    <t>les registradas en el SIEM  4/</t>
  </si>
  <si>
    <t xml:space="preserve">ras X 100 (156530/81420X100) 4/ </t>
  </si>
  <si>
    <t>certados X 100 (18951/14594X100) 5/</t>
  </si>
  <si>
    <t>potencial 5/</t>
  </si>
  <si>
    <t>terior 6/</t>
  </si>
  <si>
    <t>6/</t>
  </si>
  <si>
    <t>escala 1:50000  7/</t>
  </si>
  <si>
    <t>X 100 (56/60X100)  8/</t>
  </si>
  <si>
    <t>ría  8/</t>
  </si>
  <si>
    <t>4/ Con base en el dictamen del oficio 311.A.0932, de fecha 29 de febrero de 2000, la Dirección General de Programación y Presupuesto de Servicios de la Secretaría de Hacienda y Crédito Público, autoriza la unificación</t>
  </si>
  <si>
    <t>5/ Con base en el dictamen del oficio 311.A.1233, de fecha 10 de marzo de 2000, la Dirección General de Programación y Presupuesto de Servicios de la Secretaría de Hacienda y Crédito Público autoriza la modificación</t>
  </si>
  <si>
    <t>6/ Con base en el dictamen del oficio 311.A.0800, de fecha 22 de febrero de 2000, la Dirección General de Programación y Presupuesto de Servicios de la Secretaría de Hacienda y Crédito Público, autoriza la modificación</t>
  </si>
  <si>
    <t>7/ Proyecto que se incluyó durante el ejercicio.</t>
  </si>
  <si>
    <t>8/ Con base en el dictamen del oficio 311.A.0802, de fecha 22 de febrero de 2000, la Dirección General de Programación y Presupuesto de Servicios de la Secretaría de Hacienda y Crédito Público autoriza la modificación</t>
  </si>
  <si>
    <t>2/ De acuerdo a la publicación en el DOF del Reglamento Interior de la Secretaría del 10 de agosto de 2000, se incluyó la unidad 314.</t>
  </si>
  <si>
    <t xml:space="preserve">3/ La fórmula numérica que acompaña a la denominación de cada indicador estratégico y que se coloca entre paréntesis después de su  descripción, hace </t>
  </si>
  <si>
    <t xml:space="preserve">    referencia a los resultados que la entidad obtuvo con base en la aplicación de la relación descrita en el PEF.</t>
  </si>
  <si>
    <t xml:space="preserve">    de los dos primeros  indicadores estratégicos de la actividad institucional 201, así como sus metas bajo una sola denominación, modificándose la fórmula y calendarización mensual.</t>
  </si>
  <si>
    <t xml:space="preserve">    a la meta anual del indicador estratégico, la redacción del mismo, fórmula y calendarización mensual.</t>
  </si>
  <si>
    <t xml:space="preserve">    a la meta anual del indicador estratégico.</t>
  </si>
  <si>
    <t xml:space="preserve">    a la meta anual del indicador estratégico. </t>
  </si>
  <si>
    <t>cibidos X 100 (12786/10403X100)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</si>
</sst>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590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96" t="s">
        <v>38</v>
      </c>
      <c r="C13" s="40"/>
      <c r="D13" s="40"/>
      <c r="E13" s="40"/>
      <c r="F13" s="50"/>
      <c r="G13" s="89"/>
      <c r="H13" s="40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SUM(S14:S15)</f>
        <v>436894.19999999995</v>
      </c>
      <c r="T13" s="81">
        <f>SUM(T14:T15)</f>
        <v>483589.5</v>
      </c>
      <c r="U13" s="88">
        <f>SUM(U14:U15)</f>
        <v>479619.79999999993</v>
      </c>
      <c r="V13" s="80">
        <f>(U13/S13)*100</f>
        <v>109.7793928140955</v>
      </c>
      <c r="W13" s="81">
        <f>(U13/T13)*100</f>
        <v>99.1791178261728</v>
      </c>
      <c r="X13" s="1"/>
    </row>
    <row r="14" spans="1:24" ht="23.25">
      <c r="A14" s="1"/>
      <c r="B14" s="40"/>
      <c r="C14" s="40"/>
      <c r="D14" s="40"/>
      <c r="E14" s="40"/>
      <c r="F14" s="50"/>
      <c r="G14" s="89"/>
      <c r="H14" s="40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S19</f>
        <v>0</v>
      </c>
      <c r="T14" s="81">
        <f t="shared" si="0"/>
        <v>0</v>
      </c>
      <c r="U14" s="88">
        <f t="shared" si="0"/>
        <v>0</v>
      </c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50"/>
      <c r="G15" s="89"/>
      <c r="H15" s="40"/>
      <c r="I15" s="44"/>
      <c r="J15" s="48" t="s">
        <v>41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436894.19999999995</v>
      </c>
      <c r="T15" s="81">
        <f t="shared" si="0"/>
        <v>483589.5</v>
      </c>
      <c r="U15" s="88">
        <f t="shared" si="0"/>
        <v>479619.79999999993</v>
      </c>
      <c r="V15" s="80">
        <f>(U15/S15)*100</f>
        <v>109.7793928140955</v>
      </c>
      <c r="W15" s="81">
        <f>(U15/T15)*100</f>
        <v>99.1791178261728</v>
      </c>
      <c r="X15" s="1"/>
    </row>
    <row r="16" spans="1:24" ht="23.25">
      <c r="A16" s="1"/>
      <c r="B16" s="40"/>
      <c r="C16" s="40"/>
      <c r="D16" s="40"/>
      <c r="E16" s="40"/>
      <c r="F16" s="50"/>
      <c r="G16" s="89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/>
      <c r="D17" s="96" t="s">
        <v>42</v>
      </c>
      <c r="E17" s="96"/>
      <c r="F17" s="96"/>
      <c r="G17" s="96"/>
      <c r="H17" s="96"/>
      <c r="I17" s="44"/>
      <c r="J17" s="48" t="s">
        <v>43</v>
      </c>
      <c r="K17" s="49"/>
      <c r="L17" s="42"/>
      <c r="M17" s="86"/>
      <c r="N17" s="71"/>
      <c r="O17" s="72"/>
      <c r="P17" s="70"/>
      <c r="Q17" s="78"/>
      <c r="R17" s="79"/>
      <c r="S17" s="80"/>
      <c r="T17" s="81"/>
      <c r="U17" s="88"/>
      <c r="V17" s="80"/>
      <c r="W17" s="81"/>
      <c r="X17" s="1"/>
    </row>
    <row r="18" spans="1:24" ht="23.25">
      <c r="A18" s="1"/>
      <c r="B18" s="40"/>
      <c r="C18" s="40"/>
      <c r="D18" s="96"/>
      <c r="E18" s="96"/>
      <c r="F18" s="96"/>
      <c r="G18" s="96"/>
      <c r="H18" s="96"/>
      <c r="I18" s="44"/>
      <c r="J18" s="48" t="s">
        <v>44</v>
      </c>
      <c r="K18" s="49"/>
      <c r="L18" s="42"/>
      <c r="M18" s="86"/>
      <c r="N18" s="71"/>
      <c r="O18" s="72"/>
      <c r="P18" s="70"/>
      <c r="Q18" s="78"/>
      <c r="R18" s="79"/>
      <c r="S18" s="80">
        <f>SUM(S19:S20)</f>
        <v>436894.19999999995</v>
      </c>
      <c r="T18" s="81">
        <f>SUM(T19:T20)</f>
        <v>483589.5</v>
      </c>
      <c r="U18" s="88">
        <f>SUM(U19:U20)</f>
        <v>479619.79999999993</v>
      </c>
      <c r="V18" s="80">
        <f>(U18/S18)*100</f>
        <v>109.7793928140955</v>
      </c>
      <c r="W18" s="81">
        <f>(U18/T18)*100</f>
        <v>99.1791178261728</v>
      </c>
      <c r="X18" s="1"/>
    </row>
    <row r="19" spans="1:24" ht="23.25">
      <c r="A19" s="1"/>
      <c r="B19" s="40"/>
      <c r="C19" s="40"/>
      <c r="D19" s="96"/>
      <c r="E19" s="96"/>
      <c r="F19" s="96"/>
      <c r="G19" s="96"/>
      <c r="H19" s="96"/>
      <c r="I19" s="44"/>
      <c r="J19" s="48" t="s">
        <v>40</v>
      </c>
      <c r="K19" s="49"/>
      <c r="L19" s="42"/>
      <c r="M19" s="86"/>
      <c r="N19" s="71"/>
      <c r="O19" s="72"/>
      <c r="P19" s="70"/>
      <c r="Q19" s="78"/>
      <c r="R19" s="79"/>
      <c r="S19" s="80">
        <f aca="true" t="shared" si="1" ref="S19:U20">S23</f>
        <v>0</v>
      </c>
      <c r="T19" s="81">
        <f t="shared" si="1"/>
        <v>0</v>
      </c>
      <c r="U19" s="88">
        <f t="shared" si="1"/>
        <v>0</v>
      </c>
      <c r="V19" s="80"/>
      <c r="W19" s="81"/>
      <c r="X19" s="1"/>
    </row>
    <row r="20" spans="1:24" ht="23.25">
      <c r="A20" s="1"/>
      <c r="B20" s="40"/>
      <c r="C20" s="40"/>
      <c r="D20" s="96"/>
      <c r="E20" s="96"/>
      <c r="F20" s="96"/>
      <c r="G20" s="96"/>
      <c r="H20" s="96"/>
      <c r="I20" s="44"/>
      <c r="J20" s="48" t="s">
        <v>41</v>
      </c>
      <c r="K20" s="49"/>
      <c r="L20" s="42"/>
      <c r="M20" s="86"/>
      <c r="N20" s="71"/>
      <c r="O20" s="72"/>
      <c r="P20" s="70"/>
      <c r="Q20" s="78"/>
      <c r="R20" s="79"/>
      <c r="S20" s="80">
        <f t="shared" si="1"/>
        <v>436894.19999999995</v>
      </c>
      <c r="T20" s="81">
        <f t="shared" si="1"/>
        <v>483589.5</v>
      </c>
      <c r="U20" s="88">
        <f t="shared" si="1"/>
        <v>479619.79999999993</v>
      </c>
      <c r="V20" s="80">
        <f>(U20/S20)*100</f>
        <v>109.7793928140955</v>
      </c>
      <c r="W20" s="81">
        <f>(U20/T20)*100</f>
        <v>99.1791178261728</v>
      </c>
      <c r="X20" s="1"/>
    </row>
    <row r="21" spans="1:24" ht="23.25">
      <c r="A21" s="1"/>
      <c r="B21" s="40"/>
      <c r="C21" s="40"/>
      <c r="D21" s="96"/>
      <c r="E21" s="96"/>
      <c r="F21" s="96"/>
      <c r="G21" s="96"/>
      <c r="H21" s="96"/>
      <c r="I21" s="44"/>
      <c r="J21" s="48"/>
      <c r="K21" s="49"/>
      <c r="L21" s="42"/>
      <c r="M21" s="86"/>
      <c r="N21" s="71"/>
      <c r="O21" s="72"/>
      <c r="P21" s="70"/>
      <c r="Q21" s="78"/>
      <c r="R21" s="79"/>
      <c r="S21" s="80"/>
      <c r="T21" s="81"/>
      <c r="U21" s="88"/>
      <c r="V21" s="80"/>
      <c r="W21" s="81"/>
      <c r="X21" s="1"/>
    </row>
    <row r="22" spans="1:24" ht="23.25">
      <c r="A22" s="1"/>
      <c r="B22" s="40"/>
      <c r="C22" s="40"/>
      <c r="D22" s="96"/>
      <c r="E22" s="96" t="s">
        <v>45</v>
      </c>
      <c r="F22" s="96"/>
      <c r="G22" s="96"/>
      <c r="H22" s="96"/>
      <c r="I22" s="44"/>
      <c r="J22" s="48" t="s">
        <v>46</v>
      </c>
      <c r="K22" s="49"/>
      <c r="L22" s="42"/>
      <c r="M22" s="86"/>
      <c r="N22" s="71"/>
      <c r="O22" s="72"/>
      <c r="P22" s="70"/>
      <c r="Q22" s="78"/>
      <c r="R22" s="79"/>
      <c r="S22" s="80">
        <f>SUM(S23:S24)</f>
        <v>436894.19999999995</v>
      </c>
      <c r="T22" s="81">
        <f>SUM(T23:T24)</f>
        <v>483589.5</v>
      </c>
      <c r="U22" s="88">
        <f>SUM(U23:U24)</f>
        <v>479619.79999999993</v>
      </c>
      <c r="V22" s="80">
        <f>(U22/S22)*100</f>
        <v>109.7793928140955</v>
      </c>
      <c r="W22" s="81">
        <f>(U22/T22)*100</f>
        <v>99.1791178261728</v>
      </c>
      <c r="X22" s="1"/>
    </row>
    <row r="23" spans="1:24" ht="23.25">
      <c r="A23" s="1"/>
      <c r="B23" s="40"/>
      <c r="C23" s="40"/>
      <c r="D23" s="96"/>
      <c r="E23" s="96"/>
      <c r="F23" s="96"/>
      <c r="G23" s="96"/>
      <c r="H23" s="96"/>
      <c r="I23" s="44"/>
      <c r="J23" s="48" t="s">
        <v>40</v>
      </c>
      <c r="K23" s="49"/>
      <c r="L23" s="42"/>
      <c r="M23" s="86"/>
      <c r="N23" s="71"/>
      <c r="O23" s="72"/>
      <c r="P23" s="70"/>
      <c r="Q23" s="78"/>
      <c r="R23" s="79"/>
      <c r="S23" s="80">
        <f aca="true" t="shared" si="2" ref="S23:U24">S27+S39+S61</f>
        <v>0</v>
      </c>
      <c r="T23" s="81">
        <f t="shared" si="2"/>
        <v>0</v>
      </c>
      <c r="U23" s="88">
        <f t="shared" si="2"/>
        <v>0</v>
      </c>
      <c r="V23" s="80"/>
      <c r="W23" s="81"/>
      <c r="X23" s="1"/>
    </row>
    <row r="24" spans="1:24" ht="23.25">
      <c r="A24" s="1"/>
      <c r="B24" s="40"/>
      <c r="C24" s="40"/>
      <c r="D24" s="96"/>
      <c r="E24" s="96"/>
      <c r="F24" s="96"/>
      <c r="G24" s="96"/>
      <c r="H24" s="96"/>
      <c r="I24" s="44"/>
      <c r="J24" s="48" t="s">
        <v>41</v>
      </c>
      <c r="K24" s="49"/>
      <c r="L24" s="42"/>
      <c r="M24" s="86"/>
      <c r="N24" s="71"/>
      <c r="O24" s="72"/>
      <c r="P24" s="70"/>
      <c r="Q24" s="78"/>
      <c r="R24" s="79"/>
      <c r="S24" s="80">
        <f t="shared" si="2"/>
        <v>436894.19999999995</v>
      </c>
      <c r="T24" s="81">
        <f t="shared" si="2"/>
        <v>483589.5</v>
      </c>
      <c r="U24" s="88">
        <f t="shared" si="2"/>
        <v>479619.79999999993</v>
      </c>
      <c r="V24" s="80">
        <f>(U24/S24)*100</f>
        <v>109.7793928140955</v>
      </c>
      <c r="W24" s="81">
        <f>(U24/T24)*100</f>
        <v>99.1791178261728</v>
      </c>
      <c r="X24" s="1"/>
    </row>
    <row r="25" spans="1:24" ht="23.25">
      <c r="A25" s="1"/>
      <c r="B25" s="40"/>
      <c r="C25" s="40"/>
      <c r="D25" s="96"/>
      <c r="E25" s="96"/>
      <c r="F25" s="96"/>
      <c r="G25" s="96"/>
      <c r="H25" s="96"/>
      <c r="I25" s="44"/>
      <c r="J25" s="48"/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96"/>
      <c r="E26" s="96"/>
      <c r="F26" s="96" t="s">
        <v>47</v>
      </c>
      <c r="G26" s="96"/>
      <c r="H26" s="96"/>
      <c r="I26" s="44"/>
      <c r="J26" s="48" t="s">
        <v>48</v>
      </c>
      <c r="K26" s="49"/>
      <c r="L26" s="42"/>
      <c r="M26" s="86"/>
      <c r="N26" s="71"/>
      <c r="O26" s="72"/>
      <c r="P26" s="70"/>
      <c r="Q26" s="78"/>
      <c r="R26" s="79"/>
      <c r="S26" s="80">
        <f>SUM(S27:S28)</f>
        <v>52311.7</v>
      </c>
      <c r="T26" s="81">
        <f>SUM(T27:T28)</f>
        <v>52974.8</v>
      </c>
      <c r="U26" s="88">
        <f>SUM(U27:U28)</f>
        <v>52563.1</v>
      </c>
      <c r="V26" s="80">
        <f>(U26/S26)*100</f>
        <v>100.48058082608671</v>
      </c>
      <c r="W26" s="81">
        <f>(U26/T26)*100</f>
        <v>99.22283802864757</v>
      </c>
      <c r="X26" s="1"/>
    </row>
    <row r="27" spans="1:24" ht="23.25">
      <c r="A27" s="1"/>
      <c r="B27" s="40"/>
      <c r="C27" s="40"/>
      <c r="D27" s="96"/>
      <c r="E27" s="96"/>
      <c r="F27" s="96"/>
      <c r="G27" s="96"/>
      <c r="H27" s="96"/>
      <c r="I27" s="44"/>
      <c r="J27" s="48" t="s">
        <v>40</v>
      </c>
      <c r="K27" s="49"/>
      <c r="L27" s="42"/>
      <c r="M27" s="86"/>
      <c r="N27" s="71"/>
      <c r="O27" s="72"/>
      <c r="P27" s="70"/>
      <c r="Q27" s="78"/>
      <c r="R27" s="79"/>
      <c r="S27" s="80">
        <f aca="true" t="shared" si="3" ref="S27:U28">S31</f>
        <v>0</v>
      </c>
      <c r="T27" s="81">
        <f t="shared" si="3"/>
        <v>0</v>
      </c>
      <c r="U27" s="88">
        <f t="shared" si="3"/>
        <v>0</v>
      </c>
      <c r="V27" s="80"/>
      <c r="W27" s="81"/>
      <c r="X27" s="1"/>
    </row>
    <row r="28" spans="1:24" ht="23.25">
      <c r="A28" s="1"/>
      <c r="B28" s="40"/>
      <c r="C28" s="40"/>
      <c r="D28" s="96"/>
      <c r="E28" s="96"/>
      <c r="F28" s="96"/>
      <c r="G28" s="96"/>
      <c r="H28" s="96"/>
      <c r="I28" s="44"/>
      <c r="J28" s="48" t="s">
        <v>41</v>
      </c>
      <c r="K28" s="49"/>
      <c r="L28" s="42"/>
      <c r="M28" s="86"/>
      <c r="N28" s="71"/>
      <c r="O28" s="72"/>
      <c r="P28" s="70"/>
      <c r="Q28" s="78"/>
      <c r="R28" s="79"/>
      <c r="S28" s="80">
        <f t="shared" si="3"/>
        <v>52311.7</v>
      </c>
      <c r="T28" s="81">
        <f t="shared" si="3"/>
        <v>52974.8</v>
      </c>
      <c r="U28" s="88">
        <f t="shared" si="3"/>
        <v>52563.1</v>
      </c>
      <c r="V28" s="80">
        <f>(U28/S28)*100</f>
        <v>100.48058082608671</v>
      </c>
      <c r="W28" s="81">
        <f>(U28/T28)*100</f>
        <v>99.22283802864757</v>
      </c>
      <c r="X28" s="1"/>
    </row>
    <row r="29" spans="1:24" ht="23.25">
      <c r="A29" s="1"/>
      <c r="B29" s="40"/>
      <c r="C29" s="40"/>
      <c r="D29" s="96"/>
      <c r="E29" s="96"/>
      <c r="F29" s="96"/>
      <c r="G29" s="96"/>
      <c r="H29" s="96"/>
      <c r="I29" s="44"/>
      <c r="J29" s="48"/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96"/>
      <c r="E30" s="96"/>
      <c r="F30" s="96"/>
      <c r="G30" s="96" t="s">
        <v>49</v>
      </c>
      <c r="H30" s="96"/>
      <c r="I30" s="44"/>
      <c r="J30" s="48" t="s">
        <v>50</v>
      </c>
      <c r="K30" s="49"/>
      <c r="L30" s="42"/>
      <c r="M30" s="86"/>
      <c r="N30" s="71"/>
      <c r="O30" s="72"/>
      <c r="P30" s="70"/>
      <c r="Q30" s="78"/>
      <c r="R30" s="79"/>
      <c r="S30" s="80">
        <f>SUM(S31:S32)</f>
        <v>52311.7</v>
      </c>
      <c r="T30" s="81">
        <f>SUM(T31:T32)</f>
        <v>52974.8</v>
      </c>
      <c r="U30" s="88">
        <f>SUM(U31:U32)</f>
        <v>52563.1</v>
      </c>
      <c r="V30" s="80">
        <f>(U30/S30)*100</f>
        <v>100.48058082608671</v>
      </c>
      <c r="W30" s="81">
        <f>(U30/T30)*100</f>
        <v>99.22283802864757</v>
      </c>
      <c r="X30" s="1"/>
    </row>
    <row r="31" spans="1:24" ht="23.25">
      <c r="A31" s="1"/>
      <c r="B31" s="40"/>
      <c r="C31" s="40"/>
      <c r="D31" s="96"/>
      <c r="E31" s="96"/>
      <c r="F31" s="96"/>
      <c r="G31" s="96"/>
      <c r="H31" s="96"/>
      <c r="I31" s="44"/>
      <c r="J31" s="48" t="s">
        <v>40</v>
      </c>
      <c r="K31" s="49"/>
      <c r="L31" s="42"/>
      <c r="M31" s="86"/>
      <c r="N31" s="71"/>
      <c r="O31" s="72"/>
      <c r="P31" s="70"/>
      <c r="Q31" s="78"/>
      <c r="R31" s="79"/>
      <c r="S31" s="80">
        <f aca="true" t="shared" si="4" ref="S31:U33">S35</f>
        <v>0</v>
      </c>
      <c r="T31" s="81">
        <f t="shared" si="4"/>
        <v>0</v>
      </c>
      <c r="U31" s="88">
        <f t="shared" si="4"/>
        <v>0</v>
      </c>
      <c r="V31" s="80"/>
      <c r="W31" s="81"/>
      <c r="X31" s="1"/>
    </row>
    <row r="32" spans="1:24" ht="23.25">
      <c r="A32" s="1"/>
      <c r="B32" s="40"/>
      <c r="C32" s="40"/>
      <c r="D32" s="96"/>
      <c r="E32" s="96"/>
      <c r="F32" s="96"/>
      <c r="G32" s="96"/>
      <c r="H32" s="96"/>
      <c r="I32" s="44"/>
      <c r="J32" s="48" t="s">
        <v>41</v>
      </c>
      <c r="K32" s="49"/>
      <c r="L32" s="42"/>
      <c r="M32" s="86"/>
      <c r="N32" s="71"/>
      <c r="O32" s="72"/>
      <c r="P32" s="70"/>
      <c r="Q32" s="78"/>
      <c r="R32" s="79"/>
      <c r="S32" s="80">
        <f t="shared" si="4"/>
        <v>52311.7</v>
      </c>
      <c r="T32" s="81">
        <f t="shared" si="4"/>
        <v>52974.8</v>
      </c>
      <c r="U32" s="88">
        <f t="shared" si="4"/>
        <v>52563.1</v>
      </c>
      <c r="V32" s="80">
        <f>(U32/S32)*100</f>
        <v>100.48058082608671</v>
      </c>
      <c r="W32" s="81">
        <f>(U32/T32)*100</f>
        <v>99.22283802864757</v>
      </c>
      <c r="X32" s="1"/>
    </row>
    <row r="33" spans="1:24" ht="23.25">
      <c r="A33" s="1"/>
      <c r="B33" s="40"/>
      <c r="C33" s="40"/>
      <c r="D33" s="96"/>
      <c r="E33" s="96"/>
      <c r="F33" s="96"/>
      <c r="G33" s="96"/>
      <c r="H33" s="96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>
        <f t="shared" si="4"/>
        <v>0</v>
      </c>
      <c r="T33" s="81">
        <f t="shared" si="4"/>
        <v>0</v>
      </c>
      <c r="U33" s="88">
        <f t="shared" si="4"/>
        <v>0</v>
      </c>
      <c r="V33" s="80"/>
      <c r="W33" s="81"/>
      <c r="X33" s="1"/>
    </row>
    <row r="34" spans="1:24" ht="23.25">
      <c r="A34" s="1"/>
      <c r="B34" s="40"/>
      <c r="C34" s="40"/>
      <c r="D34" s="96"/>
      <c r="E34" s="96"/>
      <c r="F34" s="96"/>
      <c r="G34" s="96"/>
      <c r="H34" s="96" t="s">
        <v>51</v>
      </c>
      <c r="I34" s="44"/>
      <c r="J34" s="48" t="s">
        <v>52</v>
      </c>
      <c r="K34" s="49"/>
      <c r="L34" s="42"/>
      <c r="M34" s="86"/>
      <c r="N34" s="71"/>
      <c r="O34" s="72"/>
      <c r="P34" s="70"/>
      <c r="Q34" s="78"/>
      <c r="R34" s="79"/>
      <c r="S34" s="80">
        <f>SUM(S35:S36)</f>
        <v>52311.7</v>
      </c>
      <c r="T34" s="81">
        <f>SUM(T35:T36)</f>
        <v>52974.8</v>
      </c>
      <c r="U34" s="88">
        <f>SUM(U35:U36)</f>
        <v>52563.1</v>
      </c>
      <c r="V34" s="80">
        <f>(U34/S34)*100</f>
        <v>100.48058082608671</v>
      </c>
      <c r="W34" s="81">
        <f>(U34/T34)*100</f>
        <v>99.22283802864757</v>
      </c>
      <c r="X34" s="1"/>
    </row>
    <row r="35" spans="1:24" ht="23.25">
      <c r="A35" s="1"/>
      <c r="B35" s="40"/>
      <c r="C35" s="40"/>
      <c r="D35" s="96"/>
      <c r="E35" s="96"/>
      <c r="F35" s="96"/>
      <c r="G35" s="96"/>
      <c r="H35" s="96"/>
      <c r="I35" s="44"/>
      <c r="J35" s="48" t="s">
        <v>40</v>
      </c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96"/>
      <c r="E36" s="96"/>
      <c r="F36" s="96"/>
      <c r="G36" s="96"/>
      <c r="H36" s="96"/>
      <c r="I36" s="44"/>
      <c r="J36" s="48" t="s">
        <v>41</v>
      </c>
      <c r="K36" s="49"/>
      <c r="L36" s="42"/>
      <c r="M36" s="86"/>
      <c r="N36" s="71"/>
      <c r="O36" s="72"/>
      <c r="P36" s="70"/>
      <c r="Q36" s="78"/>
      <c r="R36" s="79"/>
      <c r="S36" s="80">
        <v>52311.7</v>
      </c>
      <c r="T36" s="81">
        <v>52974.8</v>
      </c>
      <c r="U36" s="88">
        <v>52563.1</v>
      </c>
      <c r="V36" s="80">
        <f>(U36/S36)*100</f>
        <v>100.48058082608671</v>
      </c>
      <c r="W36" s="81">
        <f>(U36/T36)*100</f>
        <v>99.22283802864757</v>
      </c>
      <c r="X36" s="1"/>
    </row>
    <row r="37" spans="1:24" ht="23.25">
      <c r="A37" s="1"/>
      <c r="B37" s="40"/>
      <c r="C37" s="40"/>
      <c r="D37" s="40"/>
      <c r="E37" s="40"/>
      <c r="F37" s="50"/>
      <c r="G37" s="89"/>
      <c r="H37" s="40"/>
      <c r="I37" s="44"/>
      <c r="J37" s="48"/>
      <c r="K37" s="49"/>
      <c r="L37" s="42"/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96" t="s">
        <v>53</v>
      </c>
      <c r="G38" s="96"/>
      <c r="H38" s="40"/>
      <c r="I38" s="44"/>
      <c r="J38" s="48" t="s">
        <v>54</v>
      </c>
      <c r="K38" s="49"/>
      <c r="L38" s="42"/>
      <c r="M38" s="86"/>
      <c r="N38" s="71"/>
      <c r="O38" s="72"/>
      <c r="P38" s="70"/>
      <c r="Q38" s="78"/>
      <c r="R38" s="79"/>
      <c r="S38" s="80">
        <f>SUM(S39:S40)</f>
        <v>311869.6</v>
      </c>
      <c r="T38" s="81">
        <f>SUM(T39:T40)</f>
        <v>345150.8</v>
      </c>
      <c r="U38" s="88">
        <f>SUM(U39:U40)</f>
        <v>342364.3</v>
      </c>
      <c r="V38" s="80">
        <f>(U38/S38)*100</f>
        <v>109.77802902238629</v>
      </c>
      <c r="W38" s="81">
        <f>(U38/T38)*100</f>
        <v>99.19267172493879</v>
      </c>
      <c r="X38" s="1"/>
    </row>
    <row r="39" spans="1:24" ht="23.25">
      <c r="A39" s="1"/>
      <c r="B39" s="40"/>
      <c r="C39" s="40"/>
      <c r="D39" s="40"/>
      <c r="E39" s="40"/>
      <c r="F39" s="96"/>
      <c r="G39" s="96"/>
      <c r="H39" s="40"/>
      <c r="I39" s="44"/>
      <c r="J39" s="48" t="s">
        <v>40</v>
      </c>
      <c r="K39" s="49"/>
      <c r="L39" s="42"/>
      <c r="M39" s="86"/>
      <c r="N39" s="71"/>
      <c r="O39" s="72"/>
      <c r="P39" s="70"/>
      <c r="Q39" s="78"/>
      <c r="R39" s="79"/>
      <c r="S39" s="80">
        <f aca="true" t="shared" si="5" ref="S39:U40">S43</f>
        <v>0</v>
      </c>
      <c r="T39" s="81">
        <f t="shared" si="5"/>
        <v>0</v>
      </c>
      <c r="U39" s="88">
        <f t="shared" si="5"/>
        <v>0</v>
      </c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96"/>
      <c r="G40" s="96"/>
      <c r="H40" s="40"/>
      <c r="I40" s="44"/>
      <c r="J40" s="48" t="s">
        <v>41</v>
      </c>
      <c r="K40" s="49"/>
      <c r="L40" s="42"/>
      <c r="M40" s="86"/>
      <c r="N40" s="71"/>
      <c r="O40" s="72"/>
      <c r="P40" s="70"/>
      <c r="Q40" s="78"/>
      <c r="R40" s="79"/>
      <c r="S40" s="80">
        <f t="shared" si="5"/>
        <v>311869.6</v>
      </c>
      <c r="T40" s="81">
        <f t="shared" si="5"/>
        <v>345150.8</v>
      </c>
      <c r="U40" s="88">
        <f t="shared" si="5"/>
        <v>342364.3</v>
      </c>
      <c r="V40" s="80">
        <f>(U40/S40)*100</f>
        <v>109.77802902238629</v>
      </c>
      <c r="W40" s="81">
        <f>(U40/T40)*100</f>
        <v>99.19267172493879</v>
      </c>
      <c r="X40" s="1"/>
    </row>
    <row r="41" spans="1:24" ht="23.25">
      <c r="A41" s="1"/>
      <c r="B41" s="40"/>
      <c r="C41" s="40"/>
      <c r="D41" s="40"/>
      <c r="E41" s="40"/>
      <c r="F41" s="96"/>
      <c r="G41" s="96"/>
      <c r="H41" s="40"/>
      <c r="I41" s="44"/>
      <c r="J41" s="48"/>
      <c r="K41" s="49"/>
      <c r="L41" s="42"/>
      <c r="M41" s="86"/>
      <c r="N41" s="71"/>
      <c r="O41" s="72"/>
      <c r="P41" s="70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40"/>
      <c r="D42" s="40"/>
      <c r="E42" s="40"/>
      <c r="F42" s="96"/>
      <c r="G42" s="96" t="s">
        <v>49</v>
      </c>
      <c r="H42" s="40"/>
      <c r="I42" s="44"/>
      <c r="J42" s="48" t="s">
        <v>50</v>
      </c>
      <c r="K42" s="49"/>
      <c r="L42" s="42"/>
      <c r="M42" s="86"/>
      <c r="N42" s="71"/>
      <c r="O42" s="72"/>
      <c r="P42" s="70"/>
      <c r="Q42" s="78"/>
      <c r="R42" s="79"/>
      <c r="S42" s="80">
        <f>SUM(S43:S44)</f>
        <v>311869.6</v>
      </c>
      <c r="T42" s="81">
        <f>SUM(T43:T44)</f>
        <v>345150.8</v>
      </c>
      <c r="U42" s="88">
        <f>SUM(U43:U44)</f>
        <v>342364.3</v>
      </c>
      <c r="V42" s="80">
        <f>(U42/S42)*100</f>
        <v>109.77802902238629</v>
      </c>
      <c r="W42" s="81">
        <f>(U42/T42)*100</f>
        <v>99.19267172493879</v>
      </c>
      <c r="X42" s="1"/>
    </row>
    <row r="43" spans="1:24" ht="23.25">
      <c r="A43" s="1"/>
      <c r="B43" s="40"/>
      <c r="C43" s="40"/>
      <c r="D43" s="40"/>
      <c r="E43" s="40"/>
      <c r="F43" s="96"/>
      <c r="G43" s="96"/>
      <c r="H43" s="40"/>
      <c r="I43" s="44"/>
      <c r="J43" s="48" t="s">
        <v>40</v>
      </c>
      <c r="K43" s="49"/>
      <c r="L43" s="42"/>
      <c r="M43" s="86"/>
      <c r="N43" s="71"/>
      <c r="O43" s="72"/>
      <c r="P43" s="70"/>
      <c r="Q43" s="78"/>
      <c r="R43" s="79"/>
      <c r="S43" s="80">
        <f aca="true" t="shared" si="6" ref="S43:U44">S56</f>
        <v>0</v>
      </c>
      <c r="T43" s="81">
        <f t="shared" si="6"/>
        <v>0</v>
      </c>
      <c r="U43" s="88">
        <f t="shared" si="6"/>
        <v>0</v>
      </c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50"/>
      <c r="G44" s="89"/>
      <c r="H44" s="40"/>
      <c r="I44" s="44"/>
      <c r="J44" s="48" t="s">
        <v>41</v>
      </c>
      <c r="K44" s="49"/>
      <c r="L44" s="42"/>
      <c r="M44" s="86"/>
      <c r="N44" s="71"/>
      <c r="O44" s="72"/>
      <c r="P44" s="70"/>
      <c r="Q44" s="78"/>
      <c r="R44" s="79"/>
      <c r="S44" s="80">
        <f t="shared" si="6"/>
        <v>311869.6</v>
      </c>
      <c r="T44" s="81">
        <f t="shared" si="6"/>
        <v>345150.8</v>
      </c>
      <c r="U44" s="88">
        <f t="shared" si="6"/>
        <v>342364.3</v>
      </c>
      <c r="V44" s="80">
        <f>(U44/S44)*100</f>
        <v>109.77802902238629</v>
      </c>
      <c r="W44" s="81">
        <f>(U44/T44)*100</f>
        <v>99.19267172493879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558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6" t="s">
        <v>38</v>
      </c>
      <c r="C55" s="96"/>
      <c r="D55" s="96" t="s">
        <v>42</v>
      </c>
      <c r="E55" s="96" t="s">
        <v>45</v>
      </c>
      <c r="F55" s="96" t="s">
        <v>53</v>
      </c>
      <c r="G55" s="96" t="s">
        <v>49</v>
      </c>
      <c r="H55" s="96" t="s">
        <v>51</v>
      </c>
      <c r="I55" s="44"/>
      <c r="J55" s="48" t="s">
        <v>52</v>
      </c>
      <c r="K55" s="49"/>
      <c r="L55" s="42"/>
      <c r="M55" s="86"/>
      <c r="N55" s="71"/>
      <c r="O55" s="72"/>
      <c r="P55" s="70"/>
      <c r="Q55" s="78"/>
      <c r="R55" s="79"/>
      <c r="S55" s="80">
        <f>SUM(S56:S57)</f>
        <v>311869.6</v>
      </c>
      <c r="T55" s="81">
        <f>SUM(T56:T57)</f>
        <v>345150.8</v>
      </c>
      <c r="U55" s="88">
        <f>SUM(U56:U57)</f>
        <v>342364.3</v>
      </c>
      <c r="V55" s="80">
        <f>(U55/S55)*100</f>
        <v>109.77802902238629</v>
      </c>
      <c r="W55" s="81">
        <f>(U55/T55)*100</f>
        <v>99.19267172493879</v>
      </c>
      <c r="X55" s="1"/>
    </row>
    <row r="56" spans="1:24" ht="23.25">
      <c r="A56" s="1"/>
      <c r="B56" s="96"/>
      <c r="C56" s="96"/>
      <c r="D56" s="96"/>
      <c r="E56" s="96"/>
      <c r="F56" s="96"/>
      <c r="G56" s="96"/>
      <c r="H56" s="96"/>
      <c r="I56" s="44"/>
      <c r="J56" s="48" t="s">
        <v>40</v>
      </c>
      <c r="K56" s="49"/>
      <c r="L56" s="42"/>
      <c r="M56" s="86"/>
      <c r="N56" s="71"/>
      <c r="O56" s="72"/>
      <c r="P56" s="70"/>
      <c r="Q56" s="78"/>
      <c r="R56" s="79"/>
      <c r="S56" s="80"/>
      <c r="T56" s="81"/>
      <c r="U56" s="88"/>
      <c r="V56" s="80"/>
      <c r="W56" s="81"/>
      <c r="X56" s="1"/>
    </row>
    <row r="57" spans="1:24" ht="23.25">
      <c r="A57" s="1"/>
      <c r="B57" s="96"/>
      <c r="C57" s="96"/>
      <c r="D57" s="96"/>
      <c r="E57" s="96"/>
      <c r="F57" s="96"/>
      <c r="G57" s="96"/>
      <c r="H57" s="96"/>
      <c r="I57" s="44"/>
      <c r="J57" s="48" t="s">
        <v>41</v>
      </c>
      <c r="K57" s="49"/>
      <c r="L57" s="42"/>
      <c r="M57" s="86"/>
      <c r="N57" s="71"/>
      <c r="O57" s="72"/>
      <c r="P57" s="70"/>
      <c r="Q57" s="78"/>
      <c r="R57" s="79"/>
      <c r="S57" s="80">
        <v>311869.6</v>
      </c>
      <c r="T57" s="81">
        <v>345150.8</v>
      </c>
      <c r="U57" s="88">
        <v>342364.3</v>
      </c>
      <c r="V57" s="80">
        <f>(U57/S57)*100</f>
        <v>109.77802902238629</v>
      </c>
      <c r="W57" s="81">
        <f>(U57/T57)*100</f>
        <v>99.19267172493879</v>
      </c>
      <c r="X57" s="1"/>
    </row>
    <row r="58" spans="1:24" ht="23.25">
      <c r="A58" s="1"/>
      <c r="B58" s="96"/>
      <c r="C58" s="96"/>
      <c r="D58" s="96"/>
      <c r="E58" s="96"/>
      <c r="F58" s="96"/>
      <c r="G58" s="96"/>
      <c r="H58" s="96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96"/>
      <c r="C59" s="96"/>
      <c r="D59" s="96"/>
      <c r="E59" s="96"/>
      <c r="F59" s="96" t="s">
        <v>55</v>
      </c>
      <c r="G59" s="96"/>
      <c r="H59" s="96"/>
      <c r="I59" s="44"/>
      <c r="J59" s="48" t="s">
        <v>56</v>
      </c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96"/>
      <c r="C60" s="96"/>
      <c r="D60" s="96"/>
      <c r="E60" s="96"/>
      <c r="F60" s="96"/>
      <c r="G60" s="96"/>
      <c r="H60" s="96"/>
      <c r="I60" s="44"/>
      <c r="J60" s="48" t="s">
        <v>57</v>
      </c>
      <c r="K60" s="49"/>
      <c r="L60" s="42"/>
      <c r="M60" s="86"/>
      <c r="N60" s="71"/>
      <c r="O60" s="72"/>
      <c r="P60" s="70"/>
      <c r="Q60" s="78"/>
      <c r="R60" s="79"/>
      <c r="S60" s="80">
        <f>SUM(S61:S62)</f>
        <v>72712.9</v>
      </c>
      <c r="T60" s="81">
        <f>SUM(T61:T62)</f>
        <v>85463.9</v>
      </c>
      <c r="U60" s="88">
        <f>SUM(U61:U62)</f>
        <v>84692.4</v>
      </c>
      <c r="V60" s="80">
        <f>(U60/S60)*100</f>
        <v>116.47506838538966</v>
      </c>
      <c r="W60" s="81">
        <f>(U60/T60)*100</f>
        <v>99.09727967012972</v>
      </c>
      <c r="X60" s="1"/>
    </row>
    <row r="61" spans="1:24" ht="23.25">
      <c r="A61" s="1"/>
      <c r="B61" s="96"/>
      <c r="C61" s="96"/>
      <c r="D61" s="96"/>
      <c r="E61" s="96"/>
      <c r="F61" s="96"/>
      <c r="G61" s="96"/>
      <c r="H61" s="96"/>
      <c r="I61" s="44"/>
      <c r="J61" s="48" t="s">
        <v>40</v>
      </c>
      <c r="K61" s="49"/>
      <c r="L61" s="42"/>
      <c r="M61" s="86"/>
      <c r="N61" s="71"/>
      <c r="O61" s="72"/>
      <c r="P61" s="70"/>
      <c r="Q61" s="78"/>
      <c r="R61" s="79"/>
      <c r="S61" s="80">
        <f aca="true" t="shared" si="7" ref="S61:U62">S65</f>
        <v>0</v>
      </c>
      <c r="T61" s="81">
        <f t="shared" si="7"/>
        <v>0</v>
      </c>
      <c r="U61" s="88">
        <f t="shared" si="7"/>
        <v>0</v>
      </c>
      <c r="V61" s="80"/>
      <c r="W61" s="81"/>
      <c r="X61" s="1"/>
    </row>
    <row r="62" spans="1:24" ht="23.25">
      <c r="A62" s="1"/>
      <c r="B62" s="96"/>
      <c r="C62" s="96"/>
      <c r="D62" s="96"/>
      <c r="E62" s="96"/>
      <c r="F62" s="96"/>
      <c r="G62" s="96"/>
      <c r="H62" s="96"/>
      <c r="I62" s="44"/>
      <c r="J62" s="48" t="s">
        <v>41</v>
      </c>
      <c r="K62" s="49"/>
      <c r="L62" s="42"/>
      <c r="M62" s="86"/>
      <c r="N62" s="71"/>
      <c r="O62" s="72"/>
      <c r="P62" s="70"/>
      <c r="Q62" s="78"/>
      <c r="R62" s="79"/>
      <c r="S62" s="80">
        <f t="shared" si="7"/>
        <v>72712.9</v>
      </c>
      <c r="T62" s="81">
        <f t="shared" si="7"/>
        <v>85463.9</v>
      </c>
      <c r="U62" s="88">
        <f t="shared" si="7"/>
        <v>84692.4</v>
      </c>
      <c r="V62" s="80">
        <f>(U62/S62)*100</f>
        <v>116.47506838538966</v>
      </c>
      <c r="W62" s="81">
        <f>(U62/T62)*100</f>
        <v>99.09727967012972</v>
      </c>
      <c r="X62" s="1"/>
    </row>
    <row r="63" spans="1:24" ht="23.25">
      <c r="A63" s="1"/>
      <c r="B63" s="96"/>
      <c r="C63" s="96"/>
      <c r="D63" s="96"/>
      <c r="E63" s="96"/>
      <c r="F63" s="96"/>
      <c r="G63" s="96"/>
      <c r="H63" s="96"/>
      <c r="I63" s="44"/>
      <c r="J63" s="48"/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96"/>
      <c r="C64" s="96"/>
      <c r="D64" s="96"/>
      <c r="E64" s="96"/>
      <c r="F64" s="96"/>
      <c r="G64" s="96" t="s">
        <v>49</v>
      </c>
      <c r="H64" s="96"/>
      <c r="I64" s="44"/>
      <c r="J64" s="48" t="s">
        <v>50</v>
      </c>
      <c r="K64" s="49"/>
      <c r="L64" s="42"/>
      <c r="M64" s="86"/>
      <c r="N64" s="71"/>
      <c r="O64" s="72"/>
      <c r="P64" s="70"/>
      <c r="Q64" s="78"/>
      <c r="R64" s="79"/>
      <c r="S64" s="80">
        <f>SUM(S65:S66)</f>
        <v>72712.9</v>
      </c>
      <c r="T64" s="81">
        <f>SUM(T65:T66)</f>
        <v>85463.9</v>
      </c>
      <c r="U64" s="88">
        <f>SUM(U65:U66)</f>
        <v>84692.4</v>
      </c>
      <c r="V64" s="80">
        <f>(U64/S64)*100</f>
        <v>116.47506838538966</v>
      </c>
      <c r="W64" s="81">
        <f>(U64/T64)*100</f>
        <v>99.09727967012972</v>
      </c>
      <c r="X64" s="1"/>
    </row>
    <row r="65" spans="1:24" ht="23.25">
      <c r="A65" s="1"/>
      <c r="B65" s="96"/>
      <c r="C65" s="96"/>
      <c r="D65" s="96"/>
      <c r="E65" s="96"/>
      <c r="F65" s="96"/>
      <c r="G65" s="96"/>
      <c r="H65" s="96"/>
      <c r="I65" s="44"/>
      <c r="J65" s="48" t="s">
        <v>40</v>
      </c>
      <c r="K65" s="49"/>
      <c r="L65" s="42"/>
      <c r="M65" s="86"/>
      <c r="N65" s="71"/>
      <c r="O65" s="72"/>
      <c r="P65" s="70"/>
      <c r="Q65" s="78"/>
      <c r="R65" s="79"/>
      <c r="S65" s="80">
        <f aca="true" t="shared" si="8" ref="S65:U66">S69</f>
        <v>0</v>
      </c>
      <c r="T65" s="81">
        <f t="shared" si="8"/>
        <v>0</v>
      </c>
      <c r="U65" s="88">
        <f t="shared" si="8"/>
        <v>0</v>
      </c>
      <c r="V65" s="80"/>
      <c r="W65" s="81"/>
      <c r="X65" s="1"/>
    </row>
    <row r="66" spans="1:24" ht="23.25">
      <c r="A66" s="1"/>
      <c r="B66" s="96"/>
      <c r="C66" s="96"/>
      <c r="D66" s="96"/>
      <c r="E66" s="96"/>
      <c r="F66" s="96"/>
      <c r="G66" s="96"/>
      <c r="H66" s="96"/>
      <c r="I66" s="44"/>
      <c r="J66" s="48" t="s">
        <v>41</v>
      </c>
      <c r="K66" s="49"/>
      <c r="L66" s="42"/>
      <c r="M66" s="86"/>
      <c r="N66" s="71"/>
      <c r="O66" s="72"/>
      <c r="P66" s="70"/>
      <c r="Q66" s="78"/>
      <c r="R66" s="79"/>
      <c r="S66" s="80">
        <f t="shared" si="8"/>
        <v>72712.9</v>
      </c>
      <c r="T66" s="81">
        <f t="shared" si="8"/>
        <v>85463.9</v>
      </c>
      <c r="U66" s="88">
        <f t="shared" si="8"/>
        <v>84692.4</v>
      </c>
      <c r="V66" s="80">
        <f>(U66/S66)*100</f>
        <v>116.47506838538966</v>
      </c>
      <c r="W66" s="81">
        <f>(U66/T66)*100</f>
        <v>99.09727967012972</v>
      </c>
      <c r="X66" s="1"/>
    </row>
    <row r="67" spans="1:24" ht="23.25">
      <c r="A67" s="1"/>
      <c r="B67" s="96"/>
      <c r="C67" s="96"/>
      <c r="D67" s="96"/>
      <c r="E67" s="96"/>
      <c r="F67" s="96"/>
      <c r="G67" s="96"/>
      <c r="H67" s="96"/>
      <c r="I67" s="44"/>
      <c r="J67" s="48"/>
      <c r="K67" s="49"/>
      <c r="L67" s="42"/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96"/>
      <c r="C68" s="96"/>
      <c r="D68" s="96"/>
      <c r="E68" s="96"/>
      <c r="F68" s="96"/>
      <c r="G68" s="96"/>
      <c r="H68" s="96" t="s">
        <v>51</v>
      </c>
      <c r="I68" s="44"/>
      <c r="J68" s="48" t="s">
        <v>52</v>
      </c>
      <c r="K68" s="49"/>
      <c r="L68" s="42"/>
      <c r="M68" s="86"/>
      <c r="N68" s="71"/>
      <c r="O68" s="72"/>
      <c r="P68" s="70"/>
      <c r="Q68" s="78"/>
      <c r="R68" s="79"/>
      <c r="S68" s="80">
        <f>SUM(S69:S70)</f>
        <v>72712.9</v>
      </c>
      <c r="T68" s="81">
        <f>SUM(T69:T70)</f>
        <v>85463.9</v>
      </c>
      <c r="U68" s="88">
        <f>SUM(U69:U70)</f>
        <v>84692.4</v>
      </c>
      <c r="V68" s="80">
        <f>(U68/S68)*100</f>
        <v>116.47506838538966</v>
      </c>
      <c r="W68" s="81">
        <f>(U68/T68)*100</f>
        <v>99.09727967012972</v>
      </c>
      <c r="X68" s="1"/>
    </row>
    <row r="69" spans="1:24" ht="23.25">
      <c r="A69" s="1"/>
      <c r="B69" s="40"/>
      <c r="C69" s="40"/>
      <c r="D69" s="40"/>
      <c r="E69" s="40"/>
      <c r="F69" s="50"/>
      <c r="G69" s="89"/>
      <c r="H69" s="40"/>
      <c r="I69" s="44"/>
      <c r="J69" s="48" t="s">
        <v>40</v>
      </c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0"/>
      <c r="C70" s="40"/>
      <c r="D70" s="40"/>
      <c r="E70" s="40"/>
      <c r="F70" s="50"/>
      <c r="G70" s="89"/>
      <c r="H70" s="40"/>
      <c r="I70" s="44"/>
      <c r="J70" s="48" t="s">
        <v>41</v>
      </c>
      <c r="K70" s="49"/>
      <c r="L70" s="42"/>
      <c r="M70" s="86"/>
      <c r="N70" s="71"/>
      <c r="O70" s="72"/>
      <c r="P70" s="70"/>
      <c r="Q70" s="78"/>
      <c r="R70" s="79"/>
      <c r="S70" s="80">
        <v>72712.9</v>
      </c>
      <c r="T70" s="81">
        <v>85463.9</v>
      </c>
      <c r="U70" s="88">
        <v>84692.4</v>
      </c>
      <c r="V70" s="80">
        <f>(U70/S70)*100</f>
        <v>116.47506838538966</v>
      </c>
      <c r="W70" s="81">
        <f>(U70/T70)*100</f>
        <v>99.09727967012972</v>
      </c>
      <c r="X70" s="1"/>
    </row>
    <row r="71" spans="1:24" ht="23.25">
      <c r="A71" s="1"/>
      <c r="B71" s="40"/>
      <c r="C71" s="40"/>
      <c r="D71" s="40"/>
      <c r="E71" s="40"/>
      <c r="F71" s="50"/>
      <c r="G71" s="89"/>
      <c r="H71" s="40"/>
      <c r="I71" s="44"/>
      <c r="J71" s="48"/>
      <c r="K71" s="49"/>
      <c r="L71" s="42"/>
      <c r="M71" s="86"/>
      <c r="N71" s="71"/>
      <c r="O71" s="72"/>
      <c r="P71" s="70"/>
      <c r="Q71" s="78"/>
      <c r="R71" s="79"/>
      <c r="S71" s="80"/>
      <c r="T71" s="81"/>
      <c r="U71" s="88"/>
      <c r="V71" s="80"/>
      <c r="W71" s="81"/>
      <c r="X71" s="1"/>
    </row>
    <row r="72" spans="1:24" ht="23.25">
      <c r="A72" s="1"/>
      <c r="B72" s="96" t="s">
        <v>58</v>
      </c>
      <c r="C72" s="96"/>
      <c r="D72" s="96"/>
      <c r="E72" s="96"/>
      <c r="F72" s="50"/>
      <c r="G72" s="89"/>
      <c r="H72" s="40"/>
      <c r="I72" s="44"/>
      <c r="J72" s="48" t="s">
        <v>59</v>
      </c>
      <c r="K72" s="49"/>
      <c r="L72" s="42"/>
      <c r="M72" s="86"/>
      <c r="N72" s="71"/>
      <c r="O72" s="72"/>
      <c r="P72" s="70"/>
      <c r="Q72" s="78"/>
      <c r="R72" s="79"/>
      <c r="S72" s="80">
        <f>SUM(S73:S74)</f>
        <v>96444.50000000001</v>
      </c>
      <c r="T72" s="81">
        <f>SUM(T73:T74)</f>
        <v>110573.00000000001</v>
      </c>
      <c r="U72" s="88">
        <f>SUM(U73:U74)</f>
        <v>98728.4</v>
      </c>
      <c r="V72" s="80">
        <f>(U72/S72)*100</f>
        <v>102.3680977142294</v>
      </c>
      <c r="W72" s="81">
        <f>(U72/T72)*100</f>
        <v>89.28798169535057</v>
      </c>
      <c r="X72" s="1"/>
    </row>
    <row r="73" spans="1:24" ht="23.25">
      <c r="A73" s="1"/>
      <c r="B73" s="96"/>
      <c r="C73" s="96"/>
      <c r="D73" s="96"/>
      <c r="E73" s="96"/>
      <c r="F73" s="50"/>
      <c r="G73" s="89"/>
      <c r="H73" s="40"/>
      <c r="I73" s="44"/>
      <c r="J73" s="48" t="s">
        <v>40</v>
      </c>
      <c r="K73" s="49"/>
      <c r="L73" s="42"/>
      <c r="M73" s="86"/>
      <c r="N73" s="71"/>
      <c r="O73" s="72"/>
      <c r="P73" s="70"/>
      <c r="Q73" s="78"/>
      <c r="R73" s="79"/>
      <c r="S73" s="80">
        <f aca="true" t="shared" si="9" ref="S73:U74">S77</f>
        <v>96444.50000000001</v>
      </c>
      <c r="T73" s="81">
        <f t="shared" si="9"/>
        <v>110573.00000000001</v>
      </c>
      <c r="U73" s="88">
        <f t="shared" si="9"/>
        <v>98728.4</v>
      </c>
      <c r="V73" s="80">
        <f>(U73/S73)*100</f>
        <v>102.3680977142294</v>
      </c>
      <c r="W73" s="81">
        <f>(U73/T73)*100</f>
        <v>89.28798169535057</v>
      </c>
      <c r="X73" s="1"/>
    </row>
    <row r="74" spans="1:24" ht="23.25">
      <c r="A74" s="1"/>
      <c r="B74" s="96"/>
      <c r="C74" s="96"/>
      <c r="D74" s="96"/>
      <c r="E74" s="96"/>
      <c r="F74" s="50"/>
      <c r="G74" s="89"/>
      <c r="H74" s="40"/>
      <c r="I74" s="44"/>
      <c r="J74" s="48" t="s">
        <v>41</v>
      </c>
      <c r="K74" s="49"/>
      <c r="L74" s="42"/>
      <c r="M74" s="86"/>
      <c r="N74" s="71"/>
      <c r="O74" s="72"/>
      <c r="P74" s="70"/>
      <c r="Q74" s="78"/>
      <c r="R74" s="79"/>
      <c r="S74" s="80">
        <f t="shared" si="9"/>
        <v>0</v>
      </c>
      <c r="T74" s="81">
        <f t="shared" si="9"/>
        <v>0</v>
      </c>
      <c r="U74" s="88">
        <f t="shared" si="9"/>
        <v>0</v>
      </c>
      <c r="V74" s="80"/>
      <c r="W74" s="81"/>
      <c r="X74" s="1"/>
    </row>
    <row r="75" spans="1:24" ht="23.25">
      <c r="A75" s="1"/>
      <c r="B75" s="96"/>
      <c r="C75" s="96"/>
      <c r="D75" s="96"/>
      <c r="E75" s="96"/>
      <c r="F75" s="50"/>
      <c r="G75" s="89"/>
      <c r="H75" s="40"/>
      <c r="I75" s="44"/>
      <c r="J75" s="48"/>
      <c r="K75" s="49"/>
      <c r="L75" s="42"/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96"/>
      <c r="C76" s="96" t="s">
        <v>60</v>
      </c>
      <c r="D76" s="96"/>
      <c r="E76" s="96"/>
      <c r="F76" s="50"/>
      <c r="G76" s="89"/>
      <c r="H76" s="40"/>
      <c r="I76" s="44"/>
      <c r="J76" s="48" t="s">
        <v>61</v>
      </c>
      <c r="K76" s="49"/>
      <c r="L76" s="42"/>
      <c r="M76" s="86"/>
      <c r="N76" s="71"/>
      <c r="O76" s="72"/>
      <c r="P76" s="70"/>
      <c r="Q76" s="78"/>
      <c r="R76" s="79"/>
      <c r="S76" s="80">
        <f>SUM(S77:S78)</f>
        <v>96444.50000000001</v>
      </c>
      <c r="T76" s="81">
        <f>SUM(T77:T78)</f>
        <v>110573.00000000001</v>
      </c>
      <c r="U76" s="88">
        <f>SUM(U77:U78)</f>
        <v>98728.4</v>
      </c>
      <c r="V76" s="80">
        <f>(U76/S76)*100</f>
        <v>102.3680977142294</v>
      </c>
      <c r="W76" s="81">
        <f>(U76/T76)*100</f>
        <v>89.28798169535057</v>
      </c>
      <c r="X76" s="1"/>
    </row>
    <row r="77" spans="1:24" ht="23.25">
      <c r="A77" s="1"/>
      <c r="B77" s="96"/>
      <c r="C77" s="96"/>
      <c r="D77" s="96"/>
      <c r="E77" s="96"/>
      <c r="F77" s="50"/>
      <c r="G77" s="89"/>
      <c r="H77" s="40"/>
      <c r="I77" s="44"/>
      <c r="J77" s="48" t="s">
        <v>40</v>
      </c>
      <c r="K77" s="49"/>
      <c r="L77" s="42"/>
      <c r="M77" s="86"/>
      <c r="N77" s="71"/>
      <c r="O77" s="72"/>
      <c r="P77" s="70"/>
      <c r="Q77" s="78"/>
      <c r="R77" s="79"/>
      <c r="S77" s="80">
        <f aca="true" t="shared" si="10" ref="S77:U78">S82+S125</f>
        <v>96444.50000000001</v>
      </c>
      <c r="T77" s="81">
        <f t="shared" si="10"/>
        <v>110573.00000000001</v>
      </c>
      <c r="U77" s="88">
        <f t="shared" si="10"/>
        <v>98728.4</v>
      </c>
      <c r="V77" s="80">
        <f>(U77/S77)*100</f>
        <v>102.3680977142294</v>
      </c>
      <c r="W77" s="81">
        <f>(U77/T77)*100</f>
        <v>89.28798169535057</v>
      </c>
      <c r="X77" s="1"/>
    </row>
    <row r="78" spans="1:24" ht="23.25">
      <c r="A78" s="1"/>
      <c r="B78" s="96"/>
      <c r="C78" s="96"/>
      <c r="D78" s="96"/>
      <c r="E78" s="96"/>
      <c r="F78" s="50"/>
      <c r="G78" s="89"/>
      <c r="H78" s="40"/>
      <c r="I78" s="44"/>
      <c r="J78" s="48" t="s">
        <v>41</v>
      </c>
      <c r="K78" s="49"/>
      <c r="L78" s="42"/>
      <c r="M78" s="86"/>
      <c r="N78" s="71"/>
      <c r="O78" s="72"/>
      <c r="P78" s="70"/>
      <c r="Q78" s="78"/>
      <c r="R78" s="79"/>
      <c r="S78" s="80">
        <f t="shared" si="10"/>
        <v>0</v>
      </c>
      <c r="T78" s="81">
        <f t="shared" si="10"/>
        <v>0</v>
      </c>
      <c r="U78" s="88">
        <f t="shared" si="10"/>
        <v>0</v>
      </c>
      <c r="V78" s="80"/>
      <c r="W78" s="81"/>
      <c r="X78" s="1"/>
    </row>
    <row r="79" spans="1:24" ht="23.25">
      <c r="A79" s="1"/>
      <c r="B79" s="96"/>
      <c r="C79" s="96"/>
      <c r="D79" s="96"/>
      <c r="E79" s="96"/>
      <c r="F79" s="50"/>
      <c r="G79" s="89"/>
      <c r="H79" s="40"/>
      <c r="I79" s="44"/>
      <c r="J79" s="48"/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96"/>
      <c r="C80" s="96"/>
      <c r="D80" s="96" t="s">
        <v>42</v>
      </c>
      <c r="E80" s="96"/>
      <c r="F80" s="50"/>
      <c r="G80" s="89"/>
      <c r="H80" s="40"/>
      <c r="I80" s="44"/>
      <c r="J80" s="48" t="s">
        <v>62</v>
      </c>
      <c r="K80" s="49"/>
      <c r="L80" s="42"/>
      <c r="M80" s="86"/>
      <c r="N80" s="71"/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96"/>
      <c r="C81" s="96"/>
      <c r="D81" s="96"/>
      <c r="E81" s="96"/>
      <c r="F81" s="50"/>
      <c r="G81" s="89"/>
      <c r="H81" s="40"/>
      <c r="I81" s="44"/>
      <c r="J81" s="48" t="s">
        <v>44</v>
      </c>
      <c r="K81" s="49"/>
      <c r="L81" s="42"/>
      <c r="M81" s="86"/>
      <c r="N81" s="71"/>
      <c r="O81" s="72"/>
      <c r="P81" s="70"/>
      <c r="Q81" s="78"/>
      <c r="R81" s="79"/>
      <c r="S81" s="80">
        <f>SUM(S82:S83)</f>
        <v>7628.599999999999</v>
      </c>
      <c r="T81" s="81">
        <f>SUM(T82:T83)</f>
        <v>8309.6</v>
      </c>
      <c r="U81" s="88">
        <f>SUM(U82:U83)</f>
        <v>7408.700000000001</v>
      </c>
      <c r="V81" s="80">
        <f>(U81/S81)*100</f>
        <v>97.11742652649242</v>
      </c>
      <c r="W81" s="81">
        <f>(U81/T81)*100</f>
        <v>89.15832290362954</v>
      </c>
      <c r="X81" s="1"/>
    </row>
    <row r="82" spans="1:24" ht="23.25">
      <c r="A82" s="1"/>
      <c r="B82" s="96"/>
      <c r="C82" s="96"/>
      <c r="D82" s="96"/>
      <c r="E82" s="96"/>
      <c r="F82" s="50"/>
      <c r="G82" s="89"/>
      <c r="H82" s="40"/>
      <c r="I82" s="44"/>
      <c r="J82" s="48" t="s">
        <v>40</v>
      </c>
      <c r="K82" s="49"/>
      <c r="L82" s="42"/>
      <c r="M82" s="86"/>
      <c r="N82" s="71"/>
      <c r="O82" s="72"/>
      <c r="P82" s="70"/>
      <c r="Q82" s="78"/>
      <c r="R82" s="79"/>
      <c r="S82" s="80">
        <f aca="true" t="shared" si="11" ref="S82:U83">S86</f>
        <v>7628.599999999999</v>
      </c>
      <c r="T82" s="81">
        <f t="shared" si="11"/>
        <v>8309.6</v>
      </c>
      <c r="U82" s="88">
        <f t="shared" si="11"/>
        <v>7408.700000000001</v>
      </c>
      <c r="V82" s="80">
        <f>(U82/S82)*100</f>
        <v>97.11742652649242</v>
      </c>
      <c r="W82" s="81">
        <f>(U82/T82)*100</f>
        <v>89.15832290362954</v>
      </c>
      <c r="X82" s="1"/>
    </row>
    <row r="83" spans="1:24" ht="23.25">
      <c r="A83" s="1"/>
      <c r="B83" s="96"/>
      <c r="C83" s="96"/>
      <c r="D83" s="96"/>
      <c r="E83" s="96"/>
      <c r="F83" s="50"/>
      <c r="G83" s="89"/>
      <c r="H83" s="40"/>
      <c r="I83" s="44"/>
      <c r="J83" s="48" t="s">
        <v>41</v>
      </c>
      <c r="K83" s="49"/>
      <c r="L83" s="42"/>
      <c r="M83" s="86"/>
      <c r="N83" s="71"/>
      <c r="O83" s="72"/>
      <c r="P83" s="70"/>
      <c r="Q83" s="78"/>
      <c r="R83" s="79"/>
      <c r="S83" s="80">
        <f t="shared" si="11"/>
        <v>0</v>
      </c>
      <c r="T83" s="81">
        <f t="shared" si="11"/>
        <v>0</v>
      </c>
      <c r="U83" s="88">
        <f t="shared" si="11"/>
        <v>0</v>
      </c>
      <c r="V83" s="80"/>
      <c r="W83" s="81"/>
      <c r="X83" s="1"/>
    </row>
    <row r="84" spans="1:24" ht="23.25">
      <c r="A84" s="1"/>
      <c r="B84" s="96"/>
      <c r="C84" s="96"/>
      <c r="D84" s="96"/>
      <c r="E84" s="96"/>
      <c r="F84" s="50"/>
      <c r="G84" s="89"/>
      <c r="H84" s="40"/>
      <c r="I84" s="44"/>
      <c r="J84" s="48"/>
      <c r="K84" s="49"/>
      <c r="L84" s="42"/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96"/>
      <c r="C85" s="96"/>
      <c r="D85" s="96"/>
      <c r="E85" s="96" t="s">
        <v>45</v>
      </c>
      <c r="F85" s="50"/>
      <c r="G85" s="89"/>
      <c r="H85" s="40"/>
      <c r="I85" s="44"/>
      <c r="J85" s="48" t="s">
        <v>46</v>
      </c>
      <c r="K85" s="49"/>
      <c r="L85" s="42"/>
      <c r="M85" s="86"/>
      <c r="N85" s="71"/>
      <c r="O85" s="72"/>
      <c r="P85" s="70"/>
      <c r="Q85" s="78"/>
      <c r="R85" s="79"/>
      <c r="S85" s="80">
        <f>SUM(S86:S87)</f>
        <v>7628.599999999999</v>
      </c>
      <c r="T85" s="81">
        <f>SUM(T86:T87)</f>
        <v>8309.6</v>
      </c>
      <c r="U85" s="88">
        <f>SUM(U86:U87)</f>
        <v>7408.700000000001</v>
      </c>
      <c r="V85" s="80">
        <f>(U85/S85)*100</f>
        <v>97.11742652649242</v>
      </c>
      <c r="W85" s="81">
        <f>(U85/T85)*100</f>
        <v>89.15832290362954</v>
      </c>
      <c r="X85" s="1"/>
    </row>
    <row r="86" spans="1:24" ht="23.25">
      <c r="A86" s="1"/>
      <c r="B86" s="96"/>
      <c r="C86" s="96"/>
      <c r="D86" s="96"/>
      <c r="E86" s="96"/>
      <c r="F86" s="50"/>
      <c r="G86" s="89"/>
      <c r="H86" s="40"/>
      <c r="I86" s="44"/>
      <c r="J86" s="48" t="s">
        <v>40</v>
      </c>
      <c r="K86" s="49"/>
      <c r="L86" s="42"/>
      <c r="M86" s="86"/>
      <c r="N86" s="71"/>
      <c r="O86" s="72"/>
      <c r="P86" s="70"/>
      <c r="Q86" s="78"/>
      <c r="R86" s="79"/>
      <c r="S86" s="80">
        <f aca="true" t="shared" si="12" ref="S86:U87">S100</f>
        <v>7628.599999999999</v>
      </c>
      <c r="T86" s="81">
        <f t="shared" si="12"/>
        <v>8309.6</v>
      </c>
      <c r="U86" s="88">
        <f t="shared" si="12"/>
        <v>7408.700000000001</v>
      </c>
      <c r="V86" s="80">
        <f>(U86/S86)*100</f>
        <v>97.11742652649242</v>
      </c>
      <c r="W86" s="81">
        <f>(U86/T86)*100</f>
        <v>89.15832290362954</v>
      </c>
      <c r="X86" s="1"/>
    </row>
    <row r="87" spans="1:24" ht="23.25">
      <c r="A87" s="1"/>
      <c r="B87" s="40"/>
      <c r="C87" s="40"/>
      <c r="D87" s="40"/>
      <c r="E87" s="40"/>
      <c r="F87" s="50"/>
      <c r="G87" s="89"/>
      <c r="H87" s="40"/>
      <c r="I87" s="44"/>
      <c r="J87" s="48" t="s">
        <v>41</v>
      </c>
      <c r="K87" s="49"/>
      <c r="L87" s="42"/>
      <c r="M87" s="86"/>
      <c r="N87" s="71"/>
      <c r="O87" s="72"/>
      <c r="P87" s="70"/>
      <c r="Q87" s="78"/>
      <c r="R87" s="79"/>
      <c r="S87" s="80">
        <f t="shared" si="12"/>
        <v>0</v>
      </c>
      <c r="T87" s="81">
        <f t="shared" si="12"/>
        <v>0</v>
      </c>
      <c r="U87" s="88">
        <f t="shared" si="12"/>
        <v>0</v>
      </c>
      <c r="V87" s="80"/>
      <c r="W87" s="81"/>
      <c r="X87" s="1"/>
    </row>
    <row r="88" spans="1:24" ht="23.25">
      <c r="A88" s="1"/>
      <c r="B88" s="40"/>
      <c r="C88" s="40"/>
      <c r="D88" s="40"/>
      <c r="E88" s="40"/>
      <c r="F88" s="50"/>
      <c r="G88" s="89"/>
      <c r="H88" s="40"/>
      <c r="I88" s="44"/>
      <c r="J88" s="48"/>
      <c r="K88" s="49"/>
      <c r="L88" s="42"/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0"/>
      <c r="C89" s="40"/>
      <c r="D89" s="40"/>
      <c r="E89" s="40"/>
      <c r="F89" s="96" t="s">
        <v>63</v>
      </c>
      <c r="G89" s="40"/>
      <c r="H89" s="40"/>
      <c r="I89" s="44"/>
      <c r="J89" s="48" t="s">
        <v>64</v>
      </c>
      <c r="K89" s="49"/>
      <c r="L89" s="42"/>
      <c r="M89" s="86"/>
      <c r="N89" s="71"/>
      <c r="O89" s="72"/>
      <c r="P89" s="70"/>
      <c r="Q89" s="78"/>
      <c r="R89" s="79"/>
      <c r="S89" s="80">
        <f>SUM(S90:S101)</f>
        <v>7628.599999999999</v>
      </c>
      <c r="T89" s="81">
        <f>SUM(T90:T101)</f>
        <v>8309.6</v>
      </c>
      <c r="U89" s="88">
        <f>SUM(U90:U101)</f>
        <v>7408.700000000001</v>
      </c>
      <c r="V89" s="80">
        <f>(U89/S89)*100</f>
        <v>97.11742652649242</v>
      </c>
      <c r="W89" s="81">
        <f>(U89/T89)*100</f>
        <v>89.15832290362954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559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96" t="s">
        <v>58</v>
      </c>
      <c r="C100" s="96" t="s">
        <v>60</v>
      </c>
      <c r="D100" s="96" t="s">
        <v>42</v>
      </c>
      <c r="E100" s="96" t="s">
        <v>45</v>
      </c>
      <c r="F100" s="96" t="s">
        <v>63</v>
      </c>
      <c r="G100" s="96"/>
      <c r="H100" s="40"/>
      <c r="I100" s="44"/>
      <c r="J100" s="48" t="s">
        <v>40</v>
      </c>
      <c r="K100" s="49"/>
      <c r="L100" s="42"/>
      <c r="M100" s="86"/>
      <c r="N100" s="71"/>
      <c r="O100" s="72"/>
      <c r="P100" s="70"/>
      <c r="Q100" s="78"/>
      <c r="R100" s="79"/>
      <c r="S100" s="80">
        <f aca="true" t="shared" si="13" ref="S100:U101">S104</f>
        <v>7628.599999999999</v>
      </c>
      <c r="T100" s="81">
        <f t="shared" si="13"/>
        <v>8309.6</v>
      </c>
      <c r="U100" s="88">
        <f t="shared" si="13"/>
        <v>7408.700000000001</v>
      </c>
      <c r="V100" s="80">
        <f>(U100/S100)*100</f>
        <v>97.11742652649242</v>
      </c>
      <c r="W100" s="81">
        <f>(U100/T100)*100</f>
        <v>89.15832290362954</v>
      </c>
      <c r="X100" s="1"/>
    </row>
    <row r="101" spans="1:24" ht="23.25">
      <c r="A101" s="1"/>
      <c r="B101" s="96"/>
      <c r="C101" s="96"/>
      <c r="D101" s="96"/>
      <c r="E101" s="96"/>
      <c r="F101" s="96"/>
      <c r="G101" s="96"/>
      <c r="H101" s="40"/>
      <c r="I101" s="44"/>
      <c r="J101" s="48" t="s">
        <v>41</v>
      </c>
      <c r="K101" s="49"/>
      <c r="L101" s="42"/>
      <c r="M101" s="86"/>
      <c r="N101" s="71"/>
      <c r="O101" s="72"/>
      <c r="P101" s="70"/>
      <c r="Q101" s="78"/>
      <c r="R101" s="79"/>
      <c r="S101" s="80">
        <f t="shared" si="13"/>
        <v>0</v>
      </c>
      <c r="T101" s="81">
        <f t="shared" si="13"/>
        <v>0</v>
      </c>
      <c r="U101" s="88">
        <f t="shared" si="13"/>
        <v>0</v>
      </c>
      <c r="V101" s="80"/>
      <c r="W101" s="81"/>
      <c r="X101" s="1"/>
    </row>
    <row r="102" spans="1:24" ht="23.25">
      <c r="A102" s="1"/>
      <c r="B102" s="96"/>
      <c r="C102" s="96"/>
      <c r="D102" s="96"/>
      <c r="E102" s="96"/>
      <c r="F102" s="96"/>
      <c r="G102" s="96"/>
      <c r="H102" s="40"/>
      <c r="I102" s="44"/>
      <c r="J102" s="48"/>
      <c r="K102" s="49"/>
      <c r="L102" s="42"/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96"/>
      <c r="C103" s="96"/>
      <c r="D103" s="96"/>
      <c r="E103" s="96"/>
      <c r="F103" s="96"/>
      <c r="G103" s="96" t="s">
        <v>49</v>
      </c>
      <c r="H103" s="40"/>
      <c r="I103" s="44"/>
      <c r="J103" s="48" t="s">
        <v>50</v>
      </c>
      <c r="K103" s="49"/>
      <c r="L103" s="42"/>
      <c r="M103" s="86"/>
      <c r="N103" s="71"/>
      <c r="O103" s="72"/>
      <c r="P103" s="70"/>
      <c r="Q103" s="78"/>
      <c r="R103" s="79"/>
      <c r="S103" s="80">
        <f>SUM(S104:S105)</f>
        <v>7628.599999999999</v>
      </c>
      <c r="T103" s="81">
        <f>SUM(T104:T105)</f>
        <v>8309.6</v>
      </c>
      <c r="U103" s="88">
        <f>SUM(U104:U105)</f>
        <v>7408.700000000001</v>
      </c>
      <c r="V103" s="80">
        <f>(U103/S103)*100</f>
        <v>97.11742652649242</v>
      </c>
      <c r="W103" s="81">
        <f>(U103/T103)*100</f>
        <v>89.15832290362954</v>
      </c>
      <c r="X103" s="1"/>
    </row>
    <row r="104" spans="1:24" ht="23.25">
      <c r="A104" s="1"/>
      <c r="B104" s="96"/>
      <c r="C104" s="96"/>
      <c r="D104" s="96"/>
      <c r="E104" s="96"/>
      <c r="F104" s="96"/>
      <c r="G104" s="96"/>
      <c r="H104" s="40"/>
      <c r="I104" s="44"/>
      <c r="J104" s="48" t="s">
        <v>40</v>
      </c>
      <c r="K104" s="49"/>
      <c r="L104" s="42"/>
      <c r="M104" s="86"/>
      <c r="N104" s="71"/>
      <c r="O104" s="72"/>
      <c r="P104" s="70"/>
      <c r="Q104" s="78"/>
      <c r="R104" s="79"/>
      <c r="S104" s="80">
        <f aca="true" t="shared" si="14" ref="S104:U105">S108+S112+S116+S120</f>
        <v>7628.599999999999</v>
      </c>
      <c r="T104" s="81">
        <f t="shared" si="14"/>
        <v>8309.6</v>
      </c>
      <c r="U104" s="88">
        <f t="shared" si="14"/>
        <v>7408.700000000001</v>
      </c>
      <c r="V104" s="80">
        <f>(U104/S104)*100</f>
        <v>97.11742652649242</v>
      </c>
      <c r="W104" s="81">
        <f>(U104/T104)*100</f>
        <v>89.15832290362954</v>
      </c>
      <c r="X104" s="1"/>
    </row>
    <row r="105" spans="1:24" ht="23.25">
      <c r="A105" s="1"/>
      <c r="B105" s="40"/>
      <c r="C105" s="40"/>
      <c r="D105" s="40"/>
      <c r="E105" s="40"/>
      <c r="F105" s="50"/>
      <c r="G105" s="89"/>
      <c r="H105" s="40"/>
      <c r="I105" s="44"/>
      <c r="J105" s="48" t="s">
        <v>41</v>
      </c>
      <c r="K105" s="49"/>
      <c r="L105" s="42"/>
      <c r="M105" s="86"/>
      <c r="N105" s="71"/>
      <c r="O105" s="72"/>
      <c r="P105" s="70"/>
      <c r="Q105" s="78"/>
      <c r="R105" s="79"/>
      <c r="S105" s="80">
        <f t="shared" si="14"/>
        <v>0</v>
      </c>
      <c r="T105" s="81">
        <f t="shared" si="14"/>
        <v>0</v>
      </c>
      <c r="U105" s="88">
        <f t="shared" si="14"/>
        <v>0</v>
      </c>
      <c r="V105" s="80"/>
      <c r="W105" s="81"/>
      <c r="X105" s="1"/>
    </row>
    <row r="106" spans="1:24" ht="23.25">
      <c r="A106" s="1"/>
      <c r="B106" s="40"/>
      <c r="C106" s="40"/>
      <c r="D106" s="40"/>
      <c r="E106" s="40"/>
      <c r="F106" s="50"/>
      <c r="G106" s="89"/>
      <c r="H106" s="40"/>
      <c r="I106" s="44"/>
      <c r="J106" s="48"/>
      <c r="K106" s="49"/>
      <c r="L106" s="42"/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0"/>
      <c r="C107" s="40"/>
      <c r="D107" s="40"/>
      <c r="E107" s="40"/>
      <c r="F107" s="50"/>
      <c r="G107" s="89"/>
      <c r="H107" s="96" t="s">
        <v>65</v>
      </c>
      <c r="I107" s="44"/>
      <c r="J107" s="48" t="s">
        <v>66</v>
      </c>
      <c r="K107" s="49"/>
      <c r="L107" s="42"/>
      <c r="M107" s="86"/>
      <c r="N107" s="71"/>
      <c r="O107" s="72"/>
      <c r="P107" s="70"/>
      <c r="Q107" s="78"/>
      <c r="R107" s="79"/>
      <c r="S107" s="80">
        <f>SUM(S108:S109)</f>
        <v>1135.7</v>
      </c>
      <c r="T107" s="81">
        <f>SUM(T108:T109)</f>
        <v>1233.3</v>
      </c>
      <c r="U107" s="88">
        <f>SUM(U108:U109)</f>
        <v>1126.7</v>
      </c>
      <c r="V107" s="80">
        <f>(U107/S107)*100</f>
        <v>99.2075372017258</v>
      </c>
      <c r="W107" s="81">
        <f>(U107/T107)*100</f>
        <v>91.35652314927431</v>
      </c>
      <c r="X107" s="1"/>
    </row>
    <row r="108" spans="1:24" ht="23.25">
      <c r="A108" s="1"/>
      <c r="B108" s="40"/>
      <c r="C108" s="40"/>
      <c r="D108" s="40"/>
      <c r="E108" s="40"/>
      <c r="F108" s="50"/>
      <c r="G108" s="89"/>
      <c r="H108" s="96"/>
      <c r="I108" s="44"/>
      <c r="J108" s="48" t="s">
        <v>40</v>
      </c>
      <c r="K108" s="49"/>
      <c r="L108" s="42"/>
      <c r="M108" s="86"/>
      <c r="N108" s="71"/>
      <c r="O108" s="72"/>
      <c r="P108" s="70"/>
      <c r="Q108" s="78"/>
      <c r="R108" s="79"/>
      <c r="S108" s="80">
        <v>1135.7</v>
      </c>
      <c r="T108" s="81">
        <v>1233.3</v>
      </c>
      <c r="U108" s="88">
        <v>1126.7</v>
      </c>
      <c r="V108" s="80">
        <f>(U108/S108)*100</f>
        <v>99.2075372017258</v>
      </c>
      <c r="W108" s="81">
        <f>(U108/T108)*100</f>
        <v>91.35652314927431</v>
      </c>
      <c r="X108" s="1"/>
    </row>
    <row r="109" spans="1:24" ht="23.25">
      <c r="A109" s="1"/>
      <c r="B109" s="40"/>
      <c r="C109" s="40"/>
      <c r="D109" s="40"/>
      <c r="E109" s="40"/>
      <c r="F109" s="50"/>
      <c r="G109" s="89"/>
      <c r="H109" s="96"/>
      <c r="I109" s="44"/>
      <c r="J109" s="48" t="s">
        <v>41</v>
      </c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0"/>
      <c r="C110" s="40"/>
      <c r="D110" s="40"/>
      <c r="E110" s="40"/>
      <c r="F110" s="50"/>
      <c r="G110" s="89"/>
      <c r="H110" s="96" t="s">
        <v>67</v>
      </c>
      <c r="I110" s="44"/>
      <c r="J110" s="48" t="s">
        <v>68</v>
      </c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0"/>
      <c r="C111" s="40"/>
      <c r="D111" s="40"/>
      <c r="E111" s="40"/>
      <c r="F111" s="50"/>
      <c r="G111" s="89"/>
      <c r="H111" s="96"/>
      <c r="I111" s="44"/>
      <c r="J111" s="48" t="s">
        <v>69</v>
      </c>
      <c r="K111" s="49"/>
      <c r="L111" s="42"/>
      <c r="M111" s="86"/>
      <c r="N111" s="71"/>
      <c r="O111" s="72"/>
      <c r="P111" s="70"/>
      <c r="Q111" s="78"/>
      <c r="R111" s="79"/>
      <c r="S111" s="80">
        <f>SUM(S112:S113)</f>
        <v>2672.7</v>
      </c>
      <c r="T111" s="81">
        <f>SUM(T112:T113)</f>
        <v>2911.9</v>
      </c>
      <c r="U111" s="88">
        <f>SUM(U112:U113)</f>
        <v>2711.9</v>
      </c>
      <c r="V111" s="80">
        <f>(U111/S111)*100</f>
        <v>101.46668163280579</v>
      </c>
      <c r="W111" s="81">
        <f>(U111/T111)*100</f>
        <v>93.1316322675916</v>
      </c>
      <c r="X111" s="1"/>
    </row>
    <row r="112" spans="1:24" ht="23.25">
      <c r="A112" s="1"/>
      <c r="B112" s="40"/>
      <c r="C112" s="40"/>
      <c r="D112" s="40"/>
      <c r="E112" s="40"/>
      <c r="F112" s="50"/>
      <c r="G112" s="89"/>
      <c r="H112" s="96"/>
      <c r="I112" s="44"/>
      <c r="J112" s="48" t="s">
        <v>40</v>
      </c>
      <c r="K112" s="49"/>
      <c r="L112" s="42"/>
      <c r="M112" s="86"/>
      <c r="N112" s="71"/>
      <c r="O112" s="72"/>
      <c r="P112" s="70"/>
      <c r="Q112" s="78"/>
      <c r="R112" s="79"/>
      <c r="S112" s="80">
        <v>2672.7</v>
      </c>
      <c r="T112" s="81">
        <v>2911.9</v>
      </c>
      <c r="U112" s="88">
        <v>2711.9</v>
      </c>
      <c r="V112" s="80">
        <f>(U112/S112)*100</f>
        <v>101.46668163280579</v>
      </c>
      <c r="W112" s="81">
        <f>(U112/T112)*100</f>
        <v>93.1316322675916</v>
      </c>
      <c r="X112" s="1"/>
    </row>
    <row r="113" spans="1:24" ht="23.25">
      <c r="A113" s="1"/>
      <c r="B113" s="40"/>
      <c r="C113" s="40"/>
      <c r="D113" s="40"/>
      <c r="E113" s="40"/>
      <c r="F113" s="50"/>
      <c r="G113" s="89"/>
      <c r="H113" s="96"/>
      <c r="I113" s="44"/>
      <c r="J113" s="48" t="s">
        <v>41</v>
      </c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0"/>
      <c r="C114" s="40"/>
      <c r="D114" s="40"/>
      <c r="E114" s="40"/>
      <c r="F114" s="50"/>
      <c r="G114" s="89"/>
      <c r="H114" s="96" t="s">
        <v>70</v>
      </c>
      <c r="I114" s="44"/>
      <c r="J114" s="48" t="s">
        <v>71</v>
      </c>
      <c r="K114" s="49"/>
      <c r="L114" s="42"/>
      <c r="M114" s="86"/>
      <c r="N114" s="71"/>
      <c r="O114" s="72"/>
      <c r="P114" s="70"/>
      <c r="Q114" s="78"/>
      <c r="R114" s="79"/>
      <c r="S114" s="80"/>
      <c r="T114" s="81"/>
      <c r="U114" s="88"/>
      <c r="V114" s="80"/>
      <c r="W114" s="81"/>
      <c r="X114" s="1"/>
    </row>
    <row r="115" spans="1:24" ht="23.25">
      <c r="A115" s="1"/>
      <c r="B115" s="40"/>
      <c r="C115" s="40"/>
      <c r="D115" s="40"/>
      <c r="E115" s="40"/>
      <c r="F115" s="50"/>
      <c r="G115" s="89"/>
      <c r="H115" s="96"/>
      <c r="I115" s="44"/>
      <c r="J115" s="48" t="s">
        <v>72</v>
      </c>
      <c r="K115" s="49"/>
      <c r="L115" s="42"/>
      <c r="M115" s="86"/>
      <c r="N115" s="71"/>
      <c r="O115" s="72"/>
      <c r="P115" s="70"/>
      <c r="Q115" s="78"/>
      <c r="R115" s="79"/>
      <c r="S115" s="80">
        <f>SUM(S116:S117)</f>
        <v>2666.5</v>
      </c>
      <c r="T115" s="81">
        <f>SUM(T116:T117)</f>
        <v>2911.2</v>
      </c>
      <c r="U115" s="88">
        <f>SUM(U116:U117)</f>
        <v>2754.8</v>
      </c>
      <c r="V115" s="80">
        <f>(U115/S115)*100</f>
        <v>103.31145696606039</v>
      </c>
      <c r="W115" s="81">
        <f>(U115/T115)*100</f>
        <v>94.62764495740589</v>
      </c>
      <c r="X115" s="1"/>
    </row>
    <row r="116" spans="1:24" ht="23.25">
      <c r="A116" s="1"/>
      <c r="B116" s="40"/>
      <c r="C116" s="40"/>
      <c r="D116" s="40"/>
      <c r="E116" s="40"/>
      <c r="F116" s="50"/>
      <c r="G116" s="89"/>
      <c r="H116" s="96"/>
      <c r="I116" s="44"/>
      <c r="J116" s="48" t="s">
        <v>40</v>
      </c>
      <c r="K116" s="49"/>
      <c r="L116" s="42"/>
      <c r="M116" s="86"/>
      <c r="N116" s="71"/>
      <c r="O116" s="72"/>
      <c r="P116" s="70"/>
      <c r="Q116" s="78"/>
      <c r="R116" s="79"/>
      <c r="S116" s="80">
        <v>2666.5</v>
      </c>
      <c r="T116" s="81">
        <v>2911.2</v>
      </c>
      <c r="U116" s="88">
        <v>2754.8</v>
      </c>
      <c r="V116" s="80">
        <f>(U116/S116)*100</f>
        <v>103.31145696606039</v>
      </c>
      <c r="W116" s="81">
        <f>(U116/T116)*100</f>
        <v>94.62764495740589</v>
      </c>
      <c r="X116" s="1"/>
    </row>
    <row r="117" spans="1:24" ht="23.25">
      <c r="A117" s="1"/>
      <c r="B117" s="40"/>
      <c r="C117" s="40"/>
      <c r="D117" s="40"/>
      <c r="E117" s="40"/>
      <c r="F117" s="50"/>
      <c r="G117" s="89"/>
      <c r="H117" s="96"/>
      <c r="I117" s="44"/>
      <c r="J117" s="48" t="s">
        <v>41</v>
      </c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0"/>
      <c r="C118" s="40"/>
      <c r="D118" s="40"/>
      <c r="E118" s="40"/>
      <c r="F118" s="50"/>
      <c r="G118" s="89"/>
      <c r="H118" s="96" t="s">
        <v>73</v>
      </c>
      <c r="I118" s="44"/>
      <c r="J118" s="48" t="s">
        <v>74</v>
      </c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0"/>
      <c r="C119" s="40"/>
      <c r="D119" s="40"/>
      <c r="E119" s="40"/>
      <c r="F119" s="50"/>
      <c r="G119" s="89"/>
      <c r="H119" s="40"/>
      <c r="I119" s="44"/>
      <c r="J119" s="48" t="s">
        <v>75</v>
      </c>
      <c r="K119" s="49"/>
      <c r="L119" s="42"/>
      <c r="M119" s="86"/>
      <c r="N119" s="71"/>
      <c r="O119" s="72"/>
      <c r="P119" s="70"/>
      <c r="Q119" s="78"/>
      <c r="R119" s="79"/>
      <c r="S119" s="80">
        <f>SUM(S120:S121)</f>
        <v>1153.7</v>
      </c>
      <c r="T119" s="81">
        <f>SUM(T120:T121)</f>
        <v>1253.2</v>
      </c>
      <c r="U119" s="88">
        <f>SUM(U120:U121)</f>
        <v>815.3</v>
      </c>
      <c r="V119" s="80">
        <f>(U119/S119)*100</f>
        <v>70.66828464938891</v>
      </c>
      <c r="W119" s="81">
        <f>(U119/T119)*100</f>
        <v>65.05745292052345</v>
      </c>
      <c r="X119" s="1"/>
    </row>
    <row r="120" spans="1:24" ht="23.25">
      <c r="A120" s="1"/>
      <c r="B120" s="40"/>
      <c r="C120" s="40"/>
      <c r="D120" s="40"/>
      <c r="E120" s="40"/>
      <c r="F120" s="50"/>
      <c r="G120" s="89"/>
      <c r="H120" s="40"/>
      <c r="I120" s="44"/>
      <c r="J120" s="48" t="s">
        <v>40</v>
      </c>
      <c r="K120" s="49"/>
      <c r="L120" s="42"/>
      <c r="M120" s="86"/>
      <c r="N120" s="71"/>
      <c r="O120" s="72"/>
      <c r="P120" s="70"/>
      <c r="Q120" s="78"/>
      <c r="R120" s="79"/>
      <c r="S120" s="80">
        <v>1153.7</v>
      </c>
      <c r="T120" s="81">
        <v>1253.2</v>
      </c>
      <c r="U120" s="88">
        <v>815.3</v>
      </c>
      <c r="V120" s="80">
        <f>(U120/S120)*100</f>
        <v>70.66828464938891</v>
      </c>
      <c r="W120" s="81">
        <f>(U120/T120)*100</f>
        <v>65.05745292052345</v>
      </c>
      <c r="X120" s="1"/>
    </row>
    <row r="121" spans="1:24" ht="23.25">
      <c r="A121" s="1"/>
      <c r="B121" s="40"/>
      <c r="C121" s="40"/>
      <c r="D121" s="40"/>
      <c r="E121" s="40"/>
      <c r="F121" s="50"/>
      <c r="G121" s="89"/>
      <c r="H121" s="40"/>
      <c r="I121" s="44"/>
      <c r="J121" s="48" t="s">
        <v>41</v>
      </c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0"/>
      <c r="C122" s="40"/>
      <c r="D122" s="40"/>
      <c r="E122" s="40"/>
      <c r="F122" s="50"/>
      <c r="G122" s="89"/>
      <c r="H122" s="40"/>
      <c r="I122" s="44"/>
      <c r="J122" s="48"/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0"/>
      <c r="C123" s="40"/>
      <c r="D123" s="96" t="s">
        <v>76</v>
      </c>
      <c r="E123" s="96"/>
      <c r="F123" s="50"/>
      <c r="G123" s="89"/>
      <c r="H123" s="40"/>
      <c r="I123" s="44"/>
      <c r="J123" s="48" t="s">
        <v>77</v>
      </c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0"/>
      <c r="C124" s="40"/>
      <c r="D124" s="96"/>
      <c r="E124" s="96"/>
      <c r="F124" s="50"/>
      <c r="G124" s="89"/>
      <c r="H124" s="40"/>
      <c r="I124" s="44"/>
      <c r="J124" s="48" t="s">
        <v>78</v>
      </c>
      <c r="K124" s="49"/>
      <c r="L124" s="42"/>
      <c r="M124" s="86"/>
      <c r="N124" s="71"/>
      <c r="O124" s="72"/>
      <c r="P124" s="70"/>
      <c r="Q124" s="78"/>
      <c r="R124" s="79"/>
      <c r="S124" s="80">
        <f>SUM(S125:S126)</f>
        <v>88815.90000000001</v>
      </c>
      <c r="T124" s="81">
        <f>SUM(T125:T126)</f>
        <v>102263.40000000001</v>
      </c>
      <c r="U124" s="88">
        <f>SUM(U125:U126)</f>
        <v>91319.7</v>
      </c>
      <c r="V124" s="80">
        <f>(U124/S124)*100</f>
        <v>102.81908982513266</v>
      </c>
      <c r="W124" s="81">
        <f>(U124/T124)*100</f>
        <v>89.29851735811638</v>
      </c>
      <c r="X124" s="1"/>
    </row>
    <row r="125" spans="1:24" ht="23.25">
      <c r="A125" s="1"/>
      <c r="B125" s="40"/>
      <c r="C125" s="40"/>
      <c r="D125" s="96"/>
      <c r="E125" s="96"/>
      <c r="F125" s="50"/>
      <c r="G125" s="89"/>
      <c r="H125" s="40"/>
      <c r="I125" s="44"/>
      <c r="J125" s="48" t="s">
        <v>40</v>
      </c>
      <c r="K125" s="49"/>
      <c r="L125" s="42"/>
      <c r="M125" s="86"/>
      <c r="N125" s="71"/>
      <c r="O125" s="72"/>
      <c r="P125" s="70"/>
      <c r="Q125" s="78"/>
      <c r="R125" s="79"/>
      <c r="S125" s="80">
        <f aca="true" t="shared" si="15" ref="S125:U126">S129</f>
        <v>88815.90000000001</v>
      </c>
      <c r="T125" s="81">
        <f t="shared" si="15"/>
        <v>102263.40000000001</v>
      </c>
      <c r="U125" s="88">
        <f t="shared" si="15"/>
        <v>91319.7</v>
      </c>
      <c r="V125" s="80">
        <f>(U125/S125)*100</f>
        <v>102.81908982513266</v>
      </c>
      <c r="W125" s="81">
        <f>(U125/T125)*100</f>
        <v>89.29851735811638</v>
      </c>
      <c r="X125" s="1"/>
    </row>
    <row r="126" spans="1:24" ht="23.25">
      <c r="A126" s="1"/>
      <c r="B126" s="40"/>
      <c r="C126" s="40"/>
      <c r="D126" s="96"/>
      <c r="E126" s="96"/>
      <c r="F126" s="50"/>
      <c r="G126" s="89"/>
      <c r="H126" s="40"/>
      <c r="I126" s="44"/>
      <c r="J126" s="48" t="s">
        <v>41</v>
      </c>
      <c r="K126" s="49"/>
      <c r="L126" s="42"/>
      <c r="M126" s="86"/>
      <c r="N126" s="71"/>
      <c r="O126" s="72"/>
      <c r="P126" s="70"/>
      <c r="Q126" s="78"/>
      <c r="R126" s="79"/>
      <c r="S126" s="80">
        <f t="shared" si="15"/>
        <v>0</v>
      </c>
      <c r="T126" s="81">
        <f t="shared" si="15"/>
        <v>0</v>
      </c>
      <c r="U126" s="88">
        <f t="shared" si="15"/>
        <v>0</v>
      </c>
      <c r="V126" s="80"/>
      <c r="W126" s="81"/>
      <c r="X126" s="1"/>
    </row>
    <row r="127" spans="1:24" ht="23.25">
      <c r="A127" s="1"/>
      <c r="B127" s="40"/>
      <c r="C127" s="40"/>
      <c r="D127" s="96"/>
      <c r="E127" s="96"/>
      <c r="F127" s="50"/>
      <c r="G127" s="89"/>
      <c r="H127" s="40"/>
      <c r="I127" s="44"/>
      <c r="J127" s="48"/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96"/>
      <c r="E128" s="96" t="s">
        <v>45</v>
      </c>
      <c r="F128" s="50"/>
      <c r="G128" s="89"/>
      <c r="H128" s="40"/>
      <c r="I128" s="44"/>
      <c r="J128" s="48" t="s">
        <v>46</v>
      </c>
      <c r="K128" s="49"/>
      <c r="L128" s="42"/>
      <c r="M128" s="86"/>
      <c r="N128" s="71"/>
      <c r="O128" s="72"/>
      <c r="P128" s="70"/>
      <c r="Q128" s="78"/>
      <c r="R128" s="79"/>
      <c r="S128" s="80">
        <f>SUM(S129:S130)</f>
        <v>88815.90000000001</v>
      </c>
      <c r="T128" s="81">
        <f>SUM(T129:T130)</f>
        <v>102263.40000000001</v>
      </c>
      <c r="U128" s="88">
        <f>SUM(U129:U130)</f>
        <v>91319.7</v>
      </c>
      <c r="V128" s="80">
        <f>(U128/S128)*100</f>
        <v>102.81908982513266</v>
      </c>
      <c r="W128" s="81">
        <f>(U128/T128)*100</f>
        <v>89.29851735811638</v>
      </c>
      <c r="X128" s="1"/>
    </row>
    <row r="129" spans="1:24" ht="23.25">
      <c r="A129" s="1"/>
      <c r="B129" s="40"/>
      <c r="C129" s="40"/>
      <c r="D129" s="40"/>
      <c r="E129" s="40"/>
      <c r="F129" s="50"/>
      <c r="G129" s="89"/>
      <c r="H129" s="40"/>
      <c r="I129" s="44"/>
      <c r="J129" s="48" t="s">
        <v>40</v>
      </c>
      <c r="K129" s="49"/>
      <c r="L129" s="42"/>
      <c r="M129" s="86"/>
      <c r="N129" s="71"/>
      <c r="O129" s="72"/>
      <c r="P129" s="70"/>
      <c r="Q129" s="78"/>
      <c r="R129" s="79"/>
      <c r="S129" s="80">
        <f aca="true" t="shared" si="16" ref="S129:U130">S133</f>
        <v>88815.90000000001</v>
      </c>
      <c r="T129" s="81">
        <f t="shared" si="16"/>
        <v>102263.40000000001</v>
      </c>
      <c r="U129" s="88">
        <f t="shared" si="16"/>
        <v>91319.7</v>
      </c>
      <c r="V129" s="80">
        <f>(U129/S129)*100</f>
        <v>102.81908982513266</v>
      </c>
      <c r="W129" s="81">
        <f>(U129/T129)*100</f>
        <v>89.29851735811638</v>
      </c>
      <c r="X129" s="1"/>
    </row>
    <row r="130" spans="1:24" ht="23.25">
      <c r="A130" s="1"/>
      <c r="B130" s="40"/>
      <c r="C130" s="40"/>
      <c r="D130" s="40"/>
      <c r="E130" s="40"/>
      <c r="F130" s="50"/>
      <c r="G130" s="89"/>
      <c r="H130" s="40"/>
      <c r="I130" s="44"/>
      <c r="J130" s="48" t="s">
        <v>41</v>
      </c>
      <c r="K130" s="49"/>
      <c r="L130" s="42"/>
      <c r="M130" s="86"/>
      <c r="N130" s="71"/>
      <c r="O130" s="72"/>
      <c r="P130" s="70"/>
      <c r="Q130" s="78"/>
      <c r="R130" s="79"/>
      <c r="S130" s="80">
        <f t="shared" si="16"/>
        <v>0</v>
      </c>
      <c r="T130" s="81">
        <f t="shared" si="16"/>
        <v>0</v>
      </c>
      <c r="U130" s="88">
        <f t="shared" si="16"/>
        <v>0</v>
      </c>
      <c r="V130" s="80"/>
      <c r="W130" s="81"/>
      <c r="X130" s="1"/>
    </row>
    <row r="131" spans="1:24" ht="23.25">
      <c r="A131" s="1"/>
      <c r="B131" s="40"/>
      <c r="C131" s="40"/>
      <c r="D131" s="40"/>
      <c r="E131" s="40"/>
      <c r="F131" s="50"/>
      <c r="G131" s="89"/>
      <c r="H131" s="40"/>
      <c r="I131" s="44"/>
      <c r="J131" s="48"/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96" t="s">
        <v>63</v>
      </c>
      <c r="G132" s="40"/>
      <c r="H132" s="40"/>
      <c r="I132" s="44"/>
      <c r="J132" s="48" t="s">
        <v>64</v>
      </c>
      <c r="K132" s="49"/>
      <c r="L132" s="42"/>
      <c r="M132" s="86"/>
      <c r="N132" s="71"/>
      <c r="O132" s="72"/>
      <c r="P132" s="70"/>
      <c r="Q132" s="78"/>
      <c r="R132" s="79"/>
      <c r="S132" s="80">
        <f>SUM(S133:S134)</f>
        <v>88815.90000000001</v>
      </c>
      <c r="T132" s="81">
        <f>SUM(T133:T134)</f>
        <v>102263.40000000001</v>
      </c>
      <c r="U132" s="88">
        <f>SUM(U133:U134)</f>
        <v>91319.7</v>
      </c>
      <c r="V132" s="80">
        <f>(U132/S132)*100</f>
        <v>102.81908982513266</v>
      </c>
      <c r="W132" s="81">
        <f>(U132/T132)*100</f>
        <v>89.29851735811638</v>
      </c>
      <c r="X132" s="1"/>
    </row>
    <row r="133" spans="1:24" ht="23.25">
      <c r="A133" s="1"/>
      <c r="B133" s="40"/>
      <c r="C133" s="40"/>
      <c r="D133" s="40"/>
      <c r="E133" s="40"/>
      <c r="F133" s="50"/>
      <c r="G133" s="89"/>
      <c r="H133" s="40"/>
      <c r="I133" s="44"/>
      <c r="J133" s="48" t="s">
        <v>40</v>
      </c>
      <c r="K133" s="49"/>
      <c r="L133" s="42"/>
      <c r="M133" s="86"/>
      <c r="N133" s="71"/>
      <c r="O133" s="72"/>
      <c r="P133" s="70"/>
      <c r="Q133" s="78"/>
      <c r="R133" s="79"/>
      <c r="S133" s="80">
        <f aca="true" t="shared" si="17" ref="S133:U134">S146</f>
        <v>88815.90000000001</v>
      </c>
      <c r="T133" s="81">
        <f t="shared" si="17"/>
        <v>102263.40000000001</v>
      </c>
      <c r="U133" s="88">
        <f t="shared" si="17"/>
        <v>91319.7</v>
      </c>
      <c r="V133" s="80">
        <f>(U133/S133)*100</f>
        <v>102.81908982513266</v>
      </c>
      <c r="W133" s="81">
        <f>(U133/T133)*100</f>
        <v>89.29851735811638</v>
      </c>
      <c r="X133" s="1"/>
    </row>
    <row r="134" spans="1:24" ht="23.25">
      <c r="A134" s="1"/>
      <c r="B134" s="40"/>
      <c r="C134" s="40"/>
      <c r="D134" s="40"/>
      <c r="E134" s="40"/>
      <c r="F134" s="50"/>
      <c r="G134" s="89"/>
      <c r="H134" s="40"/>
      <c r="I134" s="44"/>
      <c r="J134" s="48" t="s">
        <v>41</v>
      </c>
      <c r="K134" s="49"/>
      <c r="L134" s="42"/>
      <c r="M134" s="86"/>
      <c r="N134" s="71"/>
      <c r="O134" s="72"/>
      <c r="P134" s="70"/>
      <c r="Q134" s="78"/>
      <c r="R134" s="79"/>
      <c r="S134" s="80">
        <f t="shared" si="17"/>
        <v>0</v>
      </c>
      <c r="T134" s="81">
        <f t="shared" si="17"/>
        <v>0</v>
      </c>
      <c r="U134" s="88">
        <f t="shared" si="17"/>
        <v>0</v>
      </c>
      <c r="V134" s="80"/>
      <c r="W134" s="81"/>
      <c r="X134" s="1"/>
    </row>
    <row r="135" spans="1:24" ht="23.25">
      <c r="A135" s="1"/>
      <c r="B135" s="51"/>
      <c r="C135" s="51"/>
      <c r="D135" s="51"/>
      <c r="E135" s="51"/>
      <c r="F135" s="90"/>
      <c r="G135" s="91"/>
      <c r="H135" s="51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560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96" t="s">
        <v>58</v>
      </c>
      <c r="C145" s="96" t="s">
        <v>60</v>
      </c>
      <c r="D145" s="96" t="s">
        <v>76</v>
      </c>
      <c r="E145" s="96" t="s">
        <v>45</v>
      </c>
      <c r="F145" s="96" t="s">
        <v>63</v>
      </c>
      <c r="G145" s="96" t="s">
        <v>49</v>
      </c>
      <c r="H145" s="96"/>
      <c r="I145" s="44"/>
      <c r="J145" s="48" t="s">
        <v>50</v>
      </c>
      <c r="K145" s="49"/>
      <c r="L145" s="42"/>
      <c r="M145" s="86"/>
      <c r="N145" s="71"/>
      <c r="O145" s="72"/>
      <c r="P145" s="70"/>
      <c r="Q145" s="78"/>
      <c r="R145" s="79"/>
      <c r="S145" s="80">
        <f>SUM(S146:S147)</f>
        <v>88815.90000000001</v>
      </c>
      <c r="T145" s="81">
        <f>SUM(T146:T147)</f>
        <v>102263.40000000001</v>
      </c>
      <c r="U145" s="88">
        <f>SUM(U146:U147)</f>
        <v>91319.7</v>
      </c>
      <c r="V145" s="80">
        <f>(U145/S145)*100</f>
        <v>102.81908982513266</v>
      </c>
      <c r="W145" s="81">
        <f>(U145/T145)*100</f>
        <v>89.29851735811638</v>
      </c>
      <c r="X145" s="1"/>
    </row>
    <row r="146" spans="1:24" ht="23.25">
      <c r="A146" s="1"/>
      <c r="B146" s="96"/>
      <c r="C146" s="96"/>
      <c r="D146" s="96"/>
      <c r="E146" s="96"/>
      <c r="F146" s="96"/>
      <c r="G146" s="96"/>
      <c r="H146" s="96"/>
      <c r="I146" s="44"/>
      <c r="J146" s="48" t="s">
        <v>40</v>
      </c>
      <c r="K146" s="49"/>
      <c r="L146" s="42"/>
      <c r="M146" s="86"/>
      <c r="N146" s="71"/>
      <c r="O146" s="72"/>
      <c r="P146" s="70"/>
      <c r="Q146" s="78"/>
      <c r="R146" s="79"/>
      <c r="S146" s="80">
        <f aca="true" t="shared" si="18" ref="S146:U147">S150+S153+S156+S159+S163+S167+S170+S173+S176+S179+S193+S197+S200+S203+S207+S211+S215+S219+S223+S237+S242+S245+S248+S251+S254+S257+S260+S264+S268+S281+S285</f>
        <v>88815.90000000001</v>
      </c>
      <c r="T146" s="81">
        <f t="shared" si="18"/>
        <v>102263.40000000001</v>
      </c>
      <c r="U146" s="88">
        <f t="shared" si="18"/>
        <v>91319.7</v>
      </c>
      <c r="V146" s="80">
        <f>(U146/S146)*100</f>
        <v>102.81908982513266</v>
      </c>
      <c r="W146" s="81">
        <f>(U146/T146)*100</f>
        <v>89.29851735811638</v>
      </c>
      <c r="X146" s="1"/>
    </row>
    <row r="147" spans="1:24" ht="23.25">
      <c r="A147" s="1"/>
      <c r="B147" s="96"/>
      <c r="C147" s="96"/>
      <c r="D147" s="96"/>
      <c r="E147" s="96"/>
      <c r="F147" s="96"/>
      <c r="G147" s="96"/>
      <c r="H147" s="96"/>
      <c r="I147" s="44"/>
      <c r="J147" s="48" t="s">
        <v>41</v>
      </c>
      <c r="K147" s="49"/>
      <c r="L147" s="42"/>
      <c r="M147" s="86"/>
      <c r="N147" s="71"/>
      <c r="O147" s="72"/>
      <c r="P147" s="70"/>
      <c r="Q147" s="78"/>
      <c r="R147" s="79"/>
      <c r="S147" s="80">
        <f t="shared" si="18"/>
        <v>0</v>
      </c>
      <c r="T147" s="81">
        <f t="shared" si="18"/>
        <v>0</v>
      </c>
      <c r="U147" s="88">
        <f t="shared" si="18"/>
        <v>0</v>
      </c>
      <c r="V147" s="80"/>
      <c r="W147" s="81"/>
      <c r="X147" s="1"/>
    </row>
    <row r="148" spans="1:24" ht="23.25">
      <c r="A148" s="1"/>
      <c r="B148" s="96"/>
      <c r="C148" s="96"/>
      <c r="D148" s="96"/>
      <c r="E148" s="96"/>
      <c r="F148" s="96"/>
      <c r="G148" s="96"/>
      <c r="H148" s="96"/>
      <c r="I148" s="44"/>
      <c r="J148" s="48"/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96"/>
      <c r="C149" s="96"/>
      <c r="D149" s="96"/>
      <c r="E149" s="96"/>
      <c r="F149" s="96"/>
      <c r="G149" s="96"/>
      <c r="H149" s="96" t="s">
        <v>79</v>
      </c>
      <c r="I149" s="44"/>
      <c r="J149" s="48" t="s">
        <v>80</v>
      </c>
      <c r="K149" s="49"/>
      <c r="L149" s="42"/>
      <c r="M149" s="86"/>
      <c r="N149" s="71"/>
      <c r="O149" s="72"/>
      <c r="P149" s="70"/>
      <c r="Q149" s="78"/>
      <c r="R149" s="79"/>
      <c r="S149" s="80">
        <f>SUM(S150:S151)</f>
        <v>3467</v>
      </c>
      <c r="T149" s="81">
        <f>SUM(T150:T151)</f>
        <v>3756.3</v>
      </c>
      <c r="U149" s="88">
        <f>SUM(U150:U151)</f>
        <v>3520.3</v>
      </c>
      <c r="V149" s="80">
        <f aca="true" t="shared" si="19" ref="V149:V159">(U149/S149)*100</f>
        <v>101.53735217767523</v>
      </c>
      <c r="W149" s="81">
        <f aca="true" t="shared" si="20" ref="W149:W159">(U149/T149)*100</f>
        <v>93.71722173415328</v>
      </c>
      <c r="X149" s="1"/>
    </row>
    <row r="150" spans="1:24" ht="23.25">
      <c r="A150" s="1"/>
      <c r="B150" s="96"/>
      <c r="C150" s="96"/>
      <c r="D150" s="96"/>
      <c r="E150" s="96"/>
      <c r="F150" s="96"/>
      <c r="G150" s="96"/>
      <c r="H150" s="96"/>
      <c r="I150" s="44"/>
      <c r="J150" s="48" t="s">
        <v>40</v>
      </c>
      <c r="K150" s="49"/>
      <c r="L150" s="42"/>
      <c r="M150" s="86"/>
      <c r="N150" s="71"/>
      <c r="O150" s="72"/>
      <c r="P150" s="70"/>
      <c r="Q150" s="78"/>
      <c r="R150" s="79"/>
      <c r="S150" s="80">
        <v>3467</v>
      </c>
      <c r="T150" s="81">
        <v>3756.3</v>
      </c>
      <c r="U150" s="88">
        <v>3520.3</v>
      </c>
      <c r="V150" s="80">
        <f t="shared" si="19"/>
        <v>101.53735217767523</v>
      </c>
      <c r="W150" s="81">
        <f t="shared" si="20"/>
        <v>93.71722173415328</v>
      </c>
      <c r="X150" s="1"/>
    </row>
    <row r="151" spans="1:24" ht="23.25">
      <c r="A151" s="1"/>
      <c r="B151" s="96"/>
      <c r="C151" s="96"/>
      <c r="D151" s="96"/>
      <c r="E151" s="96"/>
      <c r="F151" s="96"/>
      <c r="G151" s="96"/>
      <c r="H151" s="96"/>
      <c r="I151" s="44"/>
      <c r="J151" s="48" t="s">
        <v>41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96"/>
      <c r="C152" s="96"/>
      <c r="D152" s="96"/>
      <c r="E152" s="96"/>
      <c r="F152" s="96"/>
      <c r="G152" s="96"/>
      <c r="H152" s="96" t="s">
        <v>81</v>
      </c>
      <c r="I152" s="44"/>
      <c r="J152" s="48" t="s">
        <v>591</v>
      </c>
      <c r="K152" s="49"/>
      <c r="L152" s="42"/>
      <c r="M152" s="86"/>
      <c r="N152" s="71"/>
      <c r="O152" s="72"/>
      <c r="P152" s="70"/>
      <c r="Q152" s="78"/>
      <c r="R152" s="79"/>
      <c r="S152" s="80">
        <f>SUM(S153:S154)</f>
        <v>1647.8</v>
      </c>
      <c r="T152" s="81">
        <f>SUM(T153:T154)</f>
        <v>1784.4</v>
      </c>
      <c r="U152" s="88">
        <f>SUM(U153:U154)</f>
        <v>1422.9</v>
      </c>
      <c r="V152" s="80">
        <f t="shared" si="19"/>
        <v>86.35149896832141</v>
      </c>
      <c r="W152" s="81">
        <f t="shared" si="20"/>
        <v>79.74108944182919</v>
      </c>
      <c r="X152" s="1"/>
    </row>
    <row r="153" spans="1:24" ht="23.25">
      <c r="A153" s="1"/>
      <c r="B153" s="96"/>
      <c r="C153" s="96"/>
      <c r="D153" s="96"/>
      <c r="E153" s="96"/>
      <c r="F153" s="96"/>
      <c r="G153" s="96"/>
      <c r="H153" s="96"/>
      <c r="I153" s="44"/>
      <c r="J153" s="48" t="s">
        <v>40</v>
      </c>
      <c r="K153" s="49"/>
      <c r="L153" s="42"/>
      <c r="M153" s="86"/>
      <c r="N153" s="71"/>
      <c r="O153" s="72"/>
      <c r="P153" s="70"/>
      <c r="Q153" s="78"/>
      <c r="R153" s="79"/>
      <c r="S153" s="80">
        <v>1647.8</v>
      </c>
      <c r="T153" s="81">
        <v>1784.4</v>
      </c>
      <c r="U153" s="88">
        <v>1422.9</v>
      </c>
      <c r="V153" s="80">
        <f t="shared" si="19"/>
        <v>86.35149896832141</v>
      </c>
      <c r="W153" s="81">
        <f t="shared" si="20"/>
        <v>79.74108944182919</v>
      </c>
      <c r="X153" s="1"/>
    </row>
    <row r="154" spans="1:24" ht="23.25">
      <c r="A154" s="1"/>
      <c r="B154" s="96"/>
      <c r="C154" s="96"/>
      <c r="D154" s="96"/>
      <c r="E154" s="96"/>
      <c r="F154" s="96"/>
      <c r="G154" s="96"/>
      <c r="H154" s="96"/>
      <c r="I154" s="44"/>
      <c r="J154" s="48" t="s">
        <v>41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96"/>
      <c r="C155" s="96"/>
      <c r="D155" s="96"/>
      <c r="E155" s="96"/>
      <c r="F155" s="96"/>
      <c r="G155" s="96"/>
      <c r="H155" s="96" t="s">
        <v>82</v>
      </c>
      <c r="I155" s="44"/>
      <c r="J155" s="48" t="s">
        <v>83</v>
      </c>
      <c r="K155" s="49"/>
      <c r="L155" s="42"/>
      <c r="M155" s="86"/>
      <c r="N155" s="71"/>
      <c r="O155" s="72"/>
      <c r="P155" s="70"/>
      <c r="Q155" s="78"/>
      <c r="R155" s="79"/>
      <c r="S155" s="80">
        <f>SUM(S156:S157)</f>
        <v>1746.8</v>
      </c>
      <c r="T155" s="81">
        <f>SUM(T156:T157)</f>
        <v>1894.1</v>
      </c>
      <c r="U155" s="88">
        <f>SUM(U156:U157)</f>
        <v>1769.7</v>
      </c>
      <c r="V155" s="80">
        <f t="shared" si="19"/>
        <v>101.31096862834899</v>
      </c>
      <c r="W155" s="81">
        <f t="shared" si="20"/>
        <v>93.43223694630696</v>
      </c>
      <c r="X155" s="1"/>
    </row>
    <row r="156" spans="1:24" ht="23.25">
      <c r="A156" s="1"/>
      <c r="B156" s="96"/>
      <c r="C156" s="96"/>
      <c r="D156" s="96"/>
      <c r="E156" s="96"/>
      <c r="F156" s="96"/>
      <c r="G156" s="96"/>
      <c r="H156" s="96"/>
      <c r="I156" s="44"/>
      <c r="J156" s="48" t="s">
        <v>40</v>
      </c>
      <c r="K156" s="49"/>
      <c r="L156" s="42"/>
      <c r="M156" s="86"/>
      <c r="N156" s="71"/>
      <c r="O156" s="72"/>
      <c r="P156" s="70"/>
      <c r="Q156" s="78"/>
      <c r="R156" s="79"/>
      <c r="S156" s="80">
        <v>1746.8</v>
      </c>
      <c r="T156" s="81">
        <v>1894.1</v>
      </c>
      <c r="U156" s="88">
        <v>1769.7</v>
      </c>
      <c r="V156" s="80">
        <f t="shared" si="19"/>
        <v>101.31096862834899</v>
      </c>
      <c r="W156" s="81">
        <f t="shared" si="20"/>
        <v>93.43223694630696</v>
      </c>
      <c r="X156" s="1"/>
    </row>
    <row r="157" spans="1:24" ht="23.25">
      <c r="A157" s="1"/>
      <c r="B157" s="96"/>
      <c r="C157" s="96"/>
      <c r="D157" s="96"/>
      <c r="E157" s="96"/>
      <c r="F157" s="96"/>
      <c r="G157" s="96"/>
      <c r="H157" s="96"/>
      <c r="I157" s="44"/>
      <c r="J157" s="48" t="s">
        <v>41</v>
      </c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96"/>
      <c r="C158" s="96"/>
      <c r="D158" s="96"/>
      <c r="E158" s="96"/>
      <c r="F158" s="96"/>
      <c r="G158" s="96"/>
      <c r="H158" s="96" t="s">
        <v>84</v>
      </c>
      <c r="I158" s="44"/>
      <c r="J158" s="48" t="s">
        <v>85</v>
      </c>
      <c r="K158" s="49"/>
      <c r="L158" s="42"/>
      <c r="M158" s="86"/>
      <c r="N158" s="71"/>
      <c r="O158" s="72"/>
      <c r="P158" s="70"/>
      <c r="Q158" s="78"/>
      <c r="R158" s="79"/>
      <c r="S158" s="80">
        <f>SUM(S159:S160)</f>
        <v>2588.3</v>
      </c>
      <c r="T158" s="81">
        <f>SUM(T159:T160)</f>
        <v>2838.6</v>
      </c>
      <c r="U158" s="88">
        <f>SUM(U159:U160)</f>
        <v>2461</v>
      </c>
      <c r="V158" s="80">
        <f t="shared" si="19"/>
        <v>95.08171386624424</v>
      </c>
      <c r="W158" s="81">
        <f t="shared" si="20"/>
        <v>86.69766786444022</v>
      </c>
      <c r="X158" s="1"/>
    </row>
    <row r="159" spans="1:24" ht="23.25">
      <c r="A159" s="1"/>
      <c r="B159" s="96"/>
      <c r="C159" s="96"/>
      <c r="D159" s="96"/>
      <c r="E159" s="96"/>
      <c r="F159" s="96"/>
      <c r="G159" s="96"/>
      <c r="H159" s="96"/>
      <c r="I159" s="44"/>
      <c r="J159" s="48" t="s">
        <v>40</v>
      </c>
      <c r="K159" s="49"/>
      <c r="L159" s="42"/>
      <c r="M159" s="86"/>
      <c r="N159" s="71"/>
      <c r="O159" s="72"/>
      <c r="P159" s="70"/>
      <c r="Q159" s="78"/>
      <c r="R159" s="79"/>
      <c r="S159" s="80">
        <v>2588.3</v>
      </c>
      <c r="T159" s="81">
        <v>2838.6</v>
      </c>
      <c r="U159" s="88">
        <v>2461</v>
      </c>
      <c r="V159" s="80">
        <f t="shared" si="19"/>
        <v>95.08171386624424</v>
      </c>
      <c r="W159" s="81">
        <f t="shared" si="20"/>
        <v>86.69766786444022</v>
      </c>
      <c r="X159" s="1"/>
    </row>
    <row r="160" spans="1:24" ht="23.25">
      <c r="A160" s="1"/>
      <c r="B160" s="96"/>
      <c r="C160" s="96"/>
      <c r="D160" s="96"/>
      <c r="E160" s="96"/>
      <c r="F160" s="96"/>
      <c r="G160" s="96"/>
      <c r="H160" s="96"/>
      <c r="I160" s="44"/>
      <c r="J160" s="48" t="s">
        <v>41</v>
      </c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96"/>
      <c r="C161" s="96"/>
      <c r="D161" s="96"/>
      <c r="E161" s="96"/>
      <c r="F161" s="96"/>
      <c r="G161" s="96"/>
      <c r="H161" s="96" t="s">
        <v>86</v>
      </c>
      <c r="I161" s="44"/>
      <c r="J161" s="48" t="s">
        <v>87</v>
      </c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96"/>
      <c r="C162" s="96"/>
      <c r="D162" s="96"/>
      <c r="E162" s="96"/>
      <c r="F162" s="96"/>
      <c r="G162" s="96"/>
      <c r="H162" s="96"/>
      <c r="I162" s="44"/>
      <c r="J162" s="48" t="s">
        <v>88</v>
      </c>
      <c r="K162" s="49"/>
      <c r="L162" s="42"/>
      <c r="M162" s="86"/>
      <c r="N162" s="71"/>
      <c r="O162" s="72"/>
      <c r="P162" s="70"/>
      <c r="Q162" s="78"/>
      <c r="R162" s="79"/>
      <c r="S162" s="80">
        <f>SUM(S163:S164)</f>
        <v>2715</v>
      </c>
      <c r="T162" s="81">
        <f>SUM(T163:T164)</f>
        <v>2952.1</v>
      </c>
      <c r="U162" s="88">
        <f>SUM(U163:U164)</f>
        <v>2673</v>
      </c>
      <c r="V162" s="80">
        <f>(U162/S162)*100</f>
        <v>98.45303867403314</v>
      </c>
      <c r="W162" s="81">
        <f>(U162/T162)*100</f>
        <v>90.54571322109685</v>
      </c>
      <c r="X162" s="1"/>
    </row>
    <row r="163" spans="1:24" ht="23.25">
      <c r="A163" s="1"/>
      <c r="B163" s="96"/>
      <c r="C163" s="96"/>
      <c r="D163" s="96"/>
      <c r="E163" s="96"/>
      <c r="F163" s="96"/>
      <c r="G163" s="96"/>
      <c r="H163" s="96"/>
      <c r="I163" s="44"/>
      <c r="J163" s="48" t="s">
        <v>40</v>
      </c>
      <c r="K163" s="49"/>
      <c r="L163" s="42"/>
      <c r="M163" s="86"/>
      <c r="N163" s="71"/>
      <c r="O163" s="72"/>
      <c r="P163" s="70"/>
      <c r="Q163" s="78"/>
      <c r="R163" s="79"/>
      <c r="S163" s="80">
        <v>2715</v>
      </c>
      <c r="T163" s="81">
        <v>2952.1</v>
      </c>
      <c r="U163" s="88">
        <v>2673</v>
      </c>
      <c r="V163" s="80">
        <f>(U163/S163)*100</f>
        <v>98.45303867403314</v>
      </c>
      <c r="W163" s="81">
        <f>(U163/T163)*100</f>
        <v>90.54571322109685</v>
      </c>
      <c r="X163" s="1"/>
    </row>
    <row r="164" spans="1:24" ht="23.25">
      <c r="A164" s="1"/>
      <c r="B164" s="96"/>
      <c r="C164" s="96"/>
      <c r="D164" s="96"/>
      <c r="E164" s="96"/>
      <c r="F164" s="96"/>
      <c r="G164" s="96"/>
      <c r="H164" s="96"/>
      <c r="I164" s="44"/>
      <c r="J164" s="48" t="s">
        <v>41</v>
      </c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96"/>
      <c r="C165" s="96"/>
      <c r="D165" s="96"/>
      <c r="E165" s="96"/>
      <c r="F165" s="96"/>
      <c r="G165" s="96"/>
      <c r="H165" s="96" t="s">
        <v>89</v>
      </c>
      <c r="I165" s="44"/>
      <c r="J165" s="48" t="s">
        <v>90</v>
      </c>
      <c r="K165" s="49"/>
      <c r="L165" s="42"/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0"/>
      <c r="C166" s="40"/>
      <c r="D166" s="40"/>
      <c r="E166" s="40"/>
      <c r="F166" s="50"/>
      <c r="G166" s="89"/>
      <c r="H166" s="40"/>
      <c r="I166" s="44"/>
      <c r="J166" s="48" t="s">
        <v>91</v>
      </c>
      <c r="K166" s="49"/>
      <c r="L166" s="42"/>
      <c r="M166" s="86"/>
      <c r="N166" s="71"/>
      <c r="O166" s="72"/>
      <c r="P166" s="70"/>
      <c r="Q166" s="78"/>
      <c r="R166" s="79"/>
      <c r="S166" s="80">
        <f>SUM(S167:S168)</f>
        <v>992.9</v>
      </c>
      <c r="T166" s="81">
        <f>SUM(T167:T168)</f>
        <v>1077.8</v>
      </c>
      <c r="U166" s="88">
        <f>SUM(U167:U168)</f>
        <v>949.2</v>
      </c>
      <c r="V166" s="80">
        <f>(U166/S166)*100</f>
        <v>95.59875113304463</v>
      </c>
      <c r="W166" s="81">
        <f>(U166/T166)*100</f>
        <v>88.06828725180925</v>
      </c>
      <c r="X166" s="1"/>
    </row>
    <row r="167" spans="1:24" ht="23.25">
      <c r="A167" s="1"/>
      <c r="B167" s="40"/>
      <c r="C167" s="40"/>
      <c r="D167" s="40"/>
      <c r="E167" s="40"/>
      <c r="F167" s="50"/>
      <c r="G167" s="89"/>
      <c r="H167" s="40"/>
      <c r="I167" s="44"/>
      <c r="J167" s="48" t="s">
        <v>40</v>
      </c>
      <c r="K167" s="49"/>
      <c r="L167" s="42"/>
      <c r="M167" s="86"/>
      <c r="N167" s="71"/>
      <c r="O167" s="72"/>
      <c r="P167" s="70"/>
      <c r="Q167" s="78"/>
      <c r="R167" s="79"/>
      <c r="S167" s="80">
        <v>992.9</v>
      </c>
      <c r="T167" s="81">
        <v>1077.8</v>
      </c>
      <c r="U167" s="88">
        <v>949.2</v>
      </c>
      <c r="V167" s="80">
        <f>(U167/S167)*100</f>
        <v>95.59875113304463</v>
      </c>
      <c r="W167" s="81">
        <f>(U167/T167)*100</f>
        <v>88.06828725180925</v>
      </c>
      <c r="X167" s="1"/>
    </row>
    <row r="168" spans="1:24" ht="23.25">
      <c r="A168" s="1"/>
      <c r="B168" s="40"/>
      <c r="C168" s="40"/>
      <c r="D168" s="40"/>
      <c r="E168" s="40"/>
      <c r="F168" s="50"/>
      <c r="G168" s="89"/>
      <c r="H168" s="40"/>
      <c r="I168" s="44"/>
      <c r="J168" s="48" t="s">
        <v>41</v>
      </c>
      <c r="K168" s="49"/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0"/>
      <c r="C169" s="40"/>
      <c r="D169" s="40"/>
      <c r="E169" s="40"/>
      <c r="F169" s="50"/>
      <c r="G169" s="89"/>
      <c r="H169" s="96" t="s">
        <v>92</v>
      </c>
      <c r="I169" s="44"/>
      <c r="J169" s="48" t="s">
        <v>93</v>
      </c>
      <c r="K169" s="49"/>
      <c r="L169" s="42"/>
      <c r="M169" s="86"/>
      <c r="N169" s="71"/>
      <c r="O169" s="72"/>
      <c r="P169" s="70"/>
      <c r="Q169" s="78"/>
      <c r="R169" s="79"/>
      <c r="S169" s="80">
        <f>SUM(S170:S171)</f>
        <v>1746.9</v>
      </c>
      <c r="T169" s="81">
        <f>SUM(T170:T171)</f>
        <v>1905</v>
      </c>
      <c r="U169" s="88">
        <f>SUM(U170:U171)</f>
        <v>1789.7</v>
      </c>
      <c r="V169" s="80">
        <f aca="true" t="shared" si="21" ref="V169:V179">(U169/S169)*100</f>
        <v>102.4500543820482</v>
      </c>
      <c r="W169" s="81">
        <f aca="true" t="shared" si="22" ref="W169:W179">(U169/T169)*100</f>
        <v>93.94750656167979</v>
      </c>
      <c r="X169" s="1"/>
    </row>
    <row r="170" spans="1:24" ht="23.25">
      <c r="A170" s="1"/>
      <c r="B170" s="40"/>
      <c r="C170" s="40"/>
      <c r="D170" s="40"/>
      <c r="E170" s="40"/>
      <c r="F170" s="50"/>
      <c r="G170" s="89"/>
      <c r="H170" s="96"/>
      <c r="I170" s="44"/>
      <c r="J170" s="48" t="s">
        <v>40</v>
      </c>
      <c r="K170" s="49"/>
      <c r="L170" s="42"/>
      <c r="M170" s="86"/>
      <c r="N170" s="71"/>
      <c r="O170" s="72"/>
      <c r="P170" s="70"/>
      <c r="Q170" s="78"/>
      <c r="R170" s="79"/>
      <c r="S170" s="80">
        <v>1746.9</v>
      </c>
      <c r="T170" s="81">
        <v>1905</v>
      </c>
      <c r="U170" s="88">
        <v>1789.7</v>
      </c>
      <c r="V170" s="80">
        <f t="shared" si="21"/>
        <v>102.4500543820482</v>
      </c>
      <c r="W170" s="81">
        <f t="shared" si="22"/>
        <v>93.94750656167979</v>
      </c>
      <c r="X170" s="1"/>
    </row>
    <row r="171" spans="1:24" ht="23.25">
      <c r="A171" s="1"/>
      <c r="B171" s="40"/>
      <c r="C171" s="40"/>
      <c r="D171" s="40"/>
      <c r="E171" s="40"/>
      <c r="F171" s="50"/>
      <c r="G171" s="89"/>
      <c r="H171" s="96"/>
      <c r="I171" s="44"/>
      <c r="J171" s="48" t="s">
        <v>41</v>
      </c>
      <c r="K171" s="49"/>
      <c r="L171" s="42"/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0"/>
      <c r="C172" s="40"/>
      <c r="D172" s="40"/>
      <c r="E172" s="40"/>
      <c r="F172" s="50"/>
      <c r="G172" s="89"/>
      <c r="H172" s="96" t="s">
        <v>94</v>
      </c>
      <c r="I172" s="44"/>
      <c r="J172" s="48" t="s">
        <v>95</v>
      </c>
      <c r="K172" s="49"/>
      <c r="L172" s="42"/>
      <c r="M172" s="86"/>
      <c r="N172" s="71"/>
      <c r="O172" s="72"/>
      <c r="P172" s="70"/>
      <c r="Q172" s="78"/>
      <c r="R172" s="79"/>
      <c r="S172" s="80">
        <f>SUM(S173:S174)</f>
        <v>1391.6</v>
      </c>
      <c r="T172" s="81">
        <f>SUM(T173:T174)</f>
        <v>1517.6</v>
      </c>
      <c r="U172" s="88">
        <f>SUM(U173:U174)</f>
        <v>1426.9</v>
      </c>
      <c r="V172" s="80">
        <f t="shared" si="21"/>
        <v>102.53664846220178</v>
      </c>
      <c r="W172" s="81">
        <f t="shared" si="22"/>
        <v>94.02345809172378</v>
      </c>
      <c r="X172" s="1"/>
    </row>
    <row r="173" spans="1:24" ht="23.25">
      <c r="A173" s="1"/>
      <c r="B173" s="40"/>
      <c r="C173" s="40"/>
      <c r="D173" s="40"/>
      <c r="E173" s="40"/>
      <c r="F173" s="50"/>
      <c r="G173" s="89"/>
      <c r="H173" s="96"/>
      <c r="I173" s="44"/>
      <c r="J173" s="48" t="s">
        <v>40</v>
      </c>
      <c r="K173" s="49"/>
      <c r="L173" s="42"/>
      <c r="M173" s="86"/>
      <c r="N173" s="71"/>
      <c r="O173" s="72"/>
      <c r="P173" s="70"/>
      <c r="Q173" s="78"/>
      <c r="R173" s="79"/>
      <c r="S173" s="80">
        <v>1391.6</v>
      </c>
      <c r="T173" s="81">
        <v>1517.6</v>
      </c>
      <c r="U173" s="88">
        <v>1426.9</v>
      </c>
      <c r="V173" s="80">
        <f t="shared" si="21"/>
        <v>102.53664846220178</v>
      </c>
      <c r="W173" s="81">
        <f t="shared" si="22"/>
        <v>94.02345809172378</v>
      </c>
      <c r="X173" s="1"/>
    </row>
    <row r="174" spans="1:24" ht="23.25">
      <c r="A174" s="1"/>
      <c r="B174" s="40"/>
      <c r="C174" s="40"/>
      <c r="D174" s="40"/>
      <c r="E174" s="40"/>
      <c r="F174" s="50"/>
      <c r="G174" s="89"/>
      <c r="H174" s="96"/>
      <c r="I174" s="44"/>
      <c r="J174" s="48" t="s">
        <v>41</v>
      </c>
      <c r="K174" s="49"/>
      <c r="L174" s="42"/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0"/>
      <c r="C175" s="40"/>
      <c r="D175" s="40"/>
      <c r="E175" s="40"/>
      <c r="F175" s="50"/>
      <c r="G175" s="89"/>
      <c r="H175" s="96" t="s">
        <v>96</v>
      </c>
      <c r="I175" s="44"/>
      <c r="J175" s="48" t="s">
        <v>97</v>
      </c>
      <c r="K175" s="49"/>
      <c r="L175" s="42"/>
      <c r="M175" s="86"/>
      <c r="N175" s="71"/>
      <c r="O175" s="72"/>
      <c r="P175" s="70"/>
      <c r="Q175" s="78"/>
      <c r="R175" s="79"/>
      <c r="S175" s="80">
        <f>SUM(S176:S177)</f>
        <v>1588.5</v>
      </c>
      <c r="T175" s="81">
        <f>SUM(T176:T177)</f>
        <v>1722.8</v>
      </c>
      <c r="U175" s="88">
        <f>SUM(U176:U177)</f>
        <v>1524.5</v>
      </c>
      <c r="V175" s="80">
        <f t="shared" si="21"/>
        <v>95.97104186339314</v>
      </c>
      <c r="W175" s="81">
        <f t="shared" si="22"/>
        <v>88.48966798235432</v>
      </c>
      <c r="X175" s="1"/>
    </row>
    <row r="176" spans="1:24" ht="23.25">
      <c r="A176" s="1"/>
      <c r="B176" s="40"/>
      <c r="C176" s="40"/>
      <c r="D176" s="40"/>
      <c r="E176" s="40"/>
      <c r="F176" s="50"/>
      <c r="G176" s="89"/>
      <c r="H176" s="96"/>
      <c r="I176" s="44"/>
      <c r="J176" s="48" t="s">
        <v>40</v>
      </c>
      <c r="K176" s="49"/>
      <c r="L176" s="42"/>
      <c r="M176" s="86"/>
      <c r="N176" s="71"/>
      <c r="O176" s="72"/>
      <c r="P176" s="70"/>
      <c r="Q176" s="78"/>
      <c r="R176" s="79"/>
      <c r="S176" s="80">
        <v>1588.5</v>
      </c>
      <c r="T176" s="81">
        <v>1722.8</v>
      </c>
      <c r="U176" s="88">
        <v>1524.5</v>
      </c>
      <c r="V176" s="80">
        <f t="shared" si="21"/>
        <v>95.97104186339314</v>
      </c>
      <c r="W176" s="81">
        <f t="shared" si="22"/>
        <v>88.48966798235432</v>
      </c>
      <c r="X176" s="1"/>
    </row>
    <row r="177" spans="1:24" ht="23.25">
      <c r="A177" s="1"/>
      <c r="B177" s="40"/>
      <c r="C177" s="40"/>
      <c r="D177" s="40"/>
      <c r="E177" s="40"/>
      <c r="F177" s="50"/>
      <c r="G177" s="89"/>
      <c r="H177" s="96"/>
      <c r="I177" s="44"/>
      <c r="J177" s="48" t="s">
        <v>41</v>
      </c>
      <c r="K177" s="49"/>
      <c r="L177" s="42"/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3.25">
      <c r="A178" s="1"/>
      <c r="B178" s="40"/>
      <c r="C178" s="40"/>
      <c r="D178" s="40"/>
      <c r="E178" s="40"/>
      <c r="F178" s="50"/>
      <c r="G178" s="89"/>
      <c r="H178" s="96" t="s">
        <v>98</v>
      </c>
      <c r="I178" s="44"/>
      <c r="J178" s="48" t="s">
        <v>99</v>
      </c>
      <c r="K178" s="49"/>
      <c r="L178" s="42"/>
      <c r="M178" s="86"/>
      <c r="N178" s="71"/>
      <c r="O178" s="72"/>
      <c r="P178" s="70"/>
      <c r="Q178" s="78"/>
      <c r="R178" s="79"/>
      <c r="S178" s="80">
        <f>SUM(S179:S190)</f>
        <v>1442.2</v>
      </c>
      <c r="T178" s="81">
        <f>SUM(T179:T190)</f>
        <v>1567.7</v>
      </c>
      <c r="U178" s="88">
        <f>SUM(U179:U190)</f>
        <v>1364.4</v>
      </c>
      <c r="V178" s="80">
        <f t="shared" si="21"/>
        <v>94.60546387463597</v>
      </c>
      <c r="W178" s="81">
        <f t="shared" si="22"/>
        <v>87.03195764495759</v>
      </c>
      <c r="X178" s="1"/>
    </row>
    <row r="179" spans="1:24" ht="23.25">
      <c r="A179" s="1"/>
      <c r="B179" s="40"/>
      <c r="C179" s="40"/>
      <c r="D179" s="40"/>
      <c r="E179" s="40"/>
      <c r="F179" s="50"/>
      <c r="G179" s="89"/>
      <c r="H179" s="40"/>
      <c r="I179" s="44"/>
      <c r="J179" s="48" t="s">
        <v>40</v>
      </c>
      <c r="K179" s="49"/>
      <c r="L179" s="42"/>
      <c r="M179" s="86"/>
      <c r="N179" s="71"/>
      <c r="O179" s="72"/>
      <c r="P179" s="70"/>
      <c r="Q179" s="78"/>
      <c r="R179" s="79"/>
      <c r="S179" s="80">
        <v>1442.2</v>
      </c>
      <c r="T179" s="81">
        <v>1567.7</v>
      </c>
      <c r="U179" s="88">
        <v>1364.4</v>
      </c>
      <c r="V179" s="80">
        <f t="shared" si="21"/>
        <v>94.60546387463597</v>
      </c>
      <c r="W179" s="81">
        <f t="shared" si="22"/>
        <v>87.03195764495759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561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96" t="s">
        <v>58</v>
      </c>
      <c r="C190" s="96" t="s">
        <v>60</v>
      </c>
      <c r="D190" s="96" t="s">
        <v>76</v>
      </c>
      <c r="E190" s="96" t="s">
        <v>45</v>
      </c>
      <c r="F190" s="96" t="s">
        <v>63</v>
      </c>
      <c r="G190" s="96" t="s">
        <v>49</v>
      </c>
      <c r="H190" s="96" t="s">
        <v>98</v>
      </c>
      <c r="I190" s="44"/>
      <c r="J190" s="48" t="s">
        <v>41</v>
      </c>
      <c r="K190" s="49"/>
      <c r="L190" s="42"/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96"/>
      <c r="C191" s="96"/>
      <c r="D191" s="96"/>
      <c r="E191" s="96"/>
      <c r="F191" s="96"/>
      <c r="G191" s="96"/>
      <c r="H191" s="96" t="s">
        <v>100</v>
      </c>
      <c r="I191" s="44"/>
      <c r="J191" s="48" t="s">
        <v>101</v>
      </c>
      <c r="K191" s="49"/>
      <c r="L191" s="42"/>
      <c r="M191" s="86"/>
      <c r="N191" s="71"/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96"/>
      <c r="C192" s="96"/>
      <c r="D192" s="96"/>
      <c r="E192" s="96"/>
      <c r="F192" s="96"/>
      <c r="G192" s="96"/>
      <c r="H192" s="96"/>
      <c r="I192" s="44"/>
      <c r="J192" s="48" t="s">
        <v>102</v>
      </c>
      <c r="K192" s="49"/>
      <c r="L192" s="42"/>
      <c r="M192" s="86"/>
      <c r="N192" s="71"/>
      <c r="O192" s="72"/>
      <c r="P192" s="70"/>
      <c r="Q192" s="78"/>
      <c r="R192" s="79"/>
      <c r="S192" s="80">
        <f>SUM(S193:S194)</f>
        <v>1513.4</v>
      </c>
      <c r="T192" s="81">
        <f>SUM(T193:T194)</f>
        <v>1641.7</v>
      </c>
      <c r="U192" s="88">
        <f>SUM(U193:U194)</f>
        <v>1466.4</v>
      </c>
      <c r="V192" s="80">
        <f>(U192/S192)*100</f>
        <v>96.8944099378882</v>
      </c>
      <c r="W192" s="81">
        <f>(U192/T192)*100</f>
        <v>89.32204422245233</v>
      </c>
      <c r="X192" s="1"/>
    </row>
    <row r="193" spans="1:24" ht="23.25">
      <c r="A193" s="1"/>
      <c r="B193" s="96"/>
      <c r="C193" s="96"/>
      <c r="D193" s="96"/>
      <c r="E193" s="96"/>
      <c r="F193" s="96"/>
      <c r="G193" s="96"/>
      <c r="H193" s="96"/>
      <c r="I193" s="44"/>
      <c r="J193" s="48" t="s">
        <v>40</v>
      </c>
      <c r="K193" s="49"/>
      <c r="L193" s="42"/>
      <c r="M193" s="86"/>
      <c r="N193" s="71"/>
      <c r="O193" s="72"/>
      <c r="P193" s="70"/>
      <c r="Q193" s="78"/>
      <c r="R193" s="79"/>
      <c r="S193" s="80">
        <v>1513.4</v>
      </c>
      <c r="T193" s="81">
        <v>1641.7</v>
      </c>
      <c r="U193" s="88">
        <v>1466.4</v>
      </c>
      <c r="V193" s="80">
        <f>(U193/S193)*100</f>
        <v>96.8944099378882</v>
      </c>
      <c r="W193" s="81">
        <f>(U193/T193)*100</f>
        <v>89.32204422245233</v>
      </c>
      <c r="X193" s="1"/>
    </row>
    <row r="194" spans="1:24" ht="23.25">
      <c r="A194" s="1"/>
      <c r="B194" s="96"/>
      <c r="C194" s="96"/>
      <c r="D194" s="96"/>
      <c r="E194" s="96"/>
      <c r="F194" s="96"/>
      <c r="G194" s="96"/>
      <c r="H194" s="96"/>
      <c r="I194" s="44"/>
      <c r="J194" s="48" t="s">
        <v>41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96"/>
      <c r="C195" s="96"/>
      <c r="D195" s="96"/>
      <c r="E195" s="96"/>
      <c r="F195" s="96"/>
      <c r="G195" s="96"/>
      <c r="H195" s="96" t="s">
        <v>103</v>
      </c>
      <c r="I195" s="44"/>
      <c r="J195" s="48" t="s">
        <v>104</v>
      </c>
      <c r="K195" s="49"/>
      <c r="L195" s="42"/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96"/>
      <c r="C196" s="96"/>
      <c r="D196" s="96"/>
      <c r="E196" s="96"/>
      <c r="F196" s="96"/>
      <c r="G196" s="96"/>
      <c r="H196" s="96"/>
      <c r="I196" s="44"/>
      <c r="J196" s="48" t="s">
        <v>105</v>
      </c>
      <c r="K196" s="49"/>
      <c r="L196" s="42"/>
      <c r="M196" s="86"/>
      <c r="N196" s="71"/>
      <c r="O196" s="72"/>
      <c r="P196" s="70"/>
      <c r="Q196" s="78"/>
      <c r="R196" s="79"/>
      <c r="S196" s="80">
        <f>SUM(S197:S198)</f>
        <v>4454</v>
      </c>
      <c r="T196" s="81">
        <f>SUM(T197:T198)</f>
        <v>4832.1</v>
      </c>
      <c r="U196" s="88">
        <f>SUM(U197:U198)</f>
        <v>4380.5</v>
      </c>
      <c r="V196" s="80">
        <f aca="true" t="shared" si="23" ref="V196:V203">(U196/S196)*100</f>
        <v>98.34979793444096</v>
      </c>
      <c r="W196" s="81">
        <f aca="true" t="shared" si="24" ref="W196:W203">(U196/T196)*100</f>
        <v>90.65416692535337</v>
      </c>
      <c r="X196" s="1"/>
    </row>
    <row r="197" spans="1:24" ht="23.25">
      <c r="A197" s="1"/>
      <c r="B197" s="96"/>
      <c r="C197" s="96"/>
      <c r="D197" s="96"/>
      <c r="E197" s="96"/>
      <c r="F197" s="96"/>
      <c r="G197" s="96"/>
      <c r="H197" s="96"/>
      <c r="I197" s="44"/>
      <c r="J197" s="48" t="s">
        <v>40</v>
      </c>
      <c r="K197" s="49"/>
      <c r="L197" s="42"/>
      <c r="M197" s="86"/>
      <c r="N197" s="71"/>
      <c r="O197" s="72"/>
      <c r="P197" s="70"/>
      <c r="Q197" s="78"/>
      <c r="R197" s="79"/>
      <c r="S197" s="80">
        <v>4454</v>
      </c>
      <c r="T197" s="81">
        <v>4832.1</v>
      </c>
      <c r="U197" s="88">
        <v>4380.5</v>
      </c>
      <c r="V197" s="80">
        <f t="shared" si="23"/>
        <v>98.34979793444096</v>
      </c>
      <c r="W197" s="81">
        <f t="shared" si="24"/>
        <v>90.65416692535337</v>
      </c>
      <c r="X197" s="1"/>
    </row>
    <row r="198" spans="1:24" ht="23.25">
      <c r="A198" s="1"/>
      <c r="B198" s="96"/>
      <c r="C198" s="96"/>
      <c r="D198" s="96"/>
      <c r="E198" s="96"/>
      <c r="F198" s="96"/>
      <c r="G198" s="96"/>
      <c r="H198" s="96"/>
      <c r="I198" s="44"/>
      <c r="J198" s="48" t="s">
        <v>41</v>
      </c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96"/>
      <c r="C199" s="96"/>
      <c r="D199" s="96"/>
      <c r="E199" s="96"/>
      <c r="F199" s="96"/>
      <c r="G199" s="96"/>
      <c r="H199" s="96" t="s">
        <v>106</v>
      </c>
      <c r="I199" s="44"/>
      <c r="J199" s="48" t="s">
        <v>107</v>
      </c>
      <c r="K199" s="49"/>
      <c r="L199" s="42"/>
      <c r="M199" s="86"/>
      <c r="N199" s="71"/>
      <c r="O199" s="72"/>
      <c r="P199" s="70"/>
      <c r="Q199" s="78"/>
      <c r="R199" s="79"/>
      <c r="S199" s="80">
        <f>SUM(S200:S201)</f>
        <v>2719.1</v>
      </c>
      <c r="T199" s="81">
        <f>SUM(T200:T201)</f>
        <v>2968.3</v>
      </c>
      <c r="U199" s="88">
        <f>SUM(U200:U201)</f>
        <v>2410.3</v>
      </c>
      <c r="V199" s="80">
        <f t="shared" si="23"/>
        <v>88.64330109227319</v>
      </c>
      <c r="W199" s="81">
        <f t="shared" si="24"/>
        <v>81.20136104841154</v>
      </c>
      <c r="X199" s="1"/>
    </row>
    <row r="200" spans="1:24" ht="23.25">
      <c r="A200" s="1"/>
      <c r="B200" s="96"/>
      <c r="C200" s="96"/>
      <c r="D200" s="96"/>
      <c r="E200" s="96"/>
      <c r="F200" s="96"/>
      <c r="G200" s="96"/>
      <c r="H200" s="96"/>
      <c r="I200" s="44"/>
      <c r="J200" s="48" t="s">
        <v>40</v>
      </c>
      <c r="K200" s="49"/>
      <c r="L200" s="42"/>
      <c r="M200" s="86"/>
      <c r="N200" s="71"/>
      <c r="O200" s="72"/>
      <c r="P200" s="70"/>
      <c r="Q200" s="78"/>
      <c r="R200" s="79"/>
      <c r="S200" s="80">
        <v>2719.1</v>
      </c>
      <c r="T200" s="81">
        <v>2968.3</v>
      </c>
      <c r="U200" s="88">
        <v>2410.3</v>
      </c>
      <c r="V200" s="80">
        <f t="shared" si="23"/>
        <v>88.64330109227319</v>
      </c>
      <c r="W200" s="81">
        <f t="shared" si="24"/>
        <v>81.20136104841154</v>
      </c>
      <c r="X200" s="1"/>
    </row>
    <row r="201" spans="1:24" ht="23.25">
      <c r="A201" s="1"/>
      <c r="B201" s="96"/>
      <c r="C201" s="96"/>
      <c r="D201" s="96"/>
      <c r="E201" s="96"/>
      <c r="F201" s="96"/>
      <c r="G201" s="96"/>
      <c r="H201" s="96"/>
      <c r="I201" s="44"/>
      <c r="J201" s="48" t="s">
        <v>41</v>
      </c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96"/>
      <c r="C202" s="96"/>
      <c r="D202" s="96"/>
      <c r="E202" s="96"/>
      <c r="F202" s="96"/>
      <c r="G202" s="96"/>
      <c r="H202" s="96" t="s">
        <v>108</v>
      </c>
      <c r="I202" s="44"/>
      <c r="J202" s="48" t="s">
        <v>109</v>
      </c>
      <c r="K202" s="49"/>
      <c r="L202" s="42"/>
      <c r="M202" s="86"/>
      <c r="N202" s="71"/>
      <c r="O202" s="72"/>
      <c r="P202" s="70"/>
      <c r="Q202" s="78"/>
      <c r="R202" s="79"/>
      <c r="S202" s="80">
        <f>SUM(S203:S204)</f>
        <v>2295.1</v>
      </c>
      <c r="T202" s="81">
        <f>SUM(T203:T204)</f>
        <v>2498.4</v>
      </c>
      <c r="U202" s="88">
        <f>SUM(U203:U204)</f>
        <v>2377.5</v>
      </c>
      <c r="V202" s="80">
        <f t="shared" si="23"/>
        <v>103.59025750511961</v>
      </c>
      <c r="W202" s="81">
        <f t="shared" si="24"/>
        <v>95.16090297790586</v>
      </c>
      <c r="X202" s="1"/>
    </row>
    <row r="203" spans="1:24" ht="23.25">
      <c r="A203" s="1"/>
      <c r="B203" s="96"/>
      <c r="C203" s="96"/>
      <c r="D203" s="96"/>
      <c r="E203" s="96"/>
      <c r="F203" s="96"/>
      <c r="G203" s="96"/>
      <c r="H203" s="96"/>
      <c r="I203" s="44"/>
      <c r="J203" s="48" t="s">
        <v>40</v>
      </c>
      <c r="K203" s="49"/>
      <c r="L203" s="42"/>
      <c r="M203" s="86"/>
      <c r="N203" s="71"/>
      <c r="O203" s="72"/>
      <c r="P203" s="70"/>
      <c r="Q203" s="78"/>
      <c r="R203" s="79"/>
      <c r="S203" s="80">
        <v>2295.1</v>
      </c>
      <c r="T203" s="81">
        <v>2498.4</v>
      </c>
      <c r="U203" s="88">
        <v>2377.5</v>
      </c>
      <c r="V203" s="80">
        <f t="shared" si="23"/>
        <v>103.59025750511961</v>
      </c>
      <c r="W203" s="81">
        <f t="shared" si="24"/>
        <v>95.16090297790586</v>
      </c>
      <c r="X203" s="1"/>
    </row>
    <row r="204" spans="1:24" ht="23.25">
      <c r="A204" s="1"/>
      <c r="B204" s="96"/>
      <c r="C204" s="96"/>
      <c r="D204" s="96"/>
      <c r="E204" s="96"/>
      <c r="F204" s="96"/>
      <c r="G204" s="96"/>
      <c r="H204" s="96"/>
      <c r="I204" s="44"/>
      <c r="J204" s="48" t="s">
        <v>41</v>
      </c>
      <c r="K204" s="49"/>
      <c r="L204" s="42"/>
      <c r="M204" s="86"/>
      <c r="N204" s="71"/>
      <c r="O204" s="72"/>
      <c r="P204" s="70"/>
      <c r="Q204" s="78"/>
      <c r="R204" s="79"/>
      <c r="S204" s="80"/>
      <c r="T204" s="81"/>
      <c r="U204" s="88"/>
      <c r="V204" s="80"/>
      <c r="W204" s="81"/>
      <c r="X204" s="1"/>
    </row>
    <row r="205" spans="1:24" ht="23.25">
      <c r="A205" s="1"/>
      <c r="B205" s="96"/>
      <c r="C205" s="96"/>
      <c r="D205" s="96"/>
      <c r="E205" s="96"/>
      <c r="F205" s="96"/>
      <c r="G205" s="96"/>
      <c r="H205" s="96" t="s">
        <v>110</v>
      </c>
      <c r="I205" s="44"/>
      <c r="J205" s="48" t="s">
        <v>111</v>
      </c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96"/>
      <c r="C206" s="96"/>
      <c r="D206" s="96"/>
      <c r="E206" s="96"/>
      <c r="F206" s="96"/>
      <c r="G206" s="96"/>
      <c r="H206" s="96"/>
      <c r="I206" s="44"/>
      <c r="J206" s="48" t="s">
        <v>78</v>
      </c>
      <c r="K206" s="49"/>
      <c r="L206" s="42"/>
      <c r="M206" s="86"/>
      <c r="N206" s="71"/>
      <c r="O206" s="72"/>
      <c r="P206" s="70"/>
      <c r="Q206" s="78"/>
      <c r="R206" s="79"/>
      <c r="S206" s="80">
        <f>SUM(S207:S208)</f>
        <v>2835.6</v>
      </c>
      <c r="T206" s="81">
        <f>SUM(T207:T208)</f>
        <v>3086.8</v>
      </c>
      <c r="U206" s="88">
        <f>SUM(U207:U208)</f>
        <v>2912.2</v>
      </c>
      <c r="V206" s="80">
        <f>(U206/S206)*100</f>
        <v>102.701368317111</v>
      </c>
      <c r="W206" s="81">
        <f>(U206/T206)*100</f>
        <v>94.34365686147466</v>
      </c>
      <c r="X206" s="1"/>
    </row>
    <row r="207" spans="1:24" ht="23.25">
      <c r="A207" s="1"/>
      <c r="B207" s="96"/>
      <c r="C207" s="96"/>
      <c r="D207" s="96"/>
      <c r="E207" s="96"/>
      <c r="F207" s="96"/>
      <c r="G207" s="96"/>
      <c r="H207" s="96"/>
      <c r="I207" s="44"/>
      <c r="J207" s="48" t="s">
        <v>40</v>
      </c>
      <c r="K207" s="49"/>
      <c r="L207" s="42"/>
      <c r="M207" s="86"/>
      <c r="N207" s="71"/>
      <c r="O207" s="72"/>
      <c r="P207" s="70"/>
      <c r="Q207" s="78"/>
      <c r="R207" s="79"/>
      <c r="S207" s="80">
        <v>2835.6</v>
      </c>
      <c r="T207" s="81">
        <v>3086.8</v>
      </c>
      <c r="U207" s="88">
        <v>2912.2</v>
      </c>
      <c r="V207" s="80">
        <f>(U207/S207)*100</f>
        <v>102.701368317111</v>
      </c>
      <c r="W207" s="81">
        <f>(U207/T207)*100</f>
        <v>94.34365686147466</v>
      </c>
      <c r="X207" s="1"/>
    </row>
    <row r="208" spans="1:24" ht="23.25">
      <c r="A208" s="1"/>
      <c r="B208" s="96"/>
      <c r="C208" s="96"/>
      <c r="D208" s="96"/>
      <c r="E208" s="96"/>
      <c r="F208" s="96"/>
      <c r="G208" s="96"/>
      <c r="H208" s="96"/>
      <c r="I208" s="44"/>
      <c r="J208" s="48" t="s">
        <v>41</v>
      </c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96"/>
      <c r="C209" s="96"/>
      <c r="D209" s="96"/>
      <c r="E209" s="96"/>
      <c r="F209" s="96"/>
      <c r="G209" s="96"/>
      <c r="H209" s="96" t="s">
        <v>112</v>
      </c>
      <c r="I209" s="44"/>
      <c r="J209" s="48" t="s">
        <v>113</v>
      </c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96"/>
      <c r="C210" s="96"/>
      <c r="D210" s="96"/>
      <c r="E210" s="96"/>
      <c r="F210" s="96"/>
      <c r="G210" s="96"/>
      <c r="H210" s="96"/>
      <c r="I210" s="44"/>
      <c r="J210" s="48" t="s">
        <v>555</v>
      </c>
      <c r="K210" s="49"/>
      <c r="L210" s="42"/>
      <c r="M210" s="86"/>
      <c r="N210" s="71"/>
      <c r="O210" s="72"/>
      <c r="P210" s="70"/>
      <c r="Q210" s="78"/>
      <c r="R210" s="79"/>
      <c r="S210" s="80">
        <f>SUM(S211:S212)</f>
        <v>0</v>
      </c>
      <c r="T210" s="81">
        <f>SUM(T211:T212)</f>
        <v>670.7</v>
      </c>
      <c r="U210" s="88">
        <f>SUM(U211:U212)</f>
        <v>423.7</v>
      </c>
      <c r="V210" s="80"/>
      <c r="W210" s="81">
        <f>(U210/T210)*100</f>
        <v>63.1728045325779</v>
      </c>
      <c r="X210" s="1"/>
    </row>
    <row r="211" spans="1:24" ht="23.25">
      <c r="A211" s="1"/>
      <c r="B211" s="96"/>
      <c r="C211" s="96"/>
      <c r="D211" s="96"/>
      <c r="E211" s="96"/>
      <c r="F211" s="96"/>
      <c r="G211" s="96"/>
      <c r="H211" s="96"/>
      <c r="I211" s="44"/>
      <c r="J211" s="48" t="s">
        <v>40</v>
      </c>
      <c r="K211" s="49"/>
      <c r="L211" s="42"/>
      <c r="M211" s="86"/>
      <c r="N211" s="71"/>
      <c r="O211" s="72"/>
      <c r="P211" s="70"/>
      <c r="Q211" s="78"/>
      <c r="R211" s="79"/>
      <c r="S211" s="80"/>
      <c r="T211" s="81">
        <v>670.7</v>
      </c>
      <c r="U211" s="88">
        <v>423.7</v>
      </c>
      <c r="V211" s="80"/>
      <c r="W211" s="81">
        <f>(U211/T211)*100</f>
        <v>63.1728045325779</v>
      </c>
      <c r="X211" s="1"/>
    </row>
    <row r="212" spans="1:24" ht="23.25">
      <c r="A212" s="1"/>
      <c r="B212" s="96"/>
      <c r="C212" s="96"/>
      <c r="D212" s="96"/>
      <c r="E212" s="96"/>
      <c r="F212" s="96"/>
      <c r="G212" s="96"/>
      <c r="H212" s="96"/>
      <c r="I212" s="44"/>
      <c r="J212" s="48" t="s">
        <v>41</v>
      </c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96"/>
      <c r="C213" s="96"/>
      <c r="D213" s="96"/>
      <c r="E213" s="96"/>
      <c r="F213" s="96"/>
      <c r="G213" s="96"/>
      <c r="H213" s="96" t="s">
        <v>114</v>
      </c>
      <c r="I213" s="44"/>
      <c r="J213" s="48" t="s">
        <v>115</v>
      </c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0"/>
      <c r="C214" s="40"/>
      <c r="D214" s="40"/>
      <c r="E214" s="40"/>
      <c r="F214" s="50"/>
      <c r="G214" s="89"/>
      <c r="H214" s="40"/>
      <c r="I214" s="44"/>
      <c r="J214" s="48" t="s">
        <v>116</v>
      </c>
      <c r="K214" s="49"/>
      <c r="L214" s="42"/>
      <c r="M214" s="86"/>
      <c r="N214" s="71"/>
      <c r="O214" s="72"/>
      <c r="P214" s="70"/>
      <c r="Q214" s="78"/>
      <c r="R214" s="79"/>
      <c r="S214" s="80">
        <f>SUM(S215:S216)</f>
        <v>4042</v>
      </c>
      <c r="T214" s="81">
        <f>SUM(T215:T216)</f>
        <v>4463.4</v>
      </c>
      <c r="U214" s="88">
        <f>SUM(U215:U216)</f>
        <v>3631.4</v>
      </c>
      <c r="V214" s="80">
        <f>(U214/S214)*100</f>
        <v>89.8416625432954</v>
      </c>
      <c r="W214" s="81">
        <f>(U214/T214)*100</f>
        <v>81.35950172514228</v>
      </c>
      <c r="X214" s="1"/>
    </row>
    <row r="215" spans="1:24" ht="23.25">
      <c r="A215" s="1"/>
      <c r="B215" s="40"/>
      <c r="C215" s="40"/>
      <c r="D215" s="40"/>
      <c r="E215" s="40"/>
      <c r="F215" s="50"/>
      <c r="G215" s="89"/>
      <c r="H215" s="40"/>
      <c r="I215" s="44"/>
      <c r="J215" s="48" t="s">
        <v>40</v>
      </c>
      <c r="K215" s="49"/>
      <c r="L215" s="42"/>
      <c r="M215" s="86"/>
      <c r="N215" s="71"/>
      <c r="O215" s="72"/>
      <c r="P215" s="70"/>
      <c r="Q215" s="78"/>
      <c r="R215" s="79"/>
      <c r="S215" s="80">
        <v>4042</v>
      </c>
      <c r="T215" s="81">
        <v>4463.4</v>
      </c>
      <c r="U215" s="88">
        <v>3631.4</v>
      </c>
      <c r="V215" s="80">
        <f>(U215/S215)*100</f>
        <v>89.8416625432954</v>
      </c>
      <c r="W215" s="81">
        <f>(U215/T215)*100</f>
        <v>81.35950172514228</v>
      </c>
      <c r="X215" s="1"/>
    </row>
    <row r="216" spans="1:24" ht="23.25">
      <c r="A216" s="1"/>
      <c r="B216" s="40"/>
      <c r="C216" s="40"/>
      <c r="D216" s="40"/>
      <c r="E216" s="40"/>
      <c r="F216" s="50"/>
      <c r="G216" s="89"/>
      <c r="H216" s="40"/>
      <c r="I216" s="44"/>
      <c r="J216" s="48" t="s">
        <v>41</v>
      </c>
      <c r="K216" s="49"/>
      <c r="L216" s="42"/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0"/>
      <c r="C217" s="40"/>
      <c r="D217" s="40"/>
      <c r="E217" s="40"/>
      <c r="F217" s="50"/>
      <c r="G217" s="89"/>
      <c r="H217" s="96" t="s">
        <v>117</v>
      </c>
      <c r="I217" s="44"/>
      <c r="J217" s="48" t="s">
        <v>118</v>
      </c>
      <c r="K217" s="49"/>
      <c r="L217" s="42"/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0"/>
      <c r="C218" s="40"/>
      <c r="D218" s="40"/>
      <c r="E218" s="40"/>
      <c r="F218" s="50"/>
      <c r="G218" s="89"/>
      <c r="H218" s="96"/>
      <c r="I218" s="44"/>
      <c r="J218" s="48" t="s">
        <v>119</v>
      </c>
      <c r="K218" s="49"/>
      <c r="L218" s="42"/>
      <c r="M218" s="86"/>
      <c r="N218" s="71"/>
      <c r="O218" s="72"/>
      <c r="P218" s="70"/>
      <c r="Q218" s="78"/>
      <c r="R218" s="79"/>
      <c r="S218" s="80">
        <f>SUM(S219:S220)</f>
        <v>935</v>
      </c>
      <c r="T218" s="81">
        <f>SUM(T219:T220)</f>
        <v>1012.5</v>
      </c>
      <c r="U218" s="88">
        <f>SUM(U219:U220)</f>
        <v>879.7</v>
      </c>
      <c r="V218" s="80">
        <f>(U218/S218)*100</f>
        <v>94.08556149732621</v>
      </c>
      <c r="W218" s="81">
        <f>(U218/T218)*100</f>
        <v>86.88395061728396</v>
      </c>
      <c r="X218" s="1"/>
    </row>
    <row r="219" spans="1:24" ht="23.25">
      <c r="A219" s="1"/>
      <c r="B219" s="40"/>
      <c r="C219" s="40"/>
      <c r="D219" s="40"/>
      <c r="E219" s="40"/>
      <c r="F219" s="50"/>
      <c r="G219" s="89"/>
      <c r="H219" s="96"/>
      <c r="I219" s="44"/>
      <c r="J219" s="48" t="s">
        <v>40</v>
      </c>
      <c r="K219" s="49"/>
      <c r="L219" s="42"/>
      <c r="M219" s="86"/>
      <c r="N219" s="71"/>
      <c r="O219" s="72"/>
      <c r="P219" s="70"/>
      <c r="Q219" s="78"/>
      <c r="R219" s="79"/>
      <c r="S219" s="80">
        <v>935</v>
      </c>
      <c r="T219" s="81">
        <v>1012.5</v>
      </c>
      <c r="U219" s="88">
        <v>879.7</v>
      </c>
      <c r="V219" s="80">
        <f>(U219/S219)*100</f>
        <v>94.08556149732621</v>
      </c>
      <c r="W219" s="81">
        <f>(U219/T219)*100</f>
        <v>86.88395061728396</v>
      </c>
      <c r="X219" s="1"/>
    </row>
    <row r="220" spans="1:24" ht="23.25">
      <c r="A220" s="1"/>
      <c r="B220" s="40"/>
      <c r="C220" s="40"/>
      <c r="D220" s="40"/>
      <c r="E220" s="40"/>
      <c r="F220" s="50"/>
      <c r="G220" s="89"/>
      <c r="H220" s="96"/>
      <c r="I220" s="44"/>
      <c r="J220" s="48" t="s">
        <v>41</v>
      </c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0"/>
      <c r="C221" s="40"/>
      <c r="D221" s="40"/>
      <c r="E221" s="40"/>
      <c r="F221" s="50"/>
      <c r="G221" s="89"/>
      <c r="H221" s="96" t="s">
        <v>120</v>
      </c>
      <c r="I221" s="44"/>
      <c r="J221" s="48" t="s">
        <v>121</v>
      </c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0"/>
      <c r="C222" s="40"/>
      <c r="D222" s="40"/>
      <c r="E222" s="40"/>
      <c r="F222" s="50"/>
      <c r="G222" s="89"/>
      <c r="H222" s="96"/>
      <c r="I222" s="44"/>
      <c r="J222" s="48" t="s">
        <v>122</v>
      </c>
      <c r="K222" s="49"/>
      <c r="L222" s="42"/>
      <c r="M222" s="86"/>
      <c r="N222" s="71"/>
      <c r="O222" s="72"/>
      <c r="P222" s="70"/>
      <c r="Q222" s="78"/>
      <c r="R222" s="79"/>
      <c r="S222" s="80">
        <f>SUM(S223:S224)</f>
        <v>890.1</v>
      </c>
      <c r="T222" s="81">
        <f>SUM(T223:T224)</f>
        <v>962.5</v>
      </c>
      <c r="U222" s="88">
        <f>SUM(U223:U224)</f>
        <v>811.1</v>
      </c>
      <c r="V222" s="80">
        <f>(U222/S222)*100</f>
        <v>91.1245927423885</v>
      </c>
      <c r="W222" s="81">
        <f>(U222/T222)*100</f>
        <v>84.27012987012988</v>
      </c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 t="s">
        <v>40</v>
      </c>
      <c r="K223" s="49"/>
      <c r="L223" s="42"/>
      <c r="M223" s="86"/>
      <c r="N223" s="71"/>
      <c r="O223" s="72"/>
      <c r="P223" s="70"/>
      <c r="Q223" s="78"/>
      <c r="R223" s="79"/>
      <c r="S223" s="80">
        <v>890.1</v>
      </c>
      <c r="T223" s="81">
        <v>962.5</v>
      </c>
      <c r="U223" s="88">
        <v>811.1</v>
      </c>
      <c r="V223" s="80">
        <f>(U223/S223)*100</f>
        <v>91.1245927423885</v>
      </c>
      <c r="W223" s="81">
        <f>(U223/T223)*100</f>
        <v>84.27012987012988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 t="s">
        <v>41</v>
      </c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562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96" t="s">
        <v>58</v>
      </c>
      <c r="C235" s="96" t="s">
        <v>60</v>
      </c>
      <c r="D235" s="96" t="s">
        <v>76</v>
      </c>
      <c r="E235" s="96" t="s">
        <v>45</v>
      </c>
      <c r="F235" s="96" t="s">
        <v>63</v>
      </c>
      <c r="G235" s="96" t="s">
        <v>49</v>
      </c>
      <c r="H235" s="96" t="s">
        <v>123</v>
      </c>
      <c r="I235" s="44"/>
      <c r="J235" s="48" t="s">
        <v>124</v>
      </c>
      <c r="K235" s="49"/>
      <c r="L235" s="42"/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96"/>
      <c r="C236" s="96"/>
      <c r="D236" s="96"/>
      <c r="E236" s="96"/>
      <c r="F236" s="96"/>
      <c r="G236" s="96"/>
      <c r="H236" s="96"/>
      <c r="I236" s="44"/>
      <c r="J236" s="48" t="s">
        <v>125</v>
      </c>
      <c r="K236" s="49"/>
      <c r="L236" s="42"/>
      <c r="M236" s="86"/>
      <c r="N236" s="71"/>
      <c r="O236" s="72"/>
      <c r="P236" s="70"/>
      <c r="Q236" s="78"/>
      <c r="R236" s="79"/>
      <c r="S236" s="80">
        <f>SUM(S237:S238)</f>
        <v>1181.1</v>
      </c>
      <c r="T236" s="81">
        <f>SUM(T237:T238)</f>
        <v>1278.9</v>
      </c>
      <c r="U236" s="88">
        <f>SUM(U237:U238)</f>
        <v>1129.1</v>
      </c>
      <c r="V236" s="80">
        <f>(U236/S236)*100</f>
        <v>95.59732452798238</v>
      </c>
      <c r="W236" s="81">
        <f>(U236/T236)*100</f>
        <v>88.28680897646414</v>
      </c>
      <c r="X236" s="1"/>
    </row>
    <row r="237" spans="1:24" ht="23.25">
      <c r="A237" s="1"/>
      <c r="B237" s="96"/>
      <c r="C237" s="96"/>
      <c r="D237" s="96"/>
      <c r="E237" s="96"/>
      <c r="F237" s="96"/>
      <c r="G237" s="96"/>
      <c r="H237" s="96"/>
      <c r="I237" s="44"/>
      <c r="J237" s="48" t="s">
        <v>40</v>
      </c>
      <c r="K237" s="49"/>
      <c r="L237" s="42"/>
      <c r="M237" s="86"/>
      <c r="N237" s="71"/>
      <c r="O237" s="72"/>
      <c r="P237" s="70"/>
      <c r="Q237" s="78"/>
      <c r="R237" s="79"/>
      <c r="S237" s="80">
        <v>1181.1</v>
      </c>
      <c r="T237" s="81">
        <v>1278.9</v>
      </c>
      <c r="U237" s="88">
        <v>1129.1</v>
      </c>
      <c r="V237" s="80">
        <f>(U237/S237)*100</f>
        <v>95.59732452798238</v>
      </c>
      <c r="W237" s="81">
        <f>(U237/T237)*100</f>
        <v>88.28680897646414</v>
      </c>
      <c r="X237" s="1"/>
    </row>
    <row r="238" spans="1:24" ht="23.25">
      <c r="A238" s="1"/>
      <c r="B238" s="96"/>
      <c r="C238" s="96"/>
      <c r="D238" s="96"/>
      <c r="E238" s="96"/>
      <c r="F238" s="96"/>
      <c r="G238" s="96"/>
      <c r="H238" s="96"/>
      <c r="I238" s="44"/>
      <c r="J238" s="48" t="s">
        <v>41</v>
      </c>
      <c r="K238" s="49"/>
      <c r="L238" s="42"/>
      <c r="M238" s="86"/>
      <c r="N238" s="71"/>
      <c r="O238" s="72"/>
      <c r="P238" s="70"/>
      <c r="Q238" s="78"/>
      <c r="R238" s="79"/>
      <c r="S238" s="80"/>
      <c r="T238" s="81"/>
      <c r="U238" s="88"/>
      <c r="V238" s="80"/>
      <c r="W238" s="81"/>
      <c r="X238" s="1"/>
    </row>
    <row r="239" spans="1:24" ht="23.25">
      <c r="A239" s="1"/>
      <c r="B239" s="96"/>
      <c r="C239" s="96"/>
      <c r="D239" s="96"/>
      <c r="E239" s="96"/>
      <c r="F239" s="96"/>
      <c r="G239" s="96"/>
      <c r="H239" s="96" t="s">
        <v>126</v>
      </c>
      <c r="I239" s="44"/>
      <c r="J239" s="48" t="s">
        <v>127</v>
      </c>
      <c r="K239" s="49"/>
      <c r="L239" s="42"/>
      <c r="M239" s="86"/>
      <c r="N239" s="71"/>
      <c r="O239" s="72"/>
      <c r="P239" s="70"/>
      <c r="Q239" s="78"/>
      <c r="R239" s="79"/>
      <c r="S239" s="80"/>
      <c r="T239" s="81"/>
      <c r="U239" s="88"/>
      <c r="V239" s="80"/>
      <c r="W239" s="81"/>
      <c r="X239" s="1"/>
    </row>
    <row r="240" spans="1:24" ht="23.25">
      <c r="A240" s="1"/>
      <c r="B240" s="96"/>
      <c r="C240" s="96"/>
      <c r="D240" s="96"/>
      <c r="E240" s="96"/>
      <c r="F240" s="96"/>
      <c r="G240" s="96"/>
      <c r="H240" s="96"/>
      <c r="I240" s="44"/>
      <c r="J240" s="48" t="s">
        <v>128</v>
      </c>
      <c r="K240" s="49"/>
      <c r="L240" s="42"/>
      <c r="M240" s="86"/>
      <c r="N240" s="71"/>
      <c r="O240" s="72"/>
      <c r="P240" s="70"/>
      <c r="Q240" s="78"/>
      <c r="R240" s="79"/>
      <c r="S240" s="80"/>
      <c r="T240" s="81"/>
      <c r="U240" s="88"/>
      <c r="V240" s="80"/>
      <c r="W240" s="81"/>
      <c r="X240" s="1"/>
    </row>
    <row r="241" spans="1:24" ht="23.25">
      <c r="A241" s="1"/>
      <c r="B241" s="96"/>
      <c r="C241" s="96"/>
      <c r="D241" s="96"/>
      <c r="E241" s="96"/>
      <c r="F241" s="96"/>
      <c r="G241" s="96"/>
      <c r="H241" s="96"/>
      <c r="I241" s="44"/>
      <c r="J241" s="48" t="s">
        <v>129</v>
      </c>
      <c r="K241" s="49"/>
      <c r="L241" s="42"/>
      <c r="M241" s="86"/>
      <c r="N241" s="71"/>
      <c r="O241" s="72"/>
      <c r="P241" s="70"/>
      <c r="Q241" s="78"/>
      <c r="R241" s="79"/>
      <c r="S241" s="80">
        <f>SUM(S242:S243)</f>
        <v>2868.7</v>
      </c>
      <c r="T241" s="81">
        <f>SUM(T242:T243)</f>
        <v>3116.4</v>
      </c>
      <c r="U241" s="88">
        <f>SUM(U242:U243)</f>
        <v>2939.6</v>
      </c>
      <c r="V241" s="80">
        <f aca="true" t="shared" si="25" ref="V241:V260">(U241/S241)*100</f>
        <v>102.47150277129013</v>
      </c>
      <c r="W241" s="81">
        <f aca="true" t="shared" si="26" ref="W241:W260">(U241/T241)*100</f>
        <v>94.32678731870105</v>
      </c>
      <c r="X241" s="1"/>
    </row>
    <row r="242" spans="1:24" ht="23.25">
      <c r="A242" s="1"/>
      <c r="B242" s="96"/>
      <c r="C242" s="96"/>
      <c r="D242" s="96"/>
      <c r="E242" s="96"/>
      <c r="F242" s="96"/>
      <c r="G242" s="96"/>
      <c r="H242" s="96"/>
      <c r="I242" s="44"/>
      <c r="J242" s="48" t="s">
        <v>40</v>
      </c>
      <c r="K242" s="49"/>
      <c r="L242" s="42"/>
      <c r="M242" s="86"/>
      <c r="N242" s="71"/>
      <c r="O242" s="72"/>
      <c r="P242" s="70"/>
      <c r="Q242" s="78"/>
      <c r="R242" s="79"/>
      <c r="S242" s="80">
        <v>2868.7</v>
      </c>
      <c r="T242" s="81">
        <v>3116.4</v>
      </c>
      <c r="U242" s="88">
        <v>2939.6</v>
      </c>
      <c r="V242" s="80">
        <f t="shared" si="25"/>
        <v>102.47150277129013</v>
      </c>
      <c r="W242" s="81">
        <f t="shared" si="26"/>
        <v>94.32678731870105</v>
      </c>
      <c r="X242" s="1"/>
    </row>
    <row r="243" spans="1:24" ht="23.25">
      <c r="A243" s="1"/>
      <c r="B243" s="96"/>
      <c r="C243" s="96"/>
      <c r="D243" s="96"/>
      <c r="E243" s="96"/>
      <c r="F243" s="96"/>
      <c r="G243" s="96"/>
      <c r="H243" s="96"/>
      <c r="I243" s="44"/>
      <c r="J243" s="48" t="s">
        <v>41</v>
      </c>
      <c r="K243" s="49"/>
      <c r="L243" s="42"/>
      <c r="M243" s="86"/>
      <c r="N243" s="71"/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96"/>
      <c r="C244" s="96"/>
      <c r="D244" s="96"/>
      <c r="E244" s="96"/>
      <c r="F244" s="96"/>
      <c r="G244" s="96"/>
      <c r="H244" s="96" t="s">
        <v>130</v>
      </c>
      <c r="I244" s="44"/>
      <c r="J244" s="48" t="s">
        <v>131</v>
      </c>
      <c r="K244" s="49"/>
      <c r="L244" s="42"/>
      <c r="M244" s="86"/>
      <c r="N244" s="71"/>
      <c r="O244" s="72"/>
      <c r="P244" s="70"/>
      <c r="Q244" s="78"/>
      <c r="R244" s="79"/>
      <c r="S244" s="80">
        <f>SUM(S245:S246)</f>
        <v>1688</v>
      </c>
      <c r="T244" s="81">
        <f>SUM(T245:T246)</f>
        <v>1835.9</v>
      </c>
      <c r="U244" s="88">
        <f>SUM(U245:U246)</f>
        <v>1700.8</v>
      </c>
      <c r="V244" s="80">
        <f t="shared" si="25"/>
        <v>100.75829383886257</v>
      </c>
      <c r="W244" s="81">
        <f t="shared" si="26"/>
        <v>92.64121139495614</v>
      </c>
      <c r="X244" s="1"/>
    </row>
    <row r="245" spans="1:24" ht="23.25">
      <c r="A245" s="1"/>
      <c r="B245" s="96"/>
      <c r="C245" s="96"/>
      <c r="D245" s="96"/>
      <c r="E245" s="96"/>
      <c r="F245" s="96"/>
      <c r="G245" s="96"/>
      <c r="H245" s="96"/>
      <c r="I245" s="44"/>
      <c r="J245" s="48" t="s">
        <v>40</v>
      </c>
      <c r="K245" s="49"/>
      <c r="L245" s="42"/>
      <c r="M245" s="86"/>
      <c r="N245" s="71"/>
      <c r="O245" s="72"/>
      <c r="P245" s="70"/>
      <c r="Q245" s="78"/>
      <c r="R245" s="79"/>
      <c r="S245" s="80">
        <v>1688</v>
      </c>
      <c r="T245" s="81">
        <v>1835.9</v>
      </c>
      <c r="U245" s="88">
        <v>1700.8</v>
      </c>
      <c r="V245" s="80">
        <f t="shared" si="25"/>
        <v>100.75829383886257</v>
      </c>
      <c r="W245" s="81">
        <f t="shared" si="26"/>
        <v>92.64121139495614</v>
      </c>
      <c r="X245" s="1"/>
    </row>
    <row r="246" spans="1:24" ht="23.25">
      <c r="A246" s="1"/>
      <c r="B246" s="96"/>
      <c r="C246" s="96"/>
      <c r="D246" s="96"/>
      <c r="E246" s="96"/>
      <c r="F246" s="96"/>
      <c r="G246" s="96"/>
      <c r="H246" s="96"/>
      <c r="I246" s="44"/>
      <c r="J246" s="48" t="s">
        <v>41</v>
      </c>
      <c r="K246" s="49"/>
      <c r="L246" s="42"/>
      <c r="M246" s="86"/>
      <c r="N246" s="71"/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96"/>
      <c r="C247" s="96"/>
      <c r="D247" s="96"/>
      <c r="E247" s="96"/>
      <c r="F247" s="96"/>
      <c r="G247" s="96"/>
      <c r="H247" s="96" t="s">
        <v>132</v>
      </c>
      <c r="I247" s="44"/>
      <c r="J247" s="48" t="s">
        <v>133</v>
      </c>
      <c r="K247" s="49"/>
      <c r="L247" s="42"/>
      <c r="M247" s="86"/>
      <c r="N247" s="71"/>
      <c r="O247" s="72"/>
      <c r="P247" s="70"/>
      <c r="Q247" s="78"/>
      <c r="R247" s="79"/>
      <c r="S247" s="80">
        <f>SUM(S248:S249)</f>
        <v>817.9</v>
      </c>
      <c r="T247" s="81">
        <f>SUM(T248:T249)</f>
        <v>891.2</v>
      </c>
      <c r="U247" s="88">
        <f>SUM(U248:U249)</f>
        <v>842.1</v>
      </c>
      <c r="V247" s="80">
        <f t="shared" si="25"/>
        <v>102.95879691893875</v>
      </c>
      <c r="W247" s="81">
        <f t="shared" si="26"/>
        <v>94.49057450628366</v>
      </c>
      <c r="X247" s="1"/>
    </row>
    <row r="248" spans="1:24" ht="23.25">
      <c r="A248" s="1"/>
      <c r="B248" s="96"/>
      <c r="C248" s="96"/>
      <c r="D248" s="96"/>
      <c r="E248" s="96"/>
      <c r="F248" s="96"/>
      <c r="G248" s="96"/>
      <c r="H248" s="96"/>
      <c r="I248" s="44"/>
      <c r="J248" s="48" t="s">
        <v>40</v>
      </c>
      <c r="K248" s="49"/>
      <c r="L248" s="42"/>
      <c r="M248" s="86"/>
      <c r="N248" s="71"/>
      <c r="O248" s="72"/>
      <c r="P248" s="70"/>
      <c r="Q248" s="78"/>
      <c r="R248" s="79"/>
      <c r="S248" s="80">
        <v>817.9</v>
      </c>
      <c r="T248" s="81">
        <v>891.2</v>
      </c>
      <c r="U248" s="88">
        <v>842.1</v>
      </c>
      <c r="V248" s="80">
        <f t="shared" si="25"/>
        <v>102.95879691893875</v>
      </c>
      <c r="W248" s="81">
        <f t="shared" si="26"/>
        <v>94.49057450628366</v>
      </c>
      <c r="X248" s="1"/>
    </row>
    <row r="249" spans="1:24" ht="23.25">
      <c r="A249" s="1"/>
      <c r="B249" s="96"/>
      <c r="C249" s="96"/>
      <c r="D249" s="96"/>
      <c r="E249" s="96"/>
      <c r="F249" s="96"/>
      <c r="G249" s="96"/>
      <c r="H249" s="96"/>
      <c r="I249" s="44"/>
      <c r="J249" s="48" t="s">
        <v>41</v>
      </c>
      <c r="K249" s="49"/>
      <c r="L249" s="42"/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96"/>
      <c r="C250" s="96"/>
      <c r="D250" s="96"/>
      <c r="E250" s="96"/>
      <c r="F250" s="96"/>
      <c r="G250" s="96"/>
      <c r="H250" s="96" t="s">
        <v>134</v>
      </c>
      <c r="I250" s="44"/>
      <c r="J250" s="48" t="s">
        <v>135</v>
      </c>
      <c r="K250" s="49"/>
      <c r="L250" s="42"/>
      <c r="M250" s="86"/>
      <c r="N250" s="71"/>
      <c r="O250" s="72"/>
      <c r="P250" s="70"/>
      <c r="Q250" s="78"/>
      <c r="R250" s="79"/>
      <c r="S250" s="80">
        <f>SUM(S251:S252)</f>
        <v>1819.3</v>
      </c>
      <c r="T250" s="81">
        <f>SUM(T251:T252)</f>
        <v>1983.2</v>
      </c>
      <c r="U250" s="88">
        <f>SUM(U251:U252)</f>
        <v>1827.9</v>
      </c>
      <c r="V250" s="80">
        <f t="shared" si="25"/>
        <v>100.47270928379048</v>
      </c>
      <c r="W250" s="81">
        <f t="shared" si="26"/>
        <v>92.16922146026624</v>
      </c>
      <c r="X250" s="1"/>
    </row>
    <row r="251" spans="1:24" ht="23.25">
      <c r="A251" s="1"/>
      <c r="B251" s="96"/>
      <c r="C251" s="96"/>
      <c r="D251" s="96"/>
      <c r="E251" s="96"/>
      <c r="F251" s="96"/>
      <c r="G251" s="96"/>
      <c r="H251" s="96"/>
      <c r="I251" s="44"/>
      <c r="J251" s="48" t="s">
        <v>40</v>
      </c>
      <c r="K251" s="49"/>
      <c r="L251" s="42"/>
      <c r="M251" s="86"/>
      <c r="N251" s="71"/>
      <c r="O251" s="72"/>
      <c r="P251" s="70"/>
      <c r="Q251" s="78"/>
      <c r="R251" s="79"/>
      <c r="S251" s="80">
        <v>1819.3</v>
      </c>
      <c r="T251" s="81">
        <v>1983.2</v>
      </c>
      <c r="U251" s="88">
        <v>1827.9</v>
      </c>
      <c r="V251" s="80">
        <f t="shared" si="25"/>
        <v>100.47270928379048</v>
      </c>
      <c r="W251" s="81">
        <f t="shared" si="26"/>
        <v>92.16922146026624</v>
      </c>
      <c r="X251" s="1"/>
    </row>
    <row r="252" spans="1:24" ht="23.25">
      <c r="A252" s="1"/>
      <c r="B252" s="96"/>
      <c r="C252" s="96"/>
      <c r="D252" s="96"/>
      <c r="E252" s="96"/>
      <c r="F252" s="96"/>
      <c r="G252" s="96"/>
      <c r="H252" s="96"/>
      <c r="I252" s="44"/>
      <c r="J252" s="48" t="s">
        <v>41</v>
      </c>
      <c r="K252" s="49"/>
      <c r="L252" s="42"/>
      <c r="M252" s="86"/>
      <c r="N252" s="71"/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96"/>
      <c r="C253" s="96"/>
      <c r="D253" s="96"/>
      <c r="E253" s="96"/>
      <c r="F253" s="96"/>
      <c r="G253" s="96"/>
      <c r="H253" s="96" t="s">
        <v>136</v>
      </c>
      <c r="I253" s="44"/>
      <c r="J253" s="48" t="s">
        <v>137</v>
      </c>
      <c r="K253" s="49"/>
      <c r="L253" s="42"/>
      <c r="M253" s="86"/>
      <c r="N253" s="71"/>
      <c r="O253" s="72"/>
      <c r="P253" s="70"/>
      <c r="Q253" s="78"/>
      <c r="R253" s="79"/>
      <c r="S253" s="80">
        <f>SUM(S254:S255)</f>
        <v>1310.1</v>
      </c>
      <c r="T253" s="81">
        <f>SUM(T254:T255)</f>
        <v>1421.5</v>
      </c>
      <c r="U253" s="88">
        <f>SUM(U254:U255)</f>
        <v>1346.3</v>
      </c>
      <c r="V253" s="80">
        <f t="shared" si="25"/>
        <v>102.76314785130907</v>
      </c>
      <c r="W253" s="81">
        <f t="shared" si="26"/>
        <v>94.70981357720717</v>
      </c>
      <c r="X253" s="1"/>
    </row>
    <row r="254" spans="1:24" ht="23.25">
      <c r="A254" s="1"/>
      <c r="B254" s="96"/>
      <c r="C254" s="96"/>
      <c r="D254" s="96"/>
      <c r="E254" s="96"/>
      <c r="F254" s="96"/>
      <c r="G254" s="96"/>
      <c r="H254" s="96"/>
      <c r="I254" s="44"/>
      <c r="J254" s="48" t="s">
        <v>40</v>
      </c>
      <c r="K254" s="49"/>
      <c r="L254" s="42"/>
      <c r="M254" s="86"/>
      <c r="N254" s="71"/>
      <c r="O254" s="72"/>
      <c r="P254" s="70"/>
      <c r="Q254" s="78"/>
      <c r="R254" s="79"/>
      <c r="S254" s="80">
        <v>1310.1</v>
      </c>
      <c r="T254" s="81">
        <v>1421.5</v>
      </c>
      <c r="U254" s="88">
        <v>1346.3</v>
      </c>
      <c r="V254" s="80">
        <f t="shared" si="25"/>
        <v>102.76314785130907</v>
      </c>
      <c r="W254" s="81">
        <f t="shared" si="26"/>
        <v>94.70981357720717</v>
      </c>
      <c r="X254" s="1"/>
    </row>
    <row r="255" spans="1:24" ht="23.25">
      <c r="A255" s="1"/>
      <c r="B255" s="96"/>
      <c r="C255" s="96"/>
      <c r="D255" s="96"/>
      <c r="E255" s="96"/>
      <c r="F255" s="96"/>
      <c r="G255" s="96"/>
      <c r="H255" s="96"/>
      <c r="I255" s="44"/>
      <c r="J255" s="48" t="s">
        <v>41</v>
      </c>
      <c r="K255" s="49"/>
      <c r="L255" s="42"/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96"/>
      <c r="C256" s="96"/>
      <c r="D256" s="96"/>
      <c r="E256" s="96"/>
      <c r="F256" s="96"/>
      <c r="G256" s="96"/>
      <c r="H256" s="96" t="s">
        <v>138</v>
      </c>
      <c r="I256" s="44"/>
      <c r="J256" s="48" t="s">
        <v>139</v>
      </c>
      <c r="K256" s="49"/>
      <c r="L256" s="42"/>
      <c r="M256" s="86"/>
      <c r="N256" s="71"/>
      <c r="O256" s="72"/>
      <c r="P256" s="70"/>
      <c r="Q256" s="78"/>
      <c r="R256" s="79"/>
      <c r="S256" s="80">
        <f>SUM(S257:S258)</f>
        <v>2338.9</v>
      </c>
      <c r="T256" s="81">
        <f>SUM(T257:T258)</f>
        <v>2537.1</v>
      </c>
      <c r="U256" s="88">
        <f>SUM(U257:U258)</f>
        <v>2342.8</v>
      </c>
      <c r="V256" s="80">
        <f t="shared" si="25"/>
        <v>100.16674505109239</v>
      </c>
      <c r="W256" s="81">
        <f t="shared" si="26"/>
        <v>92.34164991525759</v>
      </c>
      <c r="X256" s="1"/>
    </row>
    <row r="257" spans="1:24" ht="23.25">
      <c r="A257" s="1"/>
      <c r="B257" s="96"/>
      <c r="C257" s="96"/>
      <c r="D257" s="96"/>
      <c r="E257" s="96"/>
      <c r="F257" s="96"/>
      <c r="G257" s="96"/>
      <c r="H257" s="96"/>
      <c r="I257" s="44"/>
      <c r="J257" s="48" t="s">
        <v>40</v>
      </c>
      <c r="K257" s="49"/>
      <c r="L257" s="42"/>
      <c r="M257" s="86"/>
      <c r="N257" s="71"/>
      <c r="O257" s="72"/>
      <c r="P257" s="70"/>
      <c r="Q257" s="78"/>
      <c r="R257" s="79"/>
      <c r="S257" s="80">
        <v>2338.9</v>
      </c>
      <c r="T257" s="81">
        <v>2537.1</v>
      </c>
      <c r="U257" s="88">
        <v>2342.8</v>
      </c>
      <c r="V257" s="80">
        <f t="shared" si="25"/>
        <v>100.16674505109239</v>
      </c>
      <c r="W257" s="81">
        <f t="shared" si="26"/>
        <v>92.34164991525759</v>
      </c>
      <c r="X257" s="1"/>
    </row>
    <row r="258" spans="1:24" ht="23.25">
      <c r="A258" s="1"/>
      <c r="B258" s="96"/>
      <c r="C258" s="96"/>
      <c r="D258" s="96"/>
      <c r="E258" s="96"/>
      <c r="F258" s="96"/>
      <c r="G258" s="96"/>
      <c r="H258" s="96"/>
      <c r="I258" s="44"/>
      <c r="J258" s="48" t="s">
        <v>41</v>
      </c>
      <c r="K258" s="49"/>
      <c r="L258" s="42"/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96"/>
      <c r="C259" s="96"/>
      <c r="D259" s="96"/>
      <c r="E259" s="96"/>
      <c r="F259" s="96"/>
      <c r="G259" s="96"/>
      <c r="H259" s="96" t="s">
        <v>140</v>
      </c>
      <c r="I259" s="44"/>
      <c r="J259" s="48" t="s">
        <v>141</v>
      </c>
      <c r="K259" s="49"/>
      <c r="L259" s="42"/>
      <c r="M259" s="86"/>
      <c r="N259" s="71"/>
      <c r="O259" s="72"/>
      <c r="P259" s="70"/>
      <c r="Q259" s="78"/>
      <c r="R259" s="79"/>
      <c r="S259" s="80">
        <f>SUM(S260:S261)</f>
        <v>4087.8</v>
      </c>
      <c r="T259" s="81">
        <f>SUM(T260:T261)</f>
        <v>4501.4</v>
      </c>
      <c r="U259" s="88">
        <f>SUM(U260:U261)</f>
        <v>4242.1</v>
      </c>
      <c r="V259" s="80">
        <f t="shared" si="25"/>
        <v>103.77464650912471</v>
      </c>
      <c r="W259" s="81">
        <f t="shared" si="26"/>
        <v>94.23956991158308</v>
      </c>
      <c r="X259" s="1"/>
    </row>
    <row r="260" spans="1:24" ht="23.25">
      <c r="A260" s="1"/>
      <c r="B260" s="40"/>
      <c r="C260" s="40"/>
      <c r="D260" s="40"/>
      <c r="E260" s="40"/>
      <c r="F260" s="50"/>
      <c r="G260" s="89"/>
      <c r="H260" s="40"/>
      <c r="I260" s="44"/>
      <c r="J260" s="48" t="s">
        <v>40</v>
      </c>
      <c r="K260" s="49"/>
      <c r="L260" s="42"/>
      <c r="M260" s="86"/>
      <c r="N260" s="71"/>
      <c r="O260" s="72"/>
      <c r="P260" s="70"/>
      <c r="Q260" s="78"/>
      <c r="R260" s="79"/>
      <c r="S260" s="80">
        <v>4087.8</v>
      </c>
      <c r="T260" s="81">
        <v>4501.4</v>
      </c>
      <c r="U260" s="88">
        <v>4242.1</v>
      </c>
      <c r="V260" s="80">
        <f t="shared" si="25"/>
        <v>103.77464650912471</v>
      </c>
      <c r="W260" s="81">
        <f t="shared" si="26"/>
        <v>94.23956991158308</v>
      </c>
      <c r="X260" s="1"/>
    </row>
    <row r="261" spans="1:24" ht="23.25">
      <c r="A261" s="1"/>
      <c r="B261" s="40"/>
      <c r="C261" s="40"/>
      <c r="D261" s="40"/>
      <c r="E261" s="40"/>
      <c r="F261" s="50"/>
      <c r="G261" s="89"/>
      <c r="H261" s="40"/>
      <c r="I261" s="44"/>
      <c r="J261" s="48" t="s">
        <v>41</v>
      </c>
      <c r="K261" s="49"/>
      <c r="L261" s="42"/>
      <c r="M261" s="86"/>
      <c r="N261" s="71"/>
      <c r="O261" s="72"/>
      <c r="P261" s="70"/>
      <c r="Q261" s="78"/>
      <c r="R261" s="79"/>
      <c r="S261" s="80"/>
      <c r="T261" s="81"/>
      <c r="U261" s="88"/>
      <c r="V261" s="80"/>
      <c r="W261" s="81"/>
      <c r="X261" s="1"/>
    </row>
    <row r="262" spans="1:24" ht="23.25">
      <c r="A262" s="1"/>
      <c r="B262" s="40"/>
      <c r="C262" s="40"/>
      <c r="D262" s="40"/>
      <c r="E262" s="40"/>
      <c r="F262" s="50"/>
      <c r="G262" s="89"/>
      <c r="H262" s="96" t="s">
        <v>142</v>
      </c>
      <c r="I262" s="44"/>
      <c r="J262" s="48" t="s">
        <v>143</v>
      </c>
      <c r="K262" s="49"/>
      <c r="L262" s="42"/>
      <c r="M262" s="86"/>
      <c r="N262" s="71"/>
      <c r="O262" s="72"/>
      <c r="P262" s="70"/>
      <c r="Q262" s="78"/>
      <c r="R262" s="79"/>
      <c r="S262" s="80"/>
      <c r="T262" s="81"/>
      <c r="U262" s="88"/>
      <c r="V262" s="80"/>
      <c r="W262" s="81"/>
      <c r="X262" s="1"/>
    </row>
    <row r="263" spans="1:24" ht="23.25">
      <c r="A263" s="1"/>
      <c r="B263" s="40"/>
      <c r="C263" s="40"/>
      <c r="D263" s="40"/>
      <c r="E263" s="40"/>
      <c r="F263" s="50"/>
      <c r="G263" s="89"/>
      <c r="H263" s="96"/>
      <c r="I263" s="44"/>
      <c r="J263" s="48" t="s">
        <v>144</v>
      </c>
      <c r="K263" s="49"/>
      <c r="L263" s="42"/>
      <c r="M263" s="86"/>
      <c r="N263" s="71"/>
      <c r="O263" s="72"/>
      <c r="P263" s="70"/>
      <c r="Q263" s="78"/>
      <c r="R263" s="79"/>
      <c r="S263" s="80">
        <f>SUM(S264:S265)</f>
        <v>2851.4</v>
      </c>
      <c r="T263" s="81">
        <f>SUM(T264:T265)</f>
        <v>3141</v>
      </c>
      <c r="U263" s="88">
        <f>SUM(U264:U265)</f>
        <v>2704.2</v>
      </c>
      <c r="V263" s="80">
        <f>(U263/S263)*100</f>
        <v>94.8376236234832</v>
      </c>
      <c r="W263" s="81">
        <f>(U263/T263)*100</f>
        <v>86.09360076408787</v>
      </c>
      <c r="X263" s="1"/>
    </row>
    <row r="264" spans="1:24" ht="23.25">
      <c r="A264" s="1"/>
      <c r="B264" s="40"/>
      <c r="C264" s="40"/>
      <c r="D264" s="40"/>
      <c r="E264" s="40"/>
      <c r="F264" s="50"/>
      <c r="G264" s="89"/>
      <c r="H264" s="96"/>
      <c r="I264" s="44"/>
      <c r="J264" s="48" t="s">
        <v>40</v>
      </c>
      <c r="K264" s="49"/>
      <c r="L264" s="42"/>
      <c r="M264" s="86"/>
      <c r="N264" s="71"/>
      <c r="O264" s="72"/>
      <c r="P264" s="70"/>
      <c r="Q264" s="78"/>
      <c r="R264" s="79"/>
      <c r="S264" s="80">
        <v>2851.4</v>
      </c>
      <c r="T264" s="81">
        <v>3141</v>
      </c>
      <c r="U264" s="88">
        <v>2704.2</v>
      </c>
      <c r="V264" s="80">
        <f>(U264/S264)*100</f>
        <v>94.8376236234832</v>
      </c>
      <c r="W264" s="81">
        <f>(U264/T264)*100</f>
        <v>86.09360076408787</v>
      </c>
      <c r="X264" s="1"/>
    </row>
    <row r="265" spans="1:24" ht="23.25">
      <c r="A265" s="1"/>
      <c r="B265" s="40"/>
      <c r="C265" s="40"/>
      <c r="D265" s="40"/>
      <c r="E265" s="40"/>
      <c r="F265" s="50"/>
      <c r="G265" s="89"/>
      <c r="H265" s="96"/>
      <c r="I265" s="44"/>
      <c r="J265" s="48" t="s">
        <v>41</v>
      </c>
      <c r="K265" s="49"/>
      <c r="L265" s="42"/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0"/>
      <c r="C266" s="40"/>
      <c r="D266" s="40"/>
      <c r="E266" s="40"/>
      <c r="F266" s="50"/>
      <c r="G266" s="89"/>
      <c r="H266" s="96" t="s">
        <v>145</v>
      </c>
      <c r="I266" s="44"/>
      <c r="J266" s="48" t="s">
        <v>146</v>
      </c>
      <c r="K266" s="49"/>
      <c r="L266" s="42"/>
      <c r="M266" s="86"/>
      <c r="N266" s="71"/>
      <c r="O266" s="72"/>
      <c r="P266" s="70"/>
      <c r="Q266" s="78"/>
      <c r="R266" s="79"/>
      <c r="S266" s="80"/>
      <c r="T266" s="81"/>
      <c r="U266" s="88"/>
      <c r="V266" s="80"/>
      <c r="W266" s="81"/>
      <c r="X266" s="1"/>
    </row>
    <row r="267" spans="1:24" ht="23.25">
      <c r="A267" s="1"/>
      <c r="B267" s="40"/>
      <c r="C267" s="40"/>
      <c r="D267" s="40"/>
      <c r="E267" s="40"/>
      <c r="F267" s="50"/>
      <c r="G267" s="89"/>
      <c r="H267" s="40"/>
      <c r="I267" s="44"/>
      <c r="J267" s="48" t="s">
        <v>147</v>
      </c>
      <c r="K267" s="49"/>
      <c r="L267" s="42"/>
      <c r="M267" s="86"/>
      <c r="N267" s="71"/>
      <c r="O267" s="72"/>
      <c r="P267" s="70"/>
      <c r="Q267" s="78"/>
      <c r="R267" s="79"/>
      <c r="S267" s="80">
        <f>SUM(S268:S269)</f>
        <v>3260.4</v>
      </c>
      <c r="T267" s="81">
        <f>SUM(T268:T269)</f>
        <v>8431.4</v>
      </c>
      <c r="U267" s="88">
        <f>SUM(U268:U269)</f>
        <v>7667.1</v>
      </c>
      <c r="V267" s="80">
        <f>(U267/S267)*100</f>
        <v>235.15826278984173</v>
      </c>
      <c r="W267" s="81">
        <f>(U267/T267)*100</f>
        <v>90.93507602533388</v>
      </c>
      <c r="X267" s="1"/>
    </row>
    <row r="268" spans="1:24" ht="23.25">
      <c r="A268" s="1"/>
      <c r="B268" s="40"/>
      <c r="C268" s="40"/>
      <c r="D268" s="40"/>
      <c r="E268" s="40"/>
      <c r="F268" s="50"/>
      <c r="G268" s="89"/>
      <c r="H268" s="40"/>
      <c r="I268" s="44"/>
      <c r="J268" s="48" t="s">
        <v>40</v>
      </c>
      <c r="K268" s="49"/>
      <c r="L268" s="42"/>
      <c r="M268" s="86"/>
      <c r="N268" s="71"/>
      <c r="O268" s="72"/>
      <c r="P268" s="70"/>
      <c r="Q268" s="78"/>
      <c r="R268" s="79"/>
      <c r="S268" s="80">
        <v>3260.4</v>
      </c>
      <c r="T268" s="81">
        <v>8431.4</v>
      </c>
      <c r="U268" s="88">
        <v>7667.1</v>
      </c>
      <c r="V268" s="80">
        <f>(U268/S268)*100</f>
        <v>235.15826278984173</v>
      </c>
      <c r="W268" s="81">
        <f>(U268/T268)*100</f>
        <v>90.93507602533388</v>
      </c>
      <c r="X268" s="1"/>
    </row>
    <row r="269" spans="1:24" ht="23.25">
      <c r="A269" s="1"/>
      <c r="B269" s="40"/>
      <c r="C269" s="40"/>
      <c r="D269" s="40"/>
      <c r="E269" s="40"/>
      <c r="F269" s="50"/>
      <c r="G269" s="89"/>
      <c r="H269" s="40"/>
      <c r="I269" s="44"/>
      <c r="J269" s="48" t="s">
        <v>41</v>
      </c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563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35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36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33</v>
      </c>
      <c r="M275" s="23" t="s">
        <v>21</v>
      </c>
      <c r="N275" s="64"/>
      <c r="O275" s="17"/>
      <c r="P275" s="65"/>
      <c r="Q275" s="23" t="s">
        <v>3</v>
      </c>
      <c r="R275" s="16"/>
      <c r="S275" s="20" t="s">
        <v>37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34</v>
      </c>
      <c r="M276" s="30" t="s">
        <v>22</v>
      </c>
      <c r="N276" s="28" t="s">
        <v>6</v>
      </c>
      <c r="O276" s="67" t="s">
        <v>7</v>
      </c>
      <c r="P276" s="28" t="s">
        <v>8</v>
      </c>
      <c r="Q276" s="20" t="s">
        <v>31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7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20</v>
      </c>
      <c r="M277" s="28" t="s">
        <v>23</v>
      </c>
      <c r="N277" s="28"/>
      <c r="O277" s="28"/>
      <c r="P277" s="28"/>
      <c r="Q277" s="26" t="s">
        <v>26</v>
      </c>
      <c r="R277" s="29" t="s">
        <v>26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27</v>
      </c>
      <c r="R278" s="37" t="s">
        <v>28</v>
      </c>
      <c r="S278" s="31"/>
      <c r="T278" s="32"/>
      <c r="U278" s="33"/>
      <c r="V278" s="38" t="s">
        <v>29</v>
      </c>
      <c r="W278" s="39" t="s">
        <v>30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96" t="s">
        <v>58</v>
      </c>
      <c r="C280" s="96" t="s">
        <v>60</v>
      </c>
      <c r="D280" s="96" t="s">
        <v>76</v>
      </c>
      <c r="E280" s="96" t="s">
        <v>45</v>
      </c>
      <c r="F280" s="96" t="s">
        <v>63</v>
      </c>
      <c r="G280" s="96" t="s">
        <v>49</v>
      </c>
      <c r="H280" s="96" t="s">
        <v>148</v>
      </c>
      <c r="I280" s="44"/>
      <c r="J280" s="48" t="s">
        <v>149</v>
      </c>
      <c r="K280" s="49"/>
      <c r="L280" s="42"/>
      <c r="M280" s="86"/>
      <c r="N280" s="71"/>
      <c r="O280" s="72"/>
      <c r="P280" s="70"/>
      <c r="Q280" s="78"/>
      <c r="R280" s="79"/>
      <c r="S280" s="80">
        <f>SUM(S281:S282)</f>
        <v>1546.2</v>
      </c>
      <c r="T280" s="81">
        <f>SUM(T281:T282)</f>
        <v>1679.8</v>
      </c>
      <c r="U280" s="88">
        <f>SUM(U281:U282)</f>
        <v>1577.1</v>
      </c>
      <c r="V280" s="80">
        <f>(U280/S280)*100</f>
        <v>101.99844780752811</v>
      </c>
      <c r="W280" s="81">
        <f>(U280/T280)*100</f>
        <v>93.8861769258245</v>
      </c>
      <c r="X280" s="1"/>
    </row>
    <row r="281" spans="1:24" ht="23.25">
      <c r="A281" s="1"/>
      <c r="B281" s="96"/>
      <c r="C281" s="96"/>
      <c r="D281" s="96"/>
      <c r="E281" s="96"/>
      <c r="F281" s="96"/>
      <c r="G281" s="96"/>
      <c r="H281" s="96"/>
      <c r="I281" s="44"/>
      <c r="J281" s="48" t="s">
        <v>40</v>
      </c>
      <c r="K281" s="49"/>
      <c r="L281" s="42"/>
      <c r="M281" s="86"/>
      <c r="N281" s="71"/>
      <c r="O281" s="72"/>
      <c r="P281" s="70"/>
      <c r="Q281" s="78"/>
      <c r="R281" s="79"/>
      <c r="S281" s="80">
        <v>1546.2</v>
      </c>
      <c r="T281" s="81">
        <v>1679.8</v>
      </c>
      <c r="U281" s="88">
        <v>1577.1</v>
      </c>
      <c r="V281" s="80">
        <f>(U281/S281)*100</f>
        <v>101.99844780752811</v>
      </c>
      <c r="W281" s="81">
        <f>(U281/T281)*100</f>
        <v>93.8861769258245</v>
      </c>
      <c r="X281" s="1"/>
    </row>
    <row r="282" spans="1:24" ht="23.25">
      <c r="A282" s="1"/>
      <c r="B282" s="96"/>
      <c r="C282" s="96"/>
      <c r="D282" s="96"/>
      <c r="E282" s="96"/>
      <c r="F282" s="96"/>
      <c r="G282" s="96"/>
      <c r="H282" s="96"/>
      <c r="I282" s="44"/>
      <c r="J282" s="48" t="s">
        <v>41</v>
      </c>
      <c r="K282" s="49"/>
      <c r="L282" s="42"/>
      <c r="M282" s="86"/>
      <c r="N282" s="71"/>
      <c r="O282" s="72"/>
      <c r="P282" s="70"/>
      <c r="Q282" s="78"/>
      <c r="R282" s="79"/>
      <c r="S282" s="80"/>
      <c r="T282" s="81"/>
      <c r="U282" s="88"/>
      <c r="V282" s="80"/>
      <c r="W282" s="81"/>
      <c r="X282" s="1"/>
    </row>
    <row r="283" spans="1:24" ht="23.25">
      <c r="A283" s="1"/>
      <c r="B283" s="96"/>
      <c r="C283" s="96"/>
      <c r="D283" s="96"/>
      <c r="E283" s="96"/>
      <c r="F283" s="96"/>
      <c r="G283" s="96"/>
      <c r="H283" s="96" t="s">
        <v>150</v>
      </c>
      <c r="I283" s="44"/>
      <c r="J283" s="48" t="s">
        <v>151</v>
      </c>
      <c r="K283" s="49"/>
      <c r="L283" s="42"/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96"/>
      <c r="C284" s="96"/>
      <c r="D284" s="96"/>
      <c r="E284" s="96"/>
      <c r="F284" s="96"/>
      <c r="G284" s="96"/>
      <c r="H284" s="96"/>
      <c r="I284" s="44"/>
      <c r="J284" s="48" t="s">
        <v>152</v>
      </c>
      <c r="K284" s="49"/>
      <c r="L284" s="42"/>
      <c r="M284" s="86"/>
      <c r="N284" s="71"/>
      <c r="O284" s="72"/>
      <c r="P284" s="70"/>
      <c r="Q284" s="78"/>
      <c r="R284" s="79"/>
      <c r="S284" s="80">
        <f>SUM(S285:S286)</f>
        <v>26034.8</v>
      </c>
      <c r="T284" s="81">
        <f>SUM(T285:T286)</f>
        <v>28292.8</v>
      </c>
      <c r="U284" s="88">
        <f>SUM(U285:U286)</f>
        <v>24806.2</v>
      </c>
      <c r="V284" s="80">
        <f>(U284/S284)*100</f>
        <v>95.28093167606436</v>
      </c>
      <c r="W284" s="81">
        <f>(U284/T284)*100</f>
        <v>87.67672340666178</v>
      </c>
      <c r="X284" s="1"/>
    </row>
    <row r="285" spans="1:24" ht="23.25">
      <c r="A285" s="1"/>
      <c r="B285" s="96"/>
      <c r="C285" s="96"/>
      <c r="D285" s="96"/>
      <c r="E285" s="96"/>
      <c r="F285" s="96"/>
      <c r="G285" s="96"/>
      <c r="H285" s="96"/>
      <c r="I285" s="44"/>
      <c r="J285" s="48" t="s">
        <v>40</v>
      </c>
      <c r="K285" s="49"/>
      <c r="L285" s="42"/>
      <c r="M285" s="86"/>
      <c r="N285" s="71"/>
      <c r="O285" s="72"/>
      <c r="P285" s="70"/>
      <c r="Q285" s="78"/>
      <c r="R285" s="79"/>
      <c r="S285" s="80">
        <v>26034.8</v>
      </c>
      <c r="T285" s="81">
        <v>28292.8</v>
      </c>
      <c r="U285" s="88">
        <v>24806.2</v>
      </c>
      <c r="V285" s="80">
        <f>(U285/S285)*100</f>
        <v>95.28093167606436</v>
      </c>
      <c r="W285" s="81">
        <f>(U285/T285)*100</f>
        <v>87.67672340666178</v>
      </c>
      <c r="X285" s="1"/>
    </row>
    <row r="286" spans="1:24" ht="23.25">
      <c r="A286" s="1"/>
      <c r="B286" s="96"/>
      <c r="C286" s="96"/>
      <c r="D286" s="96"/>
      <c r="E286" s="96"/>
      <c r="F286" s="96"/>
      <c r="G286" s="96"/>
      <c r="H286" s="96"/>
      <c r="I286" s="44"/>
      <c r="J286" s="48" t="s">
        <v>41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96"/>
      <c r="C287" s="96"/>
      <c r="D287" s="96"/>
      <c r="E287" s="96"/>
      <c r="F287" s="96"/>
      <c r="G287" s="96"/>
      <c r="H287" s="96"/>
      <c r="I287" s="44"/>
      <c r="J287" s="48"/>
      <c r="K287" s="49"/>
      <c r="L287" s="42"/>
      <c r="M287" s="86"/>
      <c r="N287" s="71"/>
      <c r="O287" s="72"/>
      <c r="P287" s="70"/>
      <c r="Q287" s="78"/>
      <c r="R287" s="79"/>
      <c r="S287" s="80"/>
      <c r="T287" s="81"/>
      <c r="U287" s="88"/>
      <c r="V287" s="80"/>
      <c r="W287" s="81"/>
      <c r="X287" s="1"/>
    </row>
    <row r="288" spans="1:24" ht="23.25">
      <c r="A288" s="1"/>
      <c r="B288" s="96" t="s">
        <v>153</v>
      </c>
      <c r="C288" s="96"/>
      <c r="D288" s="96"/>
      <c r="E288" s="96"/>
      <c r="F288" s="96"/>
      <c r="G288" s="96"/>
      <c r="H288" s="96"/>
      <c r="I288" s="44"/>
      <c r="J288" s="48" t="s">
        <v>154</v>
      </c>
      <c r="K288" s="49"/>
      <c r="L288" s="42"/>
      <c r="M288" s="86"/>
      <c r="N288" s="71"/>
      <c r="O288" s="72"/>
      <c r="P288" s="70"/>
      <c r="Q288" s="78"/>
      <c r="R288" s="79"/>
      <c r="S288" s="80"/>
      <c r="T288" s="81"/>
      <c r="U288" s="88"/>
      <c r="V288" s="80"/>
      <c r="W288" s="81"/>
      <c r="X288" s="1"/>
    </row>
    <row r="289" spans="1:24" ht="23.25">
      <c r="A289" s="1"/>
      <c r="B289" s="96"/>
      <c r="C289" s="96"/>
      <c r="D289" s="96"/>
      <c r="E289" s="96"/>
      <c r="F289" s="96"/>
      <c r="G289" s="96"/>
      <c r="H289" s="96"/>
      <c r="I289" s="44"/>
      <c r="J289" s="48" t="s">
        <v>592</v>
      </c>
      <c r="K289" s="49"/>
      <c r="L289" s="42"/>
      <c r="M289" s="86"/>
      <c r="N289" s="71"/>
      <c r="O289" s="72"/>
      <c r="P289" s="70"/>
      <c r="Q289" s="78"/>
      <c r="R289" s="79"/>
      <c r="S289" s="80">
        <f>SUM(S290:S291)</f>
        <v>2237987.2</v>
      </c>
      <c r="T289" s="81">
        <f>SUM(T290:T291)</f>
        <v>2265726.9</v>
      </c>
      <c r="U289" s="88">
        <f>SUM(U290:U291)</f>
        <v>2155181.3</v>
      </c>
      <c r="V289" s="80">
        <f>(U289/S289)*100</f>
        <v>96.29998330642819</v>
      </c>
      <c r="W289" s="81">
        <f>(U289/T289)*100</f>
        <v>95.12096537318774</v>
      </c>
      <c r="X289" s="1"/>
    </row>
    <row r="290" spans="1:24" ht="23.25">
      <c r="A290" s="1"/>
      <c r="B290" s="96"/>
      <c r="C290" s="96"/>
      <c r="D290" s="96"/>
      <c r="E290" s="96"/>
      <c r="F290" s="96"/>
      <c r="G290" s="96"/>
      <c r="H290" s="96"/>
      <c r="I290" s="44"/>
      <c r="J290" s="48" t="s">
        <v>40</v>
      </c>
      <c r="K290" s="49"/>
      <c r="L290" s="42"/>
      <c r="M290" s="86"/>
      <c r="N290" s="71"/>
      <c r="O290" s="72"/>
      <c r="P290" s="70"/>
      <c r="Q290" s="78"/>
      <c r="R290" s="79"/>
      <c r="S290" s="80">
        <f aca="true" t="shared" si="27" ref="S290:U291">S294</f>
        <v>1313228.6</v>
      </c>
      <c r="T290" s="81">
        <f t="shared" si="27"/>
        <v>1344296.3</v>
      </c>
      <c r="U290" s="88">
        <f t="shared" si="27"/>
        <v>1262292.5</v>
      </c>
      <c r="V290" s="80">
        <f>(U290/S290)*100</f>
        <v>96.121307440304</v>
      </c>
      <c r="W290" s="81">
        <f>(U290/T290)*100</f>
        <v>93.89987162800344</v>
      </c>
      <c r="X290" s="1"/>
    </row>
    <row r="291" spans="1:24" ht="23.25">
      <c r="A291" s="1"/>
      <c r="B291" s="96"/>
      <c r="C291" s="96"/>
      <c r="D291" s="96"/>
      <c r="E291" s="96"/>
      <c r="F291" s="96"/>
      <c r="G291" s="96"/>
      <c r="H291" s="96"/>
      <c r="I291" s="44"/>
      <c r="J291" s="48" t="s">
        <v>41</v>
      </c>
      <c r="K291" s="49"/>
      <c r="L291" s="42"/>
      <c r="M291" s="86"/>
      <c r="N291" s="71"/>
      <c r="O291" s="72"/>
      <c r="P291" s="70"/>
      <c r="Q291" s="78"/>
      <c r="R291" s="79"/>
      <c r="S291" s="80">
        <f t="shared" si="27"/>
        <v>924758.6</v>
      </c>
      <c r="T291" s="81">
        <f t="shared" si="27"/>
        <v>921430.6</v>
      </c>
      <c r="U291" s="88">
        <f t="shared" si="27"/>
        <v>892888.8</v>
      </c>
      <c r="V291" s="80">
        <f>(U291/S291)*100</f>
        <v>96.5537168294515</v>
      </c>
      <c r="W291" s="81">
        <f>(U291/T291)*100</f>
        <v>96.90244712949625</v>
      </c>
      <c r="X291" s="1"/>
    </row>
    <row r="292" spans="1:24" ht="23.25">
      <c r="A292" s="1"/>
      <c r="B292" s="96"/>
      <c r="C292" s="96"/>
      <c r="D292" s="96"/>
      <c r="E292" s="96"/>
      <c r="F292" s="96"/>
      <c r="G292" s="96"/>
      <c r="H292" s="96"/>
      <c r="I292" s="44"/>
      <c r="J292" s="48"/>
      <c r="K292" s="49"/>
      <c r="L292" s="42"/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96"/>
      <c r="C293" s="96" t="s">
        <v>155</v>
      </c>
      <c r="D293" s="96"/>
      <c r="E293" s="96"/>
      <c r="F293" s="96"/>
      <c r="G293" s="96"/>
      <c r="H293" s="96"/>
      <c r="I293" s="44"/>
      <c r="J293" s="48" t="s">
        <v>156</v>
      </c>
      <c r="K293" s="49"/>
      <c r="L293" s="42"/>
      <c r="M293" s="86"/>
      <c r="N293" s="71"/>
      <c r="O293" s="72"/>
      <c r="P293" s="70"/>
      <c r="Q293" s="78"/>
      <c r="R293" s="79"/>
      <c r="S293" s="80">
        <f>SUM(S294:S295)</f>
        <v>2237987.2</v>
      </c>
      <c r="T293" s="81">
        <f>SUM(T294:T295)</f>
        <v>2265726.9</v>
      </c>
      <c r="U293" s="88">
        <f>SUM(U294:U295)</f>
        <v>2155181.3</v>
      </c>
      <c r="V293" s="80">
        <f>(U293/S293)*100</f>
        <v>96.29998330642819</v>
      </c>
      <c r="W293" s="81">
        <f>(U293/T293)*100</f>
        <v>95.12096537318774</v>
      </c>
      <c r="X293" s="1"/>
    </row>
    <row r="294" spans="1:24" ht="23.25">
      <c r="A294" s="1"/>
      <c r="B294" s="96"/>
      <c r="C294" s="96"/>
      <c r="D294" s="96"/>
      <c r="E294" s="96"/>
      <c r="F294" s="96"/>
      <c r="G294" s="96"/>
      <c r="H294" s="96"/>
      <c r="I294" s="44"/>
      <c r="J294" s="48" t="s">
        <v>40</v>
      </c>
      <c r="K294" s="49"/>
      <c r="L294" s="42"/>
      <c r="M294" s="86"/>
      <c r="N294" s="71"/>
      <c r="O294" s="72"/>
      <c r="P294" s="70"/>
      <c r="Q294" s="78"/>
      <c r="R294" s="79"/>
      <c r="S294" s="80">
        <f aca="true" t="shared" si="28" ref="S294:U295">S299+S461</f>
        <v>1313228.6</v>
      </c>
      <c r="T294" s="81">
        <f t="shared" si="28"/>
        <v>1344296.3</v>
      </c>
      <c r="U294" s="88">
        <f t="shared" si="28"/>
        <v>1262292.5</v>
      </c>
      <c r="V294" s="80">
        <f>(U294/S294)*100</f>
        <v>96.121307440304</v>
      </c>
      <c r="W294" s="81">
        <f>(U294/T294)*100</f>
        <v>93.89987162800344</v>
      </c>
      <c r="X294" s="1"/>
    </row>
    <row r="295" spans="1:24" ht="23.25">
      <c r="A295" s="1"/>
      <c r="B295" s="96"/>
      <c r="C295" s="96"/>
      <c r="D295" s="96"/>
      <c r="E295" s="96"/>
      <c r="F295" s="96"/>
      <c r="G295" s="96"/>
      <c r="H295" s="96"/>
      <c r="I295" s="44"/>
      <c r="J295" s="48" t="s">
        <v>41</v>
      </c>
      <c r="K295" s="49"/>
      <c r="L295" s="42"/>
      <c r="M295" s="86"/>
      <c r="N295" s="71"/>
      <c r="O295" s="72"/>
      <c r="P295" s="70"/>
      <c r="Q295" s="78"/>
      <c r="R295" s="79"/>
      <c r="S295" s="80">
        <f t="shared" si="28"/>
        <v>924758.6</v>
      </c>
      <c r="T295" s="81">
        <f t="shared" si="28"/>
        <v>921430.6</v>
      </c>
      <c r="U295" s="88">
        <f t="shared" si="28"/>
        <v>892888.8</v>
      </c>
      <c r="V295" s="80">
        <f>(U295/S295)*100</f>
        <v>96.5537168294515</v>
      </c>
      <c r="W295" s="81">
        <f>(U295/T295)*100</f>
        <v>96.90244712949625</v>
      </c>
      <c r="X295" s="1"/>
    </row>
    <row r="296" spans="1:24" ht="23.25">
      <c r="A296" s="1"/>
      <c r="B296" s="96"/>
      <c r="C296" s="96"/>
      <c r="D296" s="96"/>
      <c r="E296" s="96"/>
      <c r="F296" s="96"/>
      <c r="G296" s="96"/>
      <c r="H296" s="96"/>
      <c r="I296" s="44"/>
      <c r="J296" s="48"/>
      <c r="K296" s="49"/>
      <c r="L296" s="42"/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96"/>
      <c r="C297" s="96"/>
      <c r="D297" s="96" t="s">
        <v>42</v>
      </c>
      <c r="E297" s="96"/>
      <c r="F297" s="96"/>
      <c r="G297" s="96"/>
      <c r="H297" s="96"/>
      <c r="I297" s="44"/>
      <c r="J297" s="48" t="s">
        <v>62</v>
      </c>
      <c r="K297" s="49"/>
      <c r="L297" s="42"/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96"/>
      <c r="C298" s="96"/>
      <c r="D298" s="96"/>
      <c r="E298" s="96"/>
      <c r="F298" s="96"/>
      <c r="G298" s="96"/>
      <c r="H298" s="96"/>
      <c r="I298" s="44"/>
      <c r="J298" s="48" t="s">
        <v>44</v>
      </c>
      <c r="K298" s="49"/>
      <c r="L298" s="42"/>
      <c r="M298" s="86"/>
      <c r="N298" s="71"/>
      <c r="O298" s="72"/>
      <c r="P298" s="70"/>
      <c r="Q298" s="78"/>
      <c r="R298" s="79"/>
      <c r="S298" s="80">
        <f>SUM(S299:S300)</f>
        <v>148905</v>
      </c>
      <c r="T298" s="81">
        <f>SUM(T299:T300)</f>
        <v>163808</v>
      </c>
      <c r="U298" s="88">
        <f>SUM(U299:U300)</f>
        <v>154369</v>
      </c>
      <c r="V298" s="80">
        <f>(U298/S298)*100</f>
        <v>103.66945367851986</v>
      </c>
      <c r="W298" s="81">
        <f>(U298/T298)*100</f>
        <v>94.23776616526666</v>
      </c>
      <c r="X298" s="1"/>
    </row>
    <row r="299" spans="1:24" ht="23.25">
      <c r="A299" s="1"/>
      <c r="B299" s="96"/>
      <c r="C299" s="96"/>
      <c r="D299" s="96"/>
      <c r="E299" s="96"/>
      <c r="F299" s="96"/>
      <c r="G299" s="96"/>
      <c r="H299" s="96"/>
      <c r="I299" s="44"/>
      <c r="J299" s="48" t="s">
        <v>40</v>
      </c>
      <c r="K299" s="49"/>
      <c r="L299" s="42"/>
      <c r="M299" s="86"/>
      <c r="N299" s="71"/>
      <c r="O299" s="72"/>
      <c r="P299" s="70"/>
      <c r="Q299" s="78"/>
      <c r="R299" s="79"/>
      <c r="S299" s="80">
        <f aca="true" t="shared" si="29" ref="S299:U300">S303</f>
        <v>148905</v>
      </c>
      <c r="T299" s="81">
        <f t="shared" si="29"/>
        <v>163808</v>
      </c>
      <c r="U299" s="88">
        <f t="shared" si="29"/>
        <v>154369</v>
      </c>
      <c r="V299" s="80">
        <f>(U299/S299)*100</f>
        <v>103.66945367851986</v>
      </c>
      <c r="W299" s="81">
        <f>(U299/T299)*100</f>
        <v>94.23776616526666</v>
      </c>
      <c r="X299" s="1"/>
    </row>
    <row r="300" spans="1:24" ht="23.25">
      <c r="A300" s="1"/>
      <c r="B300" s="96"/>
      <c r="C300" s="96"/>
      <c r="D300" s="96"/>
      <c r="E300" s="96"/>
      <c r="F300" s="96"/>
      <c r="G300" s="96"/>
      <c r="H300" s="96"/>
      <c r="I300" s="44"/>
      <c r="J300" s="48" t="s">
        <v>41</v>
      </c>
      <c r="K300" s="49"/>
      <c r="L300" s="42"/>
      <c r="M300" s="86"/>
      <c r="N300" s="71"/>
      <c r="O300" s="72"/>
      <c r="P300" s="70"/>
      <c r="Q300" s="78"/>
      <c r="R300" s="79"/>
      <c r="S300" s="80">
        <f t="shared" si="29"/>
        <v>0</v>
      </c>
      <c r="T300" s="81">
        <f t="shared" si="29"/>
        <v>0</v>
      </c>
      <c r="U300" s="88">
        <f t="shared" si="29"/>
        <v>0</v>
      </c>
      <c r="V300" s="80"/>
      <c r="W300" s="81"/>
      <c r="X300" s="1"/>
    </row>
    <row r="301" spans="1:24" ht="23.25">
      <c r="A301" s="1"/>
      <c r="B301" s="96"/>
      <c r="C301" s="96"/>
      <c r="D301" s="96"/>
      <c r="E301" s="96"/>
      <c r="F301" s="96"/>
      <c r="G301" s="96"/>
      <c r="H301" s="96"/>
      <c r="I301" s="44"/>
      <c r="J301" s="48"/>
      <c r="K301" s="49"/>
      <c r="L301" s="42"/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96"/>
      <c r="C302" s="96"/>
      <c r="D302" s="96"/>
      <c r="E302" s="96" t="s">
        <v>45</v>
      </c>
      <c r="F302" s="96"/>
      <c r="G302" s="96"/>
      <c r="H302" s="96"/>
      <c r="I302" s="44"/>
      <c r="J302" s="48" t="s">
        <v>46</v>
      </c>
      <c r="K302" s="49"/>
      <c r="L302" s="42"/>
      <c r="M302" s="86"/>
      <c r="N302" s="71"/>
      <c r="O302" s="72"/>
      <c r="P302" s="70"/>
      <c r="Q302" s="78"/>
      <c r="R302" s="79"/>
      <c r="S302" s="80">
        <f>SUM(S303:S304)</f>
        <v>148905</v>
      </c>
      <c r="T302" s="81">
        <f>SUM(T303:T304)</f>
        <v>163808</v>
      </c>
      <c r="U302" s="88">
        <f>SUM(U303:U304)</f>
        <v>154369</v>
      </c>
      <c r="V302" s="80">
        <f>(U302/S302)*100</f>
        <v>103.66945367851986</v>
      </c>
      <c r="W302" s="81">
        <f>(U302/T302)*100</f>
        <v>94.23776616526666</v>
      </c>
      <c r="X302" s="1"/>
    </row>
    <row r="303" spans="1:24" ht="23.25">
      <c r="A303" s="1"/>
      <c r="B303" s="40"/>
      <c r="C303" s="40"/>
      <c r="D303" s="40"/>
      <c r="E303" s="40"/>
      <c r="F303" s="50"/>
      <c r="G303" s="89"/>
      <c r="H303" s="40"/>
      <c r="I303" s="44"/>
      <c r="J303" s="48" t="s">
        <v>40</v>
      </c>
      <c r="K303" s="49"/>
      <c r="L303" s="42"/>
      <c r="M303" s="86"/>
      <c r="N303" s="71"/>
      <c r="O303" s="72"/>
      <c r="P303" s="70"/>
      <c r="Q303" s="78"/>
      <c r="R303" s="79"/>
      <c r="S303" s="80">
        <f aca="true" t="shared" si="30" ref="S303:U304">S308+S331+S350+S394</f>
        <v>148905</v>
      </c>
      <c r="T303" s="81">
        <f t="shared" si="30"/>
        <v>163808</v>
      </c>
      <c r="U303" s="88">
        <f t="shared" si="30"/>
        <v>154369</v>
      </c>
      <c r="V303" s="80">
        <f>(U303/S303)*100</f>
        <v>103.66945367851986</v>
      </c>
      <c r="W303" s="81">
        <f>(U303/T303)*100</f>
        <v>94.23776616526666</v>
      </c>
      <c r="X303" s="1"/>
    </row>
    <row r="304" spans="1:24" ht="23.25">
      <c r="A304" s="1"/>
      <c r="B304" s="40"/>
      <c r="C304" s="40"/>
      <c r="D304" s="40"/>
      <c r="E304" s="40"/>
      <c r="F304" s="50"/>
      <c r="G304" s="89"/>
      <c r="H304" s="40"/>
      <c r="I304" s="44"/>
      <c r="J304" s="48" t="s">
        <v>41</v>
      </c>
      <c r="K304" s="49"/>
      <c r="L304" s="42"/>
      <c r="M304" s="86"/>
      <c r="N304" s="71"/>
      <c r="O304" s="72"/>
      <c r="P304" s="70"/>
      <c r="Q304" s="78"/>
      <c r="R304" s="79"/>
      <c r="S304" s="80">
        <f t="shared" si="30"/>
        <v>0</v>
      </c>
      <c r="T304" s="81">
        <f t="shared" si="30"/>
        <v>0</v>
      </c>
      <c r="U304" s="88">
        <f t="shared" si="30"/>
        <v>0</v>
      </c>
      <c r="V304" s="80"/>
      <c r="W304" s="81"/>
      <c r="X304" s="1"/>
    </row>
    <row r="305" spans="1:24" ht="23.25">
      <c r="A305" s="1"/>
      <c r="B305" s="40"/>
      <c r="C305" s="40"/>
      <c r="D305" s="40"/>
      <c r="E305" s="40"/>
      <c r="F305" s="50"/>
      <c r="G305" s="89"/>
      <c r="H305" s="40"/>
      <c r="I305" s="44"/>
      <c r="J305" s="48"/>
      <c r="K305" s="49"/>
      <c r="L305" s="42"/>
      <c r="M305" s="86"/>
      <c r="N305" s="71"/>
      <c r="O305" s="72"/>
      <c r="P305" s="70"/>
      <c r="Q305" s="78"/>
      <c r="R305" s="79"/>
      <c r="S305" s="80"/>
      <c r="T305" s="81"/>
      <c r="U305" s="88"/>
      <c r="V305" s="80"/>
      <c r="W305" s="81"/>
      <c r="X305" s="1"/>
    </row>
    <row r="306" spans="1:24" ht="23.25">
      <c r="A306" s="1"/>
      <c r="B306" s="40"/>
      <c r="C306" s="40"/>
      <c r="D306" s="40"/>
      <c r="E306" s="40"/>
      <c r="F306" s="96" t="s">
        <v>157</v>
      </c>
      <c r="G306" s="96"/>
      <c r="H306" s="40"/>
      <c r="I306" s="44"/>
      <c r="J306" s="48" t="s">
        <v>158</v>
      </c>
      <c r="K306" s="49"/>
      <c r="L306" s="42"/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0"/>
      <c r="C307" s="40"/>
      <c r="D307" s="40"/>
      <c r="E307" s="40"/>
      <c r="F307" s="96"/>
      <c r="G307" s="96"/>
      <c r="H307" s="40"/>
      <c r="I307" s="44"/>
      <c r="J307" s="48" t="s">
        <v>159</v>
      </c>
      <c r="K307" s="49"/>
      <c r="L307" s="42"/>
      <c r="M307" s="86"/>
      <c r="N307" s="71"/>
      <c r="O307" s="72"/>
      <c r="P307" s="70"/>
      <c r="Q307" s="78"/>
      <c r="R307" s="79"/>
      <c r="S307" s="80">
        <f>SUM(S308:S309)</f>
        <v>11750.6</v>
      </c>
      <c r="T307" s="81">
        <f>SUM(T308:T309)</f>
        <v>12218.8</v>
      </c>
      <c r="U307" s="88">
        <f>SUM(U308:U309)</f>
        <v>12018.7</v>
      </c>
      <c r="V307" s="80">
        <f>(U307/S307)*100</f>
        <v>102.28158562115976</v>
      </c>
      <c r="W307" s="81">
        <f>(U307/T307)*100</f>
        <v>98.3623596425181</v>
      </c>
      <c r="X307" s="1"/>
    </row>
    <row r="308" spans="1:24" ht="23.25">
      <c r="A308" s="1"/>
      <c r="B308" s="40"/>
      <c r="C308" s="40"/>
      <c r="D308" s="40"/>
      <c r="E308" s="40"/>
      <c r="F308" s="96"/>
      <c r="G308" s="96"/>
      <c r="H308" s="40"/>
      <c r="I308" s="44"/>
      <c r="J308" s="48" t="s">
        <v>40</v>
      </c>
      <c r="K308" s="49"/>
      <c r="L308" s="42"/>
      <c r="M308" s="86"/>
      <c r="N308" s="71"/>
      <c r="O308" s="72"/>
      <c r="P308" s="70"/>
      <c r="Q308" s="78"/>
      <c r="R308" s="79"/>
      <c r="S308" s="80">
        <f aca="true" t="shared" si="31" ref="S308:U309">S312</f>
        <v>11750.6</v>
      </c>
      <c r="T308" s="81">
        <f t="shared" si="31"/>
        <v>12218.8</v>
      </c>
      <c r="U308" s="88">
        <f t="shared" si="31"/>
        <v>12018.7</v>
      </c>
      <c r="V308" s="80">
        <f>(U308/S308)*100</f>
        <v>102.28158562115976</v>
      </c>
      <c r="W308" s="81">
        <f>(U308/T308)*100</f>
        <v>98.3623596425181</v>
      </c>
      <c r="X308" s="1"/>
    </row>
    <row r="309" spans="1:24" ht="23.25">
      <c r="A309" s="1"/>
      <c r="B309" s="40"/>
      <c r="C309" s="40"/>
      <c r="D309" s="40"/>
      <c r="E309" s="40"/>
      <c r="F309" s="96"/>
      <c r="G309" s="96"/>
      <c r="H309" s="40"/>
      <c r="I309" s="44"/>
      <c r="J309" s="48" t="s">
        <v>41</v>
      </c>
      <c r="K309" s="49"/>
      <c r="L309" s="42"/>
      <c r="M309" s="86"/>
      <c r="N309" s="71"/>
      <c r="O309" s="72"/>
      <c r="P309" s="70"/>
      <c r="Q309" s="78"/>
      <c r="R309" s="79"/>
      <c r="S309" s="80">
        <f t="shared" si="31"/>
        <v>0</v>
      </c>
      <c r="T309" s="81">
        <f t="shared" si="31"/>
        <v>0</v>
      </c>
      <c r="U309" s="88">
        <f t="shared" si="31"/>
        <v>0</v>
      </c>
      <c r="V309" s="80"/>
      <c r="W309" s="81"/>
      <c r="X309" s="1"/>
    </row>
    <row r="310" spans="1:24" ht="23.25">
      <c r="A310" s="1"/>
      <c r="B310" s="40"/>
      <c r="C310" s="40"/>
      <c r="D310" s="40"/>
      <c r="E310" s="40"/>
      <c r="F310" s="96"/>
      <c r="G310" s="96"/>
      <c r="H310" s="40"/>
      <c r="I310" s="44"/>
      <c r="J310" s="48"/>
      <c r="K310" s="49"/>
      <c r="L310" s="42"/>
      <c r="M310" s="86"/>
      <c r="N310" s="71"/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0"/>
      <c r="C311" s="40"/>
      <c r="D311" s="40"/>
      <c r="E311" s="40"/>
      <c r="F311" s="96"/>
      <c r="G311" s="96" t="s">
        <v>49</v>
      </c>
      <c r="H311" s="40"/>
      <c r="I311" s="44"/>
      <c r="J311" s="48" t="s">
        <v>50</v>
      </c>
      <c r="K311" s="49"/>
      <c r="L311" s="42"/>
      <c r="M311" s="86"/>
      <c r="N311" s="71"/>
      <c r="O311" s="72"/>
      <c r="P311" s="70"/>
      <c r="Q311" s="78"/>
      <c r="R311" s="79"/>
      <c r="S311" s="80">
        <f>SUM(S312:S313)</f>
        <v>11750.6</v>
      </c>
      <c r="T311" s="81">
        <f>SUM(T312:T313)</f>
        <v>12218.8</v>
      </c>
      <c r="U311" s="88">
        <f>SUM(U312:U313)</f>
        <v>12018.7</v>
      </c>
      <c r="V311" s="80">
        <f>(U311/S311)*100</f>
        <v>102.28158562115976</v>
      </c>
      <c r="W311" s="81">
        <f>(U311/T311)*100</f>
        <v>98.3623596425181</v>
      </c>
      <c r="X311" s="1"/>
    </row>
    <row r="312" spans="1:24" ht="23.25">
      <c r="A312" s="1"/>
      <c r="B312" s="40"/>
      <c r="C312" s="40"/>
      <c r="D312" s="40"/>
      <c r="E312" s="40"/>
      <c r="F312" s="50"/>
      <c r="G312" s="89"/>
      <c r="H312" s="40"/>
      <c r="I312" s="44"/>
      <c r="J312" s="48" t="s">
        <v>40</v>
      </c>
      <c r="K312" s="49"/>
      <c r="L312" s="42"/>
      <c r="M312" s="86"/>
      <c r="N312" s="71"/>
      <c r="O312" s="72"/>
      <c r="P312" s="70"/>
      <c r="Q312" s="78"/>
      <c r="R312" s="79"/>
      <c r="S312" s="80">
        <f aca="true" t="shared" si="32" ref="S312:U313">S326</f>
        <v>11750.6</v>
      </c>
      <c r="T312" s="81">
        <f t="shared" si="32"/>
        <v>12218.8</v>
      </c>
      <c r="U312" s="88">
        <f t="shared" si="32"/>
        <v>12018.7</v>
      </c>
      <c r="V312" s="80">
        <f>(U312/S312)*100</f>
        <v>102.28158562115976</v>
      </c>
      <c r="W312" s="81">
        <f>(U312/T312)*100</f>
        <v>98.3623596425181</v>
      </c>
      <c r="X312" s="1"/>
    </row>
    <row r="313" spans="1:24" ht="23.25">
      <c r="A313" s="1"/>
      <c r="B313" s="40"/>
      <c r="C313" s="40"/>
      <c r="D313" s="40"/>
      <c r="E313" s="40"/>
      <c r="F313" s="50"/>
      <c r="G313" s="89"/>
      <c r="H313" s="40"/>
      <c r="I313" s="44"/>
      <c r="J313" s="48" t="s">
        <v>41</v>
      </c>
      <c r="K313" s="49"/>
      <c r="L313" s="42"/>
      <c r="M313" s="86"/>
      <c r="N313" s="71"/>
      <c r="O313" s="72"/>
      <c r="P313" s="70"/>
      <c r="Q313" s="78"/>
      <c r="R313" s="79"/>
      <c r="S313" s="80">
        <f t="shared" si="32"/>
        <v>0</v>
      </c>
      <c r="T313" s="81">
        <f t="shared" si="32"/>
        <v>0</v>
      </c>
      <c r="U313" s="88">
        <f t="shared" si="32"/>
        <v>0</v>
      </c>
      <c r="V313" s="80"/>
      <c r="W313" s="81"/>
      <c r="X313" s="1"/>
    </row>
    <row r="314" spans="1:24" ht="23.25">
      <c r="A314" s="1"/>
      <c r="B314" s="40"/>
      <c r="C314" s="40"/>
      <c r="D314" s="40"/>
      <c r="E314" s="40"/>
      <c r="F314" s="50"/>
      <c r="G314" s="89"/>
      <c r="H314" s="40"/>
      <c r="I314" s="44"/>
      <c r="J314" s="48"/>
      <c r="K314" s="49"/>
      <c r="L314" s="42"/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564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35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36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33</v>
      </c>
      <c r="M320" s="23" t="s">
        <v>21</v>
      </c>
      <c r="N320" s="64"/>
      <c r="O320" s="17"/>
      <c r="P320" s="65"/>
      <c r="Q320" s="23" t="s">
        <v>3</v>
      </c>
      <c r="R320" s="16"/>
      <c r="S320" s="20" t="s">
        <v>37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34</v>
      </c>
      <c r="M321" s="30" t="s">
        <v>22</v>
      </c>
      <c r="N321" s="28" t="s">
        <v>6</v>
      </c>
      <c r="O321" s="67" t="s">
        <v>7</v>
      </c>
      <c r="P321" s="28" t="s">
        <v>8</v>
      </c>
      <c r="Q321" s="20" t="s">
        <v>31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7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20</v>
      </c>
      <c r="M322" s="28" t="s">
        <v>23</v>
      </c>
      <c r="N322" s="28"/>
      <c r="O322" s="28"/>
      <c r="P322" s="28"/>
      <c r="Q322" s="26" t="s">
        <v>26</v>
      </c>
      <c r="R322" s="29" t="s">
        <v>26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27</v>
      </c>
      <c r="R323" s="37" t="s">
        <v>28</v>
      </c>
      <c r="S323" s="31"/>
      <c r="T323" s="32"/>
      <c r="U323" s="33"/>
      <c r="V323" s="38" t="s">
        <v>29</v>
      </c>
      <c r="W323" s="39" t="s">
        <v>30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96" t="s">
        <v>153</v>
      </c>
      <c r="C325" s="96" t="s">
        <v>155</v>
      </c>
      <c r="D325" s="96" t="s">
        <v>42</v>
      </c>
      <c r="E325" s="96" t="s">
        <v>45</v>
      </c>
      <c r="F325" s="96" t="s">
        <v>157</v>
      </c>
      <c r="G325" s="96" t="s">
        <v>49</v>
      </c>
      <c r="H325" s="96" t="s">
        <v>65</v>
      </c>
      <c r="I325" s="44"/>
      <c r="J325" s="48" t="s">
        <v>66</v>
      </c>
      <c r="K325" s="49"/>
      <c r="L325" s="42"/>
      <c r="M325" s="86"/>
      <c r="N325" s="71"/>
      <c r="O325" s="72"/>
      <c r="P325" s="70"/>
      <c r="Q325" s="78"/>
      <c r="R325" s="79"/>
      <c r="S325" s="80">
        <f>SUM(S326:S327)</f>
        <v>11750.6</v>
      </c>
      <c r="T325" s="81">
        <f>SUM(T326:T327)</f>
        <v>12218.8</v>
      </c>
      <c r="U325" s="88">
        <f>SUM(U326:U327)</f>
        <v>12018.7</v>
      </c>
      <c r="V325" s="80">
        <f>(U325/S325)*100</f>
        <v>102.28158562115976</v>
      </c>
      <c r="W325" s="81">
        <f>(U325/T325)*100</f>
        <v>98.3623596425181</v>
      </c>
      <c r="X325" s="1"/>
    </row>
    <row r="326" spans="1:24" ht="23.25">
      <c r="A326" s="1"/>
      <c r="B326" s="96"/>
      <c r="C326" s="96"/>
      <c r="D326" s="96"/>
      <c r="E326" s="96"/>
      <c r="F326" s="96"/>
      <c r="G326" s="96"/>
      <c r="H326" s="96"/>
      <c r="I326" s="44"/>
      <c r="J326" s="48" t="s">
        <v>40</v>
      </c>
      <c r="K326" s="49"/>
      <c r="L326" s="42"/>
      <c r="M326" s="86"/>
      <c r="N326" s="71"/>
      <c r="O326" s="72"/>
      <c r="P326" s="70"/>
      <c r="Q326" s="78"/>
      <c r="R326" s="79"/>
      <c r="S326" s="80">
        <v>11750.6</v>
      </c>
      <c r="T326" s="81">
        <v>12218.8</v>
      </c>
      <c r="U326" s="88">
        <v>12018.7</v>
      </c>
      <c r="V326" s="80">
        <f>(U326/S326)*100</f>
        <v>102.28158562115976</v>
      </c>
      <c r="W326" s="81">
        <f>(U326/T326)*100</f>
        <v>98.3623596425181</v>
      </c>
      <c r="X326" s="1"/>
    </row>
    <row r="327" spans="1:24" ht="23.25">
      <c r="A327" s="1"/>
      <c r="B327" s="96"/>
      <c r="C327" s="96"/>
      <c r="D327" s="96"/>
      <c r="E327" s="96"/>
      <c r="F327" s="96"/>
      <c r="G327" s="96"/>
      <c r="H327" s="96"/>
      <c r="I327" s="44"/>
      <c r="J327" s="48" t="s">
        <v>41</v>
      </c>
      <c r="K327" s="49"/>
      <c r="L327" s="42"/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96"/>
      <c r="C328" s="96"/>
      <c r="D328" s="96"/>
      <c r="E328" s="96"/>
      <c r="F328" s="96"/>
      <c r="G328" s="96"/>
      <c r="H328" s="96"/>
      <c r="I328" s="44"/>
      <c r="J328" s="48"/>
      <c r="K328" s="49"/>
      <c r="L328" s="42"/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96"/>
      <c r="C329" s="96"/>
      <c r="D329" s="96"/>
      <c r="E329" s="96"/>
      <c r="F329" s="96" t="s">
        <v>160</v>
      </c>
      <c r="G329" s="96"/>
      <c r="H329" s="96"/>
      <c r="I329" s="44"/>
      <c r="J329" s="48" t="s">
        <v>161</v>
      </c>
      <c r="K329" s="49"/>
      <c r="L329" s="42"/>
      <c r="M329" s="86"/>
      <c r="N329" s="71"/>
      <c r="O329" s="72"/>
      <c r="P329" s="70"/>
      <c r="Q329" s="78"/>
      <c r="R329" s="79"/>
      <c r="S329" s="80"/>
      <c r="T329" s="81"/>
      <c r="U329" s="88"/>
      <c r="V329" s="80"/>
      <c r="W329" s="81"/>
      <c r="X329" s="1"/>
    </row>
    <row r="330" spans="1:24" ht="23.25">
      <c r="A330" s="1"/>
      <c r="B330" s="96"/>
      <c r="C330" s="96"/>
      <c r="D330" s="96"/>
      <c r="E330" s="96"/>
      <c r="F330" s="96"/>
      <c r="G330" s="96"/>
      <c r="H330" s="96"/>
      <c r="I330" s="44"/>
      <c r="J330" s="48" t="s">
        <v>162</v>
      </c>
      <c r="K330" s="49"/>
      <c r="L330" s="42"/>
      <c r="M330" s="86"/>
      <c r="N330" s="71"/>
      <c r="O330" s="72"/>
      <c r="P330" s="70"/>
      <c r="Q330" s="78"/>
      <c r="R330" s="79"/>
      <c r="S330" s="80">
        <f>SUM(S331:S332)</f>
        <v>22074.9</v>
      </c>
      <c r="T330" s="81">
        <f>SUM(T331:T332)</f>
        <v>25824.8</v>
      </c>
      <c r="U330" s="88">
        <f>SUM(U331:U332)</f>
        <v>25145</v>
      </c>
      <c r="V330" s="80">
        <f>(U330/S330)*100</f>
        <v>113.90765077078491</v>
      </c>
      <c r="W330" s="81">
        <f>(U330/T330)*100</f>
        <v>97.36764660326507</v>
      </c>
      <c r="X330" s="1"/>
    </row>
    <row r="331" spans="1:24" ht="23.25">
      <c r="A331" s="1"/>
      <c r="B331" s="96"/>
      <c r="C331" s="96"/>
      <c r="D331" s="96"/>
      <c r="E331" s="96"/>
      <c r="F331" s="96"/>
      <c r="G331" s="96"/>
      <c r="H331" s="96"/>
      <c r="I331" s="44"/>
      <c r="J331" s="48" t="s">
        <v>40</v>
      </c>
      <c r="K331" s="49"/>
      <c r="L331" s="42"/>
      <c r="M331" s="86"/>
      <c r="N331" s="71"/>
      <c r="O331" s="72"/>
      <c r="P331" s="70"/>
      <c r="Q331" s="78"/>
      <c r="R331" s="79"/>
      <c r="S331" s="80">
        <f aca="true" t="shared" si="33" ref="S331:U332">S335</f>
        <v>22074.9</v>
      </c>
      <c r="T331" s="81">
        <f t="shared" si="33"/>
        <v>25824.8</v>
      </c>
      <c r="U331" s="88">
        <f t="shared" si="33"/>
        <v>25145</v>
      </c>
      <c r="V331" s="80">
        <f>(U331/S331)*100</f>
        <v>113.90765077078491</v>
      </c>
      <c r="W331" s="81">
        <f>(U331/T331)*100</f>
        <v>97.36764660326507</v>
      </c>
      <c r="X331" s="1"/>
    </row>
    <row r="332" spans="1:24" ht="23.25">
      <c r="A332" s="1"/>
      <c r="B332" s="96"/>
      <c r="C332" s="96"/>
      <c r="D332" s="96"/>
      <c r="E332" s="96"/>
      <c r="F332" s="96"/>
      <c r="G332" s="96"/>
      <c r="H332" s="96"/>
      <c r="I332" s="44"/>
      <c r="J332" s="48" t="s">
        <v>41</v>
      </c>
      <c r="K332" s="49"/>
      <c r="L332" s="42"/>
      <c r="M332" s="86"/>
      <c r="N332" s="71"/>
      <c r="O332" s="72"/>
      <c r="P332" s="70"/>
      <c r="Q332" s="78"/>
      <c r="R332" s="79"/>
      <c r="S332" s="80">
        <f t="shared" si="33"/>
        <v>0</v>
      </c>
      <c r="T332" s="81">
        <f t="shared" si="33"/>
        <v>0</v>
      </c>
      <c r="U332" s="88">
        <f t="shared" si="33"/>
        <v>0</v>
      </c>
      <c r="V332" s="80"/>
      <c r="W332" s="81"/>
      <c r="X332" s="1"/>
    </row>
    <row r="333" spans="1:24" ht="23.25">
      <c r="A333" s="1"/>
      <c r="B333" s="96"/>
      <c r="C333" s="96"/>
      <c r="D333" s="96"/>
      <c r="E333" s="96"/>
      <c r="F333" s="96"/>
      <c r="G333" s="96"/>
      <c r="H333" s="96"/>
      <c r="I333" s="44"/>
      <c r="J333" s="48"/>
      <c r="K333" s="49"/>
      <c r="L333" s="42"/>
      <c r="M333" s="86"/>
      <c r="N333" s="71"/>
      <c r="O333" s="72"/>
      <c r="P333" s="70"/>
      <c r="Q333" s="78"/>
      <c r="R333" s="79"/>
      <c r="S333" s="80"/>
      <c r="T333" s="81"/>
      <c r="U333" s="88"/>
      <c r="V333" s="80"/>
      <c r="W333" s="81"/>
      <c r="X333" s="1"/>
    </row>
    <row r="334" spans="1:24" ht="23.25">
      <c r="A334" s="1"/>
      <c r="B334" s="96"/>
      <c r="C334" s="96"/>
      <c r="D334" s="96"/>
      <c r="E334" s="96"/>
      <c r="F334" s="96"/>
      <c r="G334" s="96" t="s">
        <v>49</v>
      </c>
      <c r="H334" s="96"/>
      <c r="I334" s="44"/>
      <c r="J334" s="48" t="s">
        <v>50</v>
      </c>
      <c r="K334" s="49"/>
      <c r="L334" s="42"/>
      <c r="M334" s="86"/>
      <c r="N334" s="71"/>
      <c r="O334" s="72"/>
      <c r="P334" s="70"/>
      <c r="Q334" s="78"/>
      <c r="R334" s="79"/>
      <c r="S334" s="80">
        <f>SUM(S335:S336)</f>
        <v>22074.9</v>
      </c>
      <c r="T334" s="81">
        <f>SUM(T335:T336)</f>
        <v>25824.8</v>
      </c>
      <c r="U334" s="88">
        <f>SUM(U335:U336)</f>
        <v>25145</v>
      </c>
      <c r="V334" s="80">
        <f>(U334/S334)*100</f>
        <v>113.90765077078491</v>
      </c>
      <c r="W334" s="81">
        <f>(U334/T334)*100</f>
        <v>97.36764660326507</v>
      </c>
      <c r="X334" s="1"/>
    </row>
    <row r="335" spans="1:24" ht="23.25">
      <c r="A335" s="1"/>
      <c r="B335" s="96"/>
      <c r="C335" s="96"/>
      <c r="D335" s="96"/>
      <c r="E335" s="96"/>
      <c r="F335" s="96"/>
      <c r="G335" s="96"/>
      <c r="H335" s="96"/>
      <c r="I335" s="44"/>
      <c r="J335" s="48" t="s">
        <v>40</v>
      </c>
      <c r="K335" s="49"/>
      <c r="L335" s="42"/>
      <c r="M335" s="86"/>
      <c r="N335" s="71"/>
      <c r="O335" s="72"/>
      <c r="P335" s="70"/>
      <c r="Q335" s="78"/>
      <c r="R335" s="79"/>
      <c r="S335" s="80">
        <f aca="true" t="shared" si="34" ref="S335:U336">S345</f>
        <v>22074.9</v>
      </c>
      <c r="T335" s="81">
        <f t="shared" si="34"/>
        <v>25824.8</v>
      </c>
      <c r="U335" s="88">
        <f t="shared" si="34"/>
        <v>25145</v>
      </c>
      <c r="V335" s="80">
        <f>(U335/S335)*100</f>
        <v>113.90765077078491</v>
      </c>
      <c r="W335" s="81">
        <f>(U335/T335)*100</f>
        <v>97.36764660326507</v>
      </c>
      <c r="X335" s="1"/>
    </row>
    <row r="336" spans="1:24" ht="23.25">
      <c r="A336" s="1"/>
      <c r="B336" s="96"/>
      <c r="C336" s="96"/>
      <c r="D336" s="96"/>
      <c r="E336" s="96"/>
      <c r="F336" s="96"/>
      <c r="G336" s="96"/>
      <c r="H336" s="96"/>
      <c r="I336" s="44"/>
      <c r="J336" s="48" t="s">
        <v>41</v>
      </c>
      <c r="K336" s="49"/>
      <c r="L336" s="42"/>
      <c r="M336" s="86"/>
      <c r="N336" s="71"/>
      <c r="O336" s="72"/>
      <c r="P336" s="70"/>
      <c r="Q336" s="78"/>
      <c r="R336" s="79"/>
      <c r="S336" s="80">
        <f t="shared" si="34"/>
        <v>0</v>
      </c>
      <c r="T336" s="81">
        <f t="shared" si="34"/>
        <v>0</v>
      </c>
      <c r="U336" s="88">
        <f t="shared" si="34"/>
        <v>0</v>
      </c>
      <c r="V336" s="80"/>
      <c r="W336" s="81"/>
      <c r="X336" s="1"/>
    </row>
    <row r="337" spans="1:24" ht="23.25">
      <c r="A337" s="1"/>
      <c r="B337" s="96"/>
      <c r="C337" s="96"/>
      <c r="D337" s="96"/>
      <c r="E337" s="96"/>
      <c r="F337" s="96"/>
      <c r="G337" s="96"/>
      <c r="H337" s="96"/>
      <c r="I337" s="44"/>
      <c r="J337" s="48"/>
      <c r="K337" s="49"/>
      <c r="L337" s="42"/>
      <c r="M337" s="86"/>
      <c r="N337" s="71"/>
      <c r="O337" s="72"/>
      <c r="P337" s="70"/>
      <c r="Q337" s="78"/>
      <c r="R337" s="79"/>
      <c r="S337" s="80"/>
      <c r="T337" s="81"/>
      <c r="U337" s="88"/>
      <c r="V337" s="80"/>
      <c r="W337" s="81"/>
      <c r="X337" s="1"/>
    </row>
    <row r="338" spans="1:24" ht="23.25">
      <c r="A338" s="1"/>
      <c r="B338" s="96"/>
      <c r="C338" s="96"/>
      <c r="D338" s="96"/>
      <c r="E338" s="96"/>
      <c r="F338" s="96"/>
      <c r="G338" s="96"/>
      <c r="H338" s="96"/>
      <c r="I338" s="44"/>
      <c r="J338" s="48" t="s">
        <v>163</v>
      </c>
      <c r="K338" s="49"/>
      <c r="L338" s="42"/>
      <c r="M338" s="86"/>
      <c r="N338" s="71"/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96"/>
      <c r="C339" s="96"/>
      <c r="D339" s="96"/>
      <c r="E339" s="96"/>
      <c r="F339" s="96"/>
      <c r="G339" s="96"/>
      <c r="H339" s="96"/>
      <c r="I339" s="44"/>
      <c r="J339" s="48" t="s">
        <v>164</v>
      </c>
      <c r="K339" s="49"/>
      <c r="L339" s="42" t="s">
        <v>165</v>
      </c>
      <c r="M339" s="86"/>
      <c r="N339" s="71"/>
      <c r="O339" s="72"/>
      <c r="P339" s="70"/>
      <c r="Q339" s="78"/>
      <c r="R339" s="79"/>
      <c r="S339" s="80"/>
      <c r="T339" s="81"/>
      <c r="U339" s="88"/>
      <c r="V339" s="80"/>
      <c r="W339" s="81"/>
      <c r="X339" s="1"/>
    </row>
    <row r="340" spans="1:24" ht="23.25">
      <c r="A340" s="1"/>
      <c r="B340" s="96"/>
      <c r="C340" s="96"/>
      <c r="D340" s="96"/>
      <c r="E340" s="96"/>
      <c r="F340" s="96"/>
      <c r="G340" s="96"/>
      <c r="H340" s="96"/>
      <c r="I340" s="44"/>
      <c r="J340" s="48" t="s">
        <v>588</v>
      </c>
      <c r="K340" s="49"/>
      <c r="L340" s="42" t="s">
        <v>166</v>
      </c>
      <c r="M340" s="86" t="s">
        <v>167</v>
      </c>
      <c r="N340" s="71">
        <v>16000</v>
      </c>
      <c r="O340" s="72">
        <v>16000</v>
      </c>
      <c r="P340" s="70">
        <v>16731</v>
      </c>
      <c r="Q340" s="78">
        <f>(P340/N340)*100</f>
        <v>104.56875000000001</v>
      </c>
      <c r="R340" s="79">
        <f>(P340/O340)*100</f>
        <v>104.56875000000001</v>
      </c>
      <c r="S340" s="80">
        <f>SUM(S341:S342)</f>
        <v>22074.9</v>
      </c>
      <c r="T340" s="81">
        <f>SUM(T341:T342)</f>
        <v>25824.8</v>
      </c>
      <c r="U340" s="88">
        <f>SUM(U341:U342)</f>
        <v>25145</v>
      </c>
      <c r="V340" s="80">
        <f>(U340/S340)*100</f>
        <v>113.90765077078491</v>
      </c>
      <c r="W340" s="81">
        <f>(U340/T340)*100</f>
        <v>97.36764660326507</v>
      </c>
      <c r="X340" s="1"/>
    </row>
    <row r="341" spans="1:24" ht="23.25">
      <c r="A341" s="1"/>
      <c r="B341" s="96"/>
      <c r="C341" s="96"/>
      <c r="D341" s="96"/>
      <c r="E341" s="96"/>
      <c r="F341" s="96"/>
      <c r="G341" s="96"/>
      <c r="H341" s="96"/>
      <c r="I341" s="44"/>
      <c r="J341" s="48" t="s">
        <v>40</v>
      </c>
      <c r="K341" s="49"/>
      <c r="L341" s="42"/>
      <c r="M341" s="86"/>
      <c r="N341" s="71"/>
      <c r="O341" s="72"/>
      <c r="P341" s="70"/>
      <c r="Q341" s="78"/>
      <c r="R341" s="79"/>
      <c r="S341" s="80">
        <f aca="true" t="shared" si="35" ref="S341:U342">S345</f>
        <v>22074.9</v>
      </c>
      <c r="T341" s="81">
        <f t="shared" si="35"/>
        <v>25824.8</v>
      </c>
      <c r="U341" s="88">
        <f t="shared" si="35"/>
        <v>25145</v>
      </c>
      <c r="V341" s="80">
        <f>(U341/S341)*100</f>
        <v>113.90765077078491</v>
      </c>
      <c r="W341" s="81">
        <f>(U341/T341)*100</f>
        <v>97.36764660326507</v>
      </c>
      <c r="X341" s="1"/>
    </row>
    <row r="342" spans="1:24" ht="23.25">
      <c r="A342" s="1"/>
      <c r="B342" s="96"/>
      <c r="C342" s="96"/>
      <c r="D342" s="96"/>
      <c r="E342" s="96"/>
      <c r="F342" s="96"/>
      <c r="G342" s="96"/>
      <c r="H342" s="96"/>
      <c r="I342" s="44"/>
      <c r="J342" s="48" t="s">
        <v>41</v>
      </c>
      <c r="K342" s="49"/>
      <c r="L342" s="42"/>
      <c r="M342" s="86"/>
      <c r="N342" s="71"/>
      <c r="O342" s="72"/>
      <c r="P342" s="70"/>
      <c r="Q342" s="78"/>
      <c r="R342" s="79"/>
      <c r="S342" s="80">
        <f t="shared" si="35"/>
        <v>0</v>
      </c>
      <c r="T342" s="81">
        <f t="shared" si="35"/>
        <v>0</v>
      </c>
      <c r="U342" s="88">
        <f t="shared" si="35"/>
        <v>0</v>
      </c>
      <c r="V342" s="80"/>
      <c r="W342" s="81"/>
      <c r="X342" s="1"/>
    </row>
    <row r="343" spans="1:24" ht="23.25">
      <c r="A343" s="1"/>
      <c r="B343" s="96"/>
      <c r="C343" s="96"/>
      <c r="D343" s="96"/>
      <c r="E343" s="96"/>
      <c r="F343" s="96"/>
      <c r="G343" s="96"/>
      <c r="H343" s="96"/>
      <c r="I343" s="44"/>
      <c r="J343" s="48"/>
      <c r="K343" s="49"/>
      <c r="L343" s="42"/>
      <c r="M343" s="86"/>
      <c r="N343" s="71"/>
      <c r="O343" s="72"/>
      <c r="P343" s="70"/>
      <c r="Q343" s="78"/>
      <c r="R343" s="79"/>
      <c r="S343" s="80"/>
      <c r="T343" s="81"/>
      <c r="U343" s="88"/>
      <c r="V343" s="80"/>
      <c r="W343" s="81"/>
      <c r="X343" s="1"/>
    </row>
    <row r="344" spans="1:24" ht="23.25">
      <c r="A344" s="1"/>
      <c r="B344" s="96"/>
      <c r="C344" s="96"/>
      <c r="D344" s="96"/>
      <c r="E344" s="96"/>
      <c r="F344" s="96"/>
      <c r="G344" s="96"/>
      <c r="H344" s="96" t="s">
        <v>84</v>
      </c>
      <c r="I344" s="44"/>
      <c r="J344" s="48" t="s">
        <v>85</v>
      </c>
      <c r="K344" s="49"/>
      <c r="L344" s="42"/>
      <c r="M344" s="86"/>
      <c r="N344" s="71"/>
      <c r="O344" s="72"/>
      <c r="P344" s="70"/>
      <c r="Q344" s="78"/>
      <c r="R344" s="79"/>
      <c r="S344" s="80">
        <f>SUM(S345:S346)</f>
        <v>22074.9</v>
      </c>
      <c r="T344" s="81">
        <f>SUM(T345:T346)</f>
        <v>25824.8</v>
      </c>
      <c r="U344" s="88">
        <f>SUM(U345:U346)</f>
        <v>25145</v>
      </c>
      <c r="V344" s="80">
        <f>(U344/S344)*100</f>
        <v>113.90765077078491</v>
      </c>
      <c r="W344" s="81">
        <f>(U344/T344)*100</f>
        <v>97.36764660326507</v>
      </c>
      <c r="X344" s="1"/>
    </row>
    <row r="345" spans="1:24" ht="23.25">
      <c r="A345" s="1"/>
      <c r="B345" s="40"/>
      <c r="C345" s="40"/>
      <c r="D345" s="40"/>
      <c r="E345" s="40"/>
      <c r="F345" s="50"/>
      <c r="G345" s="89"/>
      <c r="H345" s="40"/>
      <c r="I345" s="44"/>
      <c r="J345" s="48" t="s">
        <v>40</v>
      </c>
      <c r="K345" s="49"/>
      <c r="L345" s="42"/>
      <c r="M345" s="86"/>
      <c r="N345" s="71"/>
      <c r="O345" s="72"/>
      <c r="P345" s="70"/>
      <c r="Q345" s="78"/>
      <c r="R345" s="79"/>
      <c r="S345" s="80">
        <v>22074.9</v>
      </c>
      <c r="T345" s="81">
        <v>25824.8</v>
      </c>
      <c r="U345" s="88">
        <v>25145</v>
      </c>
      <c r="V345" s="80">
        <f>(U345/S345)*100</f>
        <v>113.90765077078491</v>
      </c>
      <c r="W345" s="81">
        <f>(U345/T345)*100</f>
        <v>97.36764660326507</v>
      </c>
      <c r="X345" s="1"/>
    </row>
    <row r="346" spans="1:24" ht="23.25">
      <c r="A346" s="1"/>
      <c r="B346" s="40"/>
      <c r="C346" s="40"/>
      <c r="D346" s="40"/>
      <c r="E346" s="40"/>
      <c r="F346" s="50"/>
      <c r="G346" s="89"/>
      <c r="H346" s="40"/>
      <c r="I346" s="44"/>
      <c r="J346" s="48" t="s">
        <v>41</v>
      </c>
      <c r="K346" s="49"/>
      <c r="L346" s="42"/>
      <c r="M346" s="86"/>
      <c r="N346" s="71"/>
      <c r="O346" s="72"/>
      <c r="P346" s="70"/>
      <c r="Q346" s="78"/>
      <c r="R346" s="79"/>
      <c r="S346" s="80"/>
      <c r="T346" s="81"/>
      <c r="U346" s="88"/>
      <c r="V346" s="80"/>
      <c r="W346" s="81"/>
      <c r="X346" s="1"/>
    </row>
    <row r="347" spans="1:24" ht="23.25">
      <c r="A347" s="1"/>
      <c r="B347" s="40"/>
      <c r="C347" s="40"/>
      <c r="D347" s="40"/>
      <c r="E347" s="40"/>
      <c r="F347" s="50"/>
      <c r="G347" s="89"/>
      <c r="H347" s="40"/>
      <c r="I347" s="44"/>
      <c r="J347" s="48"/>
      <c r="K347" s="49"/>
      <c r="L347" s="42"/>
      <c r="M347" s="86"/>
      <c r="N347" s="71"/>
      <c r="O347" s="72"/>
      <c r="P347" s="70"/>
      <c r="Q347" s="78"/>
      <c r="R347" s="79"/>
      <c r="S347" s="80"/>
      <c r="T347" s="81"/>
      <c r="U347" s="88"/>
      <c r="V347" s="80"/>
      <c r="W347" s="81"/>
      <c r="X347" s="1"/>
    </row>
    <row r="348" spans="1:24" ht="23.25">
      <c r="A348" s="1"/>
      <c r="B348" s="40"/>
      <c r="C348" s="40"/>
      <c r="D348" s="40"/>
      <c r="E348" s="40"/>
      <c r="F348" s="96" t="s">
        <v>82</v>
      </c>
      <c r="G348" s="96"/>
      <c r="H348" s="40"/>
      <c r="I348" s="44"/>
      <c r="J348" s="48" t="s">
        <v>168</v>
      </c>
      <c r="K348" s="49"/>
      <c r="L348" s="42"/>
      <c r="M348" s="86"/>
      <c r="N348" s="71"/>
      <c r="O348" s="72"/>
      <c r="P348" s="70"/>
      <c r="Q348" s="78"/>
      <c r="R348" s="79"/>
      <c r="S348" s="80"/>
      <c r="T348" s="81"/>
      <c r="U348" s="88"/>
      <c r="V348" s="80"/>
      <c r="W348" s="81"/>
      <c r="X348" s="1"/>
    </row>
    <row r="349" spans="1:24" ht="23.25">
      <c r="A349" s="1"/>
      <c r="B349" s="40"/>
      <c r="C349" s="40"/>
      <c r="D349" s="40"/>
      <c r="E349" s="40"/>
      <c r="F349" s="96"/>
      <c r="G349" s="96"/>
      <c r="H349" s="40"/>
      <c r="I349" s="44"/>
      <c r="J349" s="48" t="s">
        <v>169</v>
      </c>
      <c r="K349" s="49"/>
      <c r="L349" s="42"/>
      <c r="M349" s="86"/>
      <c r="N349" s="71"/>
      <c r="O349" s="72"/>
      <c r="P349" s="70"/>
      <c r="Q349" s="78"/>
      <c r="R349" s="79"/>
      <c r="S349" s="80">
        <f>SUM(S350:S351)</f>
        <v>42129.8</v>
      </c>
      <c r="T349" s="81">
        <f>SUM(T350:T351)</f>
        <v>42597.3</v>
      </c>
      <c r="U349" s="88">
        <f>SUM(U350:U351)</f>
        <v>39313.7</v>
      </c>
      <c r="V349" s="80">
        <f>(U349/S349)*100</f>
        <v>93.3156578004168</v>
      </c>
      <c r="W349" s="81">
        <f>(U349/T349)*100</f>
        <v>92.2915302143563</v>
      </c>
      <c r="X349" s="1"/>
    </row>
    <row r="350" spans="1:24" ht="23.25">
      <c r="A350" s="1"/>
      <c r="B350" s="40"/>
      <c r="C350" s="40"/>
      <c r="D350" s="40"/>
      <c r="E350" s="40"/>
      <c r="F350" s="96"/>
      <c r="G350" s="96"/>
      <c r="H350" s="40"/>
      <c r="I350" s="44"/>
      <c r="J350" s="48" t="s">
        <v>40</v>
      </c>
      <c r="K350" s="49"/>
      <c r="L350" s="42"/>
      <c r="M350" s="86"/>
      <c r="N350" s="71"/>
      <c r="O350" s="72"/>
      <c r="P350" s="70"/>
      <c r="Q350" s="78"/>
      <c r="R350" s="79"/>
      <c r="S350" s="80">
        <f aca="true" t="shared" si="36" ref="S350:U351">S354</f>
        <v>42129.8</v>
      </c>
      <c r="T350" s="81">
        <f t="shared" si="36"/>
        <v>42597.3</v>
      </c>
      <c r="U350" s="88">
        <f t="shared" si="36"/>
        <v>39313.7</v>
      </c>
      <c r="V350" s="80">
        <f>(U350/S350)*100</f>
        <v>93.3156578004168</v>
      </c>
      <c r="W350" s="81">
        <f>(U350/T350)*100</f>
        <v>92.2915302143563</v>
      </c>
      <c r="X350" s="1"/>
    </row>
    <row r="351" spans="1:24" ht="23.25">
      <c r="A351" s="1"/>
      <c r="B351" s="40"/>
      <c r="C351" s="40"/>
      <c r="D351" s="40"/>
      <c r="E351" s="40"/>
      <c r="F351" s="96"/>
      <c r="G351" s="96"/>
      <c r="H351" s="40"/>
      <c r="I351" s="44"/>
      <c r="J351" s="48" t="s">
        <v>41</v>
      </c>
      <c r="K351" s="49"/>
      <c r="L351" s="42"/>
      <c r="M351" s="86"/>
      <c r="N351" s="71"/>
      <c r="O351" s="72"/>
      <c r="P351" s="70"/>
      <c r="Q351" s="78"/>
      <c r="R351" s="79"/>
      <c r="S351" s="80">
        <f t="shared" si="36"/>
        <v>0</v>
      </c>
      <c r="T351" s="81">
        <f t="shared" si="36"/>
        <v>0</v>
      </c>
      <c r="U351" s="88">
        <f t="shared" si="36"/>
        <v>0</v>
      </c>
      <c r="V351" s="80"/>
      <c r="W351" s="81"/>
      <c r="X351" s="1"/>
    </row>
    <row r="352" spans="1:24" ht="23.25">
      <c r="A352" s="1"/>
      <c r="B352" s="40"/>
      <c r="C352" s="40"/>
      <c r="D352" s="40"/>
      <c r="E352" s="40"/>
      <c r="F352" s="96"/>
      <c r="G352" s="96"/>
      <c r="H352" s="40"/>
      <c r="I352" s="44"/>
      <c r="J352" s="48"/>
      <c r="K352" s="49"/>
      <c r="L352" s="42"/>
      <c r="M352" s="86"/>
      <c r="N352" s="71"/>
      <c r="O352" s="72"/>
      <c r="P352" s="70"/>
      <c r="Q352" s="78"/>
      <c r="R352" s="79"/>
      <c r="S352" s="80"/>
      <c r="T352" s="81"/>
      <c r="U352" s="88"/>
      <c r="V352" s="80"/>
      <c r="W352" s="81"/>
      <c r="X352" s="1"/>
    </row>
    <row r="353" spans="1:24" ht="23.25">
      <c r="A353" s="1"/>
      <c r="B353" s="40"/>
      <c r="C353" s="40"/>
      <c r="D353" s="40"/>
      <c r="E353" s="40"/>
      <c r="F353" s="96"/>
      <c r="G353" s="96" t="s">
        <v>49</v>
      </c>
      <c r="H353" s="40"/>
      <c r="I353" s="44"/>
      <c r="J353" s="48" t="s">
        <v>50</v>
      </c>
      <c r="K353" s="49"/>
      <c r="L353" s="42"/>
      <c r="M353" s="86"/>
      <c r="N353" s="71"/>
      <c r="O353" s="72"/>
      <c r="P353" s="70"/>
      <c r="Q353" s="78"/>
      <c r="R353" s="79"/>
      <c r="S353" s="80">
        <f>SUM(S354:S355)</f>
        <v>42129.8</v>
      </c>
      <c r="T353" s="81">
        <f>SUM(T354:T355)</f>
        <v>42597.3</v>
      </c>
      <c r="U353" s="88">
        <f>SUM(U354:U355)</f>
        <v>39313.7</v>
      </c>
      <c r="V353" s="80">
        <f>(U353/S353)*100</f>
        <v>93.3156578004168</v>
      </c>
      <c r="W353" s="81">
        <f>(U353/T353)*100</f>
        <v>92.2915302143563</v>
      </c>
      <c r="X353" s="1"/>
    </row>
    <row r="354" spans="1:24" ht="23.25">
      <c r="A354" s="1"/>
      <c r="B354" s="40"/>
      <c r="C354" s="40"/>
      <c r="D354" s="40"/>
      <c r="E354" s="40"/>
      <c r="F354" s="50"/>
      <c r="G354" s="89"/>
      <c r="H354" s="40"/>
      <c r="I354" s="44"/>
      <c r="J354" s="48" t="s">
        <v>40</v>
      </c>
      <c r="K354" s="49"/>
      <c r="L354" s="42"/>
      <c r="M354" s="86"/>
      <c r="N354" s="71"/>
      <c r="O354" s="72"/>
      <c r="P354" s="70"/>
      <c r="Q354" s="78"/>
      <c r="R354" s="79"/>
      <c r="S354" s="80">
        <f aca="true" t="shared" si="37" ref="S354:U355">S389</f>
        <v>42129.8</v>
      </c>
      <c r="T354" s="81">
        <f t="shared" si="37"/>
        <v>42597.3</v>
      </c>
      <c r="U354" s="88">
        <f t="shared" si="37"/>
        <v>39313.7</v>
      </c>
      <c r="V354" s="80">
        <f>(U354/S354)*100</f>
        <v>93.3156578004168</v>
      </c>
      <c r="W354" s="81">
        <f>(U354/T354)*100</f>
        <v>92.2915302143563</v>
      </c>
      <c r="X354" s="1"/>
    </row>
    <row r="355" spans="1:24" ht="23.25">
      <c r="A355" s="1"/>
      <c r="B355" s="40"/>
      <c r="C355" s="40"/>
      <c r="D355" s="40"/>
      <c r="E355" s="40"/>
      <c r="F355" s="50"/>
      <c r="G355" s="89"/>
      <c r="H355" s="40"/>
      <c r="I355" s="44"/>
      <c r="J355" s="48" t="s">
        <v>41</v>
      </c>
      <c r="K355" s="49"/>
      <c r="L355" s="42"/>
      <c r="M355" s="86"/>
      <c r="N355" s="71"/>
      <c r="O355" s="72"/>
      <c r="P355" s="70"/>
      <c r="Q355" s="78"/>
      <c r="R355" s="79"/>
      <c r="S355" s="80">
        <f t="shared" si="37"/>
        <v>0</v>
      </c>
      <c r="T355" s="81">
        <f t="shared" si="37"/>
        <v>0</v>
      </c>
      <c r="U355" s="88">
        <f t="shared" si="37"/>
        <v>0</v>
      </c>
      <c r="V355" s="80"/>
      <c r="W355" s="81"/>
      <c r="X355" s="1"/>
    </row>
    <row r="356" spans="1:24" ht="23.25">
      <c r="A356" s="1"/>
      <c r="B356" s="40"/>
      <c r="C356" s="40"/>
      <c r="D356" s="40"/>
      <c r="E356" s="40"/>
      <c r="F356" s="50"/>
      <c r="G356" s="89"/>
      <c r="H356" s="40"/>
      <c r="I356" s="44"/>
      <c r="J356" s="48"/>
      <c r="K356" s="49"/>
      <c r="L356" s="42"/>
      <c r="M356" s="86"/>
      <c r="N356" s="71"/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0"/>
      <c r="C357" s="40"/>
      <c r="D357" s="40"/>
      <c r="E357" s="40"/>
      <c r="F357" s="50"/>
      <c r="G357" s="89"/>
      <c r="H357" s="40"/>
      <c r="I357" s="44"/>
      <c r="J357" s="48" t="s">
        <v>170</v>
      </c>
      <c r="K357" s="49"/>
      <c r="L357" s="42" t="s">
        <v>171</v>
      </c>
      <c r="M357" s="86"/>
      <c r="N357" s="71"/>
      <c r="O357" s="72"/>
      <c r="P357" s="70"/>
      <c r="Q357" s="78"/>
      <c r="R357" s="79"/>
      <c r="S357" s="80"/>
      <c r="T357" s="81"/>
      <c r="U357" s="88"/>
      <c r="V357" s="80"/>
      <c r="W357" s="81"/>
      <c r="X357" s="1"/>
    </row>
    <row r="358" spans="1:24" ht="23.25">
      <c r="A358" s="1"/>
      <c r="B358" s="40"/>
      <c r="C358" s="40"/>
      <c r="D358" s="40"/>
      <c r="E358" s="40"/>
      <c r="F358" s="50"/>
      <c r="G358" s="89"/>
      <c r="H358" s="40"/>
      <c r="I358" s="44"/>
      <c r="J358" s="48" t="s">
        <v>172</v>
      </c>
      <c r="K358" s="49"/>
      <c r="L358" s="42" t="s">
        <v>173</v>
      </c>
      <c r="M358" s="86"/>
      <c r="N358" s="71"/>
      <c r="O358" s="72"/>
      <c r="P358" s="70"/>
      <c r="Q358" s="78"/>
      <c r="R358" s="79"/>
      <c r="S358" s="80"/>
      <c r="T358" s="81"/>
      <c r="U358" s="88"/>
      <c r="V358" s="80"/>
      <c r="W358" s="81"/>
      <c r="X358" s="1"/>
    </row>
    <row r="359" spans="1:24" ht="23.25">
      <c r="A359" s="1"/>
      <c r="B359" s="40"/>
      <c r="C359" s="40"/>
      <c r="D359" s="40"/>
      <c r="E359" s="40"/>
      <c r="F359" s="50"/>
      <c r="G359" s="89"/>
      <c r="H359" s="40"/>
      <c r="I359" s="44"/>
      <c r="J359" s="48" t="s">
        <v>174</v>
      </c>
      <c r="K359" s="49"/>
      <c r="L359" s="42" t="s">
        <v>175</v>
      </c>
      <c r="M359" s="86"/>
      <c r="N359" s="71"/>
      <c r="O359" s="72"/>
      <c r="P359" s="70"/>
      <c r="Q359" s="78"/>
      <c r="R359" s="79"/>
      <c r="S359" s="80"/>
      <c r="T359" s="81"/>
      <c r="U359" s="88"/>
      <c r="V359" s="80"/>
      <c r="W359" s="81"/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565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35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36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33</v>
      </c>
      <c r="M365" s="23" t="s">
        <v>21</v>
      </c>
      <c r="N365" s="64"/>
      <c r="O365" s="17"/>
      <c r="P365" s="65"/>
      <c r="Q365" s="23" t="s">
        <v>3</v>
      </c>
      <c r="R365" s="16"/>
      <c r="S365" s="20" t="s">
        <v>37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34</v>
      </c>
      <c r="M366" s="30" t="s">
        <v>22</v>
      </c>
      <c r="N366" s="28" t="s">
        <v>6</v>
      </c>
      <c r="O366" s="67" t="s">
        <v>7</v>
      </c>
      <c r="P366" s="28" t="s">
        <v>8</v>
      </c>
      <c r="Q366" s="20" t="s">
        <v>31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7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20</v>
      </c>
      <c r="M367" s="28" t="s">
        <v>23</v>
      </c>
      <c r="N367" s="28"/>
      <c r="O367" s="28"/>
      <c r="P367" s="28"/>
      <c r="Q367" s="26" t="s">
        <v>26</v>
      </c>
      <c r="R367" s="29" t="s">
        <v>26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27</v>
      </c>
      <c r="R368" s="37" t="s">
        <v>28</v>
      </c>
      <c r="S368" s="31"/>
      <c r="T368" s="32"/>
      <c r="U368" s="33"/>
      <c r="V368" s="38" t="s">
        <v>29</v>
      </c>
      <c r="W368" s="39" t="s">
        <v>30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96" t="s">
        <v>153</v>
      </c>
      <c r="C370" s="96" t="s">
        <v>155</v>
      </c>
      <c r="D370" s="96" t="s">
        <v>42</v>
      </c>
      <c r="E370" s="96" t="s">
        <v>45</v>
      </c>
      <c r="F370" s="96" t="s">
        <v>82</v>
      </c>
      <c r="G370" s="96" t="s">
        <v>49</v>
      </c>
      <c r="H370" s="96"/>
      <c r="I370" s="44"/>
      <c r="J370" s="48" t="s">
        <v>176</v>
      </c>
      <c r="K370" s="49"/>
      <c r="L370" s="42" t="s">
        <v>177</v>
      </c>
      <c r="M370" s="86"/>
      <c r="N370" s="71"/>
      <c r="O370" s="72"/>
      <c r="P370" s="70"/>
      <c r="Q370" s="78"/>
      <c r="R370" s="79"/>
      <c r="S370" s="80"/>
      <c r="T370" s="81"/>
      <c r="U370" s="88"/>
      <c r="V370" s="80"/>
      <c r="W370" s="81"/>
      <c r="X370" s="1"/>
    </row>
    <row r="371" spans="1:24" ht="23.25">
      <c r="A371" s="1"/>
      <c r="B371" s="96"/>
      <c r="C371" s="96"/>
      <c r="D371" s="96"/>
      <c r="E371" s="96"/>
      <c r="F371" s="96"/>
      <c r="G371" s="96"/>
      <c r="H371" s="96"/>
      <c r="I371" s="44"/>
      <c r="J371" s="48" t="s">
        <v>178</v>
      </c>
      <c r="K371" s="49"/>
      <c r="L371" s="42" t="s">
        <v>179</v>
      </c>
      <c r="M371" s="86"/>
      <c r="N371" s="71"/>
      <c r="O371" s="72"/>
      <c r="P371" s="70"/>
      <c r="Q371" s="78"/>
      <c r="R371" s="79"/>
      <c r="S371" s="80"/>
      <c r="T371" s="81"/>
      <c r="U371" s="88"/>
      <c r="V371" s="80"/>
      <c r="W371" s="81"/>
      <c r="X371" s="1"/>
    </row>
    <row r="372" spans="1:24" ht="23.25">
      <c r="A372" s="1"/>
      <c r="B372" s="96"/>
      <c r="C372" s="96"/>
      <c r="D372" s="96"/>
      <c r="E372" s="96"/>
      <c r="F372" s="96"/>
      <c r="G372" s="96"/>
      <c r="H372" s="96"/>
      <c r="I372" s="44"/>
      <c r="J372" s="48" t="s">
        <v>180</v>
      </c>
      <c r="K372" s="49"/>
      <c r="L372" s="42" t="s">
        <v>181</v>
      </c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96"/>
      <c r="C373" s="96"/>
      <c r="D373" s="96"/>
      <c r="E373" s="96"/>
      <c r="F373" s="96"/>
      <c r="G373" s="96"/>
      <c r="H373" s="96"/>
      <c r="I373" s="44"/>
      <c r="J373" s="48"/>
      <c r="K373" s="49"/>
      <c r="L373" s="42" t="s">
        <v>182</v>
      </c>
      <c r="M373" s="86"/>
      <c r="N373" s="71"/>
      <c r="O373" s="72"/>
      <c r="P373" s="70"/>
      <c r="Q373" s="78"/>
      <c r="R373" s="79"/>
      <c r="S373" s="80"/>
      <c r="T373" s="81"/>
      <c r="U373" s="88"/>
      <c r="V373" s="80"/>
      <c r="W373" s="81"/>
      <c r="X373" s="1"/>
    </row>
    <row r="374" spans="1:24" ht="23.25">
      <c r="A374" s="1"/>
      <c r="B374" s="96"/>
      <c r="C374" s="96"/>
      <c r="D374" s="96"/>
      <c r="E374" s="96"/>
      <c r="F374" s="96"/>
      <c r="G374" s="96"/>
      <c r="H374" s="96"/>
      <c r="I374" s="44"/>
      <c r="J374" s="48"/>
      <c r="K374" s="49"/>
      <c r="L374" s="42" t="s">
        <v>183</v>
      </c>
      <c r="M374" s="86"/>
      <c r="N374" s="71"/>
      <c r="O374" s="72"/>
      <c r="P374" s="70"/>
      <c r="Q374" s="78"/>
      <c r="R374" s="79"/>
      <c r="S374" s="80"/>
      <c r="T374" s="81"/>
      <c r="U374" s="88"/>
      <c r="V374" s="80"/>
      <c r="W374" s="81"/>
      <c r="X374" s="1"/>
    </row>
    <row r="375" spans="1:24" ht="23.25">
      <c r="A375" s="1"/>
      <c r="B375" s="96"/>
      <c r="C375" s="96"/>
      <c r="D375" s="96"/>
      <c r="E375" s="96"/>
      <c r="F375" s="96"/>
      <c r="G375" s="96"/>
      <c r="H375" s="96"/>
      <c r="I375" s="44"/>
      <c r="J375" s="48"/>
      <c r="K375" s="49"/>
      <c r="L375" s="42" t="s">
        <v>184</v>
      </c>
      <c r="M375" s="86"/>
      <c r="N375" s="71"/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96"/>
      <c r="C376" s="96"/>
      <c r="D376" s="96"/>
      <c r="E376" s="96"/>
      <c r="F376" s="96"/>
      <c r="G376" s="96"/>
      <c r="H376" s="96"/>
      <c r="I376" s="44"/>
      <c r="J376" s="48"/>
      <c r="K376" s="49"/>
      <c r="L376" s="42" t="s">
        <v>185</v>
      </c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96"/>
      <c r="C377" s="96"/>
      <c r="D377" s="96"/>
      <c r="E377" s="96"/>
      <c r="F377" s="96"/>
      <c r="G377" s="96"/>
      <c r="H377" s="96"/>
      <c r="I377" s="44"/>
      <c r="J377" s="48"/>
      <c r="K377" s="49"/>
      <c r="L377" s="42" t="s">
        <v>186</v>
      </c>
      <c r="M377" s="86"/>
      <c r="N377" s="71"/>
      <c r="O377" s="72"/>
      <c r="P377" s="70"/>
      <c r="Q377" s="78"/>
      <c r="R377" s="79"/>
      <c r="S377" s="80"/>
      <c r="T377" s="81"/>
      <c r="U377" s="88"/>
      <c r="V377" s="80"/>
      <c r="W377" s="81"/>
      <c r="X377" s="1"/>
    </row>
    <row r="378" spans="1:24" ht="23.25">
      <c r="A378" s="1"/>
      <c r="B378" s="96"/>
      <c r="C378" s="96"/>
      <c r="D378" s="96"/>
      <c r="E378" s="96"/>
      <c r="F378" s="96"/>
      <c r="G378" s="96"/>
      <c r="H378" s="96"/>
      <c r="I378" s="44"/>
      <c r="J378" s="48"/>
      <c r="K378" s="49"/>
      <c r="L378" s="42" t="s">
        <v>187</v>
      </c>
      <c r="M378" s="86"/>
      <c r="N378" s="71"/>
      <c r="O378" s="72"/>
      <c r="P378" s="70"/>
      <c r="Q378" s="78"/>
      <c r="R378" s="79"/>
      <c r="S378" s="80"/>
      <c r="T378" s="81"/>
      <c r="U378" s="88"/>
      <c r="V378" s="80"/>
      <c r="W378" s="81"/>
      <c r="X378" s="1"/>
    </row>
    <row r="379" spans="1:24" ht="23.25">
      <c r="A379" s="1"/>
      <c r="B379" s="96"/>
      <c r="C379" s="96"/>
      <c r="D379" s="96"/>
      <c r="E379" s="96"/>
      <c r="F379" s="96"/>
      <c r="G379" s="96"/>
      <c r="H379" s="96"/>
      <c r="I379" s="44"/>
      <c r="J379" s="48"/>
      <c r="K379" s="49"/>
      <c r="L379" s="42" t="s">
        <v>188</v>
      </c>
      <c r="M379" s="86"/>
      <c r="N379" s="71"/>
      <c r="O379" s="72"/>
      <c r="P379" s="70"/>
      <c r="Q379" s="78"/>
      <c r="R379" s="79"/>
      <c r="S379" s="80"/>
      <c r="T379" s="81"/>
      <c r="U379" s="88"/>
      <c r="V379" s="80"/>
      <c r="W379" s="81"/>
      <c r="X379" s="1"/>
    </row>
    <row r="380" spans="1:24" ht="23.25">
      <c r="A380" s="1"/>
      <c r="B380" s="96"/>
      <c r="C380" s="96"/>
      <c r="D380" s="96"/>
      <c r="E380" s="96"/>
      <c r="F380" s="96"/>
      <c r="G380" s="96"/>
      <c r="H380" s="96"/>
      <c r="I380" s="44"/>
      <c r="J380" s="48"/>
      <c r="K380" s="49"/>
      <c r="L380" s="42" t="s">
        <v>189</v>
      </c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96"/>
      <c r="C381" s="96"/>
      <c r="D381" s="96"/>
      <c r="E381" s="96"/>
      <c r="F381" s="96"/>
      <c r="G381" s="96"/>
      <c r="H381" s="96"/>
      <c r="I381" s="44"/>
      <c r="J381" s="48"/>
      <c r="K381" s="49"/>
      <c r="L381" s="42" t="s">
        <v>190</v>
      </c>
      <c r="M381" s="86"/>
      <c r="N381" s="71"/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96"/>
      <c r="C382" s="96"/>
      <c r="D382" s="96"/>
      <c r="E382" s="96"/>
      <c r="F382" s="96"/>
      <c r="G382" s="96"/>
      <c r="H382" s="96"/>
      <c r="I382" s="44"/>
      <c r="J382" s="48"/>
      <c r="K382" s="49"/>
      <c r="L382" s="42" t="s">
        <v>191</v>
      </c>
      <c r="M382" s="86"/>
      <c r="N382" s="71"/>
      <c r="O382" s="72"/>
      <c r="P382" s="70"/>
      <c r="Q382" s="78"/>
      <c r="R382" s="79"/>
      <c r="S382" s="80"/>
      <c r="T382" s="81"/>
      <c r="U382" s="88"/>
      <c r="V382" s="80"/>
      <c r="W382" s="81"/>
      <c r="X382" s="1"/>
    </row>
    <row r="383" spans="1:24" ht="23.25">
      <c r="A383" s="1"/>
      <c r="B383" s="96"/>
      <c r="C383" s="96"/>
      <c r="D383" s="96"/>
      <c r="E383" s="96"/>
      <c r="F383" s="96"/>
      <c r="G383" s="96"/>
      <c r="H383" s="96"/>
      <c r="I383" s="44"/>
      <c r="J383" s="48"/>
      <c r="K383" s="49"/>
      <c r="L383" s="42" t="s">
        <v>192</v>
      </c>
      <c r="M383" s="86" t="s">
        <v>193</v>
      </c>
      <c r="N383" s="71">
        <v>7684</v>
      </c>
      <c r="O383" s="72">
        <v>7684</v>
      </c>
      <c r="P383" s="70">
        <v>8198</v>
      </c>
      <c r="Q383" s="78">
        <f>(P383/N383)*100</f>
        <v>106.6892243623113</v>
      </c>
      <c r="R383" s="79">
        <f>(P383/O383)*100</f>
        <v>106.6892243623113</v>
      </c>
      <c r="S383" s="80">
        <f>SUM(S384:S385)</f>
        <v>42129.8</v>
      </c>
      <c r="T383" s="81">
        <f>SUM(T384:T385)</f>
        <v>42597.3</v>
      </c>
      <c r="U383" s="88">
        <f>SUM(U384:U385)</f>
        <v>39313.7</v>
      </c>
      <c r="V383" s="80">
        <f>(U383/S383)*100</f>
        <v>93.3156578004168</v>
      </c>
      <c r="W383" s="81">
        <f>(U383/T383)*100</f>
        <v>92.2915302143563</v>
      </c>
      <c r="X383" s="1"/>
    </row>
    <row r="384" spans="1:24" ht="23.25">
      <c r="A384" s="1"/>
      <c r="B384" s="96"/>
      <c r="C384" s="96"/>
      <c r="D384" s="96"/>
      <c r="E384" s="96"/>
      <c r="F384" s="96"/>
      <c r="G384" s="96"/>
      <c r="H384" s="96"/>
      <c r="I384" s="44"/>
      <c r="J384" s="48" t="s">
        <v>40</v>
      </c>
      <c r="K384" s="49"/>
      <c r="L384" s="42"/>
      <c r="M384" s="86"/>
      <c r="N384" s="71"/>
      <c r="O384" s="72"/>
      <c r="P384" s="70"/>
      <c r="Q384" s="78"/>
      <c r="R384" s="79"/>
      <c r="S384" s="80">
        <f aca="true" t="shared" si="38" ref="S384:U385">S389</f>
        <v>42129.8</v>
      </c>
      <c r="T384" s="81">
        <f t="shared" si="38"/>
        <v>42597.3</v>
      </c>
      <c r="U384" s="88">
        <f t="shared" si="38"/>
        <v>39313.7</v>
      </c>
      <c r="V384" s="80">
        <f>(U384/S384)*100</f>
        <v>93.3156578004168</v>
      </c>
      <c r="W384" s="81">
        <f>(U384/T384)*100</f>
        <v>92.2915302143563</v>
      </c>
      <c r="X384" s="1"/>
    </row>
    <row r="385" spans="1:24" ht="23.25">
      <c r="A385" s="1"/>
      <c r="B385" s="96"/>
      <c r="C385" s="96"/>
      <c r="D385" s="96"/>
      <c r="E385" s="96"/>
      <c r="F385" s="96"/>
      <c r="G385" s="96"/>
      <c r="H385" s="96"/>
      <c r="I385" s="44"/>
      <c r="J385" s="48" t="s">
        <v>41</v>
      </c>
      <c r="K385" s="49"/>
      <c r="L385" s="42"/>
      <c r="M385" s="86"/>
      <c r="N385" s="71"/>
      <c r="O385" s="72"/>
      <c r="P385" s="70"/>
      <c r="Q385" s="78"/>
      <c r="R385" s="79"/>
      <c r="S385" s="80">
        <f t="shared" si="38"/>
        <v>0</v>
      </c>
      <c r="T385" s="81">
        <f t="shared" si="38"/>
        <v>0</v>
      </c>
      <c r="U385" s="88">
        <f t="shared" si="38"/>
        <v>0</v>
      </c>
      <c r="V385" s="80"/>
      <c r="W385" s="81"/>
      <c r="X385" s="1"/>
    </row>
    <row r="386" spans="1:24" ht="23.25">
      <c r="A386" s="1"/>
      <c r="B386" s="96"/>
      <c r="C386" s="96"/>
      <c r="D386" s="96"/>
      <c r="E386" s="96"/>
      <c r="F386" s="96"/>
      <c r="G386" s="96"/>
      <c r="H386" s="96"/>
      <c r="I386" s="44"/>
      <c r="J386" s="48"/>
      <c r="K386" s="49"/>
      <c r="L386" s="42"/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96"/>
      <c r="C387" s="96"/>
      <c r="D387" s="96"/>
      <c r="E387" s="96"/>
      <c r="F387" s="96"/>
      <c r="G387" s="96"/>
      <c r="H387" s="96" t="s">
        <v>86</v>
      </c>
      <c r="I387" s="44"/>
      <c r="J387" s="48" t="s">
        <v>87</v>
      </c>
      <c r="K387" s="49"/>
      <c r="L387" s="42"/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0"/>
      <c r="C388" s="40"/>
      <c r="D388" s="40"/>
      <c r="E388" s="40"/>
      <c r="F388" s="50"/>
      <c r="G388" s="89"/>
      <c r="H388" s="40"/>
      <c r="I388" s="44"/>
      <c r="J388" s="48" t="s">
        <v>88</v>
      </c>
      <c r="K388" s="49"/>
      <c r="L388" s="42"/>
      <c r="M388" s="86"/>
      <c r="N388" s="71"/>
      <c r="O388" s="72"/>
      <c r="P388" s="70"/>
      <c r="Q388" s="78"/>
      <c r="R388" s="79"/>
      <c r="S388" s="80">
        <f>SUM(S389:S390)</f>
        <v>42129.8</v>
      </c>
      <c r="T388" s="81">
        <f>SUM(T389:T390)</f>
        <v>42597.3</v>
      </c>
      <c r="U388" s="88">
        <f>SUM(U389:U390)</f>
        <v>39313.7</v>
      </c>
      <c r="V388" s="80">
        <f>(U388/S388)*100</f>
        <v>93.3156578004168</v>
      </c>
      <c r="W388" s="81">
        <f>(U388/T388)*100</f>
        <v>92.2915302143563</v>
      </c>
      <c r="X388" s="1"/>
    </row>
    <row r="389" spans="1:24" ht="23.25">
      <c r="A389" s="1"/>
      <c r="B389" s="40"/>
      <c r="C389" s="40"/>
      <c r="D389" s="40"/>
      <c r="E389" s="40"/>
      <c r="F389" s="50"/>
      <c r="G389" s="89"/>
      <c r="H389" s="40"/>
      <c r="I389" s="44"/>
      <c r="J389" s="48" t="s">
        <v>40</v>
      </c>
      <c r="K389" s="49"/>
      <c r="L389" s="42"/>
      <c r="M389" s="86"/>
      <c r="N389" s="71"/>
      <c r="O389" s="72"/>
      <c r="P389" s="70"/>
      <c r="Q389" s="78"/>
      <c r="R389" s="79"/>
      <c r="S389" s="80">
        <v>42129.8</v>
      </c>
      <c r="T389" s="81">
        <v>42597.3</v>
      </c>
      <c r="U389" s="88">
        <v>39313.7</v>
      </c>
      <c r="V389" s="80">
        <f>(U389/S389)*100</f>
        <v>93.3156578004168</v>
      </c>
      <c r="W389" s="81">
        <f>(U389/T389)*100</f>
        <v>92.2915302143563</v>
      </c>
      <c r="X389" s="1"/>
    </row>
    <row r="390" spans="1:24" ht="23.25">
      <c r="A390" s="1"/>
      <c r="B390" s="40"/>
      <c r="C390" s="40"/>
      <c r="D390" s="40"/>
      <c r="E390" s="40"/>
      <c r="F390" s="50"/>
      <c r="G390" s="89"/>
      <c r="H390" s="40"/>
      <c r="I390" s="44"/>
      <c r="J390" s="48" t="s">
        <v>41</v>
      </c>
      <c r="K390" s="49"/>
      <c r="L390" s="42"/>
      <c r="M390" s="86"/>
      <c r="N390" s="71"/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0"/>
      <c r="C391" s="40"/>
      <c r="D391" s="40"/>
      <c r="E391" s="40"/>
      <c r="F391" s="50"/>
      <c r="G391" s="89"/>
      <c r="H391" s="40"/>
      <c r="I391" s="44"/>
      <c r="J391" s="48"/>
      <c r="K391" s="49"/>
      <c r="L391" s="42"/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0"/>
      <c r="C392" s="40"/>
      <c r="D392" s="40"/>
      <c r="E392" s="96"/>
      <c r="F392" s="96" t="s">
        <v>194</v>
      </c>
      <c r="G392" s="96"/>
      <c r="H392" s="40"/>
      <c r="I392" s="44"/>
      <c r="J392" s="48" t="s">
        <v>195</v>
      </c>
      <c r="K392" s="49"/>
      <c r="L392" s="42"/>
      <c r="M392" s="86"/>
      <c r="N392" s="71"/>
      <c r="O392" s="72"/>
      <c r="P392" s="70"/>
      <c r="Q392" s="78"/>
      <c r="R392" s="79"/>
      <c r="S392" s="80"/>
      <c r="T392" s="81"/>
      <c r="U392" s="88"/>
      <c r="V392" s="80"/>
      <c r="W392" s="81"/>
      <c r="X392" s="1"/>
    </row>
    <row r="393" spans="1:24" ht="23.25">
      <c r="A393" s="1"/>
      <c r="B393" s="40"/>
      <c r="C393" s="40"/>
      <c r="D393" s="40"/>
      <c r="E393" s="96"/>
      <c r="F393" s="96"/>
      <c r="G393" s="96"/>
      <c r="H393" s="40"/>
      <c r="I393" s="44"/>
      <c r="J393" s="48" t="s">
        <v>196</v>
      </c>
      <c r="K393" s="49"/>
      <c r="L393" s="42"/>
      <c r="M393" s="86"/>
      <c r="N393" s="71"/>
      <c r="O393" s="72"/>
      <c r="P393" s="70"/>
      <c r="Q393" s="78"/>
      <c r="R393" s="79"/>
      <c r="S393" s="80">
        <f>SUM(S394:S395)</f>
        <v>72949.7</v>
      </c>
      <c r="T393" s="81">
        <f>SUM(T394:T395)</f>
        <v>83167.1</v>
      </c>
      <c r="U393" s="88">
        <f>SUM(U394:U395)</f>
        <v>77891.59999999999</v>
      </c>
      <c r="V393" s="80">
        <f>(U393/S393)*100</f>
        <v>106.77439386316871</v>
      </c>
      <c r="W393" s="81">
        <f>(U393/T393)*100</f>
        <v>93.65674647787404</v>
      </c>
      <c r="X393" s="1"/>
    </row>
    <row r="394" spans="1:24" ht="23.25">
      <c r="A394" s="1"/>
      <c r="B394" s="40"/>
      <c r="C394" s="40"/>
      <c r="D394" s="40"/>
      <c r="E394" s="96"/>
      <c r="F394" s="96"/>
      <c r="G394" s="96"/>
      <c r="H394" s="40"/>
      <c r="I394" s="44"/>
      <c r="J394" s="48" t="s">
        <v>40</v>
      </c>
      <c r="K394" s="49"/>
      <c r="L394" s="42"/>
      <c r="M394" s="86"/>
      <c r="N394" s="71"/>
      <c r="O394" s="72"/>
      <c r="P394" s="70"/>
      <c r="Q394" s="78"/>
      <c r="R394" s="79"/>
      <c r="S394" s="80">
        <f aca="true" t="shared" si="39" ref="S394:U395">S398</f>
        <v>72949.7</v>
      </c>
      <c r="T394" s="81">
        <f t="shared" si="39"/>
        <v>83167.1</v>
      </c>
      <c r="U394" s="88">
        <f t="shared" si="39"/>
        <v>77891.59999999999</v>
      </c>
      <c r="V394" s="80">
        <f>(U394/S394)*100</f>
        <v>106.77439386316871</v>
      </c>
      <c r="W394" s="81">
        <f>(U394/T394)*100</f>
        <v>93.65674647787404</v>
      </c>
      <c r="X394" s="1"/>
    </row>
    <row r="395" spans="1:24" ht="23.25">
      <c r="A395" s="1"/>
      <c r="B395" s="40"/>
      <c r="C395" s="40"/>
      <c r="D395" s="40"/>
      <c r="E395" s="96"/>
      <c r="F395" s="96"/>
      <c r="G395" s="96"/>
      <c r="H395" s="40"/>
      <c r="I395" s="44"/>
      <c r="J395" s="48" t="s">
        <v>41</v>
      </c>
      <c r="K395" s="49"/>
      <c r="L395" s="42"/>
      <c r="M395" s="86"/>
      <c r="N395" s="71"/>
      <c r="O395" s="72"/>
      <c r="P395" s="70"/>
      <c r="Q395" s="78"/>
      <c r="R395" s="79"/>
      <c r="S395" s="80">
        <f t="shared" si="39"/>
        <v>0</v>
      </c>
      <c r="T395" s="81">
        <f t="shared" si="39"/>
        <v>0</v>
      </c>
      <c r="U395" s="88">
        <f t="shared" si="39"/>
        <v>0</v>
      </c>
      <c r="V395" s="80"/>
      <c r="W395" s="81"/>
      <c r="X395" s="1"/>
    </row>
    <row r="396" spans="1:24" ht="23.25">
      <c r="A396" s="1"/>
      <c r="B396" s="40"/>
      <c r="C396" s="40"/>
      <c r="D396" s="40"/>
      <c r="E396" s="96"/>
      <c r="F396" s="96"/>
      <c r="G396" s="96"/>
      <c r="H396" s="40"/>
      <c r="I396" s="44"/>
      <c r="J396" s="48"/>
      <c r="K396" s="49"/>
      <c r="L396" s="42"/>
      <c r="M396" s="86"/>
      <c r="N396" s="71"/>
      <c r="O396" s="72"/>
      <c r="P396" s="70"/>
      <c r="Q396" s="78"/>
      <c r="R396" s="79"/>
      <c r="S396" s="80"/>
      <c r="T396" s="81"/>
      <c r="U396" s="88"/>
      <c r="V396" s="80"/>
      <c r="W396" s="81"/>
      <c r="X396" s="1"/>
    </row>
    <row r="397" spans="1:24" ht="23.25">
      <c r="A397" s="1"/>
      <c r="B397" s="40"/>
      <c r="C397" s="40"/>
      <c r="D397" s="40"/>
      <c r="E397" s="96"/>
      <c r="F397" s="96"/>
      <c r="G397" s="96" t="s">
        <v>49</v>
      </c>
      <c r="H397" s="40"/>
      <c r="I397" s="44"/>
      <c r="J397" s="48" t="s">
        <v>50</v>
      </c>
      <c r="K397" s="49"/>
      <c r="L397" s="42"/>
      <c r="M397" s="86"/>
      <c r="N397" s="71"/>
      <c r="O397" s="72"/>
      <c r="P397" s="70"/>
      <c r="Q397" s="78"/>
      <c r="R397" s="79"/>
      <c r="S397" s="80">
        <f>SUM(S398:S399)</f>
        <v>72949.7</v>
      </c>
      <c r="T397" s="81">
        <f>SUM(T398:T399)</f>
        <v>83167.1</v>
      </c>
      <c r="U397" s="88">
        <f>SUM(U398:U399)</f>
        <v>77891.59999999999</v>
      </c>
      <c r="V397" s="80">
        <f>(U397/S397)*100</f>
        <v>106.77439386316871</v>
      </c>
      <c r="W397" s="81">
        <f>(U397/T397)*100</f>
        <v>93.65674647787404</v>
      </c>
      <c r="X397" s="1"/>
    </row>
    <row r="398" spans="1:24" ht="23.25">
      <c r="A398" s="1"/>
      <c r="B398" s="40"/>
      <c r="C398" s="40"/>
      <c r="D398" s="40"/>
      <c r="E398" s="96"/>
      <c r="F398" s="96"/>
      <c r="G398" s="96"/>
      <c r="H398" s="40"/>
      <c r="I398" s="44"/>
      <c r="J398" s="48" t="s">
        <v>40</v>
      </c>
      <c r="K398" s="49"/>
      <c r="L398" s="42"/>
      <c r="M398" s="86"/>
      <c r="N398" s="71"/>
      <c r="O398" s="72"/>
      <c r="P398" s="70"/>
      <c r="Q398" s="78"/>
      <c r="R398" s="79"/>
      <c r="S398" s="80">
        <f aca="true" t="shared" si="40" ref="S398:U399">S434+S438+S442+S446</f>
        <v>72949.7</v>
      </c>
      <c r="T398" s="81">
        <f t="shared" si="40"/>
        <v>83167.1</v>
      </c>
      <c r="U398" s="88">
        <f t="shared" si="40"/>
        <v>77891.59999999999</v>
      </c>
      <c r="V398" s="80">
        <f>(U398/S398)*100</f>
        <v>106.77439386316871</v>
      </c>
      <c r="W398" s="81">
        <f>(U398/T398)*100</f>
        <v>93.65674647787404</v>
      </c>
      <c r="X398" s="1"/>
    </row>
    <row r="399" spans="1:24" ht="23.25">
      <c r="A399" s="1"/>
      <c r="B399" s="40"/>
      <c r="C399" s="40"/>
      <c r="D399" s="40"/>
      <c r="E399" s="40"/>
      <c r="F399" s="50"/>
      <c r="G399" s="89"/>
      <c r="H399" s="40"/>
      <c r="I399" s="44"/>
      <c r="J399" s="48" t="s">
        <v>41</v>
      </c>
      <c r="K399" s="49"/>
      <c r="L399" s="42"/>
      <c r="M399" s="86"/>
      <c r="N399" s="71"/>
      <c r="O399" s="72"/>
      <c r="P399" s="70"/>
      <c r="Q399" s="78"/>
      <c r="R399" s="79"/>
      <c r="S399" s="80">
        <f t="shared" si="40"/>
        <v>0</v>
      </c>
      <c r="T399" s="81">
        <f t="shared" si="40"/>
        <v>0</v>
      </c>
      <c r="U399" s="88">
        <f t="shared" si="40"/>
        <v>0</v>
      </c>
      <c r="V399" s="80"/>
      <c r="W399" s="81"/>
      <c r="X399" s="1"/>
    </row>
    <row r="400" spans="1:24" ht="23.25">
      <c r="A400" s="1"/>
      <c r="B400" s="40"/>
      <c r="C400" s="40"/>
      <c r="D400" s="40"/>
      <c r="E400" s="40"/>
      <c r="F400" s="50"/>
      <c r="G400" s="89"/>
      <c r="H400" s="40"/>
      <c r="I400" s="44"/>
      <c r="J400" s="48"/>
      <c r="K400" s="49"/>
      <c r="L400" s="42"/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0"/>
      <c r="C401" s="40"/>
      <c r="D401" s="40"/>
      <c r="E401" s="40"/>
      <c r="F401" s="50"/>
      <c r="G401" s="89"/>
      <c r="H401" s="40"/>
      <c r="I401" s="44"/>
      <c r="J401" s="48" t="s">
        <v>197</v>
      </c>
      <c r="K401" s="49"/>
      <c r="L401" s="42"/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0"/>
      <c r="C402" s="40"/>
      <c r="D402" s="40"/>
      <c r="E402" s="40"/>
      <c r="F402" s="50"/>
      <c r="G402" s="89"/>
      <c r="H402" s="40"/>
      <c r="I402" s="44"/>
      <c r="J402" s="48" t="s">
        <v>198</v>
      </c>
      <c r="K402" s="49"/>
      <c r="L402" s="42" t="s">
        <v>199</v>
      </c>
      <c r="M402" s="86"/>
      <c r="N402" s="71"/>
      <c r="O402" s="72"/>
      <c r="P402" s="70"/>
      <c r="Q402" s="78"/>
      <c r="R402" s="79"/>
      <c r="S402" s="80"/>
      <c r="T402" s="81"/>
      <c r="U402" s="88"/>
      <c r="V402" s="80"/>
      <c r="W402" s="81"/>
      <c r="X402" s="1"/>
    </row>
    <row r="403" spans="1:24" ht="23.25">
      <c r="A403" s="1"/>
      <c r="B403" s="40"/>
      <c r="C403" s="40"/>
      <c r="D403" s="40"/>
      <c r="E403" s="40"/>
      <c r="F403" s="50"/>
      <c r="G403" s="89"/>
      <c r="H403" s="40"/>
      <c r="I403" s="44"/>
      <c r="J403" s="48" t="s">
        <v>200</v>
      </c>
      <c r="K403" s="49"/>
      <c r="L403" s="42" t="s">
        <v>201</v>
      </c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0"/>
      <c r="C404" s="40"/>
      <c r="D404" s="40"/>
      <c r="E404" s="40"/>
      <c r="F404" s="50"/>
      <c r="G404" s="89"/>
      <c r="H404" s="40"/>
      <c r="I404" s="44"/>
      <c r="J404" s="48" t="s">
        <v>202</v>
      </c>
      <c r="K404" s="49"/>
      <c r="L404" s="42" t="s">
        <v>203</v>
      </c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566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35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36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33</v>
      </c>
      <c r="M410" s="23" t="s">
        <v>21</v>
      </c>
      <c r="N410" s="64"/>
      <c r="O410" s="17"/>
      <c r="P410" s="65"/>
      <c r="Q410" s="23" t="s">
        <v>3</v>
      </c>
      <c r="R410" s="16"/>
      <c r="S410" s="20" t="s">
        <v>37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34</v>
      </c>
      <c r="M411" s="30" t="s">
        <v>22</v>
      </c>
      <c r="N411" s="28" t="s">
        <v>6</v>
      </c>
      <c r="O411" s="67" t="s">
        <v>7</v>
      </c>
      <c r="P411" s="28" t="s">
        <v>8</v>
      </c>
      <c r="Q411" s="20" t="s">
        <v>31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7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20</v>
      </c>
      <c r="M412" s="28" t="s">
        <v>23</v>
      </c>
      <c r="N412" s="28"/>
      <c r="O412" s="28"/>
      <c r="P412" s="28"/>
      <c r="Q412" s="26" t="s">
        <v>26</v>
      </c>
      <c r="R412" s="29" t="s">
        <v>26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27</v>
      </c>
      <c r="R413" s="37" t="s">
        <v>28</v>
      </c>
      <c r="S413" s="31"/>
      <c r="T413" s="32"/>
      <c r="U413" s="33"/>
      <c r="V413" s="38" t="s">
        <v>29</v>
      </c>
      <c r="W413" s="39" t="s">
        <v>30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96" t="s">
        <v>153</v>
      </c>
      <c r="C415" s="96" t="s">
        <v>155</v>
      </c>
      <c r="D415" s="96" t="s">
        <v>42</v>
      </c>
      <c r="E415" s="96" t="s">
        <v>45</v>
      </c>
      <c r="F415" s="96" t="s">
        <v>194</v>
      </c>
      <c r="G415" s="96" t="s">
        <v>49</v>
      </c>
      <c r="H415" s="40"/>
      <c r="I415" s="44"/>
      <c r="J415" s="48" t="s">
        <v>204</v>
      </c>
      <c r="K415" s="49"/>
      <c r="L415" s="42" t="s">
        <v>205</v>
      </c>
      <c r="M415" s="86"/>
      <c r="N415" s="71"/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40"/>
      <c r="D416" s="40"/>
      <c r="E416" s="40"/>
      <c r="F416" s="50"/>
      <c r="G416" s="89"/>
      <c r="H416" s="40"/>
      <c r="I416" s="44"/>
      <c r="J416" s="48" t="s">
        <v>206</v>
      </c>
      <c r="K416" s="49"/>
      <c r="L416" s="42" t="s">
        <v>207</v>
      </c>
      <c r="M416" s="86" t="s">
        <v>208</v>
      </c>
      <c r="N416" s="71">
        <v>20000</v>
      </c>
      <c r="O416" s="72">
        <v>20000</v>
      </c>
      <c r="P416" s="70">
        <v>77500</v>
      </c>
      <c r="Q416" s="78">
        <f>(P416/N416)*100</f>
        <v>387.5</v>
      </c>
      <c r="R416" s="79">
        <f>(P416/O416)*100</f>
        <v>387.5</v>
      </c>
      <c r="S416" s="80">
        <f>SUM(S417:S418)</f>
        <v>33124.2</v>
      </c>
      <c r="T416" s="81">
        <f>SUM(T417:T418)</f>
        <v>35899.5</v>
      </c>
      <c r="U416" s="88">
        <f>SUM(U417:U418)</f>
        <v>33572.7</v>
      </c>
      <c r="V416" s="80">
        <f>(U416/S416)*100</f>
        <v>101.3539949644067</v>
      </c>
      <c r="W416" s="81">
        <f>(U416/T416)*100</f>
        <v>93.51857268207078</v>
      </c>
      <c r="X416" s="1"/>
    </row>
    <row r="417" spans="1:24" ht="23.25">
      <c r="A417" s="1"/>
      <c r="B417" s="40"/>
      <c r="C417" s="40"/>
      <c r="D417" s="40"/>
      <c r="E417" s="40"/>
      <c r="F417" s="50"/>
      <c r="G417" s="89"/>
      <c r="H417" s="40"/>
      <c r="I417" s="44"/>
      <c r="J417" s="48" t="s">
        <v>40</v>
      </c>
      <c r="K417" s="49"/>
      <c r="L417" s="42"/>
      <c r="M417" s="86"/>
      <c r="N417" s="71"/>
      <c r="O417" s="72"/>
      <c r="P417" s="70"/>
      <c r="Q417" s="78"/>
      <c r="R417" s="79"/>
      <c r="S417" s="80">
        <f aca="true" t="shared" si="41" ref="S417:U418">S434</f>
        <v>33124.2</v>
      </c>
      <c r="T417" s="81">
        <f t="shared" si="41"/>
        <v>35899.5</v>
      </c>
      <c r="U417" s="88">
        <f t="shared" si="41"/>
        <v>33572.7</v>
      </c>
      <c r="V417" s="80">
        <f>(U417/S417)*100</f>
        <v>101.3539949644067</v>
      </c>
      <c r="W417" s="81">
        <f>(U417/T417)*100</f>
        <v>93.51857268207078</v>
      </c>
      <c r="X417" s="1"/>
    </row>
    <row r="418" spans="1:24" ht="23.25">
      <c r="A418" s="1"/>
      <c r="B418" s="40"/>
      <c r="C418" s="40"/>
      <c r="D418" s="40"/>
      <c r="E418" s="40"/>
      <c r="F418" s="50"/>
      <c r="G418" s="89"/>
      <c r="H418" s="40"/>
      <c r="I418" s="44"/>
      <c r="J418" s="48" t="s">
        <v>41</v>
      </c>
      <c r="K418" s="49"/>
      <c r="L418" s="42"/>
      <c r="M418" s="86"/>
      <c r="N418" s="71"/>
      <c r="O418" s="72"/>
      <c r="P418" s="70"/>
      <c r="Q418" s="78"/>
      <c r="R418" s="79"/>
      <c r="S418" s="80">
        <f t="shared" si="41"/>
        <v>0</v>
      </c>
      <c r="T418" s="81">
        <f t="shared" si="41"/>
        <v>0</v>
      </c>
      <c r="U418" s="88">
        <f t="shared" si="41"/>
        <v>0</v>
      </c>
      <c r="V418" s="80"/>
      <c r="W418" s="81"/>
      <c r="X418" s="1"/>
    </row>
    <row r="419" spans="1:24" ht="23.25">
      <c r="A419" s="1"/>
      <c r="B419" s="40"/>
      <c r="C419" s="40"/>
      <c r="D419" s="40"/>
      <c r="E419" s="40"/>
      <c r="F419" s="50"/>
      <c r="G419" s="89"/>
      <c r="H419" s="40"/>
      <c r="I419" s="44"/>
      <c r="J419" s="48" t="s">
        <v>209</v>
      </c>
      <c r="K419" s="49"/>
      <c r="L419" s="42" t="s">
        <v>210</v>
      </c>
      <c r="M419" s="86"/>
      <c r="N419" s="71"/>
      <c r="O419" s="72"/>
      <c r="P419" s="70"/>
      <c r="Q419" s="78"/>
      <c r="R419" s="79"/>
      <c r="S419" s="80"/>
      <c r="T419" s="81"/>
      <c r="U419" s="88"/>
      <c r="V419" s="80"/>
      <c r="W419" s="81"/>
      <c r="X419" s="1"/>
    </row>
    <row r="420" spans="1:24" ht="23.25">
      <c r="A420" s="1"/>
      <c r="B420" s="40"/>
      <c r="C420" s="40"/>
      <c r="D420" s="40"/>
      <c r="E420" s="40"/>
      <c r="F420" s="50"/>
      <c r="G420" s="89"/>
      <c r="H420" s="40"/>
      <c r="I420" s="44"/>
      <c r="J420" s="48" t="s">
        <v>211</v>
      </c>
      <c r="K420" s="49"/>
      <c r="L420" s="42" t="s">
        <v>212</v>
      </c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0"/>
      <c r="C421" s="40"/>
      <c r="D421" s="40"/>
      <c r="E421" s="40"/>
      <c r="F421" s="50"/>
      <c r="G421" s="89"/>
      <c r="H421" s="40"/>
      <c r="I421" s="44"/>
      <c r="J421" s="48" t="s">
        <v>589</v>
      </c>
      <c r="K421" s="49"/>
      <c r="L421" s="42" t="s">
        <v>213</v>
      </c>
      <c r="M421" s="86" t="s">
        <v>214</v>
      </c>
      <c r="N421" s="71">
        <v>98</v>
      </c>
      <c r="O421" s="72">
        <v>98</v>
      </c>
      <c r="P421" s="79">
        <v>98.7</v>
      </c>
      <c r="Q421" s="78">
        <f>(P421/N421)*100</f>
        <v>100.71428571428571</v>
      </c>
      <c r="R421" s="79">
        <f>(P421/O421)*100</f>
        <v>100.71428571428571</v>
      </c>
      <c r="S421" s="80">
        <f>SUM(S422:S423)</f>
        <v>23596.2</v>
      </c>
      <c r="T421" s="81">
        <f>SUM(T422:T423)</f>
        <v>26460.6</v>
      </c>
      <c r="U421" s="88">
        <f>SUM(U422:U423)</f>
        <v>25917.7</v>
      </c>
      <c r="V421" s="80">
        <f>(U421/S421)*100</f>
        <v>109.8384485637518</v>
      </c>
      <c r="W421" s="81">
        <f>(U421/T421)*100</f>
        <v>97.94827025842197</v>
      </c>
      <c r="X421" s="1"/>
    </row>
    <row r="422" spans="1:24" ht="23.25">
      <c r="A422" s="1"/>
      <c r="B422" s="40"/>
      <c r="C422" s="40"/>
      <c r="D422" s="40"/>
      <c r="E422" s="40"/>
      <c r="F422" s="50"/>
      <c r="G422" s="89"/>
      <c r="H422" s="40"/>
      <c r="I422" s="44"/>
      <c r="J422" s="48" t="s">
        <v>40</v>
      </c>
      <c r="K422" s="49"/>
      <c r="L422" s="42"/>
      <c r="M422" s="86"/>
      <c r="N422" s="71"/>
      <c r="O422" s="72"/>
      <c r="P422" s="70"/>
      <c r="Q422" s="78"/>
      <c r="R422" s="79"/>
      <c r="S422" s="80">
        <f aca="true" t="shared" si="42" ref="S422:U423">S438</f>
        <v>23596.2</v>
      </c>
      <c r="T422" s="81">
        <f t="shared" si="42"/>
        <v>26460.6</v>
      </c>
      <c r="U422" s="88">
        <f t="shared" si="42"/>
        <v>25917.7</v>
      </c>
      <c r="V422" s="80">
        <f>(U422/S422)*100</f>
        <v>109.8384485637518</v>
      </c>
      <c r="W422" s="81">
        <f>(U422/T422)*100</f>
        <v>97.94827025842197</v>
      </c>
      <c r="X422" s="1"/>
    </row>
    <row r="423" spans="1:24" ht="23.25">
      <c r="A423" s="1"/>
      <c r="B423" s="40"/>
      <c r="C423" s="40"/>
      <c r="D423" s="40"/>
      <c r="E423" s="40"/>
      <c r="F423" s="50"/>
      <c r="G423" s="89"/>
      <c r="H423" s="40"/>
      <c r="I423" s="44"/>
      <c r="J423" s="48" t="s">
        <v>41</v>
      </c>
      <c r="K423" s="49"/>
      <c r="L423" s="42"/>
      <c r="M423" s="86"/>
      <c r="N423" s="71"/>
      <c r="O423" s="72"/>
      <c r="P423" s="70"/>
      <c r="Q423" s="78"/>
      <c r="R423" s="79"/>
      <c r="S423" s="80">
        <f t="shared" si="42"/>
        <v>0</v>
      </c>
      <c r="T423" s="81">
        <f t="shared" si="42"/>
        <v>0</v>
      </c>
      <c r="U423" s="88">
        <f t="shared" si="42"/>
        <v>0</v>
      </c>
      <c r="V423" s="80"/>
      <c r="W423" s="81"/>
      <c r="X423" s="1"/>
    </row>
    <row r="424" spans="1:24" ht="23.25">
      <c r="A424" s="1"/>
      <c r="B424" s="40"/>
      <c r="C424" s="40"/>
      <c r="D424" s="40"/>
      <c r="E424" s="40"/>
      <c r="F424" s="50"/>
      <c r="G424" s="89"/>
      <c r="H424" s="40"/>
      <c r="I424" s="44"/>
      <c r="J424" s="48" t="s">
        <v>215</v>
      </c>
      <c r="K424" s="49"/>
      <c r="L424" s="42" t="s">
        <v>216</v>
      </c>
      <c r="M424" s="86"/>
      <c r="N424" s="71"/>
      <c r="O424" s="72"/>
      <c r="P424" s="70"/>
      <c r="Q424" s="78"/>
      <c r="R424" s="79"/>
      <c r="S424" s="80"/>
      <c r="T424" s="81"/>
      <c r="U424" s="88"/>
      <c r="V424" s="80"/>
      <c r="W424" s="81"/>
      <c r="X424" s="1"/>
    </row>
    <row r="425" spans="1:24" ht="23.25">
      <c r="A425" s="1"/>
      <c r="B425" s="40"/>
      <c r="C425" s="40"/>
      <c r="D425" s="40"/>
      <c r="E425" s="40"/>
      <c r="F425" s="50"/>
      <c r="G425" s="89"/>
      <c r="H425" s="40"/>
      <c r="I425" s="44"/>
      <c r="J425" s="48" t="s">
        <v>217</v>
      </c>
      <c r="K425" s="49"/>
      <c r="L425" s="42" t="s">
        <v>218</v>
      </c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0"/>
      <c r="C426" s="40"/>
      <c r="D426" s="40"/>
      <c r="E426" s="40"/>
      <c r="F426" s="50"/>
      <c r="G426" s="89"/>
      <c r="H426" s="40"/>
      <c r="I426" s="44"/>
      <c r="J426" s="48" t="s">
        <v>219</v>
      </c>
      <c r="K426" s="49"/>
      <c r="L426" s="42" t="s">
        <v>220</v>
      </c>
      <c r="M426" s="86"/>
      <c r="N426" s="71"/>
      <c r="O426" s="72"/>
      <c r="P426" s="70"/>
      <c r="Q426" s="78"/>
      <c r="R426" s="79"/>
      <c r="S426" s="80"/>
      <c r="T426" s="81"/>
      <c r="U426" s="88"/>
      <c r="V426" s="80"/>
      <c r="W426" s="81"/>
      <c r="X426" s="1"/>
    </row>
    <row r="427" spans="1:24" ht="23.25">
      <c r="A427" s="1"/>
      <c r="B427" s="40"/>
      <c r="C427" s="40"/>
      <c r="D427" s="40"/>
      <c r="E427" s="40"/>
      <c r="F427" s="50"/>
      <c r="G427" s="89"/>
      <c r="H427" s="40"/>
      <c r="I427" s="44"/>
      <c r="J427" s="48" t="s">
        <v>221</v>
      </c>
      <c r="K427" s="49"/>
      <c r="L427" s="42" t="s">
        <v>222</v>
      </c>
      <c r="M427" s="86"/>
      <c r="N427" s="71"/>
      <c r="O427" s="72"/>
      <c r="P427" s="70"/>
      <c r="Q427" s="78"/>
      <c r="R427" s="79"/>
      <c r="S427" s="80"/>
      <c r="T427" s="81"/>
      <c r="U427" s="88"/>
      <c r="V427" s="80"/>
      <c r="W427" s="81"/>
      <c r="X427" s="1"/>
    </row>
    <row r="428" spans="1:24" ht="23.25">
      <c r="A428" s="1"/>
      <c r="B428" s="40"/>
      <c r="C428" s="40"/>
      <c r="D428" s="40"/>
      <c r="E428" s="40"/>
      <c r="F428" s="50"/>
      <c r="G428" s="89"/>
      <c r="H428" s="40"/>
      <c r="I428" s="44"/>
      <c r="J428" s="48"/>
      <c r="K428" s="49"/>
      <c r="L428" s="42" t="s">
        <v>166</v>
      </c>
      <c r="M428" s="86" t="s">
        <v>167</v>
      </c>
      <c r="N428" s="71">
        <v>268</v>
      </c>
      <c r="O428" s="72">
        <v>268</v>
      </c>
      <c r="P428" s="70">
        <v>326</v>
      </c>
      <c r="Q428" s="78">
        <f>(P428/N428)*100</f>
        <v>121.64179104477613</v>
      </c>
      <c r="R428" s="79">
        <f>(P428/O428)*100</f>
        <v>121.64179104477613</v>
      </c>
      <c r="S428" s="80">
        <f>SUM(S429:S430)</f>
        <v>13953.7</v>
      </c>
      <c r="T428" s="81">
        <f>SUM(T429:T430)</f>
        <v>17215.5</v>
      </c>
      <c r="U428" s="88">
        <f>SUM(U429:U430)</f>
        <v>15943.7</v>
      </c>
      <c r="V428" s="80">
        <f>(U428/S428)*100</f>
        <v>114.26145036800276</v>
      </c>
      <c r="W428" s="81">
        <f>(U428/T428)*100</f>
        <v>92.61247131945049</v>
      </c>
      <c r="X428" s="1"/>
    </row>
    <row r="429" spans="1:24" ht="23.25">
      <c r="A429" s="1"/>
      <c r="B429" s="40"/>
      <c r="C429" s="40"/>
      <c r="D429" s="40"/>
      <c r="E429" s="40"/>
      <c r="F429" s="50"/>
      <c r="G429" s="89"/>
      <c r="H429" s="40"/>
      <c r="I429" s="44"/>
      <c r="J429" s="48" t="s">
        <v>40</v>
      </c>
      <c r="K429" s="49"/>
      <c r="L429" s="42"/>
      <c r="M429" s="86"/>
      <c r="N429" s="71"/>
      <c r="O429" s="72"/>
      <c r="P429" s="70"/>
      <c r="Q429" s="78"/>
      <c r="R429" s="79"/>
      <c r="S429" s="80">
        <f aca="true" t="shared" si="43" ref="S429:U430">S442</f>
        <v>13953.7</v>
      </c>
      <c r="T429" s="81">
        <f t="shared" si="43"/>
        <v>17215.5</v>
      </c>
      <c r="U429" s="88">
        <f t="shared" si="43"/>
        <v>15943.7</v>
      </c>
      <c r="V429" s="80">
        <f>(U429/S429)*100</f>
        <v>114.26145036800276</v>
      </c>
      <c r="W429" s="81">
        <f>(U429/T429)*100</f>
        <v>92.61247131945049</v>
      </c>
      <c r="X429" s="1"/>
    </row>
    <row r="430" spans="1:24" ht="23.25">
      <c r="A430" s="1"/>
      <c r="B430" s="40"/>
      <c r="C430" s="40"/>
      <c r="D430" s="40"/>
      <c r="E430" s="40"/>
      <c r="F430" s="50"/>
      <c r="G430" s="89"/>
      <c r="H430" s="40"/>
      <c r="I430" s="44"/>
      <c r="J430" s="48" t="s">
        <v>41</v>
      </c>
      <c r="K430" s="49"/>
      <c r="L430" s="42"/>
      <c r="M430" s="86"/>
      <c r="N430" s="71"/>
      <c r="O430" s="72"/>
      <c r="P430" s="70"/>
      <c r="Q430" s="78"/>
      <c r="R430" s="79"/>
      <c r="S430" s="80">
        <f t="shared" si="43"/>
        <v>0</v>
      </c>
      <c r="T430" s="81">
        <f t="shared" si="43"/>
        <v>0</v>
      </c>
      <c r="U430" s="88">
        <f t="shared" si="43"/>
        <v>0</v>
      </c>
      <c r="V430" s="80"/>
      <c r="W430" s="81"/>
      <c r="X430" s="1"/>
    </row>
    <row r="431" spans="1:24" ht="23.25">
      <c r="A431" s="1"/>
      <c r="B431" s="40"/>
      <c r="C431" s="40"/>
      <c r="D431" s="40"/>
      <c r="E431" s="40"/>
      <c r="F431" s="50"/>
      <c r="G431" s="89"/>
      <c r="H431" s="40"/>
      <c r="I431" s="44"/>
      <c r="J431" s="48"/>
      <c r="K431" s="49"/>
      <c r="L431" s="42"/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0"/>
      <c r="C432" s="40"/>
      <c r="D432" s="40"/>
      <c r="E432" s="40"/>
      <c r="F432" s="50"/>
      <c r="G432" s="89"/>
      <c r="H432" s="96" t="s">
        <v>67</v>
      </c>
      <c r="I432" s="44"/>
      <c r="J432" s="48" t="s">
        <v>223</v>
      </c>
      <c r="K432" s="49"/>
      <c r="L432" s="42"/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0"/>
      <c r="C433" s="40"/>
      <c r="D433" s="40"/>
      <c r="E433" s="40"/>
      <c r="F433" s="50"/>
      <c r="G433" s="89"/>
      <c r="H433" s="96"/>
      <c r="I433" s="44"/>
      <c r="J433" s="48" t="s">
        <v>224</v>
      </c>
      <c r="K433" s="49"/>
      <c r="L433" s="42"/>
      <c r="M433" s="86"/>
      <c r="N433" s="71"/>
      <c r="O433" s="72"/>
      <c r="P433" s="70"/>
      <c r="Q433" s="78"/>
      <c r="R433" s="79"/>
      <c r="S433" s="80">
        <f>SUM(S434:S435)</f>
        <v>33124.2</v>
      </c>
      <c r="T433" s="81">
        <f>SUM(T434:T435)</f>
        <v>35899.5</v>
      </c>
      <c r="U433" s="88">
        <f>SUM(U434:U435)</f>
        <v>33572.7</v>
      </c>
      <c r="V433" s="80">
        <f>(U433/S433)*100</f>
        <v>101.3539949644067</v>
      </c>
      <c r="W433" s="81">
        <f>(U433/T433)*100</f>
        <v>93.51857268207078</v>
      </c>
      <c r="X433" s="1"/>
    </row>
    <row r="434" spans="1:24" ht="23.25">
      <c r="A434" s="1"/>
      <c r="B434" s="40"/>
      <c r="C434" s="40"/>
      <c r="D434" s="40"/>
      <c r="E434" s="40"/>
      <c r="F434" s="50"/>
      <c r="G434" s="89"/>
      <c r="H434" s="96"/>
      <c r="I434" s="44"/>
      <c r="J434" s="48" t="s">
        <v>40</v>
      </c>
      <c r="K434" s="49"/>
      <c r="L434" s="42"/>
      <c r="M434" s="86"/>
      <c r="N434" s="71"/>
      <c r="O434" s="72"/>
      <c r="P434" s="70"/>
      <c r="Q434" s="78"/>
      <c r="R434" s="79"/>
      <c r="S434" s="80">
        <v>33124.2</v>
      </c>
      <c r="T434" s="81">
        <v>35899.5</v>
      </c>
      <c r="U434" s="88">
        <v>33572.7</v>
      </c>
      <c r="V434" s="80">
        <f>(U434/S434)*100</f>
        <v>101.3539949644067</v>
      </c>
      <c r="W434" s="81">
        <f>(U434/T434)*100</f>
        <v>93.51857268207078</v>
      </c>
      <c r="X434" s="1"/>
    </row>
    <row r="435" spans="1:24" ht="23.25">
      <c r="A435" s="1"/>
      <c r="B435" s="40"/>
      <c r="C435" s="40"/>
      <c r="D435" s="40"/>
      <c r="E435" s="40"/>
      <c r="F435" s="50"/>
      <c r="G435" s="89"/>
      <c r="H435" s="96"/>
      <c r="I435" s="44"/>
      <c r="J435" s="48" t="s">
        <v>41</v>
      </c>
      <c r="K435" s="49"/>
      <c r="L435" s="42"/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0"/>
      <c r="C436" s="40"/>
      <c r="D436" s="40"/>
      <c r="E436" s="40"/>
      <c r="F436" s="50"/>
      <c r="G436" s="89"/>
      <c r="H436" s="96" t="s">
        <v>70</v>
      </c>
      <c r="I436" s="44"/>
      <c r="J436" s="48" t="s">
        <v>71</v>
      </c>
      <c r="K436" s="49"/>
      <c r="L436" s="42"/>
      <c r="M436" s="86"/>
      <c r="N436" s="71"/>
      <c r="O436" s="72"/>
      <c r="P436" s="70"/>
      <c r="Q436" s="78"/>
      <c r="R436" s="79"/>
      <c r="S436" s="80"/>
      <c r="T436" s="81"/>
      <c r="U436" s="88"/>
      <c r="V436" s="80"/>
      <c r="W436" s="81"/>
      <c r="X436" s="1"/>
    </row>
    <row r="437" spans="1:24" ht="23.25">
      <c r="A437" s="1"/>
      <c r="B437" s="40"/>
      <c r="C437" s="40"/>
      <c r="D437" s="40"/>
      <c r="E437" s="40"/>
      <c r="F437" s="50"/>
      <c r="G437" s="89"/>
      <c r="H437" s="96"/>
      <c r="I437" s="44"/>
      <c r="J437" s="48" t="s">
        <v>72</v>
      </c>
      <c r="K437" s="49"/>
      <c r="L437" s="42"/>
      <c r="M437" s="86"/>
      <c r="N437" s="71"/>
      <c r="O437" s="72"/>
      <c r="P437" s="70"/>
      <c r="Q437" s="78"/>
      <c r="R437" s="79"/>
      <c r="S437" s="80">
        <f>SUM(S438:S439)</f>
        <v>23596.2</v>
      </c>
      <c r="T437" s="81">
        <f>SUM(T438:T439)</f>
        <v>26460.6</v>
      </c>
      <c r="U437" s="88">
        <f>SUM(U438:U439)</f>
        <v>25917.7</v>
      </c>
      <c r="V437" s="80">
        <f>(U437/S437)*100</f>
        <v>109.8384485637518</v>
      </c>
      <c r="W437" s="81">
        <f>(U437/T437)*100</f>
        <v>97.94827025842197</v>
      </c>
      <c r="X437" s="1"/>
    </row>
    <row r="438" spans="1:24" ht="23.25">
      <c r="A438" s="1"/>
      <c r="B438" s="40"/>
      <c r="C438" s="40"/>
      <c r="D438" s="40"/>
      <c r="E438" s="40"/>
      <c r="F438" s="50"/>
      <c r="G438" s="89"/>
      <c r="H438" s="96"/>
      <c r="I438" s="44"/>
      <c r="J438" s="48" t="s">
        <v>40</v>
      </c>
      <c r="K438" s="49"/>
      <c r="L438" s="42"/>
      <c r="M438" s="86"/>
      <c r="N438" s="71"/>
      <c r="O438" s="72"/>
      <c r="P438" s="70"/>
      <c r="Q438" s="78"/>
      <c r="R438" s="79"/>
      <c r="S438" s="80">
        <v>23596.2</v>
      </c>
      <c r="T438" s="81">
        <v>26460.6</v>
      </c>
      <c r="U438" s="88">
        <v>25917.7</v>
      </c>
      <c r="V438" s="80">
        <f>(U438/S438)*100</f>
        <v>109.8384485637518</v>
      </c>
      <c r="W438" s="81">
        <f>(U438/T438)*100</f>
        <v>97.94827025842197</v>
      </c>
      <c r="X438" s="1"/>
    </row>
    <row r="439" spans="1:24" ht="23.25">
      <c r="A439" s="1"/>
      <c r="B439" s="40"/>
      <c r="C439" s="40"/>
      <c r="D439" s="40"/>
      <c r="E439" s="40"/>
      <c r="F439" s="50"/>
      <c r="G439" s="89"/>
      <c r="H439" s="96"/>
      <c r="I439" s="44"/>
      <c r="J439" s="48" t="s">
        <v>41</v>
      </c>
      <c r="K439" s="49"/>
      <c r="L439" s="42"/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0"/>
      <c r="C440" s="40"/>
      <c r="D440" s="40"/>
      <c r="E440" s="40"/>
      <c r="F440" s="50"/>
      <c r="G440" s="89"/>
      <c r="H440" s="96" t="s">
        <v>73</v>
      </c>
      <c r="I440" s="44"/>
      <c r="J440" s="48" t="s">
        <v>225</v>
      </c>
      <c r="K440" s="49"/>
      <c r="L440" s="42"/>
      <c r="M440" s="86"/>
      <c r="N440" s="71"/>
      <c r="O440" s="72"/>
      <c r="P440" s="70"/>
      <c r="Q440" s="78"/>
      <c r="R440" s="79"/>
      <c r="S440" s="80"/>
      <c r="T440" s="81"/>
      <c r="U440" s="88"/>
      <c r="V440" s="80"/>
      <c r="W440" s="81"/>
      <c r="X440" s="1"/>
    </row>
    <row r="441" spans="1:24" ht="23.25">
      <c r="A441" s="1"/>
      <c r="B441" s="40"/>
      <c r="C441" s="40"/>
      <c r="D441" s="40"/>
      <c r="E441" s="40"/>
      <c r="F441" s="50"/>
      <c r="G441" s="89"/>
      <c r="H441" s="96"/>
      <c r="I441" s="44"/>
      <c r="J441" s="48" t="s">
        <v>75</v>
      </c>
      <c r="K441" s="49"/>
      <c r="L441" s="42"/>
      <c r="M441" s="86"/>
      <c r="N441" s="71"/>
      <c r="O441" s="72"/>
      <c r="P441" s="70"/>
      <c r="Q441" s="78"/>
      <c r="R441" s="79"/>
      <c r="S441" s="80">
        <f>SUM(S442:S443)</f>
        <v>13953.7</v>
      </c>
      <c r="T441" s="81">
        <f>SUM(T442:T443)</f>
        <v>17215.5</v>
      </c>
      <c r="U441" s="88">
        <f>SUM(U442:U443)</f>
        <v>15943.7</v>
      </c>
      <c r="V441" s="80">
        <f>(U441/S441)*100</f>
        <v>114.26145036800276</v>
      </c>
      <c r="W441" s="81">
        <f>(U441/T441)*100</f>
        <v>92.61247131945049</v>
      </c>
      <c r="X441" s="1"/>
    </row>
    <row r="442" spans="1:24" ht="23.25">
      <c r="A442" s="1"/>
      <c r="B442" s="40"/>
      <c r="C442" s="40"/>
      <c r="D442" s="40"/>
      <c r="E442" s="40"/>
      <c r="F442" s="50"/>
      <c r="G442" s="89"/>
      <c r="H442" s="96"/>
      <c r="I442" s="44"/>
      <c r="J442" s="48" t="s">
        <v>40</v>
      </c>
      <c r="K442" s="49"/>
      <c r="L442" s="42"/>
      <c r="M442" s="86"/>
      <c r="N442" s="71"/>
      <c r="O442" s="72"/>
      <c r="P442" s="70"/>
      <c r="Q442" s="78"/>
      <c r="R442" s="79"/>
      <c r="S442" s="80">
        <v>13953.7</v>
      </c>
      <c r="T442" s="81">
        <v>17215.5</v>
      </c>
      <c r="U442" s="88">
        <v>15943.7</v>
      </c>
      <c r="V442" s="80">
        <f>(U442/S442)*100</f>
        <v>114.26145036800276</v>
      </c>
      <c r="W442" s="81">
        <f>(U442/T442)*100</f>
        <v>92.61247131945049</v>
      </c>
      <c r="X442" s="1"/>
    </row>
    <row r="443" spans="1:24" ht="23.25">
      <c r="A443" s="1"/>
      <c r="B443" s="40"/>
      <c r="C443" s="40"/>
      <c r="D443" s="40"/>
      <c r="E443" s="40"/>
      <c r="F443" s="50"/>
      <c r="G443" s="89"/>
      <c r="H443" s="96"/>
      <c r="I443" s="44"/>
      <c r="J443" s="48" t="s">
        <v>41</v>
      </c>
      <c r="K443" s="49"/>
      <c r="L443" s="42"/>
      <c r="M443" s="86"/>
      <c r="N443" s="71"/>
      <c r="O443" s="72"/>
      <c r="P443" s="70"/>
      <c r="Q443" s="78"/>
      <c r="R443" s="79"/>
      <c r="S443" s="80"/>
      <c r="T443" s="81"/>
      <c r="U443" s="88"/>
      <c r="V443" s="80"/>
      <c r="W443" s="81"/>
      <c r="X443" s="1"/>
    </row>
    <row r="444" spans="1:24" ht="23.25">
      <c r="A444" s="1"/>
      <c r="B444" s="40"/>
      <c r="C444" s="40"/>
      <c r="D444" s="40"/>
      <c r="E444" s="40"/>
      <c r="F444" s="50"/>
      <c r="G444" s="89"/>
      <c r="H444" s="96" t="s">
        <v>150</v>
      </c>
      <c r="I444" s="44"/>
      <c r="J444" s="48" t="s">
        <v>151</v>
      </c>
      <c r="K444" s="49"/>
      <c r="L444" s="42"/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0"/>
      <c r="C445" s="40"/>
      <c r="D445" s="40"/>
      <c r="E445" s="40"/>
      <c r="F445" s="50"/>
      <c r="G445" s="89"/>
      <c r="H445" s="40"/>
      <c r="I445" s="44"/>
      <c r="J445" s="48" t="s">
        <v>152</v>
      </c>
      <c r="K445" s="49"/>
      <c r="L445" s="42"/>
      <c r="M445" s="86"/>
      <c r="N445" s="71"/>
      <c r="O445" s="72"/>
      <c r="P445" s="70"/>
      <c r="Q445" s="78"/>
      <c r="R445" s="79"/>
      <c r="S445" s="80">
        <f>SUM(S446:S447)</f>
        <v>2275.6</v>
      </c>
      <c r="T445" s="81">
        <f>SUM(T446:T447)</f>
        <v>3591.5</v>
      </c>
      <c r="U445" s="88">
        <f>SUM(U446:U447)</f>
        <v>2457.5</v>
      </c>
      <c r="V445" s="80">
        <f>(U445/S445)*100</f>
        <v>107.99349622077695</v>
      </c>
      <c r="W445" s="81">
        <f>(U445/T445)*100</f>
        <v>68.42544897675066</v>
      </c>
      <c r="X445" s="1"/>
    </row>
    <row r="446" spans="1:24" ht="23.25">
      <c r="A446" s="1"/>
      <c r="B446" s="40"/>
      <c r="C446" s="40"/>
      <c r="D446" s="40"/>
      <c r="E446" s="40"/>
      <c r="F446" s="50"/>
      <c r="G446" s="89"/>
      <c r="H446" s="40"/>
      <c r="I446" s="44"/>
      <c r="J446" s="48" t="s">
        <v>40</v>
      </c>
      <c r="K446" s="49"/>
      <c r="L446" s="42"/>
      <c r="M446" s="86"/>
      <c r="N446" s="71"/>
      <c r="O446" s="72"/>
      <c r="P446" s="70"/>
      <c r="Q446" s="78"/>
      <c r="R446" s="79"/>
      <c r="S446" s="80">
        <v>2275.6</v>
      </c>
      <c r="T446" s="81">
        <v>3591.5</v>
      </c>
      <c r="U446" s="88">
        <v>2457.5</v>
      </c>
      <c r="V446" s="80">
        <f>(U446/S446)*100</f>
        <v>107.99349622077695</v>
      </c>
      <c r="W446" s="81">
        <f>(U446/T446)*100</f>
        <v>68.42544897675066</v>
      </c>
      <c r="X446" s="1"/>
    </row>
    <row r="447" spans="1:24" ht="23.25">
      <c r="A447" s="1"/>
      <c r="B447" s="40"/>
      <c r="C447" s="40"/>
      <c r="D447" s="40"/>
      <c r="E447" s="40"/>
      <c r="F447" s="50"/>
      <c r="G447" s="89"/>
      <c r="H447" s="40"/>
      <c r="I447" s="44"/>
      <c r="J447" s="48" t="s">
        <v>41</v>
      </c>
      <c r="K447" s="49"/>
      <c r="L447" s="42"/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0"/>
      <c r="C448" s="40"/>
      <c r="D448" s="40"/>
      <c r="E448" s="40"/>
      <c r="F448" s="50"/>
      <c r="G448" s="89"/>
      <c r="H448" s="40"/>
      <c r="I448" s="44"/>
      <c r="J448" s="48"/>
      <c r="K448" s="49"/>
      <c r="L448" s="42"/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0"/>
      <c r="C449" s="40"/>
      <c r="D449" s="96" t="s">
        <v>76</v>
      </c>
      <c r="E449" s="40"/>
      <c r="F449" s="50"/>
      <c r="G449" s="89"/>
      <c r="H449" s="40"/>
      <c r="I449" s="44"/>
      <c r="J449" s="48" t="s">
        <v>77</v>
      </c>
      <c r="K449" s="49"/>
      <c r="L449" s="42"/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1"/>
      <c r="C450" s="51"/>
      <c r="D450" s="51"/>
      <c r="E450" s="51"/>
      <c r="F450" s="90"/>
      <c r="G450" s="91"/>
      <c r="H450" s="51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567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35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36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33</v>
      </c>
      <c r="M455" s="23" t="s">
        <v>21</v>
      </c>
      <c r="N455" s="64"/>
      <c r="O455" s="17"/>
      <c r="P455" s="65"/>
      <c r="Q455" s="23" t="s">
        <v>3</v>
      </c>
      <c r="R455" s="16"/>
      <c r="S455" s="20" t="s">
        <v>37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34</v>
      </c>
      <c r="M456" s="30" t="s">
        <v>22</v>
      </c>
      <c r="N456" s="28" t="s">
        <v>6</v>
      </c>
      <c r="O456" s="67" t="s">
        <v>7</v>
      </c>
      <c r="P456" s="28" t="s">
        <v>8</v>
      </c>
      <c r="Q456" s="20" t="s">
        <v>31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7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20</v>
      </c>
      <c r="M457" s="28" t="s">
        <v>23</v>
      </c>
      <c r="N457" s="28"/>
      <c r="O457" s="28"/>
      <c r="P457" s="28"/>
      <c r="Q457" s="26" t="s">
        <v>26</v>
      </c>
      <c r="R457" s="29" t="s">
        <v>26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27</v>
      </c>
      <c r="R458" s="37" t="s">
        <v>28</v>
      </c>
      <c r="S458" s="31"/>
      <c r="T458" s="32"/>
      <c r="U458" s="33"/>
      <c r="V458" s="38" t="s">
        <v>29</v>
      </c>
      <c r="W458" s="39" t="s">
        <v>30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96" t="s">
        <v>153</v>
      </c>
      <c r="C460" s="96" t="s">
        <v>155</v>
      </c>
      <c r="D460" s="96" t="s">
        <v>76</v>
      </c>
      <c r="E460" s="96"/>
      <c r="F460" s="96"/>
      <c r="G460" s="96"/>
      <c r="H460" s="40"/>
      <c r="I460" s="44"/>
      <c r="J460" s="48" t="s">
        <v>78</v>
      </c>
      <c r="K460" s="49"/>
      <c r="L460" s="42"/>
      <c r="M460" s="86"/>
      <c r="N460" s="71"/>
      <c r="O460" s="72"/>
      <c r="P460" s="70"/>
      <c r="Q460" s="78"/>
      <c r="R460" s="79"/>
      <c r="S460" s="80">
        <f>SUM(S461:S462)</f>
        <v>2089082.2000000002</v>
      </c>
      <c r="T460" s="81">
        <f>SUM(T461:T462)</f>
        <v>2101918.9</v>
      </c>
      <c r="U460" s="88">
        <f>SUM(U461:U462)</f>
        <v>2000812.3</v>
      </c>
      <c r="V460" s="80">
        <f>(U460/S460)*100</f>
        <v>95.77470431752278</v>
      </c>
      <c r="W460" s="81">
        <f>(U460/T460)*100</f>
        <v>95.18979538173429</v>
      </c>
      <c r="X460" s="1"/>
    </row>
    <row r="461" spans="1:24" ht="23.25">
      <c r="A461" s="1"/>
      <c r="B461" s="96"/>
      <c r="C461" s="96"/>
      <c r="D461" s="96"/>
      <c r="E461" s="96"/>
      <c r="F461" s="96"/>
      <c r="G461" s="96"/>
      <c r="H461" s="40"/>
      <c r="I461" s="44"/>
      <c r="J461" s="48" t="s">
        <v>40</v>
      </c>
      <c r="K461" s="49"/>
      <c r="L461" s="42"/>
      <c r="M461" s="86"/>
      <c r="N461" s="71"/>
      <c r="O461" s="72"/>
      <c r="P461" s="70"/>
      <c r="Q461" s="78"/>
      <c r="R461" s="79"/>
      <c r="S461" s="80">
        <f aca="true" t="shared" si="44" ref="S461:U462">S465</f>
        <v>1164323.6</v>
      </c>
      <c r="T461" s="81">
        <f t="shared" si="44"/>
        <v>1180488.3</v>
      </c>
      <c r="U461" s="88">
        <f t="shared" si="44"/>
        <v>1107923.5</v>
      </c>
      <c r="V461" s="80">
        <f>(U461/S461)*100</f>
        <v>95.15597725580757</v>
      </c>
      <c r="W461" s="81">
        <f>(U461/T461)*100</f>
        <v>93.85298439637224</v>
      </c>
      <c r="X461" s="1"/>
    </row>
    <row r="462" spans="1:24" ht="23.25">
      <c r="A462" s="1"/>
      <c r="B462" s="96"/>
      <c r="C462" s="96"/>
      <c r="D462" s="96"/>
      <c r="E462" s="96"/>
      <c r="F462" s="96"/>
      <c r="G462" s="96"/>
      <c r="H462" s="40"/>
      <c r="I462" s="44"/>
      <c r="J462" s="48" t="s">
        <v>41</v>
      </c>
      <c r="K462" s="49"/>
      <c r="L462" s="42"/>
      <c r="M462" s="86"/>
      <c r="N462" s="71"/>
      <c r="O462" s="72"/>
      <c r="P462" s="70"/>
      <c r="Q462" s="78"/>
      <c r="R462" s="79"/>
      <c r="S462" s="80">
        <f t="shared" si="44"/>
        <v>924758.6</v>
      </c>
      <c r="T462" s="81">
        <f t="shared" si="44"/>
        <v>921430.6</v>
      </c>
      <c r="U462" s="88">
        <f t="shared" si="44"/>
        <v>892888.8</v>
      </c>
      <c r="V462" s="80">
        <f>(U462/S462)*100</f>
        <v>96.5537168294515</v>
      </c>
      <c r="W462" s="81">
        <f>(U462/T462)*100</f>
        <v>96.90244712949625</v>
      </c>
      <c r="X462" s="1"/>
    </row>
    <row r="463" spans="1:24" ht="23.25">
      <c r="A463" s="1"/>
      <c r="B463" s="96"/>
      <c r="C463" s="96"/>
      <c r="D463" s="96"/>
      <c r="E463" s="96"/>
      <c r="F463" s="96"/>
      <c r="G463" s="96"/>
      <c r="H463" s="40"/>
      <c r="I463" s="44"/>
      <c r="J463" s="48"/>
      <c r="K463" s="49"/>
      <c r="L463" s="42"/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96"/>
      <c r="C464" s="96"/>
      <c r="D464" s="96"/>
      <c r="E464" s="96" t="s">
        <v>45</v>
      </c>
      <c r="F464" s="96"/>
      <c r="G464" s="96"/>
      <c r="H464" s="40"/>
      <c r="I464" s="44"/>
      <c r="J464" s="48" t="s">
        <v>46</v>
      </c>
      <c r="K464" s="49"/>
      <c r="L464" s="42"/>
      <c r="M464" s="86"/>
      <c r="N464" s="71"/>
      <c r="O464" s="72"/>
      <c r="P464" s="70"/>
      <c r="Q464" s="78"/>
      <c r="R464" s="79"/>
      <c r="S464" s="80">
        <f>SUM(S465:S466)</f>
        <v>2089082.2000000002</v>
      </c>
      <c r="T464" s="81">
        <f>SUM(T465:T466)</f>
        <v>2101918.9</v>
      </c>
      <c r="U464" s="88">
        <f>SUM(U465:U466)</f>
        <v>2000812.3</v>
      </c>
      <c r="V464" s="80">
        <f>(U464/S464)*100</f>
        <v>95.77470431752278</v>
      </c>
      <c r="W464" s="81">
        <f>(U464/T464)*100</f>
        <v>95.18979538173429</v>
      </c>
      <c r="X464" s="1"/>
    </row>
    <row r="465" spans="1:24" ht="23.25">
      <c r="A465" s="1"/>
      <c r="B465" s="96"/>
      <c r="C465" s="96"/>
      <c r="D465" s="96"/>
      <c r="E465" s="96"/>
      <c r="F465" s="96"/>
      <c r="G465" s="96"/>
      <c r="H465" s="40"/>
      <c r="I465" s="44"/>
      <c r="J465" s="48" t="s">
        <v>40</v>
      </c>
      <c r="K465" s="49"/>
      <c r="L465" s="42"/>
      <c r="M465" s="86"/>
      <c r="N465" s="71"/>
      <c r="O465" s="72"/>
      <c r="P465" s="70"/>
      <c r="Q465" s="78"/>
      <c r="R465" s="79"/>
      <c r="S465" s="80">
        <f aca="true" t="shared" si="45" ref="S465:U466">S470+S572+S781+S806+S923+S935+S956+S977+S1008+S1075+S1110+S1142</f>
        <v>1164323.6</v>
      </c>
      <c r="T465" s="81">
        <f t="shared" si="45"/>
        <v>1180488.3</v>
      </c>
      <c r="U465" s="88">
        <f t="shared" si="45"/>
        <v>1107923.5</v>
      </c>
      <c r="V465" s="80">
        <f>(U465/S465)*100</f>
        <v>95.15597725580757</v>
      </c>
      <c r="W465" s="81">
        <f>(U465/T465)*100</f>
        <v>93.85298439637224</v>
      </c>
      <c r="X465" s="1"/>
    </row>
    <row r="466" spans="1:24" ht="23.25">
      <c r="A466" s="1"/>
      <c r="B466" s="96"/>
      <c r="C466" s="96"/>
      <c r="D466" s="96"/>
      <c r="E466" s="96"/>
      <c r="F466" s="96"/>
      <c r="G466" s="96"/>
      <c r="H466" s="40"/>
      <c r="I466" s="44"/>
      <c r="J466" s="48" t="s">
        <v>41</v>
      </c>
      <c r="K466" s="49"/>
      <c r="L466" s="42"/>
      <c r="M466" s="86"/>
      <c r="N466" s="71"/>
      <c r="O466" s="72"/>
      <c r="P466" s="70"/>
      <c r="Q466" s="78"/>
      <c r="R466" s="79"/>
      <c r="S466" s="80">
        <f t="shared" si="45"/>
        <v>924758.6</v>
      </c>
      <c r="T466" s="81">
        <f t="shared" si="45"/>
        <v>921430.6</v>
      </c>
      <c r="U466" s="88">
        <f t="shared" si="45"/>
        <v>892888.8</v>
      </c>
      <c r="V466" s="80">
        <f>(U466/S466)*100</f>
        <v>96.5537168294515</v>
      </c>
      <c r="W466" s="81">
        <f>(U466/T466)*100</f>
        <v>96.90244712949625</v>
      </c>
      <c r="X466" s="1"/>
    </row>
    <row r="467" spans="1:24" ht="23.25">
      <c r="A467" s="1"/>
      <c r="B467" s="96"/>
      <c r="C467" s="96"/>
      <c r="D467" s="96"/>
      <c r="E467" s="96"/>
      <c r="F467" s="96"/>
      <c r="G467" s="96"/>
      <c r="H467" s="40"/>
      <c r="I467" s="44"/>
      <c r="J467" s="48"/>
      <c r="K467" s="49"/>
      <c r="L467" s="42"/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96"/>
      <c r="C468" s="96"/>
      <c r="D468" s="96"/>
      <c r="E468" s="96"/>
      <c r="F468" s="96" t="s">
        <v>157</v>
      </c>
      <c r="G468" s="96"/>
      <c r="H468" s="40"/>
      <c r="I468" s="44"/>
      <c r="J468" s="48" t="s">
        <v>226</v>
      </c>
      <c r="K468" s="49"/>
      <c r="L468" s="42"/>
      <c r="M468" s="86"/>
      <c r="N468" s="71"/>
      <c r="O468" s="72"/>
      <c r="P468" s="70"/>
      <c r="Q468" s="78"/>
      <c r="R468" s="79"/>
      <c r="S468" s="80"/>
      <c r="T468" s="81"/>
      <c r="U468" s="88"/>
      <c r="V468" s="80"/>
      <c r="W468" s="81"/>
      <c r="X468" s="1"/>
    </row>
    <row r="469" spans="1:24" ht="23.25">
      <c r="A469" s="1"/>
      <c r="B469" s="96"/>
      <c r="C469" s="96"/>
      <c r="D469" s="96"/>
      <c r="E469" s="96"/>
      <c r="F469" s="96"/>
      <c r="G469" s="96"/>
      <c r="H469" s="40"/>
      <c r="I469" s="44"/>
      <c r="J469" s="48" t="s">
        <v>159</v>
      </c>
      <c r="K469" s="49"/>
      <c r="L469" s="42"/>
      <c r="M469" s="86"/>
      <c r="N469" s="71"/>
      <c r="O469" s="72"/>
      <c r="P469" s="70"/>
      <c r="Q469" s="78"/>
      <c r="R469" s="79"/>
      <c r="S469" s="80">
        <f>SUM(S470:S471)</f>
        <v>591700.8</v>
      </c>
      <c r="T469" s="81">
        <f>SUM(T470:T471)</f>
        <v>608436.6000000001</v>
      </c>
      <c r="U469" s="88">
        <f>SUM(U470:U471)</f>
        <v>595965.7</v>
      </c>
      <c r="V469" s="80">
        <f>(U469/S469)*100</f>
        <v>100.72078658673436</v>
      </c>
      <c r="W469" s="81">
        <f>(U469/T469)*100</f>
        <v>97.95033697841318</v>
      </c>
      <c r="X469" s="1"/>
    </row>
    <row r="470" spans="1:24" ht="23.25">
      <c r="A470" s="1"/>
      <c r="B470" s="96"/>
      <c r="C470" s="96"/>
      <c r="D470" s="96"/>
      <c r="E470" s="96"/>
      <c r="F470" s="96"/>
      <c r="G470" s="96"/>
      <c r="H470" s="40"/>
      <c r="I470" s="44"/>
      <c r="J470" s="48" t="s">
        <v>40</v>
      </c>
      <c r="K470" s="49"/>
      <c r="L470" s="42"/>
      <c r="M470" s="86"/>
      <c r="N470" s="71"/>
      <c r="O470" s="72"/>
      <c r="P470" s="70"/>
      <c r="Q470" s="78"/>
      <c r="R470" s="79"/>
      <c r="S470" s="80">
        <f aca="true" t="shared" si="46" ref="S470:U471">S474</f>
        <v>280353.89999999997</v>
      </c>
      <c r="T470" s="81">
        <f t="shared" si="46"/>
        <v>263897.9</v>
      </c>
      <c r="U470" s="88">
        <f t="shared" si="46"/>
        <v>254674.7</v>
      </c>
      <c r="V470" s="80">
        <f>(U470/S470)*100</f>
        <v>90.84043417979919</v>
      </c>
      <c r="W470" s="81">
        <f>(U470/T470)*100</f>
        <v>96.50501197622262</v>
      </c>
      <c r="X470" s="1"/>
    </row>
    <row r="471" spans="1:24" ht="23.25">
      <c r="A471" s="1"/>
      <c r="B471" s="96"/>
      <c r="C471" s="96"/>
      <c r="D471" s="96"/>
      <c r="E471" s="96"/>
      <c r="F471" s="96"/>
      <c r="G471" s="96"/>
      <c r="H471" s="40"/>
      <c r="I471" s="44"/>
      <c r="J471" s="48" t="s">
        <v>41</v>
      </c>
      <c r="K471" s="49"/>
      <c r="L471" s="42"/>
      <c r="M471" s="86"/>
      <c r="N471" s="71"/>
      <c r="O471" s="72"/>
      <c r="P471" s="70"/>
      <c r="Q471" s="78"/>
      <c r="R471" s="79"/>
      <c r="S471" s="80">
        <f t="shared" si="46"/>
        <v>311346.9</v>
      </c>
      <c r="T471" s="81">
        <f t="shared" si="46"/>
        <v>344538.7</v>
      </c>
      <c r="U471" s="88">
        <f t="shared" si="46"/>
        <v>341291</v>
      </c>
      <c r="V471" s="80">
        <f>(U471/S471)*100</f>
        <v>109.61760017523861</v>
      </c>
      <c r="W471" s="81">
        <f>(U471/T471)*100</f>
        <v>99.05737729897976</v>
      </c>
      <c r="X471" s="1"/>
    </row>
    <row r="472" spans="1:24" ht="23.25">
      <c r="A472" s="1"/>
      <c r="B472" s="96"/>
      <c r="C472" s="96"/>
      <c r="D472" s="96"/>
      <c r="E472" s="96"/>
      <c r="F472" s="96"/>
      <c r="G472" s="96"/>
      <c r="H472" s="40"/>
      <c r="I472" s="44"/>
      <c r="J472" s="48"/>
      <c r="K472" s="49"/>
      <c r="L472" s="42"/>
      <c r="M472" s="86"/>
      <c r="N472" s="71"/>
      <c r="O472" s="72"/>
      <c r="P472" s="70"/>
      <c r="Q472" s="78"/>
      <c r="R472" s="79"/>
      <c r="S472" s="80"/>
      <c r="T472" s="81"/>
      <c r="U472" s="88"/>
      <c r="V472" s="80"/>
      <c r="W472" s="81"/>
      <c r="X472" s="1"/>
    </row>
    <row r="473" spans="1:24" ht="23.25">
      <c r="A473" s="1"/>
      <c r="B473" s="96"/>
      <c r="C473" s="96"/>
      <c r="D473" s="96"/>
      <c r="E473" s="96"/>
      <c r="F473" s="96"/>
      <c r="G473" s="96" t="s">
        <v>49</v>
      </c>
      <c r="H473" s="40"/>
      <c r="I473" s="44"/>
      <c r="J473" s="48" t="s">
        <v>50</v>
      </c>
      <c r="K473" s="49"/>
      <c r="L473" s="42"/>
      <c r="M473" s="86"/>
      <c r="N473" s="71"/>
      <c r="O473" s="72"/>
      <c r="P473" s="70"/>
      <c r="Q473" s="78"/>
      <c r="R473" s="79"/>
      <c r="S473" s="80">
        <f>SUM(S474:S475)</f>
        <v>591700.8</v>
      </c>
      <c r="T473" s="81">
        <f>SUM(T474:T475)</f>
        <v>608436.6000000001</v>
      </c>
      <c r="U473" s="88">
        <f>SUM(U474:U475)</f>
        <v>595965.7</v>
      </c>
      <c r="V473" s="80">
        <f>(U473/S473)*100</f>
        <v>100.72078658673436</v>
      </c>
      <c r="W473" s="81">
        <f>(U473/T473)*100</f>
        <v>97.95033697841318</v>
      </c>
      <c r="X473" s="1"/>
    </row>
    <row r="474" spans="1:24" ht="23.25">
      <c r="A474" s="1"/>
      <c r="B474" s="40"/>
      <c r="C474" s="40"/>
      <c r="D474" s="40"/>
      <c r="E474" s="40"/>
      <c r="F474" s="50"/>
      <c r="G474" s="89"/>
      <c r="H474" s="40"/>
      <c r="I474" s="44"/>
      <c r="J474" s="48" t="s">
        <v>40</v>
      </c>
      <c r="K474" s="49"/>
      <c r="L474" s="42"/>
      <c r="M474" s="86"/>
      <c r="N474" s="71"/>
      <c r="O474" s="72"/>
      <c r="P474" s="70"/>
      <c r="Q474" s="78"/>
      <c r="R474" s="79"/>
      <c r="S474" s="80">
        <f>S539+S553+S557+S561+S564+S567</f>
        <v>280353.89999999997</v>
      </c>
      <c r="T474" s="81">
        <f>T539+T553+T557+T561+T564+T567</f>
        <v>263897.9</v>
      </c>
      <c r="U474" s="88">
        <f>U539+U553+U557+U561+U564+U567</f>
        <v>254674.7</v>
      </c>
      <c r="V474" s="80">
        <f>(U474/S474)*100</f>
        <v>90.84043417979919</v>
      </c>
      <c r="W474" s="81">
        <f>(U474/T474)*100</f>
        <v>96.50501197622262</v>
      </c>
      <c r="X474" s="1"/>
    </row>
    <row r="475" spans="1:24" ht="23.25">
      <c r="A475" s="1"/>
      <c r="B475" s="40"/>
      <c r="C475" s="40"/>
      <c r="D475" s="40"/>
      <c r="E475" s="40"/>
      <c r="F475" s="50"/>
      <c r="G475" s="89"/>
      <c r="H475" s="40"/>
      <c r="I475" s="44"/>
      <c r="J475" s="48" t="s">
        <v>41</v>
      </c>
      <c r="K475" s="49"/>
      <c r="L475" s="42"/>
      <c r="M475" s="86"/>
      <c r="N475" s="71"/>
      <c r="O475" s="72"/>
      <c r="P475" s="70"/>
      <c r="Q475" s="78"/>
      <c r="R475" s="79"/>
      <c r="S475" s="80">
        <f>S550+S554+S558+S562+S565+S568</f>
        <v>311346.9</v>
      </c>
      <c r="T475" s="81">
        <f>T550+T554+T558+T562+T565+T568</f>
        <v>344538.7</v>
      </c>
      <c r="U475" s="88">
        <f>U550+U554+U558+U562+U565+U568</f>
        <v>341291</v>
      </c>
      <c r="V475" s="80">
        <f>(U475/S475)*100</f>
        <v>109.61760017523861</v>
      </c>
      <c r="W475" s="81">
        <f>(U475/T475)*100</f>
        <v>99.05737729897976</v>
      </c>
      <c r="X475" s="1"/>
    </row>
    <row r="476" spans="1:24" ht="23.25">
      <c r="A476" s="1"/>
      <c r="B476" s="40"/>
      <c r="C476" s="40"/>
      <c r="D476" s="40"/>
      <c r="E476" s="40"/>
      <c r="F476" s="50"/>
      <c r="G476" s="89"/>
      <c r="H476" s="40"/>
      <c r="I476" s="44"/>
      <c r="J476" s="48"/>
      <c r="K476" s="49"/>
      <c r="L476" s="42"/>
      <c r="M476" s="86"/>
      <c r="N476" s="71"/>
      <c r="O476" s="72"/>
      <c r="P476" s="70"/>
      <c r="Q476" s="78"/>
      <c r="R476" s="79"/>
      <c r="S476" s="80"/>
      <c r="T476" s="81"/>
      <c r="U476" s="88"/>
      <c r="V476" s="80"/>
      <c r="W476" s="81"/>
      <c r="X476" s="1"/>
    </row>
    <row r="477" spans="1:24" ht="23.25">
      <c r="A477" s="1"/>
      <c r="B477" s="40"/>
      <c r="C477" s="40"/>
      <c r="D477" s="40"/>
      <c r="E477" s="40"/>
      <c r="F477" s="50"/>
      <c r="G477" s="89"/>
      <c r="H477" s="40"/>
      <c r="I477" s="44"/>
      <c r="J477" s="48" t="s">
        <v>227</v>
      </c>
      <c r="K477" s="49"/>
      <c r="L477" s="42" t="s">
        <v>228</v>
      </c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0"/>
      <c r="C478" s="40"/>
      <c r="D478" s="40"/>
      <c r="E478" s="40"/>
      <c r="F478" s="50"/>
      <c r="G478" s="89"/>
      <c r="H478" s="40"/>
      <c r="I478" s="44"/>
      <c r="J478" s="48" t="s">
        <v>229</v>
      </c>
      <c r="K478" s="49"/>
      <c r="L478" s="42" t="s">
        <v>230</v>
      </c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0"/>
      <c r="C479" s="40"/>
      <c r="D479" s="40"/>
      <c r="E479" s="40"/>
      <c r="F479" s="50"/>
      <c r="G479" s="89"/>
      <c r="H479" s="40"/>
      <c r="I479" s="44"/>
      <c r="J479" s="48" t="s">
        <v>231</v>
      </c>
      <c r="K479" s="49"/>
      <c r="L479" s="42" t="s">
        <v>232</v>
      </c>
      <c r="M479" s="86" t="s">
        <v>233</v>
      </c>
      <c r="N479" s="71">
        <v>70</v>
      </c>
      <c r="O479" s="72">
        <v>70</v>
      </c>
      <c r="P479" s="70">
        <v>70</v>
      </c>
      <c r="Q479" s="78">
        <f>(P479/N479)*100</f>
        <v>100</v>
      </c>
      <c r="R479" s="79">
        <f>(P479/O479)*100</f>
        <v>100</v>
      </c>
      <c r="S479" s="80">
        <f>SUM(S480:S481)</f>
        <v>28816.2</v>
      </c>
      <c r="T479" s="81">
        <f>SUM(T480:T481)</f>
        <v>30484.7</v>
      </c>
      <c r="U479" s="88">
        <f>SUM(U480:U481)</f>
        <v>29620.4</v>
      </c>
      <c r="V479" s="80">
        <f>(U479/S479)*100</f>
        <v>102.79079129100992</v>
      </c>
      <c r="W479" s="81">
        <f>(U479/T479)*100</f>
        <v>97.16480726397177</v>
      </c>
      <c r="X479" s="1"/>
    </row>
    <row r="480" spans="1:24" ht="23.25">
      <c r="A480" s="1"/>
      <c r="B480" s="40"/>
      <c r="C480" s="40"/>
      <c r="D480" s="40"/>
      <c r="E480" s="40"/>
      <c r="F480" s="50"/>
      <c r="G480" s="89"/>
      <c r="H480" s="40"/>
      <c r="I480" s="44"/>
      <c r="J480" s="48" t="s">
        <v>40</v>
      </c>
      <c r="K480" s="49"/>
      <c r="L480" s="42"/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0"/>
      <c r="C481" s="40"/>
      <c r="D481" s="40"/>
      <c r="E481" s="40"/>
      <c r="F481" s="50"/>
      <c r="G481" s="89"/>
      <c r="H481" s="40"/>
      <c r="I481" s="44"/>
      <c r="J481" s="48" t="s">
        <v>41</v>
      </c>
      <c r="K481" s="49"/>
      <c r="L481" s="42"/>
      <c r="M481" s="86"/>
      <c r="N481" s="71"/>
      <c r="O481" s="72"/>
      <c r="P481" s="70"/>
      <c r="Q481" s="78"/>
      <c r="R481" s="79"/>
      <c r="S481" s="80">
        <v>28816.2</v>
      </c>
      <c r="T481" s="81">
        <v>30484.7</v>
      </c>
      <c r="U481" s="88">
        <v>29620.4</v>
      </c>
      <c r="V481" s="80">
        <f>(U481/S481)*100</f>
        <v>102.79079129100992</v>
      </c>
      <c r="W481" s="81">
        <f>(U481/T481)*100</f>
        <v>97.16480726397177</v>
      </c>
      <c r="X481" s="1"/>
    </row>
    <row r="482" spans="1:24" ht="23.25">
      <c r="A482" s="1"/>
      <c r="B482" s="40"/>
      <c r="C482" s="40"/>
      <c r="D482" s="40"/>
      <c r="E482" s="40"/>
      <c r="F482" s="50"/>
      <c r="G482" s="89"/>
      <c r="H482" s="40"/>
      <c r="I482" s="44"/>
      <c r="J482" s="48" t="s">
        <v>234</v>
      </c>
      <c r="K482" s="49"/>
      <c r="L482" s="42" t="s">
        <v>235</v>
      </c>
      <c r="M482" s="86"/>
      <c r="N482" s="71"/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0"/>
      <c r="C483" s="40"/>
      <c r="D483" s="40"/>
      <c r="E483" s="40"/>
      <c r="F483" s="50"/>
      <c r="G483" s="89"/>
      <c r="H483" s="40"/>
      <c r="I483" s="44"/>
      <c r="J483" s="48" t="s">
        <v>236</v>
      </c>
      <c r="K483" s="49"/>
      <c r="L483" s="42" t="s">
        <v>237</v>
      </c>
      <c r="M483" s="86"/>
      <c r="N483" s="71"/>
      <c r="O483" s="72"/>
      <c r="P483" s="70"/>
      <c r="Q483" s="78"/>
      <c r="R483" s="79"/>
      <c r="S483" s="80"/>
      <c r="T483" s="81"/>
      <c r="U483" s="88"/>
      <c r="V483" s="80"/>
      <c r="W483" s="81"/>
      <c r="X483" s="1"/>
    </row>
    <row r="484" spans="1:24" ht="23.25">
      <c r="A484" s="1"/>
      <c r="B484" s="40"/>
      <c r="C484" s="40"/>
      <c r="D484" s="40"/>
      <c r="E484" s="40"/>
      <c r="F484" s="50"/>
      <c r="G484" s="89"/>
      <c r="H484" s="40"/>
      <c r="I484" s="44"/>
      <c r="J484" s="48" t="s">
        <v>238</v>
      </c>
      <c r="K484" s="49"/>
      <c r="L484" s="42" t="s">
        <v>239</v>
      </c>
      <c r="M484" s="86"/>
      <c r="N484" s="71"/>
      <c r="O484" s="72"/>
      <c r="P484" s="70"/>
      <c r="Q484" s="78"/>
      <c r="R484" s="79"/>
      <c r="S484" s="80"/>
      <c r="T484" s="81"/>
      <c r="U484" s="88"/>
      <c r="V484" s="80"/>
      <c r="W484" s="81"/>
      <c r="X484" s="1"/>
    </row>
    <row r="485" spans="1:24" ht="23.25">
      <c r="A485" s="1"/>
      <c r="B485" s="40"/>
      <c r="C485" s="40"/>
      <c r="D485" s="40"/>
      <c r="E485" s="40"/>
      <c r="F485" s="50"/>
      <c r="G485" s="89"/>
      <c r="H485" s="40"/>
      <c r="I485" s="44"/>
      <c r="J485" s="48"/>
      <c r="K485" s="49"/>
      <c r="L485" s="42" t="s">
        <v>240</v>
      </c>
      <c r="M485" s="86"/>
      <c r="N485" s="71"/>
      <c r="O485" s="72"/>
      <c r="P485" s="70"/>
      <c r="Q485" s="78"/>
      <c r="R485" s="79"/>
      <c r="S485" s="80"/>
      <c r="T485" s="81"/>
      <c r="U485" s="88"/>
      <c r="V485" s="80"/>
      <c r="W485" s="81"/>
      <c r="X485" s="1"/>
    </row>
    <row r="486" spans="1:24" ht="23.25">
      <c r="A486" s="1"/>
      <c r="B486" s="40"/>
      <c r="C486" s="40"/>
      <c r="D486" s="40"/>
      <c r="E486" s="40"/>
      <c r="F486" s="50"/>
      <c r="G486" s="89"/>
      <c r="H486" s="40"/>
      <c r="I486" s="44"/>
      <c r="J486" s="48"/>
      <c r="K486" s="49"/>
      <c r="L486" s="42" t="s">
        <v>241</v>
      </c>
      <c r="M486" s="86"/>
      <c r="N486" s="71"/>
      <c r="O486" s="72"/>
      <c r="P486" s="70"/>
      <c r="Q486" s="78"/>
      <c r="R486" s="79"/>
      <c r="S486" s="80"/>
      <c r="T486" s="81"/>
      <c r="U486" s="88"/>
      <c r="V486" s="80"/>
      <c r="W486" s="81"/>
      <c r="X486" s="1"/>
    </row>
    <row r="487" spans="1:24" ht="23.25">
      <c r="A487" s="1"/>
      <c r="B487" s="40"/>
      <c r="C487" s="40"/>
      <c r="D487" s="40"/>
      <c r="E487" s="40"/>
      <c r="F487" s="50"/>
      <c r="G487" s="89"/>
      <c r="H487" s="40"/>
      <c r="I487" s="44"/>
      <c r="J487" s="48"/>
      <c r="K487" s="49"/>
      <c r="L487" s="42" t="s">
        <v>242</v>
      </c>
      <c r="M487" s="86"/>
      <c r="N487" s="71"/>
      <c r="O487" s="72"/>
      <c r="P487" s="70"/>
      <c r="Q487" s="78"/>
      <c r="R487" s="79"/>
      <c r="S487" s="80"/>
      <c r="T487" s="81"/>
      <c r="U487" s="88"/>
      <c r="V487" s="80"/>
      <c r="W487" s="81"/>
      <c r="X487" s="1"/>
    </row>
    <row r="488" spans="1:24" ht="23.25">
      <c r="A488" s="1"/>
      <c r="B488" s="40"/>
      <c r="C488" s="40"/>
      <c r="D488" s="40"/>
      <c r="E488" s="40"/>
      <c r="F488" s="50"/>
      <c r="G488" s="89"/>
      <c r="H488" s="40"/>
      <c r="I488" s="44"/>
      <c r="J488" s="48"/>
      <c r="K488" s="49"/>
      <c r="L488" s="42" t="s">
        <v>243</v>
      </c>
      <c r="M488" s="86"/>
      <c r="N488" s="71"/>
      <c r="O488" s="72"/>
      <c r="P488" s="70"/>
      <c r="Q488" s="78"/>
      <c r="R488" s="79"/>
      <c r="S488" s="80"/>
      <c r="T488" s="81"/>
      <c r="U488" s="88"/>
      <c r="V488" s="80"/>
      <c r="W488" s="81"/>
      <c r="X488" s="1"/>
    </row>
    <row r="489" spans="1:24" ht="23.25">
      <c r="A489" s="1"/>
      <c r="B489" s="40"/>
      <c r="C489" s="40"/>
      <c r="D489" s="40"/>
      <c r="E489" s="40"/>
      <c r="F489" s="50"/>
      <c r="G489" s="89"/>
      <c r="H489" s="40"/>
      <c r="I489" s="44"/>
      <c r="J489" s="48"/>
      <c r="K489" s="49"/>
      <c r="L489" s="42" t="s">
        <v>244</v>
      </c>
      <c r="M489" s="86" t="s">
        <v>245</v>
      </c>
      <c r="N489" s="71">
        <v>230</v>
      </c>
      <c r="O489" s="72">
        <v>230</v>
      </c>
      <c r="P489" s="70">
        <v>243</v>
      </c>
      <c r="Q489" s="78">
        <f>(P489/N489)*100</f>
        <v>105.65217391304347</v>
      </c>
      <c r="R489" s="79">
        <f>(P489/O489)*100</f>
        <v>105.65217391304347</v>
      </c>
      <c r="S489" s="80">
        <f>SUM(S490:S491)</f>
        <v>23742.6</v>
      </c>
      <c r="T489" s="81">
        <f>SUM(T490:T491)</f>
        <v>25211.2</v>
      </c>
      <c r="U489" s="88">
        <f>SUM(U490:U491)</f>
        <v>24496.4</v>
      </c>
      <c r="V489" s="80">
        <f>(U489/S489)*100</f>
        <v>103.1748839638456</v>
      </c>
      <c r="W489" s="81">
        <f>(U489/T489)*100</f>
        <v>97.16475217363711</v>
      </c>
      <c r="X489" s="1"/>
    </row>
    <row r="490" spans="1:24" ht="23.25">
      <c r="A490" s="1"/>
      <c r="B490" s="40"/>
      <c r="C490" s="40"/>
      <c r="D490" s="40"/>
      <c r="E490" s="40"/>
      <c r="F490" s="50"/>
      <c r="G490" s="89"/>
      <c r="H490" s="40"/>
      <c r="I490" s="44"/>
      <c r="J490" s="48" t="s">
        <v>40</v>
      </c>
      <c r="K490" s="49"/>
      <c r="L490" s="42"/>
      <c r="M490" s="86"/>
      <c r="N490" s="71"/>
      <c r="O490" s="72"/>
      <c r="P490" s="70"/>
      <c r="Q490" s="78"/>
      <c r="R490" s="79"/>
      <c r="S490" s="80"/>
      <c r="T490" s="81"/>
      <c r="U490" s="88"/>
      <c r="V490" s="80"/>
      <c r="W490" s="81"/>
      <c r="X490" s="1"/>
    </row>
    <row r="491" spans="1:24" ht="23.25">
      <c r="A491" s="1"/>
      <c r="B491" s="40"/>
      <c r="C491" s="40"/>
      <c r="D491" s="40"/>
      <c r="E491" s="40"/>
      <c r="F491" s="50"/>
      <c r="G491" s="89"/>
      <c r="H491" s="40"/>
      <c r="I491" s="44"/>
      <c r="J491" s="48" t="s">
        <v>41</v>
      </c>
      <c r="K491" s="49"/>
      <c r="L491" s="42"/>
      <c r="M491" s="86"/>
      <c r="N491" s="71"/>
      <c r="O491" s="72"/>
      <c r="P491" s="70"/>
      <c r="Q491" s="78"/>
      <c r="R491" s="79"/>
      <c r="S491" s="80">
        <v>23742.6</v>
      </c>
      <c r="T491" s="81">
        <v>25211.2</v>
      </c>
      <c r="U491" s="88">
        <v>24496.4</v>
      </c>
      <c r="V491" s="80">
        <f>(U491/S491)*100</f>
        <v>103.1748839638456</v>
      </c>
      <c r="W491" s="81">
        <f>(U491/T491)*100</f>
        <v>97.16475217363711</v>
      </c>
      <c r="X491" s="1"/>
    </row>
    <row r="492" spans="1:24" ht="23.25">
      <c r="A492" s="1"/>
      <c r="B492" s="40"/>
      <c r="C492" s="40"/>
      <c r="D492" s="40"/>
      <c r="E492" s="40"/>
      <c r="F492" s="50"/>
      <c r="G492" s="89"/>
      <c r="H492" s="40"/>
      <c r="I492" s="44"/>
      <c r="J492" s="48" t="s">
        <v>246</v>
      </c>
      <c r="K492" s="49"/>
      <c r="L492" s="42" t="s">
        <v>235</v>
      </c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0"/>
      <c r="C493" s="40"/>
      <c r="D493" s="40"/>
      <c r="E493" s="40"/>
      <c r="F493" s="50"/>
      <c r="G493" s="89"/>
      <c r="H493" s="40"/>
      <c r="I493" s="44"/>
      <c r="J493" s="48" t="s">
        <v>247</v>
      </c>
      <c r="K493" s="49"/>
      <c r="L493" s="42" t="s">
        <v>248</v>
      </c>
      <c r="M493" s="86"/>
      <c r="N493" s="71"/>
      <c r="O493" s="72"/>
      <c r="P493" s="70"/>
      <c r="Q493" s="78"/>
      <c r="R493" s="79"/>
      <c r="S493" s="80"/>
      <c r="T493" s="81"/>
      <c r="U493" s="88"/>
      <c r="V493" s="80"/>
      <c r="W493" s="81"/>
      <c r="X493" s="1"/>
    </row>
    <row r="494" spans="1:24" ht="23.25">
      <c r="A494" s="1"/>
      <c r="B494" s="40"/>
      <c r="C494" s="40"/>
      <c r="D494" s="40"/>
      <c r="E494" s="40"/>
      <c r="F494" s="50"/>
      <c r="G494" s="89"/>
      <c r="H494" s="40"/>
      <c r="I494" s="44"/>
      <c r="J494" s="48" t="s">
        <v>249</v>
      </c>
      <c r="K494" s="49"/>
      <c r="L494" s="42" t="s">
        <v>250</v>
      </c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568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35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36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33</v>
      </c>
      <c r="M500" s="23" t="s">
        <v>21</v>
      </c>
      <c r="N500" s="64"/>
      <c r="O500" s="17"/>
      <c r="P500" s="65"/>
      <c r="Q500" s="23" t="s">
        <v>3</v>
      </c>
      <c r="R500" s="16"/>
      <c r="S500" s="20" t="s">
        <v>37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34</v>
      </c>
      <c r="M501" s="30" t="s">
        <v>22</v>
      </c>
      <c r="N501" s="28" t="s">
        <v>6</v>
      </c>
      <c r="O501" s="67" t="s">
        <v>7</v>
      </c>
      <c r="P501" s="28" t="s">
        <v>8</v>
      </c>
      <c r="Q501" s="20" t="s">
        <v>31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7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20</v>
      </c>
      <c r="M502" s="28" t="s">
        <v>23</v>
      </c>
      <c r="N502" s="28"/>
      <c r="O502" s="28"/>
      <c r="P502" s="28"/>
      <c r="Q502" s="26" t="s">
        <v>26</v>
      </c>
      <c r="R502" s="29" t="s">
        <v>26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27</v>
      </c>
      <c r="R503" s="37" t="s">
        <v>28</v>
      </c>
      <c r="S503" s="31"/>
      <c r="T503" s="32"/>
      <c r="U503" s="33"/>
      <c r="V503" s="38" t="s">
        <v>29</v>
      </c>
      <c r="W503" s="39" t="s">
        <v>30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96" t="s">
        <v>153</v>
      </c>
      <c r="C505" s="96" t="s">
        <v>155</v>
      </c>
      <c r="D505" s="96" t="s">
        <v>76</v>
      </c>
      <c r="E505" s="96" t="s">
        <v>45</v>
      </c>
      <c r="F505" s="96" t="s">
        <v>157</v>
      </c>
      <c r="G505" s="96" t="s">
        <v>49</v>
      </c>
      <c r="H505" s="40"/>
      <c r="I505" s="44"/>
      <c r="J505" s="48"/>
      <c r="K505" s="49"/>
      <c r="L505" s="42" t="s">
        <v>251</v>
      </c>
      <c r="M505" s="86"/>
      <c r="N505" s="71"/>
      <c r="O505" s="72"/>
      <c r="P505" s="70"/>
      <c r="Q505" s="78"/>
      <c r="R505" s="79"/>
      <c r="S505" s="80"/>
      <c r="T505" s="81"/>
      <c r="U505" s="88"/>
      <c r="V505" s="80"/>
      <c r="W505" s="81"/>
      <c r="X505" s="1"/>
    </row>
    <row r="506" spans="1:24" ht="23.25">
      <c r="A506" s="1"/>
      <c r="B506" s="96"/>
      <c r="C506" s="96"/>
      <c r="D506" s="96"/>
      <c r="E506" s="96"/>
      <c r="F506" s="96"/>
      <c r="G506" s="96"/>
      <c r="H506" s="40"/>
      <c r="I506" s="44"/>
      <c r="J506" s="48"/>
      <c r="K506" s="49"/>
      <c r="L506" s="42" t="s">
        <v>252</v>
      </c>
      <c r="M506" s="86"/>
      <c r="N506" s="71"/>
      <c r="O506" s="72"/>
      <c r="P506" s="70"/>
      <c r="Q506" s="78"/>
      <c r="R506" s="79"/>
      <c r="S506" s="80"/>
      <c r="T506" s="81"/>
      <c r="U506" s="88"/>
      <c r="V506" s="80"/>
      <c r="W506" s="81"/>
      <c r="X506" s="1"/>
    </row>
    <row r="507" spans="1:24" ht="23.25">
      <c r="A507" s="1"/>
      <c r="B507" s="40"/>
      <c r="C507" s="40"/>
      <c r="D507" s="40"/>
      <c r="E507" s="40"/>
      <c r="F507" s="50"/>
      <c r="G507" s="89"/>
      <c r="H507" s="40"/>
      <c r="I507" s="44"/>
      <c r="J507" s="48"/>
      <c r="K507" s="49"/>
      <c r="L507" s="42" t="s">
        <v>253</v>
      </c>
      <c r="M507" s="86"/>
      <c r="N507" s="71"/>
      <c r="O507" s="72"/>
      <c r="P507" s="70"/>
      <c r="Q507" s="78"/>
      <c r="R507" s="79"/>
      <c r="S507" s="80"/>
      <c r="T507" s="81"/>
      <c r="U507" s="88"/>
      <c r="V507" s="80"/>
      <c r="W507" s="81"/>
      <c r="X507" s="1"/>
    </row>
    <row r="508" spans="1:24" ht="23.25">
      <c r="A508" s="1"/>
      <c r="B508" s="40"/>
      <c r="C508" s="40"/>
      <c r="D508" s="40"/>
      <c r="E508" s="40"/>
      <c r="F508" s="50"/>
      <c r="G508" s="89"/>
      <c r="H508" s="40"/>
      <c r="I508" s="44"/>
      <c r="J508" s="48"/>
      <c r="K508" s="49"/>
      <c r="L508" s="42" t="s">
        <v>254</v>
      </c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0"/>
      <c r="C509" s="40"/>
      <c r="D509" s="40"/>
      <c r="E509" s="40"/>
      <c r="F509" s="50"/>
      <c r="G509" s="89"/>
      <c r="H509" s="40"/>
      <c r="I509" s="44"/>
      <c r="J509" s="48"/>
      <c r="K509" s="49"/>
      <c r="L509" s="42" t="s">
        <v>255</v>
      </c>
      <c r="M509" s="86"/>
      <c r="N509" s="71"/>
      <c r="O509" s="72"/>
      <c r="P509" s="70"/>
      <c r="Q509" s="78"/>
      <c r="R509" s="79"/>
      <c r="S509" s="80"/>
      <c r="T509" s="81"/>
      <c r="U509" s="88"/>
      <c r="V509" s="80"/>
      <c r="W509" s="81"/>
      <c r="X509" s="1"/>
    </row>
    <row r="510" spans="1:24" ht="23.25">
      <c r="A510" s="1"/>
      <c r="B510" s="40"/>
      <c r="C510" s="40"/>
      <c r="D510" s="40"/>
      <c r="E510" s="40"/>
      <c r="F510" s="50"/>
      <c r="G510" s="89"/>
      <c r="H510" s="40"/>
      <c r="I510" s="44"/>
      <c r="J510" s="48"/>
      <c r="K510" s="49"/>
      <c r="L510" s="42" t="s">
        <v>256</v>
      </c>
      <c r="M510" s="86"/>
      <c r="N510" s="71"/>
      <c r="O510" s="72"/>
      <c r="P510" s="70"/>
      <c r="Q510" s="78"/>
      <c r="R510" s="79"/>
      <c r="S510" s="80"/>
      <c r="T510" s="81"/>
      <c r="U510" s="88"/>
      <c r="V510" s="80"/>
      <c r="W510" s="81"/>
      <c r="X510" s="1"/>
    </row>
    <row r="511" spans="1:24" ht="23.25">
      <c r="A511" s="1"/>
      <c r="B511" s="40"/>
      <c r="C511" s="40"/>
      <c r="D511" s="40"/>
      <c r="E511" s="40"/>
      <c r="F511" s="50"/>
      <c r="G511" s="89"/>
      <c r="H511" s="40"/>
      <c r="I511" s="44"/>
      <c r="J511" s="48"/>
      <c r="K511" s="49"/>
      <c r="L511" s="42" t="s">
        <v>257</v>
      </c>
      <c r="M511" s="86"/>
      <c r="N511" s="71"/>
      <c r="O511" s="72"/>
      <c r="P511" s="70"/>
      <c r="Q511" s="78"/>
      <c r="R511" s="79"/>
      <c r="S511" s="80"/>
      <c r="T511" s="81"/>
      <c r="U511" s="88"/>
      <c r="V511" s="80"/>
      <c r="W511" s="81"/>
      <c r="X511" s="1"/>
    </row>
    <row r="512" spans="1:24" ht="23.25">
      <c r="A512" s="1"/>
      <c r="B512" s="40"/>
      <c r="C512" s="40"/>
      <c r="D512" s="40"/>
      <c r="E512" s="40"/>
      <c r="F512" s="50"/>
      <c r="G512" s="89"/>
      <c r="H512" s="40"/>
      <c r="I512" s="44"/>
      <c r="J512" s="48"/>
      <c r="K512" s="49"/>
      <c r="L512" s="42" t="s">
        <v>258</v>
      </c>
      <c r="M512" s="86" t="s">
        <v>259</v>
      </c>
      <c r="N512" s="71">
        <v>70</v>
      </c>
      <c r="O512" s="72">
        <v>70</v>
      </c>
      <c r="P512" s="70">
        <v>106</v>
      </c>
      <c r="Q512" s="78">
        <f>(P512/N512)*100</f>
        <v>151.42857142857142</v>
      </c>
      <c r="R512" s="79">
        <f>(P512/O512)*100</f>
        <v>151.42857142857142</v>
      </c>
      <c r="S512" s="80">
        <f>SUM(S513:S514)</f>
        <v>19638.8</v>
      </c>
      <c r="T512" s="81">
        <f>SUM(T513:T514)</f>
        <v>20835</v>
      </c>
      <c r="U512" s="88">
        <f>SUM(U513:U514)</f>
        <v>20265.2</v>
      </c>
      <c r="V512" s="80">
        <f>(U512/S512)*100</f>
        <v>103.18960425280568</v>
      </c>
      <c r="W512" s="81">
        <f>(U512/T512)*100</f>
        <v>97.26517878569715</v>
      </c>
      <c r="X512" s="1"/>
    </row>
    <row r="513" spans="1:24" ht="23.25">
      <c r="A513" s="1"/>
      <c r="B513" s="40"/>
      <c r="C513" s="40"/>
      <c r="D513" s="40"/>
      <c r="E513" s="40"/>
      <c r="F513" s="50"/>
      <c r="G513" s="89"/>
      <c r="H513" s="40"/>
      <c r="I513" s="44"/>
      <c r="J513" s="48" t="s">
        <v>40</v>
      </c>
      <c r="K513" s="49"/>
      <c r="L513" s="42"/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0"/>
      <c r="C514" s="40"/>
      <c r="D514" s="40"/>
      <c r="E514" s="40"/>
      <c r="F514" s="50"/>
      <c r="G514" s="89"/>
      <c r="H514" s="40"/>
      <c r="I514" s="44"/>
      <c r="J514" s="48" t="s">
        <v>41</v>
      </c>
      <c r="K514" s="49"/>
      <c r="L514" s="42"/>
      <c r="M514" s="86"/>
      <c r="N514" s="71"/>
      <c r="O514" s="72"/>
      <c r="P514" s="70"/>
      <c r="Q514" s="78"/>
      <c r="R514" s="79"/>
      <c r="S514" s="80">
        <v>19638.8</v>
      </c>
      <c r="T514" s="81">
        <v>20835</v>
      </c>
      <c r="U514" s="88">
        <v>20265.2</v>
      </c>
      <c r="V514" s="80">
        <f>(U514/S514)*100</f>
        <v>103.18960425280568</v>
      </c>
      <c r="W514" s="81">
        <f>(U514/T514)*100</f>
        <v>97.26517878569715</v>
      </c>
      <c r="X514" s="1"/>
    </row>
    <row r="515" spans="1:24" ht="23.25">
      <c r="A515" s="1"/>
      <c r="B515" s="40"/>
      <c r="C515" s="40"/>
      <c r="D515" s="40"/>
      <c r="E515" s="40"/>
      <c r="F515" s="50"/>
      <c r="G515" s="89"/>
      <c r="H515" s="40"/>
      <c r="I515" s="44"/>
      <c r="J515" s="48" t="s">
        <v>260</v>
      </c>
      <c r="K515" s="49"/>
      <c r="L515" s="42" t="s">
        <v>261</v>
      </c>
      <c r="M515" s="86"/>
      <c r="N515" s="71"/>
      <c r="O515" s="72"/>
      <c r="P515" s="70"/>
      <c r="Q515" s="78"/>
      <c r="R515" s="79"/>
      <c r="S515" s="80"/>
      <c r="T515" s="81"/>
      <c r="U515" s="88"/>
      <c r="V515" s="80"/>
      <c r="W515" s="81"/>
      <c r="X515" s="1"/>
    </row>
    <row r="516" spans="1:24" ht="23.25">
      <c r="A516" s="1"/>
      <c r="B516" s="40"/>
      <c r="C516" s="40"/>
      <c r="D516" s="40"/>
      <c r="E516" s="40"/>
      <c r="F516" s="50"/>
      <c r="G516" s="89"/>
      <c r="H516" s="40"/>
      <c r="I516" s="44"/>
      <c r="J516" s="48" t="s">
        <v>262</v>
      </c>
      <c r="K516" s="49"/>
      <c r="L516" s="42" t="s">
        <v>263</v>
      </c>
      <c r="M516" s="86"/>
      <c r="N516" s="71"/>
      <c r="O516" s="72"/>
      <c r="P516" s="70"/>
      <c r="Q516" s="78"/>
      <c r="R516" s="79"/>
      <c r="S516" s="80"/>
      <c r="T516" s="81"/>
      <c r="U516" s="88"/>
      <c r="V516" s="80"/>
      <c r="W516" s="81"/>
      <c r="X516" s="1"/>
    </row>
    <row r="517" spans="1:24" ht="23.25">
      <c r="A517" s="1"/>
      <c r="B517" s="40"/>
      <c r="C517" s="40"/>
      <c r="D517" s="40"/>
      <c r="E517" s="40"/>
      <c r="F517" s="50"/>
      <c r="G517" s="89"/>
      <c r="H517" s="40"/>
      <c r="I517" s="44"/>
      <c r="J517" s="48" t="s">
        <v>264</v>
      </c>
      <c r="K517" s="49"/>
      <c r="L517" s="42" t="s">
        <v>265</v>
      </c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0"/>
      <c r="C518" s="40"/>
      <c r="D518" s="40"/>
      <c r="E518" s="40"/>
      <c r="F518" s="50"/>
      <c r="G518" s="89"/>
      <c r="H518" s="40"/>
      <c r="I518" s="44"/>
      <c r="J518" s="48"/>
      <c r="K518" s="49"/>
      <c r="L518" s="42" t="s">
        <v>266</v>
      </c>
      <c r="M518" s="86"/>
      <c r="N518" s="71"/>
      <c r="O518" s="72"/>
      <c r="P518" s="70"/>
      <c r="Q518" s="78"/>
      <c r="R518" s="79"/>
      <c r="S518" s="80"/>
      <c r="T518" s="81"/>
      <c r="U518" s="88"/>
      <c r="V518" s="80"/>
      <c r="W518" s="81"/>
      <c r="X518" s="1"/>
    </row>
    <row r="519" spans="1:24" ht="23.25">
      <c r="A519" s="1"/>
      <c r="B519" s="40"/>
      <c r="C519" s="40"/>
      <c r="D519" s="40"/>
      <c r="E519" s="40"/>
      <c r="F519" s="50"/>
      <c r="G519" s="89"/>
      <c r="H519" s="40"/>
      <c r="I519" s="44"/>
      <c r="J519" s="48"/>
      <c r="K519" s="49"/>
      <c r="L519" s="42" t="s">
        <v>267</v>
      </c>
      <c r="M519" s="86"/>
      <c r="N519" s="71"/>
      <c r="O519" s="72"/>
      <c r="P519" s="70"/>
      <c r="Q519" s="78"/>
      <c r="R519" s="79"/>
      <c r="S519" s="80"/>
      <c r="T519" s="81"/>
      <c r="U519" s="88"/>
      <c r="V519" s="80"/>
      <c r="W519" s="81"/>
      <c r="X519" s="1"/>
    </row>
    <row r="520" spans="1:24" ht="23.25">
      <c r="A520" s="1"/>
      <c r="B520" s="40"/>
      <c r="C520" s="40"/>
      <c r="D520" s="40"/>
      <c r="E520" s="40"/>
      <c r="F520" s="50"/>
      <c r="G520" s="89"/>
      <c r="H520" s="40"/>
      <c r="I520" s="44"/>
      <c r="J520" s="48"/>
      <c r="K520" s="49"/>
      <c r="L520" s="42" t="s">
        <v>268</v>
      </c>
      <c r="M520" s="86"/>
      <c r="N520" s="71"/>
      <c r="O520" s="72"/>
      <c r="P520" s="70"/>
      <c r="Q520" s="78"/>
      <c r="R520" s="79"/>
      <c r="S520" s="80"/>
      <c r="T520" s="81"/>
      <c r="U520" s="88"/>
      <c r="V520" s="80"/>
      <c r="W520" s="81"/>
      <c r="X520" s="1"/>
    </row>
    <row r="521" spans="1:24" ht="23.25">
      <c r="A521" s="1"/>
      <c r="B521" s="40"/>
      <c r="C521" s="40"/>
      <c r="D521" s="40"/>
      <c r="E521" s="40"/>
      <c r="F521" s="50"/>
      <c r="G521" s="89"/>
      <c r="H521" s="40"/>
      <c r="I521" s="44"/>
      <c r="J521" s="48"/>
      <c r="K521" s="49"/>
      <c r="L521" s="42" t="s">
        <v>269</v>
      </c>
      <c r="M521" s="86"/>
      <c r="N521" s="71"/>
      <c r="O521" s="72"/>
      <c r="P521" s="70"/>
      <c r="Q521" s="78"/>
      <c r="R521" s="79"/>
      <c r="S521" s="80"/>
      <c r="T521" s="81"/>
      <c r="U521" s="88"/>
      <c r="V521" s="80"/>
      <c r="W521" s="81"/>
      <c r="X521" s="1"/>
    </row>
    <row r="522" spans="1:24" ht="23.25">
      <c r="A522" s="1"/>
      <c r="B522" s="40"/>
      <c r="C522" s="40"/>
      <c r="D522" s="40"/>
      <c r="E522" s="40"/>
      <c r="F522" s="50"/>
      <c r="G522" s="89"/>
      <c r="H522" s="40"/>
      <c r="I522" s="44"/>
      <c r="J522" s="48"/>
      <c r="K522" s="49"/>
      <c r="L522" s="42" t="s">
        <v>270</v>
      </c>
      <c r="M522" s="86"/>
      <c r="N522" s="71"/>
      <c r="O522" s="72"/>
      <c r="P522" s="70"/>
      <c r="Q522" s="78"/>
      <c r="R522" s="79"/>
      <c r="S522" s="80"/>
      <c r="T522" s="81"/>
      <c r="U522" s="88"/>
      <c r="V522" s="80"/>
      <c r="W522" s="81"/>
      <c r="X522" s="1"/>
    </row>
    <row r="523" spans="1:24" ht="23.25">
      <c r="A523" s="1"/>
      <c r="B523" s="40"/>
      <c r="C523" s="40"/>
      <c r="D523" s="40"/>
      <c r="E523" s="40"/>
      <c r="F523" s="50"/>
      <c r="G523" s="89"/>
      <c r="H523" s="40"/>
      <c r="I523" s="44"/>
      <c r="J523" s="48"/>
      <c r="K523" s="49"/>
      <c r="L523" s="42" t="s">
        <v>271</v>
      </c>
      <c r="M523" s="86"/>
      <c r="N523" s="71"/>
      <c r="O523" s="72"/>
      <c r="P523" s="70"/>
      <c r="Q523" s="78"/>
      <c r="R523" s="79"/>
      <c r="S523" s="80"/>
      <c r="T523" s="81"/>
      <c r="U523" s="88"/>
      <c r="V523" s="80"/>
      <c r="W523" s="81"/>
      <c r="X523" s="1"/>
    </row>
    <row r="524" spans="1:24" ht="23.25">
      <c r="A524" s="1"/>
      <c r="B524" s="40"/>
      <c r="C524" s="40"/>
      <c r="D524" s="40"/>
      <c r="E524" s="40"/>
      <c r="F524" s="50"/>
      <c r="G524" s="89"/>
      <c r="H524" s="40"/>
      <c r="I524" s="44"/>
      <c r="J524" s="48"/>
      <c r="K524" s="49"/>
      <c r="L524" s="42" t="s">
        <v>272</v>
      </c>
      <c r="M524" s="86"/>
      <c r="N524" s="71"/>
      <c r="O524" s="72"/>
      <c r="P524" s="70"/>
      <c r="Q524" s="78"/>
      <c r="R524" s="79"/>
      <c r="S524" s="80"/>
      <c r="T524" s="81"/>
      <c r="U524" s="88"/>
      <c r="V524" s="80"/>
      <c r="W524" s="81"/>
      <c r="X524" s="1"/>
    </row>
    <row r="525" spans="1:24" ht="23.25">
      <c r="A525" s="1"/>
      <c r="B525" s="40"/>
      <c r="C525" s="40"/>
      <c r="D525" s="40"/>
      <c r="E525" s="40"/>
      <c r="F525" s="50"/>
      <c r="G525" s="89"/>
      <c r="H525" s="40"/>
      <c r="I525" s="44"/>
      <c r="J525" s="48"/>
      <c r="K525" s="49"/>
      <c r="L525" s="42" t="s">
        <v>273</v>
      </c>
      <c r="M525" s="86"/>
      <c r="N525" s="71"/>
      <c r="O525" s="72"/>
      <c r="P525" s="70"/>
      <c r="Q525" s="78"/>
      <c r="R525" s="79"/>
      <c r="S525" s="80"/>
      <c r="T525" s="81"/>
      <c r="U525" s="88"/>
      <c r="V525" s="80"/>
      <c r="W525" s="81"/>
      <c r="X525" s="1"/>
    </row>
    <row r="526" spans="1:24" ht="23.25">
      <c r="A526" s="1"/>
      <c r="B526" s="40"/>
      <c r="C526" s="40"/>
      <c r="D526" s="40"/>
      <c r="E526" s="40"/>
      <c r="F526" s="50"/>
      <c r="G526" s="89"/>
      <c r="H526" s="40"/>
      <c r="I526" s="44"/>
      <c r="J526" s="48"/>
      <c r="K526" s="49"/>
      <c r="L526" s="42" t="s">
        <v>274</v>
      </c>
      <c r="M526" s="86"/>
      <c r="N526" s="71"/>
      <c r="O526" s="72"/>
      <c r="P526" s="70"/>
      <c r="Q526" s="78"/>
      <c r="R526" s="79"/>
      <c r="S526" s="80"/>
      <c r="T526" s="81"/>
      <c r="U526" s="88"/>
      <c r="V526" s="80"/>
      <c r="W526" s="81"/>
      <c r="X526" s="1"/>
    </row>
    <row r="527" spans="1:24" ht="23.25">
      <c r="A527" s="1"/>
      <c r="B527" s="40"/>
      <c r="C527" s="40"/>
      <c r="D527" s="40"/>
      <c r="E527" s="40"/>
      <c r="F527" s="50"/>
      <c r="G527" s="89"/>
      <c r="H527" s="40"/>
      <c r="I527" s="44"/>
      <c r="J527" s="48"/>
      <c r="K527" s="49"/>
      <c r="L527" s="42" t="s">
        <v>275</v>
      </c>
      <c r="M527" s="86" t="s">
        <v>276</v>
      </c>
      <c r="N527" s="71">
        <v>40</v>
      </c>
      <c r="O527" s="72">
        <v>40</v>
      </c>
      <c r="P527" s="70">
        <v>82</v>
      </c>
      <c r="Q527" s="78">
        <f>(P527/N527)*100</f>
        <v>204.99999999999997</v>
      </c>
      <c r="R527" s="79">
        <f>(P527/O527)*100</f>
        <v>204.99999999999997</v>
      </c>
      <c r="S527" s="80">
        <f>SUM(S528:S529)</f>
        <v>22077.5</v>
      </c>
      <c r="T527" s="81">
        <f>SUM(T528:T529)</f>
        <v>23401.2</v>
      </c>
      <c r="U527" s="88">
        <f>SUM(U528:U529)</f>
        <v>22761.2</v>
      </c>
      <c r="V527" s="80">
        <f>(U527/S527)*100</f>
        <v>103.09681802740347</v>
      </c>
      <c r="W527" s="81">
        <f>(U527/T527)*100</f>
        <v>97.26509751636668</v>
      </c>
      <c r="X527" s="1"/>
    </row>
    <row r="528" spans="1:24" ht="23.25">
      <c r="A528" s="1"/>
      <c r="B528" s="40"/>
      <c r="C528" s="40"/>
      <c r="D528" s="40"/>
      <c r="E528" s="40"/>
      <c r="F528" s="50"/>
      <c r="G528" s="89"/>
      <c r="H528" s="40"/>
      <c r="I528" s="44"/>
      <c r="J528" s="48" t="s">
        <v>40</v>
      </c>
      <c r="K528" s="49"/>
      <c r="L528" s="42"/>
      <c r="M528" s="86"/>
      <c r="N528" s="71"/>
      <c r="O528" s="72"/>
      <c r="P528" s="70"/>
      <c r="Q528" s="78"/>
      <c r="R528" s="79"/>
      <c r="S528" s="80"/>
      <c r="T528" s="81"/>
      <c r="U528" s="88"/>
      <c r="V528" s="80"/>
      <c r="W528" s="81"/>
      <c r="X528" s="1"/>
    </row>
    <row r="529" spans="1:24" ht="23.25">
      <c r="A529" s="1"/>
      <c r="B529" s="40"/>
      <c r="C529" s="40"/>
      <c r="D529" s="40"/>
      <c r="E529" s="40"/>
      <c r="F529" s="50"/>
      <c r="G529" s="89"/>
      <c r="H529" s="40"/>
      <c r="I529" s="44"/>
      <c r="J529" s="48" t="s">
        <v>41</v>
      </c>
      <c r="K529" s="49"/>
      <c r="L529" s="42"/>
      <c r="M529" s="86"/>
      <c r="N529" s="71"/>
      <c r="O529" s="72"/>
      <c r="P529" s="70"/>
      <c r="Q529" s="78"/>
      <c r="R529" s="79"/>
      <c r="S529" s="80">
        <v>22077.5</v>
      </c>
      <c r="T529" s="81">
        <v>23401.2</v>
      </c>
      <c r="U529" s="88">
        <v>22761.2</v>
      </c>
      <c r="V529" s="80">
        <f>(U529/S529)*100</f>
        <v>103.09681802740347</v>
      </c>
      <c r="W529" s="81">
        <f>(U529/T529)*100</f>
        <v>97.26509751636668</v>
      </c>
      <c r="X529" s="1"/>
    </row>
    <row r="530" spans="1:24" ht="23.25">
      <c r="A530" s="1"/>
      <c r="B530" s="40"/>
      <c r="C530" s="40"/>
      <c r="D530" s="40"/>
      <c r="E530" s="40"/>
      <c r="F530" s="50"/>
      <c r="G530" s="89"/>
      <c r="H530" s="40"/>
      <c r="I530" s="44"/>
      <c r="J530" s="48" t="s">
        <v>277</v>
      </c>
      <c r="K530" s="49"/>
      <c r="L530" s="42" t="s">
        <v>278</v>
      </c>
      <c r="M530" s="86"/>
      <c r="N530" s="71"/>
      <c r="O530" s="72"/>
      <c r="P530" s="70"/>
      <c r="Q530" s="78"/>
      <c r="R530" s="79"/>
      <c r="S530" s="80"/>
      <c r="T530" s="81"/>
      <c r="U530" s="88"/>
      <c r="V530" s="80"/>
      <c r="W530" s="81"/>
      <c r="X530" s="1"/>
    </row>
    <row r="531" spans="1:24" ht="23.25">
      <c r="A531" s="1"/>
      <c r="B531" s="40"/>
      <c r="C531" s="40"/>
      <c r="D531" s="40"/>
      <c r="E531" s="40"/>
      <c r="F531" s="50"/>
      <c r="G531" s="89"/>
      <c r="H531" s="40"/>
      <c r="I531" s="44"/>
      <c r="J531" s="48" t="s">
        <v>279</v>
      </c>
      <c r="K531" s="49"/>
      <c r="L531" s="42" t="s">
        <v>280</v>
      </c>
      <c r="M531" s="86"/>
      <c r="N531" s="71"/>
      <c r="O531" s="72"/>
      <c r="P531" s="70"/>
      <c r="Q531" s="78"/>
      <c r="R531" s="79"/>
      <c r="S531" s="80"/>
      <c r="T531" s="81"/>
      <c r="U531" s="88"/>
      <c r="V531" s="80"/>
      <c r="W531" s="81"/>
      <c r="X531" s="1"/>
    </row>
    <row r="532" spans="1:24" ht="23.25">
      <c r="A532" s="1"/>
      <c r="B532" s="40"/>
      <c r="C532" s="40"/>
      <c r="D532" s="40"/>
      <c r="E532" s="40"/>
      <c r="F532" s="50"/>
      <c r="G532" s="89"/>
      <c r="H532" s="40"/>
      <c r="I532" s="44"/>
      <c r="J532" s="48" t="s">
        <v>281</v>
      </c>
      <c r="K532" s="49"/>
      <c r="L532" s="42" t="s">
        <v>282</v>
      </c>
      <c r="M532" s="86" t="s">
        <v>283</v>
      </c>
      <c r="N532" s="71"/>
      <c r="O532" s="72"/>
      <c r="P532" s="70"/>
      <c r="Q532" s="78"/>
      <c r="R532" s="79"/>
      <c r="S532" s="80"/>
      <c r="T532" s="81"/>
      <c r="U532" s="88"/>
      <c r="V532" s="80"/>
      <c r="W532" s="81"/>
      <c r="X532" s="1"/>
    </row>
    <row r="533" spans="1:24" ht="23.25">
      <c r="A533" s="1"/>
      <c r="B533" s="40"/>
      <c r="C533" s="40"/>
      <c r="D533" s="40"/>
      <c r="E533" s="40"/>
      <c r="F533" s="50"/>
      <c r="G533" s="89"/>
      <c r="H533" s="40"/>
      <c r="I533" s="44"/>
      <c r="J533" s="48"/>
      <c r="K533" s="49"/>
      <c r="L533" s="42" t="s">
        <v>284</v>
      </c>
      <c r="M533" s="86" t="s">
        <v>285</v>
      </c>
      <c r="N533" s="71"/>
      <c r="O533" s="72"/>
      <c r="P533" s="70"/>
      <c r="Q533" s="78"/>
      <c r="R533" s="79"/>
      <c r="S533" s="80"/>
      <c r="T533" s="81"/>
      <c r="U533" s="88"/>
      <c r="V533" s="80"/>
      <c r="W533" s="81"/>
      <c r="X533" s="1"/>
    </row>
    <row r="534" spans="1:24" ht="23.25">
      <c r="A534" s="1"/>
      <c r="B534" s="40"/>
      <c r="C534" s="40"/>
      <c r="D534" s="40"/>
      <c r="E534" s="40"/>
      <c r="F534" s="50"/>
      <c r="G534" s="89"/>
      <c r="H534" s="40"/>
      <c r="I534" s="44"/>
      <c r="J534" s="48"/>
      <c r="K534" s="49"/>
      <c r="L534" s="42" t="s">
        <v>286</v>
      </c>
      <c r="M534" s="86" t="s">
        <v>287</v>
      </c>
      <c r="N534" s="71">
        <v>21</v>
      </c>
      <c r="O534" s="72">
        <v>21</v>
      </c>
      <c r="P534" s="70">
        <v>22</v>
      </c>
      <c r="Q534" s="78">
        <f>(P534/N534)*100</f>
        <v>104.76190476190477</v>
      </c>
      <c r="R534" s="79">
        <f>(P534/O534)*100</f>
        <v>104.76190476190477</v>
      </c>
      <c r="S534" s="80">
        <f>SUM(S535:S536)</f>
        <v>15104.8</v>
      </c>
      <c r="T534" s="81">
        <f>SUM(T535:T536)</f>
        <v>16039.5</v>
      </c>
      <c r="U534" s="88">
        <f>SUM(U535:U536)</f>
        <v>15585.8</v>
      </c>
      <c r="V534" s="80">
        <f>(U534/S534)*100</f>
        <v>103.18441819818867</v>
      </c>
      <c r="W534" s="81">
        <f>(U534/T534)*100</f>
        <v>97.17135820942049</v>
      </c>
      <c r="X534" s="1"/>
    </row>
    <row r="535" spans="1:24" ht="23.25">
      <c r="A535" s="1"/>
      <c r="B535" s="40"/>
      <c r="C535" s="40"/>
      <c r="D535" s="40"/>
      <c r="E535" s="40"/>
      <c r="F535" s="50"/>
      <c r="G535" s="89"/>
      <c r="H535" s="40"/>
      <c r="I535" s="44"/>
      <c r="J535" s="48" t="s">
        <v>40</v>
      </c>
      <c r="K535" s="49"/>
      <c r="L535" s="42"/>
      <c r="M535" s="86"/>
      <c r="N535" s="71"/>
      <c r="O535" s="72"/>
      <c r="P535" s="70"/>
      <c r="Q535" s="78"/>
      <c r="R535" s="79"/>
      <c r="S535" s="80"/>
      <c r="T535" s="81"/>
      <c r="U535" s="88"/>
      <c r="V535" s="80"/>
      <c r="W535" s="81"/>
      <c r="X535" s="1"/>
    </row>
    <row r="536" spans="1:24" ht="23.25">
      <c r="A536" s="1"/>
      <c r="B536" s="40"/>
      <c r="C536" s="40"/>
      <c r="D536" s="40"/>
      <c r="E536" s="40"/>
      <c r="F536" s="50"/>
      <c r="G536" s="89"/>
      <c r="H536" s="40"/>
      <c r="I536" s="44"/>
      <c r="J536" s="48" t="s">
        <v>41</v>
      </c>
      <c r="K536" s="49"/>
      <c r="L536" s="42"/>
      <c r="M536" s="86"/>
      <c r="N536" s="71"/>
      <c r="O536" s="72"/>
      <c r="P536" s="70"/>
      <c r="Q536" s="78"/>
      <c r="R536" s="79"/>
      <c r="S536" s="80">
        <v>15104.8</v>
      </c>
      <c r="T536" s="81">
        <v>16039.5</v>
      </c>
      <c r="U536" s="88">
        <v>15585.8</v>
      </c>
      <c r="V536" s="80">
        <f>(U536/S536)*100</f>
        <v>103.18441819818867</v>
      </c>
      <c r="W536" s="81">
        <f>(U536/T536)*100</f>
        <v>97.17135820942049</v>
      </c>
      <c r="X536" s="1"/>
    </row>
    <row r="537" spans="1:24" ht="23.25">
      <c r="A537" s="1"/>
      <c r="B537" s="40"/>
      <c r="C537" s="40"/>
      <c r="D537" s="40"/>
      <c r="E537" s="40"/>
      <c r="F537" s="50"/>
      <c r="G537" s="89"/>
      <c r="H537" s="40"/>
      <c r="I537" s="44"/>
      <c r="J537" s="48"/>
      <c r="K537" s="49"/>
      <c r="L537" s="42"/>
      <c r="M537" s="86"/>
      <c r="N537" s="71"/>
      <c r="O537" s="72"/>
      <c r="P537" s="70"/>
      <c r="Q537" s="78"/>
      <c r="R537" s="79"/>
      <c r="S537" s="80"/>
      <c r="T537" s="81"/>
      <c r="U537" s="88"/>
      <c r="V537" s="80"/>
      <c r="W537" s="81"/>
      <c r="X537" s="1"/>
    </row>
    <row r="538" spans="1:24" ht="23.25">
      <c r="A538" s="1"/>
      <c r="B538" s="40"/>
      <c r="C538" s="40"/>
      <c r="D538" s="40"/>
      <c r="E538" s="40"/>
      <c r="F538" s="50"/>
      <c r="G538" s="89"/>
      <c r="H538" s="96" t="s">
        <v>79</v>
      </c>
      <c r="I538" s="44"/>
      <c r="J538" s="48" t="s">
        <v>80</v>
      </c>
      <c r="K538" s="49"/>
      <c r="L538" s="42"/>
      <c r="M538" s="86"/>
      <c r="N538" s="71"/>
      <c r="O538" s="72"/>
      <c r="P538" s="70"/>
      <c r="Q538" s="78"/>
      <c r="R538" s="79"/>
      <c r="S538" s="80">
        <f>SUM(S539:S550)</f>
        <v>48801.5</v>
      </c>
      <c r="T538" s="81">
        <f>SUM(T539:T550)</f>
        <v>39235.7</v>
      </c>
      <c r="U538" s="88">
        <f>SUM(U539:U550)</f>
        <v>37413.9</v>
      </c>
      <c r="V538" s="80">
        <f>(U538/S538)*100</f>
        <v>76.66547134821677</v>
      </c>
      <c r="W538" s="81">
        <f>(U538/T538)*100</f>
        <v>95.35677966749671</v>
      </c>
      <c r="X538" s="1"/>
    </row>
    <row r="539" spans="1:24" ht="23.25">
      <c r="A539" s="1"/>
      <c r="B539" s="40"/>
      <c r="C539" s="40"/>
      <c r="D539" s="40"/>
      <c r="E539" s="40"/>
      <c r="F539" s="50"/>
      <c r="G539" s="89"/>
      <c r="H539" s="40"/>
      <c r="I539" s="44"/>
      <c r="J539" s="48" t="s">
        <v>40</v>
      </c>
      <c r="K539" s="49"/>
      <c r="L539" s="42"/>
      <c r="M539" s="86"/>
      <c r="N539" s="71"/>
      <c r="O539" s="72"/>
      <c r="P539" s="70"/>
      <c r="Q539" s="78"/>
      <c r="R539" s="79"/>
      <c r="S539" s="80">
        <v>39011.5</v>
      </c>
      <c r="T539" s="81">
        <v>39235.7</v>
      </c>
      <c r="U539" s="88">
        <v>37413.9</v>
      </c>
      <c r="V539" s="80">
        <f>(U539/S539)*100</f>
        <v>95.90479730335927</v>
      </c>
      <c r="W539" s="81">
        <f>(U539/T539)*100</f>
        <v>95.35677966749671</v>
      </c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569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35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36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33</v>
      </c>
      <c r="M545" s="23" t="s">
        <v>21</v>
      </c>
      <c r="N545" s="64"/>
      <c r="O545" s="17"/>
      <c r="P545" s="65"/>
      <c r="Q545" s="23" t="s">
        <v>3</v>
      </c>
      <c r="R545" s="16"/>
      <c r="S545" s="20" t="s">
        <v>37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34</v>
      </c>
      <c r="M546" s="30" t="s">
        <v>22</v>
      </c>
      <c r="N546" s="28" t="s">
        <v>6</v>
      </c>
      <c r="O546" s="67" t="s">
        <v>7</v>
      </c>
      <c r="P546" s="28" t="s">
        <v>8</v>
      </c>
      <c r="Q546" s="20" t="s">
        <v>31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7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20</v>
      </c>
      <c r="M547" s="28" t="s">
        <v>23</v>
      </c>
      <c r="N547" s="28"/>
      <c r="O547" s="28"/>
      <c r="P547" s="28"/>
      <c r="Q547" s="26" t="s">
        <v>26</v>
      </c>
      <c r="R547" s="29" t="s">
        <v>26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27</v>
      </c>
      <c r="R548" s="37" t="s">
        <v>28</v>
      </c>
      <c r="S548" s="31"/>
      <c r="T548" s="32"/>
      <c r="U548" s="33"/>
      <c r="V548" s="38" t="s">
        <v>29</v>
      </c>
      <c r="W548" s="39" t="s">
        <v>30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96" t="s">
        <v>153</v>
      </c>
      <c r="C550" s="96" t="s">
        <v>155</v>
      </c>
      <c r="D550" s="96" t="s">
        <v>76</v>
      </c>
      <c r="E550" s="96" t="s">
        <v>45</v>
      </c>
      <c r="F550" s="96" t="s">
        <v>157</v>
      </c>
      <c r="G550" s="96" t="s">
        <v>49</v>
      </c>
      <c r="H550" s="96" t="s">
        <v>79</v>
      </c>
      <c r="I550" s="44"/>
      <c r="J550" s="48" t="s">
        <v>41</v>
      </c>
      <c r="K550" s="49"/>
      <c r="L550" s="42"/>
      <c r="M550" s="86"/>
      <c r="N550" s="71"/>
      <c r="O550" s="72"/>
      <c r="P550" s="70"/>
      <c r="Q550" s="78"/>
      <c r="R550" s="79"/>
      <c r="S550" s="80">
        <v>9790</v>
      </c>
      <c r="T550" s="81"/>
      <c r="U550" s="88"/>
      <c r="V550" s="80">
        <f>(U550/S550)*100</f>
        <v>0</v>
      </c>
      <c r="W550" s="81"/>
      <c r="X550" s="1"/>
    </row>
    <row r="551" spans="1:24" ht="23.25">
      <c r="A551" s="1"/>
      <c r="B551" s="96"/>
      <c r="C551" s="96"/>
      <c r="D551" s="96"/>
      <c r="E551" s="96"/>
      <c r="F551" s="96"/>
      <c r="G551" s="96"/>
      <c r="H551" s="96" t="s">
        <v>89</v>
      </c>
      <c r="I551" s="44"/>
      <c r="J551" s="48" t="s">
        <v>288</v>
      </c>
      <c r="K551" s="49"/>
      <c r="L551" s="42"/>
      <c r="M551" s="86"/>
      <c r="N551" s="71"/>
      <c r="O551" s="72"/>
      <c r="P551" s="70"/>
      <c r="Q551" s="78"/>
      <c r="R551" s="79"/>
      <c r="S551" s="80"/>
      <c r="T551" s="81"/>
      <c r="U551" s="88"/>
      <c r="V551" s="80"/>
      <c r="W551" s="81"/>
      <c r="X551" s="1"/>
    </row>
    <row r="552" spans="1:24" ht="23.25">
      <c r="A552" s="1"/>
      <c r="B552" s="96"/>
      <c r="C552" s="96"/>
      <c r="D552" s="96"/>
      <c r="E552" s="96"/>
      <c r="F552" s="96"/>
      <c r="G552" s="96"/>
      <c r="H552" s="96"/>
      <c r="I552" s="44"/>
      <c r="J552" s="48" t="s">
        <v>91</v>
      </c>
      <c r="K552" s="49"/>
      <c r="L552" s="42"/>
      <c r="M552" s="86"/>
      <c r="N552" s="71"/>
      <c r="O552" s="72"/>
      <c r="P552" s="70"/>
      <c r="Q552" s="78"/>
      <c r="R552" s="79"/>
      <c r="S552" s="80">
        <f>SUM(S553:S554)</f>
        <v>204976</v>
      </c>
      <c r="T552" s="81">
        <f>SUM(T553:T554)</f>
        <v>205991.4</v>
      </c>
      <c r="U552" s="88">
        <f>SUM(U553:U554)</f>
        <v>205387.1</v>
      </c>
      <c r="V552" s="80">
        <f>(U552/S552)*100</f>
        <v>100.20056006556865</v>
      </c>
      <c r="W552" s="81">
        <f>(U552/T552)*100</f>
        <v>99.70663823829538</v>
      </c>
      <c r="X552" s="1"/>
    </row>
    <row r="553" spans="1:24" ht="23.25">
      <c r="A553" s="1"/>
      <c r="B553" s="96"/>
      <c r="C553" s="96"/>
      <c r="D553" s="96"/>
      <c r="E553" s="96"/>
      <c r="F553" s="96"/>
      <c r="G553" s="96"/>
      <c r="H553" s="96"/>
      <c r="I553" s="44"/>
      <c r="J553" s="48" t="s">
        <v>40</v>
      </c>
      <c r="K553" s="49"/>
      <c r="L553" s="42"/>
      <c r="M553" s="86"/>
      <c r="N553" s="71"/>
      <c r="O553" s="72"/>
      <c r="P553" s="70"/>
      <c r="Q553" s="78"/>
      <c r="R553" s="79"/>
      <c r="S553" s="80">
        <v>12799</v>
      </c>
      <c r="T553" s="81">
        <v>13214.4</v>
      </c>
      <c r="U553" s="88">
        <v>12610.1</v>
      </c>
      <c r="V553" s="80">
        <f>(U553/S553)*100</f>
        <v>98.52410344558169</v>
      </c>
      <c r="W553" s="81">
        <f>(U553/T553)*100</f>
        <v>95.42695846954837</v>
      </c>
      <c r="X553" s="1"/>
    </row>
    <row r="554" spans="1:24" ht="23.25">
      <c r="A554" s="1"/>
      <c r="B554" s="96"/>
      <c r="C554" s="96"/>
      <c r="D554" s="96"/>
      <c r="E554" s="96"/>
      <c r="F554" s="96"/>
      <c r="G554" s="96"/>
      <c r="H554" s="96"/>
      <c r="I554" s="44"/>
      <c r="J554" s="48" t="s">
        <v>41</v>
      </c>
      <c r="K554" s="49"/>
      <c r="L554" s="42"/>
      <c r="M554" s="86"/>
      <c r="N554" s="71"/>
      <c r="O554" s="72"/>
      <c r="P554" s="70"/>
      <c r="Q554" s="78"/>
      <c r="R554" s="79"/>
      <c r="S554" s="80">
        <v>192177</v>
      </c>
      <c r="T554" s="81">
        <v>192777</v>
      </c>
      <c r="U554" s="88">
        <v>192777</v>
      </c>
      <c r="V554" s="80">
        <f>(U554/S554)*100</f>
        <v>100.31221217939712</v>
      </c>
      <c r="W554" s="81">
        <f>(U554/T554)*100</f>
        <v>100</v>
      </c>
      <c r="X554" s="1"/>
    </row>
    <row r="555" spans="1:24" ht="23.25">
      <c r="A555" s="1"/>
      <c r="B555" s="96"/>
      <c r="C555" s="96"/>
      <c r="D555" s="96"/>
      <c r="E555" s="96"/>
      <c r="F555" s="96"/>
      <c r="G555" s="96"/>
      <c r="H555" s="96" t="s">
        <v>100</v>
      </c>
      <c r="I555" s="44"/>
      <c r="J555" s="48" t="s">
        <v>289</v>
      </c>
      <c r="K555" s="49"/>
      <c r="L555" s="42"/>
      <c r="M555" s="86"/>
      <c r="N555" s="71"/>
      <c r="O555" s="72"/>
      <c r="P555" s="70"/>
      <c r="Q555" s="78"/>
      <c r="R555" s="79"/>
      <c r="S555" s="80"/>
      <c r="T555" s="81"/>
      <c r="U555" s="88"/>
      <c r="V555" s="80"/>
      <c r="W555" s="81"/>
      <c r="X555" s="1"/>
    </row>
    <row r="556" spans="1:24" ht="23.25">
      <c r="A556" s="1"/>
      <c r="B556" s="96"/>
      <c r="C556" s="96"/>
      <c r="D556" s="96"/>
      <c r="E556" s="96"/>
      <c r="F556" s="96"/>
      <c r="G556" s="96"/>
      <c r="H556" s="96"/>
      <c r="I556" s="44"/>
      <c r="J556" s="48" t="s">
        <v>102</v>
      </c>
      <c r="K556" s="49"/>
      <c r="L556" s="42"/>
      <c r="M556" s="86"/>
      <c r="N556" s="71"/>
      <c r="O556" s="72"/>
      <c r="P556" s="70"/>
      <c r="Q556" s="78"/>
      <c r="R556" s="79"/>
      <c r="S556" s="80">
        <f>SUM(S557:S558)</f>
        <v>16107.6</v>
      </c>
      <c r="T556" s="81">
        <f>SUM(T557:T558)</f>
        <v>19126.9</v>
      </c>
      <c r="U556" s="88">
        <f>SUM(U557:U558)</f>
        <v>18724.7</v>
      </c>
      <c r="V556" s="80">
        <f>(U556/S556)*100</f>
        <v>116.24760982393406</v>
      </c>
      <c r="W556" s="81">
        <f>(U556/T556)*100</f>
        <v>97.8972023694378</v>
      </c>
      <c r="X556" s="1"/>
    </row>
    <row r="557" spans="1:24" ht="23.25">
      <c r="A557" s="1"/>
      <c r="B557" s="96"/>
      <c r="C557" s="96"/>
      <c r="D557" s="96"/>
      <c r="E557" s="96"/>
      <c r="F557" s="96"/>
      <c r="G557" s="96"/>
      <c r="H557" s="96"/>
      <c r="I557" s="44"/>
      <c r="J557" s="48" t="s">
        <v>40</v>
      </c>
      <c r="K557" s="49"/>
      <c r="L557" s="42"/>
      <c r="M557" s="86"/>
      <c r="N557" s="71"/>
      <c r="O557" s="72"/>
      <c r="P557" s="70"/>
      <c r="Q557" s="78"/>
      <c r="R557" s="79"/>
      <c r="S557" s="80">
        <v>16107.6</v>
      </c>
      <c r="T557" s="81">
        <v>19126.9</v>
      </c>
      <c r="U557" s="88">
        <v>18724.7</v>
      </c>
      <c r="V557" s="80">
        <f>(U557/S557)*100</f>
        <v>116.24760982393406</v>
      </c>
      <c r="W557" s="81">
        <f>(U557/T557)*100</f>
        <v>97.8972023694378</v>
      </c>
      <c r="X557" s="1"/>
    </row>
    <row r="558" spans="1:24" ht="23.25">
      <c r="A558" s="1"/>
      <c r="B558" s="96"/>
      <c r="C558" s="96"/>
      <c r="D558" s="96"/>
      <c r="E558" s="96"/>
      <c r="F558" s="96"/>
      <c r="G558" s="96"/>
      <c r="H558" s="96"/>
      <c r="I558" s="44"/>
      <c r="J558" s="48" t="s">
        <v>41</v>
      </c>
      <c r="K558" s="49"/>
      <c r="L558" s="42"/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96"/>
      <c r="C559" s="96"/>
      <c r="D559" s="96"/>
      <c r="E559" s="96"/>
      <c r="F559" s="96"/>
      <c r="G559" s="96"/>
      <c r="H559" s="96" t="s">
        <v>114</v>
      </c>
      <c r="I559" s="44"/>
      <c r="J559" s="48" t="s">
        <v>115</v>
      </c>
      <c r="K559" s="49"/>
      <c r="L559" s="42"/>
      <c r="M559" s="86"/>
      <c r="N559" s="71"/>
      <c r="O559" s="72"/>
      <c r="P559" s="70"/>
      <c r="Q559" s="78"/>
      <c r="R559" s="79"/>
      <c r="S559" s="80"/>
      <c r="T559" s="81"/>
      <c r="U559" s="88"/>
      <c r="V559" s="80"/>
      <c r="W559" s="81"/>
      <c r="X559" s="1"/>
    </row>
    <row r="560" spans="1:24" ht="23.25">
      <c r="A560" s="1"/>
      <c r="B560" s="96"/>
      <c r="C560" s="96"/>
      <c r="D560" s="96"/>
      <c r="E560" s="96"/>
      <c r="F560" s="96"/>
      <c r="G560" s="96"/>
      <c r="H560" s="96"/>
      <c r="I560" s="44"/>
      <c r="J560" s="48" t="s">
        <v>116</v>
      </c>
      <c r="K560" s="49"/>
      <c r="L560" s="42"/>
      <c r="M560" s="86"/>
      <c r="N560" s="71"/>
      <c r="O560" s="72"/>
      <c r="P560" s="70"/>
      <c r="Q560" s="78"/>
      <c r="R560" s="79"/>
      <c r="S560" s="80">
        <f>SUM(S561:S562)</f>
        <v>204115</v>
      </c>
      <c r="T560" s="81">
        <f>SUM(T561:T562)</f>
        <v>218827.5</v>
      </c>
      <c r="U560" s="88">
        <f>SUM(U561:U562)</f>
        <v>212918.5</v>
      </c>
      <c r="V560" s="80">
        <f aca="true" t="shared" si="47" ref="V560:V568">(U560/S560)*100</f>
        <v>104.31300982289396</v>
      </c>
      <c r="W560" s="81">
        <f aca="true" t="shared" si="48" ref="W560:W568">(U560/T560)*100</f>
        <v>97.29969953502187</v>
      </c>
      <c r="X560" s="1"/>
    </row>
    <row r="561" spans="1:24" ht="23.25">
      <c r="A561" s="1"/>
      <c r="B561" s="96"/>
      <c r="C561" s="96"/>
      <c r="D561" s="96"/>
      <c r="E561" s="96"/>
      <c r="F561" s="96"/>
      <c r="G561" s="96"/>
      <c r="H561" s="96"/>
      <c r="I561" s="44"/>
      <c r="J561" s="48" t="s">
        <v>40</v>
      </c>
      <c r="K561" s="49"/>
      <c r="L561" s="42"/>
      <c r="M561" s="86"/>
      <c r="N561" s="71"/>
      <c r="O561" s="72"/>
      <c r="P561" s="70"/>
      <c r="Q561" s="78"/>
      <c r="R561" s="79"/>
      <c r="S561" s="80">
        <v>204115</v>
      </c>
      <c r="T561" s="81">
        <v>183037.5</v>
      </c>
      <c r="U561" s="88">
        <v>177133.5</v>
      </c>
      <c r="V561" s="80">
        <f t="shared" si="47"/>
        <v>86.78122626950494</v>
      </c>
      <c r="W561" s="81">
        <f t="shared" si="48"/>
        <v>96.77443146896127</v>
      </c>
      <c r="X561" s="1"/>
    </row>
    <row r="562" spans="1:24" ht="23.25">
      <c r="A562" s="1"/>
      <c r="B562" s="96"/>
      <c r="C562" s="96"/>
      <c r="D562" s="96"/>
      <c r="E562" s="96"/>
      <c r="F562" s="96"/>
      <c r="G562" s="96"/>
      <c r="H562" s="96"/>
      <c r="I562" s="44"/>
      <c r="J562" s="48" t="s">
        <v>41</v>
      </c>
      <c r="K562" s="49"/>
      <c r="L562" s="42"/>
      <c r="M562" s="86"/>
      <c r="N562" s="71"/>
      <c r="O562" s="72"/>
      <c r="P562" s="70"/>
      <c r="Q562" s="78"/>
      <c r="R562" s="79"/>
      <c r="S562" s="80"/>
      <c r="T562" s="81">
        <v>35790</v>
      </c>
      <c r="U562" s="88">
        <v>35785</v>
      </c>
      <c r="V562" s="80"/>
      <c r="W562" s="81">
        <f t="shared" si="48"/>
        <v>99.98602961721151</v>
      </c>
      <c r="X562" s="1"/>
    </row>
    <row r="563" spans="1:24" ht="23.25">
      <c r="A563" s="1"/>
      <c r="B563" s="96"/>
      <c r="C563" s="96"/>
      <c r="D563" s="96"/>
      <c r="E563" s="96"/>
      <c r="F563" s="96"/>
      <c r="G563" s="96"/>
      <c r="H563" s="96" t="s">
        <v>132</v>
      </c>
      <c r="I563" s="44"/>
      <c r="J563" s="48" t="s">
        <v>133</v>
      </c>
      <c r="K563" s="49"/>
      <c r="L563" s="42"/>
      <c r="M563" s="86"/>
      <c r="N563" s="71"/>
      <c r="O563" s="72"/>
      <c r="P563" s="70"/>
      <c r="Q563" s="78"/>
      <c r="R563" s="79"/>
      <c r="S563" s="80">
        <f>SUM(S564:S565)</f>
        <v>8320.8</v>
      </c>
      <c r="T563" s="81">
        <f>SUM(T564:T565)</f>
        <v>9283.4</v>
      </c>
      <c r="U563" s="88">
        <f>SUM(U564:U565)</f>
        <v>8792.5</v>
      </c>
      <c r="V563" s="80">
        <f t="shared" si="47"/>
        <v>105.66892606480147</v>
      </c>
      <c r="W563" s="81">
        <f t="shared" si="48"/>
        <v>94.71206669970054</v>
      </c>
      <c r="X563" s="1"/>
    </row>
    <row r="564" spans="1:24" ht="23.25">
      <c r="A564" s="1"/>
      <c r="B564" s="96"/>
      <c r="C564" s="96"/>
      <c r="D564" s="96"/>
      <c r="E564" s="96"/>
      <c r="F564" s="96"/>
      <c r="G564" s="96"/>
      <c r="H564" s="96"/>
      <c r="I564" s="44"/>
      <c r="J564" s="48" t="s">
        <v>40</v>
      </c>
      <c r="K564" s="49"/>
      <c r="L564" s="42"/>
      <c r="M564" s="86"/>
      <c r="N564" s="71"/>
      <c r="O564" s="72"/>
      <c r="P564" s="70"/>
      <c r="Q564" s="78"/>
      <c r="R564" s="79"/>
      <c r="S564" s="80">
        <v>8320.8</v>
      </c>
      <c r="T564" s="81">
        <v>9283.4</v>
      </c>
      <c r="U564" s="88">
        <v>8792.5</v>
      </c>
      <c r="V564" s="80">
        <f t="shared" si="47"/>
        <v>105.66892606480147</v>
      </c>
      <c r="W564" s="81">
        <f t="shared" si="48"/>
        <v>94.71206669970054</v>
      </c>
      <c r="X564" s="1"/>
    </row>
    <row r="565" spans="1:24" ht="23.25">
      <c r="A565" s="1"/>
      <c r="B565" s="96"/>
      <c r="C565" s="96"/>
      <c r="D565" s="96"/>
      <c r="E565" s="96"/>
      <c r="F565" s="96"/>
      <c r="G565" s="96"/>
      <c r="H565" s="96"/>
      <c r="I565" s="44"/>
      <c r="J565" s="48" t="s">
        <v>41</v>
      </c>
      <c r="K565" s="49"/>
      <c r="L565" s="42"/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96"/>
      <c r="C566" s="96"/>
      <c r="D566" s="96"/>
      <c r="E566" s="96"/>
      <c r="F566" s="96"/>
      <c r="G566" s="96"/>
      <c r="H566" s="96" t="s">
        <v>290</v>
      </c>
      <c r="I566" s="44"/>
      <c r="J566" s="48" t="s">
        <v>291</v>
      </c>
      <c r="K566" s="49"/>
      <c r="L566" s="42"/>
      <c r="M566" s="86"/>
      <c r="N566" s="71"/>
      <c r="O566" s="72"/>
      <c r="P566" s="70"/>
      <c r="Q566" s="78"/>
      <c r="R566" s="79"/>
      <c r="S566" s="80">
        <f>SUM(S567:S568)</f>
        <v>109379.9</v>
      </c>
      <c r="T566" s="81">
        <f>SUM(T567:T568)</f>
        <v>115971.7</v>
      </c>
      <c r="U566" s="88">
        <f>SUM(U567:U568)</f>
        <v>112729</v>
      </c>
      <c r="V566" s="80">
        <f t="shared" si="47"/>
        <v>103.06189711272364</v>
      </c>
      <c r="W566" s="81">
        <f t="shared" si="48"/>
        <v>97.20388681031665</v>
      </c>
      <c r="X566" s="1"/>
    </row>
    <row r="567" spans="1:24" ht="23.25">
      <c r="A567" s="1"/>
      <c r="B567" s="40"/>
      <c r="C567" s="40"/>
      <c r="D567" s="40"/>
      <c r="E567" s="40"/>
      <c r="F567" s="50"/>
      <c r="G567" s="89"/>
      <c r="H567" s="40"/>
      <c r="I567" s="44"/>
      <c r="J567" s="48" t="s">
        <v>40</v>
      </c>
      <c r="K567" s="49"/>
      <c r="L567" s="42"/>
      <c r="M567" s="86"/>
      <c r="N567" s="71"/>
      <c r="O567" s="72"/>
      <c r="P567" s="70"/>
      <c r="Q567" s="78"/>
      <c r="R567" s="79"/>
      <c r="S567" s="80"/>
      <c r="T567" s="81"/>
      <c r="U567" s="88"/>
      <c r="V567" s="80"/>
      <c r="W567" s="81"/>
      <c r="X567" s="1"/>
    </row>
    <row r="568" spans="1:24" ht="23.25">
      <c r="A568" s="1"/>
      <c r="B568" s="40"/>
      <c r="C568" s="40"/>
      <c r="D568" s="40"/>
      <c r="E568" s="40"/>
      <c r="F568" s="50"/>
      <c r="G568" s="89"/>
      <c r="H568" s="40"/>
      <c r="I568" s="44"/>
      <c r="J568" s="48" t="s">
        <v>41</v>
      </c>
      <c r="K568" s="49"/>
      <c r="L568" s="42"/>
      <c r="M568" s="86"/>
      <c r="N568" s="71"/>
      <c r="O568" s="72"/>
      <c r="P568" s="70"/>
      <c r="Q568" s="78"/>
      <c r="R568" s="79"/>
      <c r="S568" s="80">
        <v>109379.9</v>
      </c>
      <c r="T568" s="81">
        <v>115971.7</v>
      </c>
      <c r="U568" s="88">
        <v>112729</v>
      </c>
      <c r="V568" s="80">
        <f t="shared" si="47"/>
        <v>103.06189711272364</v>
      </c>
      <c r="W568" s="81">
        <f t="shared" si="48"/>
        <v>97.20388681031665</v>
      </c>
      <c r="X568" s="1"/>
    </row>
    <row r="569" spans="1:24" ht="23.25">
      <c r="A569" s="1"/>
      <c r="B569" s="40"/>
      <c r="C569" s="40"/>
      <c r="D569" s="40"/>
      <c r="E569" s="40"/>
      <c r="F569" s="50"/>
      <c r="G569" s="89"/>
      <c r="H569" s="40"/>
      <c r="I569" s="44"/>
      <c r="J569" s="48"/>
      <c r="K569" s="49"/>
      <c r="L569" s="42"/>
      <c r="M569" s="86"/>
      <c r="N569" s="71"/>
      <c r="O569" s="72"/>
      <c r="P569" s="70"/>
      <c r="Q569" s="78"/>
      <c r="R569" s="79"/>
      <c r="S569" s="80"/>
      <c r="T569" s="81"/>
      <c r="U569" s="88"/>
      <c r="V569" s="80"/>
      <c r="W569" s="81"/>
      <c r="X569" s="1"/>
    </row>
    <row r="570" spans="1:24" ht="23.25">
      <c r="A570" s="1"/>
      <c r="B570" s="40"/>
      <c r="C570" s="40"/>
      <c r="D570" s="40"/>
      <c r="E570" s="40"/>
      <c r="F570" s="96" t="s">
        <v>194</v>
      </c>
      <c r="G570" s="96"/>
      <c r="H570" s="40"/>
      <c r="I570" s="44"/>
      <c r="J570" s="48" t="s">
        <v>292</v>
      </c>
      <c r="K570" s="49"/>
      <c r="L570" s="42"/>
      <c r="M570" s="86"/>
      <c r="N570" s="71"/>
      <c r="O570" s="72"/>
      <c r="P570" s="70"/>
      <c r="Q570" s="78"/>
      <c r="R570" s="79"/>
      <c r="S570" s="80"/>
      <c r="T570" s="81"/>
      <c r="U570" s="88"/>
      <c r="V570" s="80"/>
      <c r="W570" s="81"/>
      <c r="X570" s="1"/>
    </row>
    <row r="571" spans="1:24" ht="23.25">
      <c r="A571" s="1"/>
      <c r="B571" s="40"/>
      <c r="C571" s="40"/>
      <c r="D571" s="40"/>
      <c r="E571" s="40"/>
      <c r="F571" s="96"/>
      <c r="G571" s="96"/>
      <c r="H571" s="40"/>
      <c r="I571" s="44"/>
      <c r="J571" s="48" t="s">
        <v>196</v>
      </c>
      <c r="K571" s="49"/>
      <c r="L571" s="42"/>
      <c r="M571" s="86"/>
      <c r="N571" s="71"/>
      <c r="O571" s="72"/>
      <c r="P571" s="70"/>
      <c r="Q571" s="78"/>
      <c r="R571" s="79"/>
      <c r="S571" s="80">
        <f>SUM(S572:S573)</f>
        <v>486380.80000000005</v>
      </c>
      <c r="T571" s="81">
        <f>SUM(T572:T573)</f>
        <v>556205.2999999999</v>
      </c>
      <c r="U571" s="88">
        <f>SUM(U572:U573)</f>
        <v>533784.3999999999</v>
      </c>
      <c r="V571" s="80">
        <f>(U571/S571)*100</f>
        <v>109.74619063910413</v>
      </c>
      <c r="W571" s="81">
        <f>(U571/T571)*100</f>
        <v>95.96895247132669</v>
      </c>
      <c r="X571" s="1"/>
    </row>
    <row r="572" spans="1:24" ht="23.25">
      <c r="A572" s="1"/>
      <c r="B572" s="40"/>
      <c r="C572" s="40"/>
      <c r="D572" s="40"/>
      <c r="E572" s="40"/>
      <c r="F572" s="96"/>
      <c r="G572" s="96"/>
      <c r="H572" s="40"/>
      <c r="I572" s="44"/>
      <c r="J572" s="48" t="s">
        <v>40</v>
      </c>
      <c r="K572" s="49"/>
      <c r="L572" s="42"/>
      <c r="M572" s="86"/>
      <c r="N572" s="71"/>
      <c r="O572" s="72"/>
      <c r="P572" s="70"/>
      <c r="Q572" s="78"/>
      <c r="R572" s="79"/>
      <c r="S572" s="80">
        <f aca="true" t="shared" si="49" ref="S572:U573">S576</f>
        <v>467643.10000000003</v>
      </c>
      <c r="T572" s="81">
        <f t="shared" si="49"/>
        <v>535980.2999999999</v>
      </c>
      <c r="U572" s="88">
        <f t="shared" si="49"/>
        <v>513559.39999999997</v>
      </c>
      <c r="V572" s="80">
        <f>(U572/S572)*100</f>
        <v>109.81866299320997</v>
      </c>
      <c r="W572" s="81">
        <f>(U572/T572)*100</f>
        <v>95.81684252201062</v>
      </c>
      <c r="X572" s="1"/>
    </row>
    <row r="573" spans="1:24" ht="23.25">
      <c r="A573" s="1"/>
      <c r="B573" s="40"/>
      <c r="C573" s="40"/>
      <c r="D573" s="40"/>
      <c r="E573" s="40"/>
      <c r="F573" s="96"/>
      <c r="G573" s="96"/>
      <c r="H573" s="40"/>
      <c r="I573" s="44"/>
      <c r="J573" s="48" t="s">
        <v>41</v>
      </c>
      <c r="K573" s="49"/>
      <c r="L573" s="42"/>
      <c r="M573" s="86"/>
      <c r="N573" s="71"/>
      <c r="O573" s="72"/>
      <c r="P573" s="70"/>
      <c r="Q573" s="78"/>
      <c r="R573" s="79"/>
      <c r="S573" s="80">
        <f t="shared" si="49"/>
        <v>18737.7</v>
      </c>
      <c r="T573" s="81">
        <f t="shared" si="49"/>
        <v>20225</v>
      </c>
      <c r="U573" s="88">
        <f t="shared" si="49"/>
        <v>20225</v>
      </c>
      <c r="V573" s="80">
        <f>(U573/S573)*100</f>
        <v>107.93747364938066</v>
      </c>
      <c r="W573" s="81">
        <f>(U573/T573)*100</f>
        <v>100</v>
      </c>
      <c r="X573" s="1"/>
    </row>
    <row r="574" spans="1:24" ht="23.25">
      <c r="A574" s="1"/>
      <c r="B574" s="40"/>
      <c r="C574" s="40"/>
      <c r="D574" s="40"/>
      <c r="E574" s="40"/>
      <c r="F574" s="96"/>
      <c r="G574" s="96"/>
      <c r="H574" s="40"/>
      <c r="I574" s="44"/>
      <c r="J574" s="48"/>
      <c r="K574" s="49"/>
      <c r="L574" s="42"/>
      <c r="M574" s="86"/>
      <c r="N574" s="71"/>
      <c r="O574" s="72"/>
      <c r="P574" s="70"/>
      <c r="Q574" s="78"/>
      <c r="R574" s="79"/>
      <c r="S574" s="80"/>
      <c r="T574" s="81"/>
      <c r="U574" s="88"/>
      <c r="V574" s="80"/>
      <c r="W574" s="81"/>
      <c r="X574" s="1"/>
    </row>
    <row r="575" spans="1:24" ht="23.25">
      <c r="A575" s="1"/>
      <c r="B575" s="40"/>
      <c r="C575" s="40"/>
      <c r="D575" s="40"/>
      <c r="E575" s="40"/>
      <c r="F575" s="96"/>
      <c r="G575" s="96" t="s">
        <v>49</v>
      </c>
      <c r="H575" s="40"/>
      <c r="I575" s="44"/>
      <c r="J575" s="48" t="s">
        <v>50</v>
      </c>
      <c r="K575" s="49"/>
      <c r="L575" s="42"/>
      <c r="M575" s="86"/>
      <c r="N575" s="71"/>
      <c r="O575" s="72"/>
      <c r="P575" s="70"/>
      <c r="Q575" s="78"/>
      <c r="R575" s="79"/>
      <c r="S575" s="80">
        <f>SUM(S576:S577)</f>
        <v>486380.80000000005</v>
      </c>
      <c r="T575" s="81">
        <f>SUM(T576:T577)</f>
        <v>556205.2999999999</v>
      </c>
      <c r="U575" s="88">
        <f>SUM(U576:U577)</f>
        <v>533784.3999999999</v>
      </c>
      <c r="V575" s="80">
        <f>(U575/S575)*100</f>
        <v>109.74619063910413</v>
      </c>
      <c r="W575" s="81">
        <f>(U575/T575)*100</f>
        <v>95.96895247132669</v>
      </c>
      <c r="X575" s="1"/>
    </row>
    <row r="576" spans="1:24" ht="23.25">
      <c r="A576" s="1"/>
      <c r="B576" s="40"/>
      <c r="C576" s="40"/>
      <c r="D576" s="40"/>
      <c r="E576" s="40"/>
      <c r="F576" s="96"/>
      <c r="G576" s="96"/>
      <c r="H576" s="40"/>
      <c r="I576" s="44"/>
      <c r="J576" s="48" t="s">
        <v>40</v>
      </c>
      <c r="K576" s="49"/>
      <c r="L576" s="42"/>
      <c r="M576" s="86"/>
      <c r="N576" s="71"/>
      <c r="O576" s="72"/>
      <c r="P576" s="70"/>
      <c r="Q576" s="78"/>
      <c r="R576" s="79"/>
      <c r="S576" s="80">
        <f aca="true" t="shared" si="50" ref="S576:U577">S730+S733+S736+S739+S743+S746+S749+S753+S757+S760+S763+S777</f>
        <v>467643.10000000003</v>
      </c>
      <c r="T576" s="81">
        <f t="shared" si="50"/>
        <v>535980.2999999999</v>
      </c>
      <c r="U576" s="88">
        <f t="shared" si="50"/>
        <v>513559.39999999997</v>
      </c>
      <c r="V576" s="80">
        <f>(U576/S576)*100</f>
        <v>109.81866299320997</v>
      </c>
      <c r="W576" s="81">
        <f>(U576/T576)*100</f>
        <v>95.81684252201062</v>
      </c>
      <c r="X576" s="1"/>
    </row>
    <row r="577" spans="1:24" ht="23.25">
      <c r="A577" s="1"/>
      <c r="B577" s="40"/>
      <c r="C577" s="40"/>
      <c r="D577" s="40"/>
      <c r="E577" s="40"/>
      <c r="F577" s="50"/>
      <c r="G577" s="89"/>
      <c r="H577" s="40"/>
      <c r="I577" s="44"/>
      <c r="J577" s="48" t="s">
        <v>41</v>
      </c>
      <c r="K577" s="49"/>
      <c r="L577" s="42"/>
      <c r="M577" s="86"/>
      <c r="N577" s="71"/>
      <c r="O577" s="72"/>
      <c r="P577" s="70"/>
      <c r="Q577" s="78"/>
      <c r="R577" s="79"/>
      <c r="S577" s="80">
        <f t="shared" si="50"/>
        <v>18737.7</v>
      </c>
      <c r="T577" s="81">
        <f t="shared" si="50"/>
        <v>20225</v>
      </c>
      <c r="U577" s="88">
        <f t="shared" si="50"/>
        <v>20225</v>
      </c>
      <c r="V577" s="80">
        <f>(U577/S577)*100</f>
        <v>107.93747364938066</v>
      </c>
      <c r="W577" s="81">
        <f>(U577/T577)*100</f>
        <v>100</v>
      </c>
      <c r="X577" s="1"/>
    </row>
    <row r="578" spans="1:24" ht="23.25">
      <c r="A578" s="1"/>
      <c r="B578" s="40"/>
      <c r="C578" s="40"/>
      <c r="D578" s="40"/>
      <c r="E578" s="40"/>
      <c r="F578" s="50"/>
      <c r="G578" s="89"/>
      <c r="H578" s="40"/>
      <c r="I578" s="44"/>
      <c r="J578" s="48"/>
      <c r="K578" s="49"/>
      <c r="L578" s="42"/>
      <c r="M578" s="86"/>
      <c r="N578" s="71"/>
      <c r="O578" s="72"/>
      <c r="P578" s="70"/>
      <c r="Q578" s="78"/>
      <c r="R578" s="79"/>
      <c r="S578" s="80"/>
      <c r="T578" s="81"/>
      <c r="U578" s="88"/>
      <c r="V578" s="80"/>
      <c r="W578" s="81"/>
      <c r="X578" s="1"/>
    </row>
    <row r="579" spans="1:24" ht="23.25">
      <c r="A579" s="1"/>
      <c r="B579" s="40"/>
      <c r="C579" s="40"/>
      <c r="D579" s="40"/>
      <c r="E579" s="40"/>
      <c r="F579" s="50"/>
      <c r="G579" s="89"/>
      <c r="H579" s="40"/>
      <c r="I579" s="44"/>
      <c r="J579" s="48" t="s">
        <v>293</v>
      </c>
      <c r="K579" s="49"/>
      <c r="L579" s="42" t="s">
        <v>294</v>
      </c>
      <c r="M579" s="86"/>
      <c r="N579" s="71"/>
      <c r="O579" s="72"/>
      <c r="P579" s="70"/>
      <c r="Q579" s="78"/>
      <c r="R579" s="79"/>
      <c r="S579" s="80"/>
      <c r="T579" s="81"/>
      <c r="U579" s="88"/>
      <c r="V579" s="80"/>
      <c r="W579" s="81"/>
      <c r="X579" s="1"/>
    </row>
    <row r="580" spans="1:24" ht="23.25">
      <c r="A580" s="1"/>
      <c r="B580" s="40"/>
      <c r="C580" s="40"/>
      <c r="D580" s="40"/>
      <c r="E580" s="40"/>
      <c r="F580" s="50"/>
      <c r="G580" s="89"/>
      <c r="H580" s="40"/>
      <c r="I580" s="44"/>
      <c r="J580" s="48" t="s">
        <v>295</v>
      </c>
      <c r="K580" s="49"/>
      <c r="L580" s="42" t="s">
        <v>296</v>
      </c>
      <c r="M580" s="86"/>
      <c r="N580" s="71"/>
      <c r="O580" s="72"/>
      <c r="P580" s="70"/>
      <c r="Q580" s="78"/>
      <c r="R580" s="79"/>
      <c r="S580" s="80"/>
      <c r="T580" s="81"/>
      <c r="U580" s="88"/>
      <c r="V580" s="80"/>
      <c r="W580" s="81"/>
      <c r="X580" s="1"/>
    </row>
    <row r="581" spans="1:24" ht="23.25">
      <c r="A581" s="1"/>
      <c r="B581" s="40"/>
      <c r="C581" s="40"/>
      <c r="D581" s="40"/>
      <c r="E581" s="40"/>
      <c r="F581" s="50"/>
      <c r="G581" s="89"/>
      <c r="H581" s="40"/>
      <c r="I581" s="44"/>
      <c r="J581" s="48" t="s">
        <v>297</v>
      </c>
      <c r="K581" s="49"/>
      <c r="L581" s="42" t="s">
        <v>298</v>
      </c>
      <c r="M581" s="86"/>
      <c r="N581" s="71"/>
      <c r="O581" s="72"/>
      <c r="P581" s="70"/>
      <c r="Q581" s="78"/>
      <c r="R581" s="79"/>
      <c r="S581" s="80"/>
      <c r="T581" s="81"/>
      <c r="U581" s="88"/>
      <c r="V581" s="80"/>
      <c r="W581" s="81"/>
      <c r="X581" s="1"/>
    </row>
    <row r="582" spans="1:24" ht="23.25">
      <c r="A582" s="1"/>
      <c r="B582" s="40"/>
      <c r="C582" s="40"/>
      <c r="D582" s="40"/>
      <c r="E582" s="40"/>
      <c r="F582" s="50"/>
      <c r="G582" s="89"/>
      <c r="H582" s="40"/>
      <c r="I582" s="44"/>
      <c r="J582" s="48" t="s">
        <v>584</v>
      </c>
      <c r="K582" s="49"/>
      <c r="L582" s="42" t="s">
        <v>299</v>
      </c>
      <c r="M582" s="86"/>
      <c r="N582" s="71"/>
      <c r="O582" s="72"/>
      <c r="P582" s="70"/>
      <c r="Q582" s="78"/>
      <c r="R582" s="79"/>
      <c r="S582" s="80"/>
      <c r="T582" s="81"/>
      <c r="U582" s="88"/>
      <c r="V582" s="80"/>
      <c r="W582" s="81"/>
      <c r="X582" s="1"/>
    </row>
    <row r="583" spans="1:24" ht="23.25">
      <c r="A583" s="1"/>
      <c r="B583" s="40"/>
      <c r="C583" s="40"/>
      <c r="D583" s="40"/>
      <c r="E583" s="40"/>
      <c r="F583" s="50"/>
      <c r="G583" s="89"/>
      <c r="H583" s="40"/>
      <c r="I583" s="44"/>
      <c r="J583" s="48" t="s">
        <v>300</v>
      </c>
      <c r="K583" s="49"/>
      <c r="L583" s="42" t="s">
        <v>301</v>
      </c>
      <c r="M583" s="86"/>
      <c r="N583" s="71"/>
      <c r="O583" s="72"/>
      <c r="P583" s="70"/>
      <c r="Q583" s="78"/>
      <c r="R583" s="79"/>
      <c r="S583" s="80"/>
      <c r="T583" s="81"/>
      <c r="U583" s="88"/>
      <c r="V583" s="80"/>
      <c r="W583" s="81"/>
      <c r="X583" s="1"/>
    </row>
    <row r="584" spans="1:24" ht="23.25">
      <c r="A584" s="1"/>
      <c r="B584" s="43"/>
      <c r="C584" s="43"/>
      <c r="D584" s="43"/>
      <c r="E584" s="43"/>
      <c r="F584" s="50"/>
      <c r="G584" s="42"/>
      <c r="H584" s="43"/>
      <c r="I584" s="44"/>
      <c r="J584" s="48" t="s">
        <v>302</v>
      </c>
      <c r="K584" s="49"/>
      <c r="L584" s="42" t="s">
        <v>303</v>
      </c>
      <c r="M584" s="86"/>
      <c r="N584" s="71"/>
      <c r="O584" s="72"/>
      <c r="P584" s="70"/>
      <c r="Q584" s="78"/>
      <c r="R584" s="79"/>
      <c r="S584" s="80"/>
      <c r="T584" s="81"/>
      <c r="U584" s="88"/>
      <c r="V584" s="80"/>
      <c r="W584" s="81"/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570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35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24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36</v>
      </c>
      <c r="O589" s="62"/>
      <c r="P589" s="62"/>
      <c r="Q589" s="62"/>
      <c r="R589" s="63"/>
      <c r="S589" s="14" t="s">
        <v>2</v>
      </c>
      <c r="T589" s="15"/>
      <c r="U589" s="15"/>
      <c r="V589" s="15"/>
      <c r="W589" s="16"/>
      <c r="X589" s="1"/>
    </row>
    <row r="590" spans="1:24" ht="23.25">
      <c r="A590" s="1"/>
      <c r="B590" s="20" t="s">
        <v>25</v>
      </c>
      <c r="C590" s="21"/>
      <c r="D590" s="21"/>
      <c r="E590" s="21"/>
      <c r="F590" s="21"/>
      <c r="G590" s="21"/>
      <c r="H590" s="61"/>
      <c r="I590" s="1"/>
      <c r="J590" s="2" t="s">
        <v>4</v>
      </c>
      <c r="K590" s="18"/>
      <c r="L590" s="23" t="s">
        <v>33</v>
      </c>
      <c r="M590" s="23" t="s">
        <v>21</v>
      </c>
      <c r="N590" s="64"/>
      <c r="O590" s="17"/>
      <c r="P590" s="65"/>
      <c r="Q590" s="23" t="s">
        <v>3</v>
      </c>
      <c r="R590" s="16"/>
      <c r="S590" s="20" t="s">
        <v>37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34</v>
      </c>
      <c r="M591" s="30" t="s">
        <v>22</v>
      </c>
      <c r="N591" s="28" t="s">
        <v>6</v>
      </c>
      <c r="O591" s="67" t="s">
        <v>7</v>
      </c>
      <c r="P591" s="28" t="s">
        <v>8</v>
      </c>
      <c r="Q591" s="20" t="s">
        <v>31</v>
      </c>
      <c r="R591" s="22"/>
      <c r="S591" s="24"/>
      <c r="T591" s="25"/>
      <c r="U591" s="1"/>
      <c r="V591" s="14" t="s">
        <v>3</v>
      </c>
      <c r="W591" s="16"/>
      <c r="X591" s="1"/>
    </row>
    <row r="592" spans="1:24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7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20</v>
      </c>
      <c r="M592" s="28" t="s">
        <v>23</v>
      </c>
      <c r="N592" s="28"/>
      <c r="O592" s="28"/>
      <c r="P592" s="28"/>
      <c r="Q592" s="26" t="s">
        <v>26</v>
      </c>
      <c r="R592" s="29" t="s">
        <v>26</v>
      </c>
      <c r="S592" s="30" t="s">
        <v>6</v>
      </c>
      <c r="T592" s="28" t="s">
        <v>9</v>
      </c>
      <c r="U592" s="26" t="s">
        <v>10</v>
      </c>
      <c r="V592" s="14" t="s">
        <v>11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27</v>
      </c>
      <c r="R593" s="37" t="s">
        <v>28</v>
      </c>
      <c r="S593" s="31"/>
      <c r="T593" s="32"/>
      <c r="U593" s="33"/>
      <c r="V593" s="38" t="s">
        <v>29</v>
      </c>
      <c r="W593" s="39" t="s">
        <v>30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96" t="s">
        <v>153</v>
      </c>
      <c r="C595" s="96" t="s">
        <v>155</v>
      </c>
      <c r="D595" s="96" t="s">
        <v>76</v>
      </c>
      <c r="E595" s="96" t="s">
        <v>45</v>
      </c>
      <c r="F595" s="96" t="s">
        <v>194</v>
      </c>
      <c r="G595" s="96" t="s">
        <v>49</v>
      </c>
      <c r="H595" s="40"/>
      <c r="I595" s="44"/>
      <c r="J595" s="48" t="s">
        <v>593</v>
      </c>
      <c r="K595" s="49"/>
      <c r="L595" s="42" t="s">
        <v>304</v>
      </c>
      <c r="M595" s="86"/>
      <c r="N595" s="71"/>
      <c r="O595" s="72"/>
      <c r="P595" s="70"/>
      <c r="Q595" s="78"/>
      <c r="R595" s="79"/>
      <c r="S595" s="80"/>
      <c r="T595" s="81"/>
      <c r="U595" s="88"/>
      <c r="V595" s="80"/>
      <c r="W595" s="81"/>
      <c r="X595" s="1"/>
    </row>
    <row r="596" spans="1:24" ht="23.25">
      <c r="A596" s="1"/>
      <c r="B596" s="40"/>
      <c r="C596" s="40"/>
      <c r="D596" s="40"/>
      <c r="E596" s="40"/>
      <c r="F596" s="50"/>
      <c r="G596" s="89"/>
      <c r="H596" s="40"/>
      <c r="I596" s="44"/>
      <c r="J596" s="48"/>
      <c r="K596" s="49"/>
      <c r="L596" s="42" t="s">
        <v>305</v>
      </c>
      <c r="M596" s="86"/>
      <c r="N596" s="71"/>
      <c r="O596" s="72"/>
      <c r="P596" s="70"/>
      <c r="Q596" s="78"/>
      <c r="R596" s="79"/>
      <c r="S596" s="80"/>
      <c r="T596" s="81"/>
      <c r="U596" s="88"/>
      <c r="V596" s="80"/>
      <c r="W596" s="81"/>
      <c r="X596" s="1"/>
    </row>
    <row r="597" spans="1:24" ht="23.25">
      <c r="A597" s="1"/>
      <c r="B597" s="40"/>
      <c r="C597" s="40"/>
      <c r="D597" s="40"/>
      <c r="E597" s="40"/>
      <c r="F597" s="50"/>
      <c r="G597" s="89"/>
      <c r="H597" s="40"/>
      <c r="I597" s="44"/>
      <c r="J597" s="48"/>
      <c r="K597" s="49"/>
      <c r="L597" s="42" t="s">
        <v>594</v>
      </c>
      <c r="M597" s="86" t="s">
        <v>306</v>
      </c>
      <c r="N597" s="71">
        <v>39170</v>
      </c>
      <c r="O597" s="72"/>
      <c r="P597" s="70"/>
      <c r="Q597" s="78"/>
      <c r="R597" s="79"/>
      <c r="S597" s="80">
        <f>SUM(S598:S599)</f>
        <v>12056.5</v>
      </c>
      <c r="T597" s="81"/>
      <c r="U597" s="88"/>
      <c r="V597" s="80"/>
      <c r="W597" s="81"/>
      <c r="X597" s="1"/>
    </row>
    <row r="598" spans="1:24" ht="23.25">
      <c r="A598" s="1"/>
      <c r="B598" s="40"/>
      <c r="C598" s="40"/>
      <c r="D598" s="40"/>
      <c r="E598" s="40"/>
      <c r="F598" s="50"/>
      <c r="G598" s="89"/>
      <c r="H598" s="40"/>
      <c r="I598" s="44"/>
      <c r="J598" s="48" t="s">
        <v>40</v>
      </c>
      <c r="K598" s="49"/>
      <c r="L598" s="42"/>
      <c r="M598" s="86"/>
      <c r="N598" s="71"/>
      <c r="O598" s="72"/>
      <c r="P598" s="70"/>
      <c r="Q598" s="78"/>
      <c r="R598" s="79"/>
      <c r="S598" s="80">
        <v>12056.5</v>
      </c>
      <c r="T598" s="81"/>
      <c r="U598" s="88"/>
      <c r="V598" s="80"/>
      <c r="W598" s="81"/>
      <c r="X598" s="1"/>
    </row>
    <row r="599" spans="1:24" ht="23.25">
      <c r="A599" s="1"/>
      <c r="B599" s="40"/>
      <c r="C599" s="40"/>
      <c r="D599" s="40"/>
      <c r="E599" s="40"/>
      <c r="F599" s="50"/>
      <c r="G599" s="89"/>
      <c r="H599" s="40"/>
      <c r="I599" s="44"/>
      <c r="J599" s="48" t="s">
        <v>41</v>
      </c>
      <c r="K599" s="49"/>
      <c r="L599" s="42"/>
      <c r="M599" s="86"/>
      <c r="N599" s="71"/>
      <c r="O599" s="72"/>
      <c r="P599" s="70"/>
      <c r="Q599" s="78"/>
      <c r="R599" s="79"/>
      <c r="S599" s="80"/>
      <c r="T599" s="81"/>
      <c r="U599" s="88"/>
      <c r="V599" s="80"/>
      <c r="W599" s="81"/>
      <c r="X599" s="1"/>
    </row>
    <row r="600" spans="1:24" ht="23.25">
      <c r="A600" s="1"/>
      <c r="B600" s="40"/>
      <c r="C600" s="40"/>
      <c r="D600" s="40"/>
      <c r="E600" s="40"/>
      <c r="F600" s="50"/>
      <c r="G600" s="89"/>
      <c r="H600" s="40"/>
      <c r="I600" s="44"/>
      <c r="J600" s="48" t="s">
        <v>307</v>
      </c>
      <c r="K600" s="49"/>
      <c r="L600" s="42" t="s">
        <v>308</v>
      </c>
      <c r="M600" s="86"/>
      <c r="N600" s="71"/>
      <c r="O600" s="72"/>
      <c r="P600" s="70"/>
      <c r="Q600" s="78"/>
      <c r="R600" s="79"/>
      <c r="S600" s="80"/>
      <c r="T600" s="81"/>
      <c r="U600" s="88"/>
      <c r="V600" s="80"/>
      <c r="W600" s="81"/>
      <c r="X600" s="1"/>
    </row>
    <row r="601" spans="1:24" ht="23.25">
      <c r="A601" s="1"/>
      <c r="B601" s="40"/>
      <c r="C601" s="40"/>
      <c r="D601" s="40"/>
      <c r="E601" s="40"/>
      <c r="F601" s="50"/>
      <c r="G601" s="89"/>
      <c r="H601" s="40"/>
      <c r="I601" s="44"/>
      <c r="J601" s="48" t="s">
        <v>309</v>
      </c>
      <c r="K601" s="49"/>
      <c r="L601" s="42" t="s">
        <v>310</v>
      </c>
      <c r="M601" s="86"/>
      <c r="N601" s="71"/>
      <c r="O601" s="72"/>
      <c r="P601" s="70"/>
      <c r="Q601" s="78"/>
      <c r="R601" s="79"/>
      <c r="S601" s="80"/>
      <c r="T601" s="81"/>
      <c r="U601" s="88"/>
      <c r="V601" s="80"/>
      <c r="W601" s="81"/>
      <c r="X601" s="1"/>
    </row>
    <row r="602" spans="1:24" ht="23.25">
      <c r="A602" s="1"/>
      <c r="B602" s="40"/>
      <c r="C602" s="40"/>
      <c r="D602" s="40"/>
      <c r="E602" s="40"/>
      <c r="F602" s="50"/>
      <c r="G602" s="89"/>
      <c r="H602" s="40"/>
      <c r="I602" s="44"/>
      <c r="J602" s="48" t="s">
        <v>311</v>
      </c>
      <c r="K602" s="49"/>
      <c r="L602" s="42" t="s">
        <v>312</v>
      </c>
      <c r="M602" s="86"/>
      <c r="N602" s="71"/>
      <c r="O602" s="72"/>
      <c r="P602" s="70"/>
      <c r="Q602" s="78"/>
      <c r="R602" s="79"/>
      <c r="S602" s="80"/>
      <c r="T602" s="81"/>
      <c r="U602" s="88"/>
      <c r="V602" s="80"/>
      <c r="W602" s="81"/>
      <c r="X602" s="1"/>
    </row>
    <row r="603" spans="1:24" ht="23.25">
      <c r="A603" s="1"/>
      <c r="B603" s="40"/>
      <c r="C603" s="40"/>
      <c r="D603" s="40"/>
      <c r="E603" s="40"/>
      <c r="F603" s="50"/>
      <c r="G603" s="89"/>
      <c r="H603" s="40"/>
      <c r="I603" s="44"/>
      <c r="J603" s="48" t="s">
        <v>313</v>
      </c>
      <c r="K603" s="49"/>
      <c r="L603" s="42" t="s">
        <v>314</v>
      </c>
      <c r="M603" s="86"/>
      <c r="N603" s="71"/>
      <c r="O603" s="72"/>
      <c r="P603" s="70"/>
      <c r="Q603" s="78"/>
      <c r="R603" s="79"/>
      <c r="S603" s="80"/>
      <c r="T603" s="81"/>
      <c r="U603" s="88"/>
      <c r="V603" s="80"/>
      <c r="W603" s="81"/>
      <c r="X603" s="1"/>
    </row>
    <row r="604" spans="1:24" ht="23.25">
      <c r="A604" s="1"/>
      <c r="B604" s="40"/>
      <c r="C604" s="40"/>
      <c r="D604" s="40"/>
      <c r="E604" s="40"/>
      <c r="F604" s="50"/>
      <c r="G604" s="89"/>
      <c r="H604" s="40"/>
      <c r="I604" s="44"/>
      <c r="J604" s="48" t="s">
        <v>315</v>
      </c>
      <c r="K604" s="49"/>
      <c r="L604" s="42" t="s">
        <v>316</v>
      </c>
      <c r="M604" s="86"/>
      <c r="N604" s="71"/>
      <c r="O604" s="72"/>
      <c r="P604" s="70"/>
      <c r="Q604" s="78"/>
      <c r="R604" s="79"/>
      <c r="S604" s="80"/>
      <c r="T604" s="81"/>
      <c r="U604" s="88"/>
      <c r="V604" s="80"/>
      <c r="W604" s="81"/>
      <c r="X604" s="1"/>
    </row>
    <row r="605" spans="1:24" ht="23.25">
      <c r="A605" s="1"/>
      <c r="B605" s="40"/>
      <c r="C605" s="40"/>
      <c r="D605" s="40"/>
      <c r="E605" s="40"/>
      <c r="F605" s="50"/>
      <c r="G605" s="89"/>
      <c r="H605" s="40"/>
      <c r="I605" s="44"/>
      <c r="J605" s="48" t="s">
        <v>596</v>
      </c>
      <c r="K605" s="49"/>
      <c r="L605" s="42" t="s">
        <v>595</v>
      </c>
      <c r="M605" s="86" t="s">
        <v>317</v>
      </c>
      <c r="N605" s="71">
        <v>10735</v>
      </c>
      <c r="O605" s="72"/>
      <c r="P605" s="70"/>
      <c r="Q605" s="78"/>
      <c r="R605" s="79"/>
      <c r="S605" s="80">
        <f>SUM(S606:S607)</f>
        <v>25793.6</v>
      </c>
      <c r="T605" s="81"/>
      <c r="U605" s="88"/>
      <c r="V605" s="80"/>
      <c r="W605" s="81"/>
      <c r="X605" s="1"/>
    </row>
    <row r="606" spans="1:24" ht="23.25">
      <c r="A606" s="1"/>
      <c r="B606" s="40"/>
      <c r="C606" s="40"/>
      <c r="D606" s="40"/>
      <c r="E606" s="40"/>
      <c r="F606" s="50"/>
      <c r="G606" s="89"/>
      <c r="H606" s="40"/>
      <c r="I606" s="44"/>
      <c r="J606" s="48" t="s">
        <v>40</v>
      </c>
      <c r="K606" s="49"/>
      <c r="L606" s="42"/>
      <c r="M606" s="86"/>
      <c r="N606" s="71"/>
      <c r="O606" s="72"/>
      <c r="P606" s="70"/>
      <c r="Q606" s="78"/>
      <c r="R606" s="79"/>
      <c r="S606" s="80">
        <v>11793.6</v>
      </c>
      <c r="T606" s="81"/>
      <c r="U606" s="88"/>
      <c r="V606" s="80"/>
      <c r="W606" s="81"/>
      <c r="X606" s="1"/>
    </row>
    <row r="607" spans="1:24" ht="23.25">
      <c r="A607" s="1"/>
      <c r="B607" s="40"/>
      <c r="C607" s="40"/>
      <c r="D607" s="40"/>
      <c r="E607" s="40"/>
      <c r="F607" s="50"/>
      <c r="G607" s="89"/>
      <c r="H607" s="40"/>
      <c r="I607" s="44"/>
      <c r="J607" s="48" t="s">
        <v>41</v>
      </c>
      <c r="K607" s="49"/>
      <c r="L607" s="42"/>
      <c r="M607" s="86"/>
      <c r="N607" s="71"/>
      <c r="O607" s="72"/>
      <c r="P607" s="70"/>
      <c r="Q607" s="78"/>
      <c r="R607" s="79"/>
      <c r="S607" s="80">
        <v>14000</v>
      </c>
      <c r="T607" s="81"/>
      <c r="U607" s="88"/>
      <c r="V607" s="80"/>
      <c r="W607" s="81"/>
      <c r="X607" s="1"/>
    </row>
    <row r="608" spans="1:24" ht="23.25">
      <c r="A608" s="1"/>
      <c r="B608" s="40"/>
      <c r="C608" s="40"/>
      <c r="D608" s="40"/>
      <c r="E608" s="40"/>
      <c r="F608" s="50"/>
      <c r="G608" s="89"/>
      <c r="H608" s="40"/>
      <c r="I608" s="44"/>
      <c r="J608" s="48" t="s">
        <v>293</v>
      </c>
      <c r="K608" s="49"/>
      <c r="L608" s="42"/>
      <c r="M608" s="86"/>
      <c r="N608" s="71"/>
      <c r="O608" s="72"/>
      <c r="P608" s="70"/>
      <c r="Q608" s="78"/>
      <c r="R608" s="79"/>
      <c r="S608" s="80"/>
      <c r="T608" s="81"/>
      <c r="U608" s="88"/>
      <c r="V608" s="80"/>
      <c r="W608" s="81"/>
      <c r="X608" s="1"/>
    </row>
    <row r="609" spans="1:24" ht="23.25">
      <c r="A609" s="1"/>
      <c r="B609" s="40"/>
      <c r="C609" s="40"/>
      <c r="D609" s="40"/>
      <c r="E609" s="40"/>
      <c r="F609" s="50"/>
      <c r="G609" s="89"/>
      <c r="H609" s="40"/>
      <c r="I609" s="44"/>
      <c r="J609" s="48" t="s">
        <v>318</v>
      </c>
      <c r="K609" s="49"/>
      <c r="L609" s="42"/>
      <c r="M609" s="86"/>
      <c r="N609" s="71"/>
      <c r="O609" s="72"/>
      <c r="P609" s="70"/>
      <c r="Q609" s="78"/>
      <c r="R609" s="79"/>
      <c r="S609" s="80"/>
      <c r="T609" s="81"/>
      <c r="U609" s="88"/>
      <c r="V609" s="80"/>
      <c r="W609" s="81"/>
      <c r="X609" s="1"/>
    </row>
    <row r="610" spans="1:24" ht="23.25">
      <c r="A610" s="1"/>
      <c r="B610" s="40"/>
      <c r="C610" s="40"/>
      <c r="D610" s="40"/>
      <c r="E610" s="40"/>
      <c r="F610" s="50"/>
      <c r="G610" s="89"/>
      <c r="H610" s="40"/>
      <c r="I610" s="44"/>
      <c r="J610" s="48" t="s">
        <v>319</v>
      </c>
      <c r="K610" s="49"/>
      <c r="L610" s="42"/>
      <c r="M610" s="86"/>
      <c r="N610" s="71"/>
      <c r="O610" s="72"/>
      <c r="P610" s="70"/>
      <c r="Q610" s="78"/>
      <c r="R610" s="79"/>
      <c r="S610" s="80"/>
      <c r="T610" s="81"/>
      <c r="U610" s="88"/>
      <c r="V610" s="80"/>
      <c r="W610" s="81"/>
      <c r="X610" s="1"/>
    </row>
    <row r="611" spans="1:24" ht="23.25">
      <c r="A611" s="1"/>
      <c r="B611" s="40"/>
      <c r="C611" s="40"/>
      <c r="D611" s="40"/>
      <c r="E611" s="40"/>
      <c r="F611" s="50"/>
      <c r="G611" s="89"/>
      <c r="H611" s="40"/>
      <c r="I611" s="44"/>
      <c r="J611" s="48" t="s">
        <v>320</v>
      </c>
      <c r="K611" s="49"/>
      <c r="L611" s="42" t="s">
        <v>294</v>
      </c>
      <c r="M611" s="86"/>
      <c r="N611" s="71"/>
      <c r="O611" s="72"/>
      <c r="P611" s="70"/>
      <c r="Q611" s="78"/>
      <c r="R611" s="79"/>
      <c r="S611" s="80"/>
      <c r="T611" s="81"/>
      <c r="U611" s="88"/>
      <c r="V611" s="80"/>
      <c r="W611" s="81"/>
      <c r="X611" s="1"/>
    </row>
    <row r="612" spans="1:24" ht="23.25">
      <c r="A612" s="1"/>
      <c r="B612" s="40"/>
      <c r="C612" s="40"/>
      <c r="D612" s="40"/>
      <c r="E612" s="40"/>
      <c r="F612" s="50"/>
      <c r="G612" s="89"/>
      <c r="H612" s="40"/>
      <c r="I612" s="44"/>
      <c r="J612" s="48" t="s">
        <v>321</v>
      </c>
      <c r="K612" s="49"/>
      <c r="L612" s="42" t="s">
        <v>296</v>
      </c>
      <c r="M612" s="86"/>
      <c r="N612" s="71"/>
      <c r="O612" s="72"/>
      <c r="P612" s="70"/>
      <c r="Q612" s="78"/>
      <c r="R612" s="79"/>
      <c r="S612" s="80"/>
      <c r="T612" s="81"/>
      <c r="U612" s="88"/>
      <c r="V612" s="80"/>
      <c r="W612" s="81"/>
      <c r="X612" s="1"/>
    </row>
    <row r="613" spans="1:24" ht="23.25">
      <c r="A613" s="1"/>
      <c r="B613" s="40"/>
      <c r="C613" s="40"/>
      <c r="D613" s="40"/>
      <c r="E613" s="40"/>
      <c r="F613" s="50"/>
      <c r="G613" s="89"/>
      <c r="H613" s="40"/>
      <c r="I613" s="44"/>
      <c r="J613" s="48" t="s">
        <v>322</v>
      </c>
      <c r="K613" s="49"/>
      <c r="L613" s="42" t="s">
        <v>298</v>
      </c>
      <c r="M613" s="86"/>
      <c r="N613" s="71"/>
      <c r="O613" s="72"/>
      <c r="P613" s="70"/>
      <c r="Q613" s="78"/>
      <c r="R613" s="79"/>
      <c r="S613" s="80"/>
      <c r="T613" s="81"/>
      <c r="U613" s="88"/>
      <c r="V613" s="80"/>
      <c r="W613" s="81"/>
      <c r="X613" s="1"/>
    </row>
    <row r="614" spans="1:24" ht="23.25">
      <c r="A614" s="1"/>
      <c r="B614" s="40"/>
      <c r="C614" s="40"/>
      <c r="D614" s="40"/>
      <c r="E614" s="40"/>
      <c r="F614" s="50"/>
      <c r="G614" s="89"/>
      <c r="H614" s="40"/>
      <c r="I614" s="44"/>
      <c r="J614" s="48" t="s">
        <v>323</v>
      </c>
      <c r="K614" s="49"/>
      <c r="L614" s="42" t="s">
        <v>299</v>
      </c>
      <c r="M614" s="86"/>
      <c r="N614" s="71"/>
      <c r="O614" s="72"/>
      <c r="P614" s="70"/>
      <c r="Q614" s="78"/>
      <c r="R614" s="79"/>
      <c r="S614" s="80"/>
      <c r="T614" s="81"/>
      <c r="U614" s="88"/>
      <c r="V614" s="80"/>
      <c r="W614" s="81"/>
      <c r="X614" s="1"/>
    </row>
    <row r="615" spans="1:24" ht="23.25">
      <c r="A615" s="1"/>
      <c r="B615" s="40"/>
      <c r="C615" s="40"/>
      <c r="D615" s="40"/>
      <c r="E615" s="40"/>
      <c r="F615" s="50"/>
      <c r="G615" s="89"/>
      <c r="H615" s="40"/>
      <c r="I615" s="44"/>
      <c r="J615" s="48" t="s">
        <v>324</v>
      </c>
      <c r="K615" s="49"/>
      <c r="L615" s="42" t="s">
        <v>301</v>
      </c>
      <c r="M615" s="86"/>
      <c r="N615" s="71"/>
      <c r="O615" s="72"/>
      <c r="P615" s="70"/>
      <c r="Q615" s="78"/>
      <c r="R615" s="79"/>
      <c r="S615" s="80"/>
      <c r="T615" s="81"/>
      <c r="U615" s="88"/>
      <c r="V615" s="80"/>
      <c r="W615" s="81"/>
      <c r="X615" s="1"/>
    </row>
    <row r="616" spans="1:24" ht="23.25">
      <c r="A616" s="1"/>
      <c r="B616" s="40"/>
      <c r="C616" s="40"/>
      <c r="D616" s="40"/>
      <c r="E616" s="40"/>
      <c r="F616" s="50"/>
      <c r="G616" s="89"/>
      <c r="H616" s="40"/>
      <c r="I616" s="44"/>
      <c r="J616" s="48" t="s">
        <v>325</v>
      </c>
      <c r="K616" s="49"/>
      <c r="L616" s="42" t="s">
        <v>303</v>
      </c>
      <c r="M616" s="86"/>
      <c r="N616" s="71"/>
      <c r="O616" s="72"/>
      <c r="P616" s="70"/>
      <c r="Q616" s="78"/>
      <c r="R616" s="79"/>
      <c r="S616" s="80"/>
      <c r="T616" s="81"/>
      <c r="U616" s="88"/>
      <c r="V616" s="80"/>
      <c r="W616" s="81"/>
      <c r="X616" s="1"/>
    </row>
    <row r="617" spans="1:24" ht="23.25">
      <c r="A617" s="1"/>
      <c r="B617" s="40"/>
      <c r="C617" s="40"/>
      <c r="D617" s="40"/>
      <c r="E617" s="40"/>
      <c r="F617" s="50"/>
      <c r="G617" s="89"/>
      <c r="H617" s="40"/>
      <c r="I617" s="44"/>
      <c r="J617" s="48" t="s">
        <v>326</v>
      </c>
      <c r="K617" s="49"/>
      <c r="L617" s="42" t="s">
        <v>304</v>
      </c>
      <c r="M617" s="86"/>
      <c r="N617" s="71"/>
      <c r="O617" s="72"/>
      <c r="P617" s="70"/>
      <c r="Q617" s="78"/>
      <c r="R617" s="79"/>
      <c r="S617" s="80"/>
      <c r="T617" s="81"/>
      <c r="U617" s="88"/>
      <c r="V617" s="80"/>
      <c r="W617" s="81"/>
      <c r="X617" s="1"/>
    </row>
    <row r="618" spans="1:24" ht="23.25">
      <c r="A618" s="1"/>
      <c r="B618" s="40"/>
      <c r="C618" s="40"/>
      <c r="D618" s="40"/>
      <c r="E618" s="40"/>
      <c r="F618" s="50"/>
      <c r="G618" s="89"/>
      <c r="H618" s="40"/>
      <c r="I618" s="44"/>
      <c r="J618" s="48" t="s">
        <v>327</v>
      </c>
      <c r="K618" s="49"/>
      <c r="L618" s="42" t="s">
        <v>305</v>
      </c>
      <c r="M618" s="86"/>
      <c r="N618" s="71"/>
      <c r="O618" s="72"/>
      <c r="P618" s="70"/>
      <c r="Q618" s="78"/>
      <c r="R618" s="79"/>
      <c r="S618" s="80"/>
      <c r="T618" s="81"/>
      <c r="U618" s="88"/>
      <c r="V618" s="80"/>
      <c r="W618" s="81"/>
      <c r="X618" s="1"/>
    </row>
    <row r="619" spans="1:24" ht="23.25">
      <c r="A619" s="1"/>
      <c r="B619" s="40"/>
      <c r="C619" s="40"/>
      <c r="D619" s="40"/>
      <c r="E619" s="40"/>
      <c r="F619" s="50"/>
      <c r="G619" s="89"/>
      <c r="H619" s="40"/>
      <c r="I619" s="44"/>
      <c r="J619" s="48" t="s">
        <v>597</v>
      </c>
      <c r="K619" s="49"/>
      <c r="L619" s="42" t="s">
        <v>594</v>
      </c>
      <c r="M619" s="86" t="s">
        <v>306</v>
      </c>
      <c r="N619" s="71"/>
      <c r="O619" s="72">
        <v>81420</v>
      </c>
      <c r="P619" s="70">
        <v>156530</v>
      </c>
      <c r="Q619" s="78"/>
      <c r="R619" s="79">
        <f>(P619/O619)*100</f>
        <v>192.25006140997297</v>
      </c>
      <c r="S619" s="80">
        <f>SUM(S620:S621)</f>
        <v>0</v>
      </c>
      <c r="T619" s="81">
        <f>SUM(T620:T621)</f>
        <v>40787.7</v>
      </c>
      <c r="U619" s="88">
        <f>SUM(U620:U621)</f>
        <v>36446.8</v>
      </c>
      <c r="V619" s="80"/>
      <c r="W619" s="81">
        <f>(U619/T619)*100</f>
        <v>89.3573307639313</v>
      </c>
      <c r="X619" s="1"/>
    </row>
    <row r="620" spans="1:24" ht="23.25">
      <c r="A620" s="1"/>
      <c r="B620" s="40"/>
      <c r="C620" s="40"/>
      <c r="D620" s="40"/>
      <c r="E620" s="40"/>
      <c r="F620" s="50"/>
      <c r="G620" s="89"/>
      <c r="H620" s="40"/>
      <c r="I620" s="44"/>
      <c r="J620" s="48" t="s">
        <v>40</v>
      </c>
      <c r="K620" s="49"/>
      <c r="L620" s="42"/>
      <c r="M620" s="86"/>
      <c r="N620" s="71"/>
      <c r="O620" s="72"/>
      <c r="P620" s="70"/>
      <c r="Q620" s="78"/>
      <c r="R620" s="79"/>
      <c r="S620" s="80"/>
      <c r="T620" s="81">
        <f>T730</f>
        <v>25387.7</v>
      </c>
      <c r="U620" s="88">
        <f>U730</f>
        <v>21046.8</v>
      </c>
      <c r="V620" s="80"/>
      <c r="W620" s="81">
        <f>(U620/T620)*100</f>
        <v>82.90156256770011</v>
      </c>
      <c r="X620" s="1"/>
    </row>
    <row r="621" spans="1:24" ht="23.25">
      <c r="A621" s="1"/>
      <c r="B621" s="40"/>
      <c r="C621" s="40"/>
      <c r="D621" s="40"/>
      <c r="E621" s="40"/>
      <c r="F621" s="50"/>
      <c r="G621" s="89"/>
      <c r="H621" s="40"/>
      <c r="I621" s="44"/>
      <c r="J621" s="48" t="s">
        <v>41</v>
      </c>
      <c r="K621" s="49"/>
      <c r="L621" s="42"/>
      <c r="M621" s="86"/>
      <c r="N621" s="71"/>
      <c r="O621" s="72"/>
      <c r="P621" s="70"/>
      <c r="Q621" s="78"/>
      <c r="R621" s="79"/>
      <c r="S621" s="80"/>
      <c r="T621" s="81">
        <f>T731</f>
        <v>15400</v>
      </c>
      <c r="U621" s="88">
        <f>U731</f>
        <v>15400</v>
      </c>
      <c r="V621" s="80"/>
      <c r="W621" s="81">
        <f>(U621/T621)*100</f>
        <v>100</v>
      </c>
      <c r="X621" s="1"/>
    </row>
    <row r="622" spans="1:24" ht="23.25">
      <c r="A622" s="1"/>
      <c r="B622" s="40"/>
      <c r="C622" s="40"/>
      <c r="D622" s="40"/>
      <c r="E622" s="40"/>
      <c r="F622" s="50"/>
      <c r="G622" s="89"/>
      <c r="H622" s="40"/>
      <c r="I622" s="44"/>
      <c r="J622" s="48" t="s">
        <v>328</v>
      </c>
      <c r="K622" s="49"/>
      <c r="L622" s="42" t="s">
        <v>329</v>
      </c>
      <c r="M622" s="86"/>
      <c r="N622" s="71"/>
      <c r="O622" s="72"/>
      <c r="P622" s="70"/>
      <c r="Q622" s="78"/>
      <c r="R622" s="79"/>
      <c r="S622" s="80"/>
      <c r="T622" s="81"/>
      <c r="U622" s="88"/>
      <c r="V622" s="80"/>
      <c r="W622" s="81"/>
      <c r="X622" s="1"/>
    </row>
    <row r="623" spans="1:24" ht="23.25">
      <c r="A623" s="1"/>
      <c r="B623" s="40"/>
      <c r="C623" s="40"/>
      <c r="D623" s="40"/>
      <c r="E623" s="40"/>
      <c r="F623" s="50"/>
      <c r="G623" s="89"/>
      <c r="H623" s="40"/>
      <c r="I623" s="44"/>
      <c r="J623" s="48" t="s">
        <v>330</v>
      </c>
      <c r="K623" s="49"/>
      <c r="L623" s="42" t="s">
        <v>331</v>
      </c>
      <c r="M623" s="86"/>
      <c r="N623" s="71"/>
      <c r="O623" s="72"/>
      <c r="P623" s="70"/>
      <c r="Q623" s="78"/>
      <c r="R623" s="79"/>
      <c r="S623" s="80"/>
      <c r="T623" s="81"/>
      <c r="U623" s="88"/>
      <c r="V623" s="80"/>
      <c r="W623" s="81"/>
      <c r="X623" s="1"/>
    </row>
    <row r="624" spans="1:24" ht="23.25">
      <c r="A624" s="1"/>
      <c r="B624" s="40"/>
      <c r="C624" s="40"/>
      <c r="D624" s="40"/>
      <c r="E624" s="40"/>
      <c r="F624" s="50"/>
      <c r="G624" s="89"/>
      <c r="H624" s="40"/>
      <c r="I624" s="44"/>
      <c r="J624" s="48" t="s">
        <v>332</v>
      </c>
      <c r="K624" s="49"/>
      <c r="L624" s="42" t="s">
        <v>333</v>
      </c>
      <c r="M624" s="86"/>
      <c r="N624" s="71"/>
      <c r="O624" s="72"/>
      <c r="P624" s="70"/>
      <c r="Q624" s="78"/>
      <c r="R624" s="79"/>
      <c r="S624" s="80"/>
      <c r="T624" s="81"/>
      <c r="U624" s="88"/>
      <c r="V624" s="80"/>
      <c r="W624" s="81"/>
      <c r="X624" s="1"/>
    </row>
    <row r="625" spans="1:24" ht="23.25">
      <c r="A625" s="1"/>
      <c r="B625" s="40"/>
      <c r="C625" s="40"/>
      <c r="D625" s="40"/>
      <c r="E625" s="40"/>
      <c r="F625" s="50"/>
      <c r="G625" s="89"/>
      <c r="H625" s="40"/>
      <c r="I625" s="44"/>
      <c r="J625" s="48" t="s">
        <v>334</v>
      </c>
      <c r="K625" s="49"/>
      <c r="L625" s="42" t="s">
        <v>335</v>
      </c>
      <c r="M625" s="86"/>
      <c r="N625" s="71"/>
      <c r="O625" s="72"/>
      <c r="P625" s="70"/>
      <c r="Q625" s="78"/>
      <c r="R625" s="79"/>
      <c r="S625" s="80"/>
      <c r="T625" s="81"/>
      <c r="U625" s="88"/>
      <c r="V625" s="80"/>
      <c r="W625" s="81"/>
      <c r="X625" s="1"/>
    </row>
    <row r="626" spans="1:24" ht="23.25">
      <c r="A626" s="1"/>
      <c r="B626" s="40"/>
      <c r="C626" s="40"/>
      <c r="D626" s="40"/>
      <c r="E626" s="40"/>
      <c r="F626" s="50"/>
      <c r="G626" s="89"/>
      <c r="H626" s="40"/>
      <c r="I626" s="44"/>
      <c r="J626" s="48"/>
      <c r="K626" s="49"/>
      <c r="L626" s="42" t="s">
        <v>336</v>
      </c>
      <c r="M626" s="86"/>
      <c r="N626" s="71"/>
      <c r="O626" s="72"/>
      <c r="P626" s="70"/>
      <c r="Q626" s="78"/>
      <c r="R626" s="79"/>
      <c r="S626" s="80"/>
      <c r="T626" s="81"/>
      <c r="U626" s="88"/>
      <c r="V626" s="80"/>
      <c r="W626" s="81"/>
      <c r="X626" s="1"/>
    </row>
    <row r="627" spans="1:24" ht="23.25">
      <c r="A627" s="1"/>
      <c r="B627" s="40"/>
      <c r="C627" s="40"/>
      <c r="D627" s="40"/>
      <c r="E627" s="40"/>
      <c r="F627" s="50"/>
      <c r="G627" s="89"/>
      <c r="H627" s="40"/>
      <c r="I627" s="44"/>
      <c r="J627" s="48"/>
      <c r="K627" s="49"/>
      <c r="L627" s="42" t="s">
        <v>337</v>
      </c>
      <c r="M627" s="86"/>
      <c r="N627" s="71"/>
      <c r="O627" s="72"/>
      <c r="P627" s="70"/>
      <c r="Q627" s="78"/>
      <c r="R627" s="79"/>
      <c r="S627" s="80"/>
      <c r="T627" s="81"/>
      <c r="U627" s="88"/>
      <c r="V627" s="80"/>
      <c r="W627" s="81"/>
      <c r="X627" s="1"/>
    </row>
    <row r="628" spans="1:24" ht="23.25">
      <c r="A628" s="1"/>
      <c r="B628" s="40"/>
      <c r="C628" s="40"/>
      <c r="D628" s="40"/>
      <c r="E628" s="40"/>
      <c r="F628" s="50"/>
      <c r="G628" s="89"/>
      <c r="H628" s="40"/>
      <c r="I628" s="44"/>
      <c r="J628" s="48"/>
      <c r="K628" s="49"/>
      <c r="L628" s="42" t="s">
        <v>338</v>
      </c>
      <c r="M628" s="86"/>
      <c r="N628" s="71"/>
      <c r="O628" s="72"/>
      <c r="P628" s="70"/>
      <c r="Q628" s="78"/>
      <c r="R628" s="79"/>
      <c r="S628" s="80"/>
      <c r="T628" s="81"/>
      <c r="U628" s="88"/>
      <c r="V628" s="80"/>
      <c r="W628" s="81"/>
      <c r="X628" s="1"/>
    </row>
    <row r="629" spans="1:24" ht="23.25">
      <c r="A629" s="1"/>
      <c r="B629" s="43"/>
      <c r="C629" s="43"/>
      <c r="D629" s="43"/>
      <c r="E629" s="43"/>
      <c r="F629" s="50"/>
      <c r="G629" s="42"/>
      <c r="H629" s="43"/>
      <c r="I629" s="44"/>
      <c r="J629" s="48"/>
      <c r="K629" s="49"/>
      <c r="L629" s="42" t="s">
        <v>339</v>
      </c>
      <c r="M629" s="86" t="s">
        <v>340</v>
      </c>
      <c r="N629" s="71"/>
      <c r="O629" s="72"/>
      <c r="P629" s="70"/>
      <c r="Q629" s="78"/>
      <c r="R629" s="79"/>
      <c r="S629" s="80"/>
      <c r="T629" s="81"/>
      <c r="U629" s="88"/>
      <c r="V629" s="80"/>
      <c r="W629" s="81"/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571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35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24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36</v>
      </c>
      <c r="O634" s="62"/>
      <c r="P634" s="62"/>
      <c r="Q634" s="62"/>
      <c r="R634" s="63"/>
      <c r="S634" s="14" t="s">
        <v>2</v>
      </c>
      <c r="T634" s="15"/>
      <c r="U634" s="15"/>
      <c r="V634" s="15"/>
      <c r="W634" s="16"/>
      <c r="X634" s="1"/>
    </row>
    <row r="635" spans="1:24" ht="23.25">
      <c r="A635" s="1"/>
      <c r="B635" s="20" t="s">
        <v>25</v>
      </c>
      <c r="C635" s="21"/>
      <c r="D635" s="21"/>
      <c r="E635" s="21"/>
      <c r="F635" s="21"/>
      <c r="G635" s="21"/>
      <c r="H635" s="61"/>
      <c r="I635" s="1"/>
      <c r="J635" s="2" t="s">
        <v>4</v>
      </c>
      <c r="K635" s="18"/>
      <c r="L635" s="23" t="s">
        <v>33</v>
      </c>
      <c r="M635" s="23" t="s">
        <v>21</v>
      </c>
      <c r="N635" s="64"/>
      <c r="O635" s="17"/>
      <c r="P635" s="65"/>
      <c r="Q635" s="23" t="s">
        <v>3</v>
      </c>
      <c r="R635" s="16"/>
      <c r="S635" s="20" t="s">
        <v>37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34</v>
      </c>
      <c r="M636" s="30" t="s">
        <v>22</v>
      </c>
      <c r="N636" s="28" t="s">
        <v>6</v>
      </c>
      <c r="O636" s="67" t="s">
        <v>7</v>
      </c>
      <c r="P636" s="28" t="s">
        <v>8</v>
      </c>
      <c r="Q636" s="20" t="s">
        <v>31</v>
      </c>
      <c r="R636" s="22"/>
      <c r="S636" s="24"/>
      <c r="T636" s="25"/>
      <c r="U636" s="1"/>
      <c r="V636" s="14" t="s">
        <v>3</v>
      </c>
      <c r="W636" s="16"/>
      <c r="X636" s="1"/>
    </row>
    <row r="637" spans="1:24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7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20</v>
      </c>
      <c r="M637" s="28" t="s">
        <v>23</v>
      </c>
      <c r="N637" s="28"/>
      <c r="O637" s="28"/>
      <c r="P637" s="28"/>
      <c r="Q637" s="26" t="s">
        <v>26</v>
      </c>
      <c r="R637" s="29" t="s">
        <v>26</v>
      </c>
      <c r="S637" s="30" t="s">
        <v>6</v>
      </c>
      <c r="T637" s="28" t="s">
        <v>9</v>
      </c>
      <c r="U637" s="26" t="s">
        <v>10</v>
      </c>
      <c r="V637" s="14" t="s">
        <v>11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27</v>
      </c>
      <c r="R638" s="37" t="s">
        <v>28</v>
      </c>
      <c r="S638" s="31"/>
      <c r="T638" s="32"/>
      <c r="U638" s="33"/>
      <c r="V638" s="38" t="s">
        <v>29</v>
      </c>
      <c r="W638" s="39" t="s">
        <v>30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3"/>
      <c r="C640" s="43"/>
      <c r="D640" s="43"/>
      <c r="E640" s="43"/>
      <c r="F640" s="41"/>
      <c r="G640" s="42"/>
      <c r="H640" s="43"/>
      <c r="I640" s="44"/>
      <c r="J640" s="48"/>
      <c r="K640" s="49"/>
      <c r="L640" s="42" t="s">
        <v>341</v>
      </c>
      <c r="M640" s="86" t="s">
        <v>342</v>
      </c>
      <c r="N640" s="71">
        <v>81</v>
      </c>
      <c r="O640" s="72">
        <v>81</v>
      </c>
      <c r="P640" s="70">
        <v>82</v>
      </c>
      <c r="Q640" s="78">
        <f>(P640/N640)*100</f>
        <v>101.23456790123457</v>
      </c>
      <c r="R640" s="79">
        <f>(P640/O640)*100</f>
        <v>101.23456790123457</v>
      </c>
      <c r="S640" s="80">
        <f>SUM(S641:S642)</f>
        <v>12669.3</v>
      </c>
      <c r="T640" s="81">
        <f>SUM(T641:T642)</f>
        <v>14976</v>
      </c>
      <c r="U640" s="88">
        <f>SUM(U641:U642)</f>
        <v>14217.3</v>
      </c>
      <c r="V640" s="80">
        <f>(U640/S640)*100</f>
        <v>112.21851246714498</v>
      </c>
      <c r="W640" s="81">
        <f>(U640/T640)*100</f>
        <v>94.93389423076923</v>
      </c>
      <c r="X640" s="1"/>
    </row>
    <row r="641" spans="1:24" ht="23.25">
      <c r="A641" s="1"/>
      <c r="B641" s="96" t="s">
        <v>153</v>
      </c>
      <c r="C641" s="96" t="s">
        <v>155</v>
      </c>
      <c r="D641" s="96" t="s">
        <v>76</v>
      </c>
      <c r="E641" s="96" t="s">
        <v>45</v>
      </c>
      <c r="F641" s="96" t="s">
        <v>194</v>
      </c>
      <c r="G641" s="96" t="s">
        <v>49</v>
      </c>
      <c r="H641" s="40"/>
      <c r="I641" s="44"/>
      <c r="J641" s="48" t="s">
        <v>40</v>
      </c>
      <c r="K641" s="49"/>
      <c r="L641" s="42"/>
      <c r="M641" s="86"/>
      <c r="N641" s="71"/>
      <c r="O641" s="72"/>
      <c r="P641" s="70"/>
      <c r="Q641" s="78"/>
      <c r="R641" s="79"/>
      <c r="S641" s="80">
        <f aca="true" t="shared" si="51" ref="S641:U642">S733</f>
        <v>12669.3</v>
      </c>
      <c r="T641" s="81">
        <f t="shared" si="51"/>
        <v>14976</v>
      </c>
      <c r="U641" s="88">
        <f t="shared" si="51"/>
        <v>14217.3</v>
      </c>
      <c r="V641" s="80">
        <f>(U641/S641)*100</f>
        <v>112.21851246714498</v>
      </c>
      <c r="W641" s="81">
        <f>(U641/T641)*100</f>
        <v>94.93389423076923</v>
      </c>
      <c r="X641" s="1"/>
    </row>
    <row r="642" spans="1:24" ht="23.25">
      <c r="A642" s="1"/>
      <c r="B642" s="40"/>
      <c r="C642" s="40"/>
      <c r="D642" s="40"/>
      <c r="E642" s="40"/>
      <c r="F642" s="50"/>
      <c r="G642" s="89"/>
      <c r="H642" s="40"/>
      <c r="I642" s="44"/>
      <c r="J642" s="48" t="s">
        <v>41</v>
      </c>
      <c r="K642" s="49"/>
      <c r="L642" s="42"/>
      <c r="M642" s="86"/>
      <c r="N642" s="71"/>
      <c r="O642" s="72"/>
      <c r="P642" s="70"/>
      <c r="Q642" s="78"/>
      <c r="R642" s="79"/>
      <c r="S642" s="80">
        <f t="shared" si="51"/>
        <v>0</v>
      </c>
      <c r="T642" s="81">
        <f t="shared" si="51"/>
        <v>0</v>
      </c>
      <c r="U642" s="88">
        <f t="shared" si="51"/>
        <v>0</v>
      </c>
      <c r="V642" s="80"/>
      <c r="W642" s="81"/>
      <c r="X642" s="1"/>
    </row>
    <row r="643" spans="1:24" ht="23.25">
      <c r="A643" s="1"/>
      <c r="B643" s="40"/>
      <c r="C643" s="40"/>
      <c r="D643" s="40"/>
      <c r="E643" s="40"/>
      <c r="F643" s="50"/>
      <c r="G643" s="89"/>
      <c r="H643" s="40"/>
      <c r="I643" s="44"/>
      <c r="J643" s="48" t="s">
        <v>343</v>
      </c>
      <c r="K643" s="49"/>
      <c r="L643" s="42"/>
      <c r="M643" s="86"/>
      <c r="N643" s="71"/>
      <c r="O643" s="72"/>
      <c r="P643" s="70"/>
      <c r="Q643" s="78"/>
      <c r="R643" s="79"/>
      <c r="S643" s="80"/>
      <c r="T643" s="81"/>
      <c r="U643" s="88"/>
      <c r="V643" s="80"/>
      <c r="W643" s="81"/>
      <c r="X643" s="1"/>
    </row>
    <row r="644" spans="1:24" ht="23.25">
      <c r="A644" s="1"/>
      <c r="B644" s="40"/>
      <c r="C644" s="40"/>
      <c r="D644" s="40"/>
      <c r="E644" s="40"/>
      <c r="F644" s="50"/>
      <c r="G644" s="89"/>
      <c r="H644" s="40"/>
      <c r="I644" s="44"/>
      <c r="J644" s="48" t="s">
        <v>344</v>
      </c>
      <c r="K644" s="49"/>
      <c r="L644" s="42"/>
      <c r="M644" s="86"/>
      <c r="N644" s="71"/>
      <c r="O644" s="72"/>
      <c r="P644" s="70"/>
      <c r="Q644" s="78"/>
      <c r="R644" s="79"/>
      <c r="S644" s="80"/>
      <c r="T644" s="81"/>
      <c r="U644" s="88"/>
      <c r="V644" s="80"/>
      <c r="W644" s="81"/>
      <c r="X644" s="1"/>
    </row>
    <row r="645" spans="1:24" ht="23.25">
      <c r="A645" s="1"/>
      <c r="B645" s="40"/>
      <c r="C645" s="40"/>
      <c r="D645" s="40"/>
      <c r="E645" s="40"/>
      <c r="F645" s="50"/>
      <c r="G645" s="89"/>
      <c r="H645" s="40"/>
      <c r="I645" s="44"/>
      <c r="J645" s="48" t="s">
        <v>345</v>
      </c>
      <c r="K645" s="49"/>
      <c r="L645" s="42"/>
      <c r="M645" s="86"/>
      <c r="N645" s="71"/>
      <c r="O645" s="72"/>
      <c r="P645" s="70"/>
      <c r="Q645" s="78"/>
      <c r="R645" s="79"/>
      <c r="S645" s="80"/>
      <c r="T645" s="81"/>
      <c r="U645" s="88"/>
      <c r="V645" s="80"/>
      <c r="W645" s="81"/>
      <c r="X645" s="1"/>
    </row>
    <row r="646" spans="1:24" ht="23.25">
      <c r="A646" s="1"/>
      <c r="B646" s="40"/>
      <c r="C646" s="40"/>
      <c r="D646" s="40"/>
      <c r="E646" s="40"/>
      <c r="F646" s="50"/>
      <c r="G646" s="89"/>
      <c r="H646" s="40"/>
      <c r="I646" s="44"/>
      <c r="J646" s="48" t="s">
        <v>346</v>
      </c>
      <c r="K646" s="49"/>
      <c r="L646" s="42"/>
      <c r="M646" s="86"/>
      <c r="N646" s="71"/>
      <c r="O646" s="72"/>
      <c r="P646" s="70"/>
      <c r="Q646" s="78"/>
      <c r="R646" s="79"/>
      <c r="S646" s="80"/>
      <c r="T646" s="81"/>
      <c r="U646" s="88"/>
      <c r="V646" s="80"/>
      <c r="W646" s="81"/>
      <c r="X646" s="1"/>
    </row>
    <row r="647" spans="1:24" ht="23.25">
      <c r="A647" s="1"/>
      <c r="B647" s="40"/>
      <c r="C647" s="40"/>
      <c r="D647" s="40"/>
      <c r="E647" s="40"/>
      <c r="F647" s="50"/>
      <c r="G647" s="89"/>
      <c r="H647" s="40"/>
      <c r="I647" s="44"/>
      <c r="J647" s="48" t="s">
        <v>347</v>
      </c>
      <c r="K647" s="49"/>
      <c r="L647" s="42" t="s">
        <v>348</v>
      </c>
      <c r="M647" s="86"/>
      <c r="N647" s="71"/>
      <c r="O647" s="72"/>
      <c r="P647" s="70"/>
      <c r="Q647" s="78"/>
      <c r="R647" s="79"/>
      <c r="S647" s="80"/>
      <c r="T647" s="81"/>
      <c r="U647" s="88"/>
      <c r="V647" s="80"/>
      <c r="W647" s="81"/>
      <c r="X647" s="1"/>
    </row>
    <row r="648" spans="1:24" ht="23.25">
      <c r="A648" s="1"/>
      <c r="B648" s="40"/>
      <c r="C648" s="40"/>
      <c r="D648" s="40"/>
      <c r="E648" s="40"/>
      <c r="F648" s="50"/>
      <c r="G648" s="89"/>
      <c r="H648" s="40"/>
      <c r="I648" s="44"/>
      <c r="J648" s="48" t="s">
        <v>349</v>
      </c>
      <c r="K648" s="49"/>
      <c r="L648" s="42" t="s">
        <v>350</v>
      </c>
      <c r="M648" s="86"/>
      <c r="N648" s="71"/>
      <c r="O648" s="72"/>
      <c r="P648" s="70"/>
      <c r="Q648" s="78"/>
      <c r="R648" s="79"/>
      <c r="S648" s="80"/>
      <c r="T648" s="81"/>
      <c r="U648" s="88"/>
      <c r="V648" s="80"/>
      <c r="W648" s="81"/>
      <c r="X648" s="1"/>
    </row>
    <row r="649" spans="1:24" ht="23.25">
      <c r="A649" s="1"/>
      <c r="B649" s="40"/>
      <c r="C649" s="40"/>
      <c r="D649" s="40"/>
      <c r="E649" s="40"/>
      <c r="F649" s="50"/>
      <c r="G649" s="89"/>
      <c r="H649" s="40"/>
      <c r="I649" s="44"/>
      <c r="J649" s="48" t="s">
        <v>351</v>
      </c>
      <c r="K649" s="49"/>
      <c r="L649" s="42" t="s">
        <v>352</v>
      </c>
      <c r="M649" s="86"/>
      <c r="N649" s="71"/>
      <c r="O649" s="72"/>
      <c r="P649" s="70"/>
      <c r="Q649" s="78"/>
      <c r="R649" s="79"/>
      <c r="S649" s="80"/>
      <c r="T649" s="81"/>
      <c r="U649" s="88"/>
      <c r="V649" s="80"/>
      <c r="W649" s="81"/>
      <c r="X649" s="1"/>
    </row>
    <row r="650" spans="1:24" ht="23.25">
      <c r="A650" s="1"/>
      <c r="B650" s="40"/>
      <c r="C650" s="40"/>
      <c r="D650" s="40"/>
      <c r="E650" s="40"/>
      <c r="F650" s="50"/>
      <c r="G650" s="89"/>
      <c r="H650" s="40"/>
      <c r="I650" s="44"/>
      <c r="J650" s="48" t="s">
        <v>598</v>
      </c>
      <c r="K650" s="49"/>
      <c r="L650" s="42" t="s">
        <v>599</v>
      </c>
      <c r="M650" s="86" t="s">
        <v>353</v>
      </c>
      <c r="N650" s="71">
        <v>6050</v>
      </c>
      <c r="O650" s="72">
        <v>14594</v>
      </c>
      <c r="P650" s="70">
        <v>18951</v>
      </c>
      <c r="Q650" s="78">
        <f>(P650/N650)*100</f>
        <v>313.23966942148763</v>
      </c>
      <c r="R650" s="79">
        <f>(P650/O650)*100</f>
        <v>129.8547348225298</v>
      </c>
      <c r="S650" s="80">
        <f>SUM(S651:S652)</f>
        <v>19000</v>
      </c>
      <c r="T650" s="81">
        <f>SUM(T651:T652)</f>
        <v>20398.3</v>
      </c>
      <c r="U650" s="88">
        <f>SUM(U651:U652)</f>
        <v>19839.7</v>
      </c>
      <c r="V650" s="80">
        <f>(U650/S650)*100</f>
        <v>104.41947368421054</v>
      </c>
      <c r="W650" s="81">
        <f>(U650/T650)*100</f>
        <v>97.26153650059074</v>
      </c>
      <c r="X650" s="1"/>
    </row>
    <row r="651" spans="1:24" ht="23.25">
      <c r="A651" s="1"/>
      <c r="B651" s="40"/>
      <c r="C651" s="40"/>
      <c r="D651" s="40"/>
      <c r="E651" s="40"/>
      <c r="F651" s="50"/>
      <c r="G651" s="89"/>
      <c r="H651" s="40"/>
      <c r="I651" s="44"/>
      <c r="J651" s="48" t="s">
        <v>40</v>
      </c>
      <c r="K651" s="49"/>
      <c r="L651" s="42"/>
      <c r="M651" s="86"/>
      <c r="N651" s="71"/>
      <c r="O651" s="72"/>
      <c r="P651" s="70"/>
      <c r="Q651" s="78"/>
      <c r="R651" s="79"/>
      <c r="S651" s="80">
        <f aca="true" t="shared" si="52" ref="S651:U652">S736</f>
        <v>18262.3</v>
      </c>
      <c r="T651" s="81">
        <f t="shared" si="52"/>
        <v>19573.3</v>
      </c>
      <c r="U651" s="88">
        <f t="shared" si="52"/>
        <v>19014.7</v>
      </c>
      <c r="V651" s="80">
        <f>(U651/S651)*100</f>
        <v>104.11996298385198</v>
      </c>
      <c r="W651" s="81">
        <f>(U651/T651)*100</f>
        <v>97.14611230604957</v>
      </c>
      <c r="X651" s="1"/>
    </row>
    <row r="652" spans="1:24" ht="23.25">
      <c r="A652" s="1"/>
      <c r="B652" s="40"/>
      <c r="C652" s="40"/>
      <c r="D652" s="40"/>
      <c r="E652" s="40"/>
      <c r="F652" s="50"/>
      <c r="G652" s="89"/>
      <c r="H652" s="40"/>
      <c r="I652" s="44"/>
      <c r="J652" s="48" t="s">
        <v>41</v>
      </c>
      <c r="K652" s="49"/>
      <c r="L652" s="42"/>
      <c r="M652" s="86"/>
      <c r="N652" s="71"/>
      <c r="O652" s="72"/>
      <c r="P652" s="70"/>
      <c r="Q652" s="78"/>
      <c r="R652" s="79"/>
      <c r="S652" s="80">
        <f t="shared" si="52"/>
        <v>737.7</v>
      </c>
      <c r="T652" s="81">
        <f t="shared" si="52"/>
        <v>825</v>
      </c>
      <c r="U652" s="88">
        <f t="shared" si="52"/>
        <v>825</v>
      </c>
      <c r="V652" s="80">
        <f>(U652/S652)*100</f>
        <v>111.83407889385929</v>
      </c>
      <c r="W652" s="81">
        <f>(U652/T652)*100</f>
        <v>100</v>
      </c>
      <c r="X652" s="1"/>
    </row>
    <row r="653" spans="1:24" ht="23.25">
      <c r="A653" s="1"/>
      <c r="B653" s="40"/>
      <c r="C653" s="40"/>
      <c r="D653" s="40"/>
      <c r="E653" s="40"/>
      <c r="F653" s="50"/>
      <c r="G653" s="89"/>
      <c r="H653" s="40"/>
      <c r="I653" s="44"/>
      <c r="J653" s="48" t="s">
        <v>354</v>
      </c>
      <c r="K653" s="49"/>
      <c r="L653" s="42" t="s">
        <v>355</v>
      </c>
      <c r="M653" s="86"/>
      <c r="N653" s="71"/>
      <c r="O653" s="72"/>
      <c r="P653" s="70"/>
      <c r="Q653" s="78"/>
      <c r="R653" s="79"/>
      <c r="S653" s="80"/>
      <c r="T653" s="81"/>
      <c r="U653" s="88"/>
      <c r="V653" s="80"/>
      <c r="W653" s="81"/>
      <c r="X653" s="1"/>
    </row>
    <row r="654" spans="1:24" ht="23.25">
      <c r="A654" s="1"/>
      <c r="B654" s="40"/>
      <c r="C654" s="40"/>
      <c r="D654" s="40"/>
      <c r="E654" s="40"/>
      <c r="F654" s="50"/>
      <c r="G654" s="89"/>
      <c r="H654" s="40"/>
      <c r="I654" s="44"/>
      <c r="J654" s="48" t="s">
        <v>356</v>
      </c>
      <c r="K654" s="49"/>
      <c r="L654" s="42" t="s">
        <v>357</v>
      </c>
      <c r="M654" s="86"/>
      <c r="N654" s="71"/>
      <c r="O654" s="72"/>
      <c r="P654" s="70"/>
      <c r="Q654" s="78"/>
      <c r="R654" s="79"/>
      <c r="S654" s="80"/>
      <c r="T654" s="81"/>
      <c r="U654" s="88"/>
      <c r="V654" s="80"/>
      <c r="W654" s="81"/>
      <c r="X654" s="1"/>
    </row>
    <row r="655" spans="1:24" ht="23.25">
      <c r="A655" s="1"/>
      <c r="B655" s="40"/>
      <c r="C655" s="40"/>
      <c r="D655" s="40"/>
      <c r="E655" s="40"/>
      <c r="F655" s="50"/>
      <c r="G655" s="89"/>
      <c r="H655" s="40"/>
      <c r="I655" s="44"/>
      <c r="J655" s="48" t="s">
        <v>358</v>
      </c>
      <c r="K655" s="49"/>
      <c r="L655" s="42" t="s">
        <v>359</v>
      </c>
      <c r="M655" s="86"/>
      <c r="N655" s="71"/>
      <c r="O655" s="72"/>
      <c r="P655" s="70"/>
      <c r="Q655" s="78"/>
      <c r="R655" s="79"/>
      <c r="S655" s="80"/>
      <c r="T655" s="81"/>
      <c r="U655" s="88"/>
      <c r="V655" s="80"/>
      <c r="W655" s="81"/>
      <c r="X655" s="1"/>
    </row>
    <row r="656" spans="1:24" ht="23.25">
      <c r="A656" s="1"/>
      <c r="B656" s="40"/>
      <c r="C656" s="40"/>
      <c r="D656" s="40"/>
      <c r="E656" s="40"/>
      <c r="F656" s="50"/>
      <c r="G656" s="89"/>
      <c r="H656" s="40"/>
      <c r="I656" s="44"/>
      <c r="J656" s="48" t="s">
        <v>360</v>
      </c>
      <c r="K656" s="49"/>
      <c r="L656" s="42" t="s">
        <v>361</v>
      </c>
      <c r="M656" s="86"/>
      <c r="N656" s="71"/>
      <c r="O656" s="72"/>
      <c r="P656" s="70"/>
      <c r="Q656" s="78"/>
      <c r="R656" s="79"/>
      <c r="S656" s="80"/>
      <c r="T656" s="81"/>
      <c r="U656" s="88"/>
      <c r="V656" s="80"/>
      <c r="W656" s="81"/>
      <c r="X656" s="1"/>
    </row>
    <row r="657" spans="1:24" ht="23.25">
      <c r="A657" s="1"/>
      <c r="B657" s="40"/>
      <c r="C657" s="40"/>
      <c r="D657" s="40"/>
      <c r="E657" s="40"/>
      <c r="F657" s="50"/>
      <c r="G657" s="89"/>
      <c r="H657" s="40"/>
      <c r="I657" s="44"/>
      <c r="J657" s="48" t="s">
        <v>362</v>
      </c>
      <c r="K657" s="49"/>
      <c r="L657" s="42" t="s">
        <v>363</v>
      </c>
      <c r="M657" s="86"/>
      <c r="N657" s="71"/>
      <c r="O657" s="72"/>
      <c r="P657" s="70"/>
      <c r="Q657" s="78"/>
      <c r="R657" s="79"/>
      <c r="S657" s="80"/>
      <c r="T657" s="81"/>
      <c r="U657" s="88"/>
      <c r="V657" s="80"/>
      <c r="W657" s="81"/>
      <c r="X657" s="1"/>
    </row>
    <row r="658" spans="1:24" ht="23.25">
      <c r="A658" s="1"/>
      <c r="B658" s="40"/>
      <c r="C658" s="40"/>
      <c r="D658" s="40"/>
      <c r="E658" s="40"/>
      <c r="F658" s="50"/>
      <c r="G658" s="89"/>
      <c r="H658" s="40"/>
      <c r="I658" s="44"/>
      <c r="J658" s="48" t="s">
        <v>601</v>
      </c>
      <c r="K658" s="49"/>
      <c r="L658" s="42" t="s">
        <v>364</v>
      </c>
      <c r="M658" s="86"/>
      <c r="N658" s="71"/>
      <c r="O658" s="72"/>
      <c r="P658" s="70"/>
      <c r="Q658" s="78"/>
      <c r="R658" s="79"/>
      <c r="S658" s="80"/>
      <c r="T658" s="81"/>
      <c r="U658" s="88"/>
      <c r="V658" s="80"/>
      <c r="W658" s="81"/>
      <c r="X658" s="1"/>
    </row>
    <row r="659" spans="1:24" ht="23.25">
      <c r="A659" s="1"/>
      <c r="B659" s="40"/>
      <c r="C659" s="40"/>
      <c r="D659" s="40"/>
      <c r="E659" s="40"/>
      <c r="F659" s="50"/>
      <c r="G659" s="89"/>
      <c r="H659" s="40"/>
      <c r="I659" s="44"/>
      <c r="J659" s="48"/>
      <c r="K659" s="49"/>
      <c r="L659" s="42" t="s">
        <v>365</v>
      </c>
      <c r="M659" s="86"/>
      <c r="N659" s="71"/>
      <c r="O659" s="72"/>
      <c r="P659" s="70"/>
      <c r="Q659" s="78"/>
      <c r="R659" s="79"/>
      <c r="S659" s="80"/>
      <c r="T659" s="81"/>
      <c r="U659" s="88"/>
      <c r="V659" s="80"/>
      <c r="W659" s="81"/>
      <c r="X659" s="1"/>
    </row>
    <row r="660" spans="1:24" ht="23.25">
      <c r="A660" s="1"/>
      <c r="B660" s="40"/>
      <c r="C660" s="40"/>
      <c r="D660" s="40"/>
      <c r="E660" s="40"/>
      <c r="F660" s="50"/>
      <c r="G660" s="89"/>
      <c r="H660" s="40"/>
      <c r="I660" s="44"/>
      <c r="J660" s="48"/>
      <c r="K660" s="49"/>
      <c r="L660" s="42" t="s">
        <v>366</v>
      </c>
      <c r="M660" s="86"/>
      <c r="N660" s="71"/>
      <c r="O660" s="72"/>
      <c r="P660" s="70"/>
      <c r="Q660" s="78"/>
      <c r="R660" s="79"/>
      <c r="S660" s="80"/>
      <c r="T660" s="81"/>
      <c r="U660" s="88"/>
      <c r="V660" s="80"/>
      <c r="W660" s="81"/>
      <c r="X660" s="1"/>
    </row>
    <row r="661" spans="1:24" ht="23.25">
      <c r="A661" s="1"/>
      <c r="B661" s="40"/>
      <c r="C661" s="40"/>
      <c r="D661" s="40"/>
      <c r="E661" s="40"/>
      <c r="F661" s="50"/>
      <c r="G661" s="89"/>
      <c r="H661" s="40"/>
      <c r="I661" s="44"/>
      <c r="J661" s="48"/>
      <c r="K661" s="49"/>
      <c r="L661" s="42" t="s">
        <v>600</v>
      </c>
      <c r="M661" s="86" t="s">
        <v>556</v>
      </c>
      <c r="N661" s="71">
        <v>20384</v>
      </c>
      <c r="O661" s="72">
        <v>28300</v>
      </c>
      <c r="P661" s="70">
        <v>66909</v>
      </c>
      <c r="Q661" s="78">
        <f>(P661/N661)*100</f>
        <v>328.2427394034537</v>
      </c>
      <c r="R661" s="79">
        <f>(P661/O661)*100</f>
        <v>236.42756183745584</v>
      </c>
      <c r="S661" s="80">
        <f>SUM(S662:S663)</f>
        <v>14511.7</v>
      </c>
      <c r="T661" s="81">
        <f>SUM(T662:T663)</f>
        <v>16206.9</v>
      </c>
      <c r="U661" s="88">
        <f>SUM(U662:U663)</f>
        <v>15539.6</v>
      </c>
      <c r="V661" s="80">
        <f>(U661/S661)*100</f>
        <v>107.08325006718715</v>
      </c>
      <c r="W661" s="81">
        <f>(U661/T661)*100</f>
        <v>95.88261789731534</v>
      </c>
      <c r="X661" s="1"/>
    </row>
    <row r="662" spans="1:24" ht="23.25">
      <c r="A662" s="1"/>
      <c r="B662" s="40"/>
      <c r="C662" s="40"/>
      <c r="D662" s="40"/>
      <c r="E662" s="40"/>
      <c r="F662" s="50"/>
      <c r="G662" s="89"/>
      <c r="H662" s="40"/>
      <c r="I662" s="44"/>
      <c r="J662" s="48" t="s">
        <v>40</v>
      </c>
      <c r="K662" s="49"/>
      <c r="L662" s="42"/>
      <c r="M662" s="86"/>
      <c r="N662" s="71"/>
      <c r="O662" s="72"/>
      <c r="P662" s="70"/>
      <c r="Q662" s="78"/>
      <c r="R662" s="79"/>
      <c r="S662" s="80">
        <f aca="true" t="shared" si="53" ref="S662:U663">S739</f>
        <v>14511.7</v>
      </c>
      <c r="T662" s="81">
        <f t="shared" si="53"/>
        <v>16206.9</v>
      </c>
      <c r="U662" s="88">
        <f t="shared" si="53"/>
        <v>15539.6</v>
      </c>
      <c r="V662" s="80">
        <f>(U662/S662)*100</f>
        <v>107.08325006718715</v>
      </c>
      <c r="W662" s="81">
        <f>(U662/T662)*100</f>
        <v>95.88261789731534</v>
      </c>
      <c r="X662" s="1"/>
    </row>
    <row r="663" spans="1:24" ht="23.25">
      <c r="A663" s="1"/>
      <c r="B663" s="40"/>
      <c r="C663" s="40"/>
      <c r="D663" s="40"/>
      <c r="E663" s="40"/>
      <c r="F663" s="50"/>
      <c r="G663" s="89"/>
      <c r="H663" s="40"/>
      <c r="I663" s="44"/>
      <c r="J663" s="48" t="s">
        <v>41</v>
      </c>
      <c r="K663" s="49"/>
      <c r="L663" s="42"/>
      <c r="M663" s="86"/>
      <c r="N663" s="71"/>
      <c r="O663" s="72"/>
      <c r="P663" s="70"/>
      <c r="Q663" s="78"/>
      <c r="R663" s="79"/>
      <c r="S663" s="80">
        <f t="shared" si="53"/>
        <v>0</v>
      </c>
      <c r="T663" s="81">
        <f t="shared" si="53"/>
        <v>0</v>
      </c>
      <c r="U663" s="88">
        <f t="shared" si="53"/>
        <v>0</v>
      </c>
      <c r="V663" s="80"/>
      <c r="W663" s="81"/>
      <c r="X663" s="1"/>
    </row>
    <row r="664" spans="1:24" ht="23.25">
      <c r="A664" s="1"/>
      <c r="B664" s="40"/>
      <c r="C664" s="40"/>
      <c r="D664" s="40"/>
      <c r="E664" s="40"/>
      <c r="F664" s="50"/>
      <c r="G664" s="89"/>
      <c r="H664" s="40"/>
      <c r="I664" s="44"/>
      <c r="J664" s="48" t="s">
        <v>367</v>
      </c>
      <c r="K664" s="49"/>
      <c r="L664" s="42" t="s">
        <v>368</v>
      </c>
      <c r="M664" s="86"/>
      <c r="N664" s="71"/>
      <c r="O664" s="72"/>
      <c r="P664" s="70"/>
      <c r="Q664" s="78"/>
      <c r="R664" s="79"/>
      <c r="S664" s="80"/>
      <c r="T664" s="81"/>
      <c r="U664" s="88"/>
      <c r="V664" s="80"/>
      <c r="W664" s="81"/>
      <c r="X664" s="1"/>
    </row>
    <row r="665" spans="1:24" ht="23.25">
      <c r="A665" s="1"/>
      <c r="B665" s="40"/>
      <c r="C665" s="40"/>
      <c r="D665" s="40"/>
      <c r="E665" s="40"/>
      <c r="F665" s="50"/>
      <c r="G665" s="89"/>
      <c r="H665" s="40"/>
      <c r="I665" s="44"/>
      <c r="J665" s="48" t="s">
        <v>369</v>
      </c>
      <c r="K665" s="49"/>
      <c r="L665" s="42" t="s">
        <v>370</v>
      </c>
      <c r="M665" s="86"/>
      <c r="N665" s="71"/>
      <c r="O665" s="72"/>
      <c r="P665" s="70"/>
      <c r="Q665" s="78"/>
      <c r="R665" s="79"/>
      <c r="S665" s="80"/>
      <c r="T665" s="81"/>
      <c r="U665" s="88"/>
      <c r="V665" s="80"/>
      <c r="W665" s="81"/>
      <c r="X665" s="1"/>
    </row>
    <row r="666" spans="1:24" ht="23.25">
      <c r="A666" s="1"/>
      <c r="B666" s="40"/>
      <c r="C666" s="40"/>
      <c r="D666" s="40"/>
      <c r="E666" s="40"/>
      <c r="F666" s="50"/>
      <c r="G666" s="89"/>
      <c r="H666" s="40"/>
      <c r="I666" s="44"/>
      <c r="J666" s="48" t="s">
        <v>371</v>
      </c>
      <c r="K666" s="49"/>
      <c r="L666" s="42" t="s">
        <v>372</v>
      </c>
      <c r="M666" s="86"/>
      <c r="N666" s="71"/>
      <c r="O666" s="72"/>
      <c r="P666" s="70"/>
      <c r="Q666" s="78"/>
      <c r="R666" s="79"/>
      <c r="S666" s="80"/>
      <c r="T666" s="81"/>
      <c r="U666" s="88"/>
      <c r="V666" s="80"/>
      <c r="W666" s="81"/>
      <c r="X666" s="1"/>
    </row>
    <row r="667" spans="1:24" ht="23.25">
      <c r="A667" s="1"/>
      <c r="B667" s="40"/>
      <c r="C667" s="40"/>
      <c r="D667" s="40"/>
      <c r="E667" s="40"/>
      <c r="F667" s="50"/>
      <c r="G667" s="89"/>
      <c r="H667" s="40"/>
      <c r="I667" s="44"/>
      <c r="J667" s="48" t="s">
        <v>373</v>
      </c>
      <c r="K667" s="49"/>
      <c r="L667" s="42" t="s">
        <v>374</v>
      </c>
      <c r="M667" s="86" t="s">
        <v>375</v>
      </c>
      <c r="N667" s="71">
        <v>55</v>
      </c>
      <c r="O667" s="72">
        <v>55</v>
      </c>
      <c r="P667" s="70">
        <v>91</v>
      </c>
      <c r="Q667" s="78">
        <f>(P667/N667)*100</f>
        <v>165.45454545454547</v>
      </c>
      <c r="R667" s="79">
        <f>(P667/O667)*100</f>
        <v>165.45454545454547</v>
      </c>
      <c r="S667" s="80">
        <f>SUM(S668:S669)</f>
        <v>37763.8</v>
      </c>
      <c r="T667" s="81">
        <f>SUM(T668:T669)</f>
        <v>44740</v>
      </c>
      <c r="U667" s="88">
        <f>SUM(U668:U669)</f>
        <v>42771.6</v>
      </c>
      <c r="V667" s="80">
        <f>(U667/S667)*100</f>
        <v>113.26084769011592</v>
      </c>
      <c r="W667" s="81">
        <f>(U667/T667)*100</f>
        <v>95.60035762181492</v>
      </c>
      <c r="X667" s="1"/>
    </row>
    <row r="668" spans="1:24" ht="23.25">
      <c r="A668" s="1"/>
      <c r="B668" s="40"/>
      <c r="C668" s="40"/>
      <c r="D668" s="40"/>
      <c r="E668" s="40"/>
      <c r="F668" s="50"/>
      <c r="G668" s="89"/>
      <c r="H668" s="40"/>
      <c r="I668" s="44"/>
      <c r="J668" s="48" t="s">
        <v>40</v>
      </c>
      <c r="K668" s="49"/>
      <c r="L668" s="42"/>
      <c r="M668" s="86"/>
      <c r="N668" s="71"/>
      <c r="O668" s="72"/>
      <c r="P668" s="70"/>
      <c r="Q668" s="78"/>
      <c r="R668" s="79"/>
      <c r="S668" s="80">
        <f aca="true" t="shared" si="54" ref="S668:U669">S743</f>
        <v>37763.8</v>
      </c>
      <c r="T668" s="81">
        <f t="shared" si="54"/>
        <v>44740</v>
      </c>
      <c r="U668" s="88">
        <f t="shared" si="54"/>
        <v>42771.6</v>
      </c>
      <c r="V668" s="80">
        <f>(U668/S668)*100</f>
        <v>113.26084769011592</v>
      </c>
      <c r="W668" s="81">
        <f>(U668/T668)*100</f>
        <v>95.60035762181492</v>
      </c>
      <c r="X668" s="1"/>
    </row>
    <row r="669" spans="1:24" ht="23.25">
      <c r="A669" s="1"/>
      <c r="B669" s="40"/>
      <c r="C669" s="40"/>
      <c r="D669" s="40"/>
      <c r="E669" s="40"/>
      <c r="F669" s="50"/>
      <c r="G669" s="89"/>
      <c r="H669" s="40"/>
      <c r="I669" s="44"/>
      <c r="J669" s="48" t="s">
        <v>41</v>
      </c>
      <c r="K669" s="49"/>
      <c r="L669" s="42"/>
      <c r="M669" s="86"/>
      <c r="N669" s="71"/>
      <c r="O669" s="72"/>
      <c r="P669" s="70"/>
      <c r="Q669" s="78"/>
      <c r="R669" s="79"/>
      <c r="S669" s="80">
        <f t="shared" si="54"/>
        <v>0</v>
      </c>
      <c r="T669" s="81">
        <f t="shared" si="54"/>
        <v>0</v>
      </c>
      <c r="U669" s="88">
        <f t="shared" si="54"/>
        <v>0</v>
      </c>
      <c r="V669" s="80"/>
      <c r="W669" s="81"/>
      <c r="X669" s="1"/>
    </row>
    <row r="670" spans="1:24" ht="23.25">
      <c r="A670" s="1"/>
      <c r="B670" s="40"/>
      <c r="C670" s="40"/>
      <c r="D670" s="40"/>
      <c r="E670" s="40"/>
      <c r="F670" s="50"/>
      <c r="G670" s="89"/>
      <c r="H670" s="40"/>
      <c r="I670" s="44"/>
      <c r="J670" s="48" t="s">
        <v>376</v>
      </c>
      <c r="K670" s="49"/>
      <c r="L670" s="42" t="s">
        <v>377</v>
      </c>
      <c r="M670" s="86"/>
      <c r="N670" s="71"/>
      <c r="O670" s="72"/>
      <c r="P670" s="70"/>
      <c r="Q670" s="78"/>
      <c r="R670" s="79"/>
      <c r="S670" s="80"/>
      <c r="T670" s="81"/>
      <c r="U670" s="88"/>
      <c r="V670" s="80"/>
      <c r="W670" s="81"/>
      <c r="X670" s="1"/>
    </row>
    <row r="671" spans="1:24" ht="23.25">
      <c r="A671" s="1"/>
      <c r="B671" s="40"/>
      <c r="C671" s="40"/>
      <c r="D671" s="40"/>
      <c r="E671" s="40"/>
      <c r="F671" s="50"/>
      <c r="G671" s="89"/>
      <c r="H671" s="40"/>
      <c r="I671" s="44"/>
      <c r="J671" s="48" t="s">
        <v>378</v>
      </c>
      <c r="K671" s="49"/>
      <c r="L671" s="42" t="s">
        <v>379</v>
      </c>
      <c r="M671" s="86"/>
      <c r="N671" s="71"/>
      <c r="O671" s="72"/>
      <c r="P671" s="70"/>
      <c r="Q671" s="78"/>
      <c r="R671" s="79"/>
      <c r="S671" s="80"/>
      <c r="T671" s="81"/>
      <c r="U671" s="88"/>
      <c r="V671" s="80"/>
      <c r="W671" s="81"/>
      <c r="X671" s="1"/>
    </row>
    <row r="672" spans="1:24" ht="23.25">
      <c r="A672" s="1"/>
      <c r="B672" s="40"/>
      <c r="C672" s="40"/>
      <c r="D672" s="40"/>
      <c r="E672" s="40"/>
      <c r="F672" s="50"/>
      <c r="G672" s="89"/>
      <c r="H672" s="40"/>
      <c r="I672" s="44"/>
      <c r="J672" s="48" t="s">
        <v>380</v>
      </c>
      <c r="K672" s="49"/>
      <c r="L672" s="42" t="s">
        <v>381</v>
      </c>
      <c r="M672" s="86"/>
      <c r="N672" s="71"/>
      <c r="O672" s="72"/>
      <c r="P672" s="70"/>
      <c r="Q672" s="78"/>
      <c r="R672" s="79"/>
      <c r="S672" s="80"/>
      <c r="T672" s="81"/>
      <c r="U672" s="88"/>
      <c r="V672" s="80"/>
      <c r="W672" s="81"/>
      <c r="X672" s="1"/>
    </row>
    <row r="673" spans="1:24" ht="23.25">
      <c r="A673" s="1"/>
      <c r="B673" s="40"/>
      <c r="C673" s="40"/>
      <c r="D673" s="40"/>
      <c r="E673" s="40"/>
      <c r="F673" s="50"/>
      <c r="G673" s="89"/>
      <c r="H673" s="40"/>
      <c r="I673" s="44"/>
      <c r="J673" s="48" t="s">
        <v>206</v>
      </c>
      <c r="K673" s="49"/>
      <c r="L673" s="42" t="s">
        <v>382</v>
      </c>
      <c r="M673" s="86" t="s">
        <v>375</v>
      </c>
      <c r="N673" s="71">
        <v>9600</v>
      </c>
      <c r="O673" s="72">
        <v>9600</v>
      </c>
      <c r="P673" s="70">
        <v>11786</v>
      </c>
      <c r="Q673" s="78">
        <f>(P673/N673)*100</f>
        <v>122.77083333333334</v>
      </c>
      <c r="R673" s="79">
        <f>(P673/O673)*100</f>
        <v>122.77083333333334</v>
      </c>
      <c r="S673" s="80">
        <f>SUM(S674:S685)</f>
        <v>24016.5</v>
      </c>
      <c r="T673" s="81">
        <f>SUM(T674:T685)</f>
        <v>26744.4</v>
      </c>
      <c r="U673" s="88">
        <f>SUM(U674:U685)</f>
        <v>25609.8</v>
      </c>
      <c r="V673" s="80">
        <f>(U673/S673)*100</f>
        <v>106.6341889950659</v>
      </c>
      <c r="W673" s="81">
        <f>(U673/T673)*100</f>
        <v>95.75761654776326</v>
      </c>
      <c r="X673" s="1"/>
    </row>
    <row r="674" spans="1:24" ht="23.25">
      <c r="A674" s="1"/>
      <c r="B674" s="40"/>
      <c r="C674" s="40"/>
      <c r="D674" s="40"/>
      <c r="E674" s="40"/>
      <c r="F674" s="50"/>
      <c r="G674" s="89"/>
      <c r="H674" s="40"/>
      <c r="I674" s="44"/>
      <c r="J674" s="48" t="s">
        <v>40</v>
      </c>
      <c r="K674" s="49"/>
      <c r="L674" s="42"/>
      <c r="M674" s="86"/>
      <c r="N674" s="71"/>
      <c r="O674" s="72"/>
      <c r="P674" s="70"/>
      <c r="Q674" s="78"/>
      <c r="R674" s="79"/>
      <c r="S674" s="80">
        <f>S746</f>
        <v>24016.5</v>
      </c>
      <c r="T674" s="81">
        <f>T746</f>
        <v>26744.4</v>
      </c>
      <c r="U674" s="88">
        <f>U746</f>
        <v>25609.8</v>
      </c>
      <c r="V674" s="80">
        <f>(U674/S674)*100</f>
        <v>106.6341889950659</v>
      </c>
      <c r="W674" s="81">
        <f>(U674/T674)*100</f>
        <v>95.75761654776326</v>
      </c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572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35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24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36</v>
      </c>
      <c r="O679" s="62"/>
      <c r="P679" s="62"/>
      <c r="Q679" s="62"/>
      <c r="R679" s="63"/>
      <c r="S679" s="14" t="s">
        <v>2</v>
      </c>
      <c r="T679" s="15"/>
      <c r="U679" s="15"/>
      <c r="V679" s="15"/>
      <c r="W679" s="16"/>
      <c r="X679" s="1"/>
    </row>
    <row r="680" spans="1:24" ht="23.25">
      <c r="A680" s="1"/>
      <c r="B680" s="20" t="s">
        <v>25</v>
      </c>
      <c r="C680" s="21"/>
      <c r="D680" s="21"/>
      <c r="E680" s="21"/>
      <c r="F680" s="21"/>
      <c r="G680" s="21"/>
      <c r="H680" s="61"/>
      <c r="I680" s="1"/>
      <c r="J680" s="2" t="s">
        <v>4</v>
      </c>
      <c r="K680" s="18"/>
      <c r="L680" s="23" t="s">
        <v>33</v>
      </c>
      <c r="M680" s="23" t="s">
        <v>21</v>
      </c>
      <c r="N680" s="64"/>
      <c r="O680" s="17"/>
      <c r="P680" s="65"/>
      <c r="Q680" s="23" t="s">
        <v>3</v>
      </c>
      <c r="R680" s="16"/>
      <c r="S680" s="20" t="s">
        <v>37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34</v>
      </c>
      <c r="M681" s="30" t="s">
        <v>22</v>
      </c>
      <c r="N681" s="28" t="s">
        <v>6</v>
      </c>
      <c r="O681" s="67" t="s">
        <v>7</v>
      </c>
      <c r="P681" s="28" t="s">
        <v>8</v>
      </c>
      <c r="Q681" s="20" t="s">
        <v>31</v>
      </c>
      <c r="R681" s="22"/>
      <c r="S681" s="24"/>
      <c r="T681" s="25"/>
      <c r="U681" s="1"/>
      <c r="V681" s="14" t="s">
        <v>3</v>
      </c>
      <c r="W681" s="16"/>
      <c r="X681" s="1"/>
    </row>
    <row r="682" spans="1:24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7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20</v>
      </c>
      <c r="M682" s="28" t="s">
        <v>23</v>
      </c>
      <c r="N682" s="28"/>
      <c r="O682" s="28"/>
      <c r="P682" s="28"/>
      <c r="Q682" s="26" t="s">
        <v>26</v>
      </c>
      <c r="R682" s="29" t="s">
        <v>26</v>
      </c>
      <c r="S682" s="30" t="s">
        <v>6</v>
      </c>
      <c r="T682" s="28" t="s">
        <v>9</v>
      </c>
      <c r="U682" s="26" t="s">
        <v>10</v>
      </c>
      <c r="V682" s="14" t="s">
        <v>11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27</v>
      </c>
      <c r="R683" s="37" t="s">
        <v>28</v>
      </c>
      <c r="S683" s="31"/>
      <c r="T683" s="32"/>
      <c r="U683" s="33"/>
      <c r="V683" s="38" t="s">
        <v>29</v>
      </c>
      <c r="W683" s="39" t="s">
        <v>30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96" t="s">
        <v>153</v>
      </c>
      <c r="C685" s="96" t="s">
        <v>155</v>
      </c>
      <c r="D685" s="96" t="s">
        <v>76</v>
      </c>
      <c r="E685" s="96" t="s">
        <v>45</v>
      </c>
      <c r="F685" s="96" t="s">
        <v>194</v>
      </c>
      <c r="G685" s="96" t="s">
        <v>49</v>
      </c>
      <c r="H685" s="40"/>
      <c r="I685" s="44"/>
      <c r="J685" s="48" t="s">
        <v>41</v>
      </c>
      <c r="K685" s="49"/>
      <c r="L685" s="42"/>
      <c r="M685" s="86"/>
      <c r="N685" s="71"/>
      <c r="O685" s="72"/>
      <c r="P685" s="70"/>
      <c r="Q685" s="78"/>
      <c r="R685" s="79"/>
      <c r="S685" s="80">
        <f>S747</f>
        <v>0</v>
      </c>
      <c r="T685" s="81">
        <f>T747</f>
        <v>0</v>
      </c>
      <c r="U685" s="88">
        <f>U747</f>
        <v>0</v>
      </c>
      <c r="V685" s="80"/>
      <c r="W685" s="81"/>
      <c r="X685" s="1"/>
    </row>
    <row r="686" spans="1:24" ht="23.25">
      <c r="A686" s="1"/>
      <c r="B686" s="40"/>
      <c r="C686" s="40"/>
      <c r="D686" s="40"/>
      <c r="E686" s="40"/>
      <c r="F686" s="50"/>
      <c r="G686" s="89"/>
      <c r="H686" s="40"/>
      <c r="I686" s="44"/>
      <c r="J686" s="48" t="s">
        <v>383</v>
      </c>
      <c r="K686" s="49"/>
      <c r="L686" s="42" t="s">
        <v>384</v>
      </c>
      <c r="M686" s="86"/>
      <c r="N686" s="71"/>
      <c r="O686" s="72"/>
      <c r="P686" s="70"/>
      <c r="Q686" s="78"/>
      <c r="R686" s="79"/>
      <c r="S686" s="80"/>
      <c r="T686" s="81"/>
      <c r="U686" s="88"/>
      <c r="V686" s="80"/>
      <c r="W686" s="81"/>
      <c r="X686" s="1"/>
    </row>
    <row r="687" spans="1:24" ht="23.25">
      <c r="A687" s="1"/>
      <c r="B687" s="40"/>
      <c r="C687" s="40"/>
      <c r="D687" s="40"/>
      <c r="E687" s="40"/>
      <c r="F687" s="50"/>
      <c r="G687" s="89"/>
      <c r="H687" s="40"/>
      <c r="I687" s="44"/>
      <c r="J687" s="48" t="s">
        <v>385</v>
      </c>
      <c r="K687" s="49"/>
      <c r="L687" s="42" t="s">
        <v>386</v>
      </c>
      <c r="M687" s="86"/>
      <c r="N687" s="71"/>
      <c r="O687" s="72"/>
      <c r="P687" s="70"/>
      <c r="Q687" s="78"/>
      <c r="R687" s="79"/>
      <c r="S687" s="80"/>
      <c r="T687" s="81"/>
      <c r="U687" s="88"/>
      <c r="V687" s="80"/>
      <c r="W687" s="81"/>
      <c r="X687" s="1"/>
    </row>
    <row r="688" spans="1:24" ht="23.25">
      <c r="A688" s="1"/>
      <c r="B688" s="40"/>
      <c r="C688" s="40"/>
      <c r="D688" s="40"/>
      <c r="E688" s="40"/>
      <c r="F688" s="50"/>
      <c r="G688" s="89"/>
      <c r="H688" s="40"/>
      <c r="I688" s="44"/>
      <c r="J688" s="48" t="s">
        <v>617</v>
      </c>
      <c r="K688" s="49"/>
      <c r="L688" s="42" t="s">
        <v>379</v>
      </c>
      <c r="M688" s="86" t="s">
        <v>387</v>
      </c>
      <c r="N688" s="71">
        <v>10403</v>
      </c>
      <c r="O688" s="72">
        <v>10403</v>
      </c>
      <c r="P688" s="70">
        <v>12786</v>
      </c>
      <c r="Q688" s="78">
        <f>(P688/N688)*100</f>
        <v>122.90685379217534</v>
      </c>
      <c r="R688" s="79">
        <f>(P688/O688)*100</f>
        <v>122.90685379217534</v>
      </c>
      <c r="S688" s="80">
        <f>SUM(S689:S690)</f>
        <v>37051.6</v>
      </c>
      <c r="T688" s="81">
        <f>SUM(T689:T690)</f>
        <v>37361</v>
      </c>
      <c r="U688" s="88">
        <f>SUM(U689:U690)</f>
        <v>35706.3</v>
      </c>
      <c r="V688" s="80">
        <f>(U688/S688)*100</f>
        <v>96.36911766293494</v>
      </c>
      <c r="W688" s="81">
        <f>(U688/T688)*100</f>
        <v>95.5710500254276</v>
      </c>
      <c r="X688" s="1"/>
    </row>
    <row r="689" spans="1:24" ht="23.25">
      <c r="A689" s="1"/>
      <c r="B689" s="40"/>
      <c r="C689" s="40"/>
      <c r="D689" s="40"/>
      <c r="E689" s="40"/>
      <c r="F689" s="50"/>
      <c r="G689" s="89"/>
      <c r="H689" s="40"/>
      <c r="I689" s="44"/>
      <c r="J689" s="48" t="s">
        <v>40</v>
      </c>
      <c r="K689" s="49"/>
      <c r="L689" s="42"/>
      <c r="M689" s="86"/>
      <c r="N689" s="71"/>
      <c r="O689" s="72"/>
      <c r="P689" s="70"/>
      <c r="Q689" s="78"/>
      <c r="R689" s="79"/>
      <c r="S689" s="80">
        <f aca="true" t="shared" si="55" ref="S689:U690">S749</f>
        <v>33051.6</v>
      </c>
      <c r="T689" s="81">
        <f t="shared" si="55"/>
        <v>33361</v>
      </c>
      <c r="U689" s="88">
        <f t="shared" si="55"/>
        <v>31706.3</v>
      </c>
      <c r="V689" s="80">
        <f>(U689/S689)*100</f>
        <v>95.92969780585508</v>
      </c>
      <c r="W689" s="81">
        <f>(U689/T689)*100</f>
        <v>95.04001678606755</v>
      </c>
      <c r="X689" s="1"/>
    </row>
    <row r="690" spans="1:24" ht="23.25">
      <c r="A690" s="1"/>
      <c r="B690" s="40"/>
      <c r="C690" s="40"/>
      <c r="D690" s="40"/>
      <c r="E690" s="40"/>
      <c r="F690" s="50"/>
      <c r="G690" s="89"/>
      <c r="H690" s="40"/>
      <c r="I690" s="44"/>
      <c r="J690" s="48" t="s">
        <v>41</v>
      </c>
      <c r="K690" s="49"/>
      <c r="L690" s="42"/>
      <c r="M690" s="86"/>
      <c r="N690" s="71"/>
      <c r="O690" s="72"/>
      <c r="P690" s="70"/>
      <c r="Q690" s="78"/>
      <c r="R690" s="79"/>
      <c r="S690" s="80">
        <f t="shared" si="55"/>
        <v>4000</v>
      </c>
      <c r="T690" s="81">
        <f t="shared" si="55"/>
        <v>4000</v>
      </c>
      <c r="U690" s="88">
        <f t="shared" si="55"/>
        <v>4000</v>
      </c>
      <c r="V690" s="80">
        <f>(U690/S690)*100</f>
        <v>100</v>
      </c>
      <c r="W690" s="81">
        <f>(U690/T690)*100</f>
        <v>100</v>
      </c>
      <c r="X690" s="1"/>
    </row>
    <row r="691" spans="1:24" ht="23.25">
      <c r="A691" s="1"/>
      <c r="B691" s="40"/>
      <c r="C691" s="40"/>
      <c r="D691" s="40"/>
      <c r="E691" s="40"/>
      <c r="F691" s="50"/>
      <c r="G691" s="89"/>
      <c r="H691" s="40"/>
      <c r="I691" s="44"/>
      <c r="J691" s="48" t="s">
        <v>388</v>
      </c>
      <c r="K691" s="49"/>
      <c r="L691" s="42" t="s">
        <v>389</v>
      </c>
      <c r="M691" s="86"/>
      <c r="N691" s="71"/>
      <c r="O691" s="72"/>
      <c r="P691" s="70"/>
      <c r="Q691" s="78"/>
      <c r="R691" s="79"/>
      <c r="S691" s="80"/>
      <c r="T691" s="81"/>
      <c r="U691" s="88"/>
      <c r="V691" s="80"/>
      <c r="W691" s="81"/>
      <c r="X691" s="1"/>
    </row>
    <row r="692" spans="1:24" ht="23.25">
      <c r="A692" s="1"/>
      <c r="B692" s="40"/>
      <c r="C692" s="40"/>
      <c r="D692" s="40"/>
      <c r="E692" s="40"/>
      <c r="F692" s="50"/>
      <c r="G692" s="89"/>
      <c r="H692" s="40"/>
      <c r="I692" s="44"/>
      <c r="J692" s="48" t="s">
        <v>390</v>
      </c>
      <c r="K692" s="49"/>
      <c r="L692" s="42" t="s">
        <v>391</v>
      </c>
      <c r="M692" s="86"/>
      <c r="N692" s="71"/>
      <c r="O692" s="72"/>
      <c r="P692" s="70"/>
      <c r="Q692" s="78"/>
      <c r="R692" s="79"/>
      <c r="S692" s="80"/>
      <c r="T692" s="81"/>
      <c r="U692" s="88"/>
      <c r="V692" s="80"/>
      <c r="W692" s="81"/>
      <c r="X692" s="1"/>
    </row>
    <row r="693" spans="1:24" ht="23.25">
      <c r="A693" s="1"/>
      <c r="B693" s="40"/>
      <c r="C693" s="40"/>
      <c r="D693" s="40"/>
      <c r="E693" s="40"/>
      <c r="F693" s="50"/>
      <c r="G693" s="89"/>
      <c r="H693" s="40"/>
      <c r="I693" s="44"/>
      <c r="J693" s="48" t="s">
        <v>551</v>
      </c>
      <c r="K693" s="49"/>
      <c r="L693" s="42" t="s">
        <v>392</v>
      </c>
      <c r="M693" s="86"/>
      <c r="N693" s="71"/>
      <c r="O693" s="72"/>
      <c r="P693" s="70"/>
      <c r="Q693" s="78"/>
      <c r="R693" s="79"/>
      <c r="S693" s="80"/>
      <c r="T693" s="81"/>
      <c r="U693" s="88"/>
      <c r="V693" s="80"/>
      <c r="W693" s="81"/>
      <c r="X693" s="1"/>
    </row>
    <row r="694" spans="1:24" ht="23.25">
      <c r="A694" s="1"/>
      <c r="B694" s="40"/>
      <c r="C694" s="40"/>
      <c r="D694" s="40"/>
      <c r="E694" s="40"/>
      <c r="F694" s="50"/>
      <c r="G694" s="89"/>
      <c r="H694" s="40"/>
      <c r="I694" s="44"/>
      <c r="J694" s="48"/>
      <c r="K694" s="49"/>
      <c r="L694" s="42" t="s">
        <v>393</v>
      </c>
      <c r="M694" s="86"/>
      <c r="N694" s="71"/>
      <c r="O694" s="72"/>
      <c r="P694" s="70"/>
      <c r="Q694" s="78"/>
      <c r="R694" s="79"/>
      <c r="S694" s="80"/>
      <c r="T694" s="81"/>
      <c r="U694" s="88"/>
      <c r="V694" s="80"/>
      <c r="W694" s="81"/>
      <c r="X694" s="1"/>
    </row>
    <row r="695" spans="1:24" ht="23.25">
      <c r="A695" s="1"/>
      <c r="B695" s="40"/>
      <c r="C695" s="40"/>
      <c r="D695" s="40"/>
      <c r="E695" s="40"/>
      <c r="F695" s="50"/>
      <c r="G695" s="89"/>
      <c r="H695" s="40"/>
      <c r="I695" s="44"/>
      <c r="J695" s="48"/>
      <c r="K695" s="49"/>
      <c r="L695" s="42" t="s">
        <v>394</v>
      </c>
      <c r="M695" s="86"/>
      <c r="N695" s="71"/>
      <c r="O695" s="72"/>
      <c r="P695" s="70"/>
      <c r="Q695" s="78"/>
      <c r="R695" s="79"/>
      <c r="S695" s="80"/>
      <c r="T695" s="81"/>
      <c r="U695" s="88"/>
      <c r="V695" s="80"/>
      <c r="W695" s="81"/>
      <c r="X695" s="1"/>
    </row>
    <row r="696" spans="1:24" ht="23.25">
      <c r="A696" s="1"/>
      <c r="B696" s="40"/>
      <c r="C696" s="40"/>
      <c r="D696" s="40"/>
      <c r="E696" s="40"/>
      <c r="F696" s="50"/>
      <c r="G696" s="89"/>
      <c r="H696" s="40"/>
      <c r="I696" s="44"/>
      <c r="J696" s="48"/>
      <c r="K696" s="49"/>
      <c r="L696" s="42" t="s">
        <v>395</v>
      </c>
      <c r="M696" s="86"/>
      <c r="N696" s="71"/>
      <c r="O696" s="72"/>
      <c r="P696" s="70"/>
      <c r="Q696" s="78"/>
      <c r="R696" s="79"/>
      <c r="S696" s="80"/>
      <c r="T696" s="81"/>
      <c r="U696" s="88"/>
      <c r="V696" s="80"/>
      <c r="W696" s="81"/>
      <c r="X696" s="1"/>
    </row>
    <row r="697" spans="1:24" ht="23.25">
      <c r="A697" s="1"/>
      <c r="B697" s="40"/>
      <c r="C697" s="40"/>
      <c r="D697" s="40"/>
      <c r="E697" s="40"/>
      <c r="F697" s="50"/>
      <c r="G697" s="89"/>
      <c r="H697" s="40"/>
      <c r="I697" s="44"/>
      <c r="J697" s="48"/>
      <c r="K697" s="49"/>
      <c r="L697" s="42" t="s">
        <v>396</v>
      </c>
      <c r="M697" s="86"/>
      <c r="N697" s="71"/>
      <c r="O697" s="72"/>
      <c r="P697" s="70"/>
      <c r="Q697" s="78"/>
      <c r="R697" s="79"/>
      <c r="S697" s="80"/>
      <c r="T697" s="81"/>
      <c r="U697" s="88"/>
      <c r="V697" s="80"/>
      <c r="W697" s="81"/>
      <c r="X697" s="1"/>
    </row>
    <row r="698" spans="1:24" ht="23.25">
      <c r="A698" s="1"/>
      <c r="B698" s="40"/>
      <c r="C698" s="40"/>
      <c r="D698" s="40"/>
      <c r="E698" s="40"/>
      <c r="F698" s="50"/>
      <c r="G698" s="89"/>
      <c r="H698" s="40"/>
      <c r="I698" s="44"/>
      <c r="J698" s="48"/>
      <c r="K698" s="49"/>
      <c r="L698" s="42" t="s">
        <v>397</v>
      </c>
      <c r="M698" s="86"/>
      <c r="N698" s="71"/>
      <c r="O698" s="72"/>
      <c r="P698" s="70"/>
      <c r="Q698" s="78"/>
      <c r="R698" s="79"/>
      <c r="S698" s="80"/>
      <c r="T698" s="81"/>
      <c r="U698" s="88"/>
      <c r="V698" s="80"/>
      <c r="W698" s="81"/>
      <c r="X698" s="1"/>
    </row>
    <row r="699" spans="1:24" ht="23.25">
      <c r="A699" s="1"/>
      <c r="B699" s="40"/>
      <c r="C699" s="40"/>
      <c r="D699" s="40"/>
      <c r="E699" s="40"/>
      <c r="F699" s="50"/>
      <c r="G699" s="89"/>
      <c r="H699" s="40"/>
      <c r="I699" s="44"/>
      <c r="J699" s="48"/>
      <c r="K699" s="49"/>
      <c r="L699" s="42" t="s">
        <v>398</v>
      </c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0"/>
      <c r="C700" s="40"/>
      <c r="D700" s="40"/>
      <c r="E700" s="40"/>
      <c r="F700" s="50"/>
      <c r="G700" s="89"/>
      <c r="H700" s="40"/>
      <c r="I700" s="44"/>
      <c r="J700" s="48"/>
      <c r="K700" s="49"/>
      <c r="L700" s="42" t="s">
        <v>399</v>
      </c>
      <c r="M700" s="86"/>
      <c r="N700" s="71"/>
      <c r="O700" s="72"/>
      <c r="P700" s="70"/>
      <c r="Q700" s="78"/>
      <c r="R700" s="79"/>
      <c r="S700" s="80"/>
      <c r="T700" s="81"/>
      <c r="U700" s="88"/>
      <c r="V700" s="80"/>
      <c r="W700" s="81"/>
      <c r="X700" s="1"/>
    </row>
    <row r="701" spans="1:24" ht="23.25">
      <c r="A701" s="1"/>
      <c r="B701" s="40"/>
      <c r="C701" s="40"/>
      <c r="D701" s="40"/>
      <c r="E701" s="40"/>
      <c r="F701" s="50"/>
      <c r="G701" s="89"/>
      <c r="H701" s="40"/>
      <c r="I701" s="44"/>
      <c r="J701" s="48"/>
      <c r="K701" s="49"/>
      <c r="L701" s="42" t="s">
        <v>400</v>
      </c>
      <c r="M701" s="86"/>
      <c r="N701" s="71"/>
      <c r="O701" s="72"/>
      <c r="P701" s="70"/>
      <c r="Q701" s="78"/>
      <c r="R701" s="79"/>
      <c r="S701" s="80"/>
      <c r="T701" s="81"/>
      <c r="U701" s="88"/>
      <c r="V701" s="80"/>
      <c r="W701" s="81"/>
      <c r="X701" s="1"/>
    </row>
    <row r="702" spans="1:24" ht="23.25">
      <c r="A702" s="1"/>
      <c r="B702" s="40"/>
      <c r="C702" s="40"/>
      <c r="D702" s="40"/>
      <c r="E702" s="40"/>
      <c r="F702" s="50"/>
      <c r="G702" s="89"/>
      <c r="H702" s="40"/>
      <c r="I702" s="44"/>
      <c r="J702" s="48"/>
      <c r="K702" s="49"/>
      <c r="L702" s="42" t="s">
        <v>401</v>
      </c>
      <c r="M702" s="86" t="s">
        <v>402</v>
      </c>
      <c r="N702" s="71">
        <v>61009</v>
      </c>
      <c r="O702" s="72">
        <v>61009</v>
      </c>
      <c r="P702" s="70">
        <v>55486</v>
      </c>
      <c r="Q702" s="78">
        <f>(P702/N702)*100</f>
        <v>90.94723729285843</v>
      </c>
      <c r="R702" s="79">
        <f>(P702/O702)*100</f>
        <v>90.94723729285843</v>
      </c>
      <c r="S702" s="80">
        <f>SUM(S703:S704)</f>
        <v>25278.2</v>
      </c>
      <c r="T702" s="81">
        <f>SUM(T703:T704)</f>
        <v>30262.3</v>
      </c>
      <c r="U702" s="88">
        <f>SUM(U703:U704)</f>
        <v>28541</v>
      </c>
      <c r="V702" s="80">
        <f>(U702/S702)*100</f>
        <v>112.90756462089864</v>
      </c>
      <c r="W702" s="81">
        <f>(U702/T702)*100</f>
        <v>94.31206484636</v>
      </c>
      <c r="X702" s="1"/>
    </row>
    <row r="703" spans="1:24" ht="23.25">
      <c r="A703" s="1"/>
      <c r="B703" s="40"/>
      <c r="C703" s="40"/>
      <c r="D703" s="40"/>
      <c r="E703" s="40"/>
      <c r="F703" s="50"/>
      <c r="G703" s="89"/>
      <c r="H703" s="40"/>
      <c r="I703" s="44"/>
      <c r="J703" s="48" t="s">
        <v>40</v>
      </c>
      <c r="K703" s="49"/>
      <c r="L703" s="42"/>
      <c r="M703" s="86"/>
      <c r="N703" s="71"/>
      <c r="O703" s="72"/>
      <c r="P703" s="70"/>
      <c r="Q703" s="78"/>
      <c r="R703" s="79"/>
      <c r="S703" s="80">
        <f aca="true" t="shared" si="56" ref="S703:U704">S753</f>
        <v>25278.2</v>
      </c>
      <c r="T703" s="81">
        <f t="shared" si="56"/>
        <v>30262.3</v>
      </c>
      <c r="U703" s="88">
        <f t="shared" si="56"/>
        <v>28541</v>
      </c>
      <c r="V703" s="80">
        <f>(U703/S703)*100</f>
        <v>112.90756462089864</v>
      </c>
      <c r="W703" s="81">
        <f>(U703/T703)*100</f>
        <v>94.31206484636</v>
      </c>
      <c r="X703" s="1"/>
    </row>
    <row r="704" spans="1:24" ht="23.25">
      <c r="A704" s="1"/>
      <c r="B704" s="40"/>
      <c r="C704" s="40"/>
      <c r="D704" s="40"/>
      <c r="E704" s="40"/>
      <c r="F704" s="50"/>
      <c r="G704" s="89"/>
      <c r="H704" s="40"/>
      <c r="I704" s="44"/>
      <c r="J704" s="48" t="s">
        <v>41</v>
      </c>
      <c r="K704" s="49"/>
      <c r="L704" s="42"/>
      <c r="M704" s="86"/>
      <c r="N704" s="71"/>
      <c r="O704" s="72"/>
      <c r="P704" s="70"/>
      <c r="Q704" s="78"/>
      <c r="R704" s="79"/>
      <c r="S704" s="80">
        <f t="shared" si="56"/>
        <v>0</v>
      </c>
      <c r="T704" s="81">
        <f t="shared" si="56"/>
        <v>0</v>
      </c>
      <c r="U704" s="88">
        <f t="shared" si="56"/>
        <v>0</v>
      </c>
      <c r="V704" s="80"/>
      <c r="W704" s="81"/>
      <c r="X704" s="1"/>
    </row>
    <row r="705" spans="1:24" ht="23.25">
      <c r="A705" s="1"/>
      <c r="B705" s="40"/>
      <c r="C705" s="40"/>
      <c r="D705" s="40"/>
      <c r="E705" s="40"/>
      <c r="F705" s="50"/>
      <c r="G705" s="89"/>
      <c r="H705" s="40"/>
      <c r="I705" s="44"/>
      <c r="J705" s="48" t="s">
        <v>403</v>
      </c>
      <c r="K705" s="49"/>
      <c r="L705" s="42"/>
      <c r="M705" s="86"/>
      <c r="N705" s="71"/>
      <c r="O705" s="72"/>
      <c r="P705" s="70"/>
      <c r="Q705" s="78"/>
      <c r="R705" s="79"/>
      <c r="S705" s="80"/>
      <c r="T705" s="81"/>
      <c r="U705" s="88"/>
      <c r="V705" s="80"/>
      <c r="W705" s="81"/>
      <c r="X705" s="1"/>
    </row>
    <row r="706" spans="1:24" ht="23.25">
      <c r="A706" s="1"/>
      <c r="B706" s="40"/>
      <c r="C706" s="40"/>
      <c r="D706" s="40"/>
      <c r="E706" s="40"/>
      <c r="F706" s="50"/>
      <c r="G706" s="89"/>
      <c r="H706" s="40"/>
      <c r="I706" s="44"/>
      <c r="J706" s="48" t="s">
        <v>404</v>
      </c>
      <c r="K706" s="49"/>
      <c r="L706" s="42"/>
      <c r="M706" s="86"/>
      <c r="N706" s="71"/>
      <c r="O706" s="72"/>
      <c r="P706" s="70"/>
      <c r="Q706" s="78"/>
      <c r="R706" s="79"/>
      <c r="S706" s="80"/>
      <c r="T706" s="81"/>
      <c r="U706" s="88"/>
      <c r="V706" s="80"/>
      <c r="W706" s="81"/>
      <c r="X706" s="1"/>
    </row>
    <row r="707" spans="1:24" ht="23.25">
      <c r="A707" s="1"/>
      <c r="B707" s="40"/>
      <c r="C707" s="40"/>
      <c r="D707" s="40"/>
      <c r="E707" s="40"/>
      <c r="F707" s="50"/>
      <c r="G707" s="89"/>
      <c r="H707" s="40"/>
      <c r="I707" s="44"/>
      <c r="J707" s="48" t="s">
        <v>405</v>
      </c>
      <c r="K707" s="49"/>
      <c r="L707" s="42"/>
      <c r="M707" s="86"/>
      <c r="N707" s="71"/>
      <c r="O707" s="72"/>
      <c r="P707" s="70"/>
      <c r="Q707" s="78"/>
      <c r="R707" s="79"/>
      <c r="S707" s="80"/>
      <c r="T707" s="81"/>
      <c r="U707" s="88"/>
      <c r="V707" s="80"/>
      <c r="W707" s="81"/>
      <c r="X707" s="1"/>
    </row>
    <row r="708" spans="1:24" ht="23.25">
      <c r="A708" s="1"/>
      <c r="B708" s="40"/>
      <c r="C708" s="40"/>
      <c r="D708" s="40"/>
      <c r="E708" s="40"/>
      <c r="F708" s="50"/>
      <c r="G708" s="89"/>
      <c r="H708" s="40"/>
      <c r="I708" s="44"/>
      <c r="J708" s="48" t="s">
        <v>553</v>
      </c>
      <c r="K708" s="49"/>
      <c r="L708" s="42" t="s">
        <v>406</v>
      </c>
      <c r="M708" s="86" t="s">
        <v>407</v>
      </c>
      <c r="N708" s="71"/>
      <c r="O708" s="72"/>
      <c r="P708" s="70"/>
      <c r="Q708" s="78"/>
      <c r="R708" s="79"/>
      <c r="S708" s="80"/>
      <c r="T708" s="81"/>
      <c r="U708" s="88"/>
      <c r="V708" s="80"/>
      <c r="W708" s="81"/>
      <c r="X708" s="1"/>
    </row>
    <row r="709" spans="1:24" ht="23.25">
      <c r="A709" s="1"/>
      <c r="B709" s="40"/>
      <c r="C709" s="40"/>
      <c r="D709" s="40"/>
      <c r="E709" s="40"/>
      <c r="F709" s="50"/>
      <c r="G709" s="89"/>
      <c r="H709" s="40"/>
      <c r="I709" s="44"/>
      <c r="J709" s="48" t="s">
        <v>552</v>
      </c>
      <c r="K709" s="49"/>
      <c r="L709" s="42" t="s">
        <v>408</v>
      </c>
      <c r="M709" s="86" t="s">
        <v>409</v>
      </c>
      <c r="N709" s="71">
        <v>3600</v>
      </c>
      <c r="O709" s="72">
        <v>3600</v>
      </c>
      <c r="P709" s="79">
        <v>4939.5</v>
      </c>
      <c r="Q709" s="78">
        <f>(P709/N709)*100</f>
        <v>137.20833333333334</v>
      </c>
      <c r="R709" s="79">
        <f>(P709/O709)*100</f>
        <v>137.20833333333334</v>
      </c>
      <c r="S709" s="80">
        <f>SUM(S710:S711)</f>
        <v>26943.6</v>
      </c>
      <c r="T709" s="81">
        <f>SUM(T710:T711)</f>
        <v>29572.1</v>
      </c>
      <c r="U709" s="88">
        <f>SUM(U710:U711)</f>
        <v>28073.6</v>
      </c>
      <c r="V709" s="80">
        <f>(U709/S709)*100</f>
        <v>104.19394587211805</v>
      </c>
      <c r="W709" s="81">
        <f>(U709/T709)*100</f>
        <v>94.93272374975061</v>
      </c>
      <c r="X709" s="1"/>
    </row>
    <row r="710" spans="1:24" ht="23.25">
      <c r="A710" s="1"/>
      <c r="B710" s="40"/>
      <c r="C710" s="40"/>
      <c r="D710" s="40"/>
      <c r="E710" s="40"/>
      <c r="F710" s="50"/>
      <c r="G710" s="89"/>
      <c r="H710" s="40"/>
      <c r="I710" s="44"/>
      <c r="J710" s="48" t="s">
        <v>40</v>
      </c>
      <c r="K710" s="49"/>
      <c r="L710" s="42"/>
      <c r="M710" s="86"/>
      <c r="N710" s="71"/>
      <c r="O710" s="72"/>
      <c r="P710" s="70"/>
      <c r="Q710" s="78"/>
      <c r="R710" s="79"/>
      <c r="S710" s="80">
        <f aca="true" t="shared" si="57" ref="S710:U711">S760</f>
        <v>26943.6</v>
      </c>
      <c r="T710" s="81">
        <f t="shared" si="57"/>
        <v>29572.1</v>
      </c>
      <c r="U710" s="88">
        <f t="shared" si="57"/>
        <v>28073.6</v>
      </c>
      <c r="V710" s="80">
        <f>(U710/S710)*100</f>
        <v>104.19394587211805</v>
      </c>
      <c r="W710" s="81">
        <f>(U710/T710)*100</f>
        <v>94.93272374975061</v>
      </c>
      <c r="X710" s="1"/>
    </row>
    <row r="711" spans="1:24" ht="23.25">
      <c r="A711" s="1"/>
      <c r="B711" s="40"/>
      <c r="C711" s="40"/>
      <c r="D711" s="40"/>
      <c r="E711" s="40"/>
      <c r="F711" s="50"/>
      <c r="G711" s="89"/>
      <c r="H711" s="40"/>
      <c r="I711" s="44"/>
      <c r="J711" s="48" t="s">
        <v>41</v>
      </c>
      <c r="K711" s="49"/>
      <c r="L711" s="42"/>
      <c r="M711" s="86"/>
      <c r="N711" s="71"/>
      <c r="O711" s="72"/>
      <c r="P711" s="70"/>
      <c r="Q711" s="78"/>
      <c r="R711" s="79"/>
      <c r="S711" s="80">
        <f t="shared" si="57"/>
        <v>0</v>
      </c>
      <c r="T711" s="81">
        <f t="shared" si="57"/>
        <v>0</v>
      </c>
      <c r="U711" s="88">
        <f t="shared" si="57"/>
        <v>0</v>
      </c>
      <c r="V711" s="80"/>
      <c r="W711" s="81"/>
      <c r="X711" s="1"/>
    </row>
    <row r="712" spans="1:24" ht="23.25">
      <c r="A712" s="1"/>
      <c r="B712" s="40"/>
      <c r="C712" s="40"/>
      <c r="D712" s="40"/>
      <c r="E712" s="40"/>
      <c r="F712" s="50"/>
      <c r="G712" s="89"/>
      <c r="H712" s="40"/>
      <c r="I712" s="44"/>
      <c r="J712" s="48" t="s">
        <v>585</v>
      </c>
      <c r="K712" s="49"/>
      <c r="L712" s="42" t="s">
        <v>587</v>
      </c>
      <c r="M712" s="86"/>
      <c r="N712" s="71"/>
      <c r="O712" s="72"/>
      <c r="P712" s="70"/>
      <c r="Q712" s="78"/>
      <c r="R712" s="79"/>
      <c r="S712" s="80"/>
      <c r="T712" s="81"/>
      <c r="U712" s="88"/>
      <c r="V712" s="80"/>
      <c r="W712" s="81"/>
      <c r="X712" s="1"/>
    </row>
    <row r="713" spans="1:24" ht="23.25">
      <c r="A713" s="1"/>
      <c r="B713" s="40"/>
      <c r="C713" s="40"/>
      <c r="D713" s="40"/>
      <c r="E713" s="40"/>
      <c r="F713" s="50"/>
      <c r="G713" s="89"/>
      <c r="H713" s="40"/>
      <c r="I713" s="44"/>
      <c r="J713" s="48" t="s">
        <v>586</v>
      </c>
      <c r="K713" s="49"/>
      <c r="L713" s="42" t="s">
        <v>410</v>
      </c>
      <c r="M713" s="86"/>
      <c r="N713" s="71"/>
      <c r="O713" s="72"/>
      <c r="P713" s="70"/>
      <c r="Q713" s="78"/>
      <c r="R713" s="79"/>
      <c r="S713" s="80"/>
      <c r="T713" s="81"/>
      <c r="U713" s="88"/>
      <c r="V713" s="80"/>
      <c r="W713" s="81"/>
      <c r="X713" s="1"/>
    </row>
    <row r="714" spans="1:24" ht="23.25">
      <c r="A714" s="1"/>
      <c r="B714" s="40"/>
      <c r="C714" s="40"/>
      <c r="D714" s="40"/>
      <c r="E714" s="40"/>
      <c r="F714" s="50"/>
      <c r="G714" s="89"/>
      <c r="H714" s="40"/>
      <c r="I714" s="44"/>
      <c r="J714" s="48" t="s">
        <v>206</v>
      </c>
      <c r="K714" s="49"/>
      <c r="L714" s="42" t="s">
        <v>411</v>
      </c>
      <c r="M714" s="86" t="s">
        <v>412</v>
      </c>
      <c r="N714" s="71"/>
      <c r="O714" s="72"/>
      <c r="P714" s="70"/>
      <c r="Q714" s="78"/>
      <c r="R714" s="79"/>
      <c r="S714" s="80"/>
      <c r="T714" s="81"/>
      <c r="U714" s="88"/>
      <c r="V714" s="80"/>
      <c r="W714" s="81"/>
      <c r="X714" s="1"/>
    </row>
    <row r="715" spans="1:24" ht="23.25">
      <c r="A715" s="1"/>
      <c r="B715" s="40"/>
      <c r="C715" s="40"/>
      <c r="D715" s="40"/>
      <c r="E715" s="40"/>
      <c r="F715" s="50"/>
      <c r="G715" s="89"/>
      <c r="H715" s="40"/>
      <c r="I715" s="44"/>
      <c r="J715" s="48"/>
      <c r="K715" s="49"/>
      <c r="L715" s="42" t="s">
        <v>413</v>
      </c>
      <c r="M715" s="86" t="s">
        <v>414</v>
      </c>
      <c r="N715" s="71">
        <v>1000</v>
      </c>
      <c r="O715" s="72">
        <v>1000</v>
      </c>
      <c r="P715" s="79">
        <v>1693.7</v>
      </c>
      <c r="Q715" s="78">
        <f>(P715/N715)*100</f>
        <v>169.37</v>
      </c>
      <c r="R715" s="79">
        <f>(P715/O715)*100</f>
        <v>169.37</v>
      </c>
      <c r="S715" s="80">
        <f>SUM(S716:S717)</f>
        <v>12098.7</v>
      </c>
      <c r="T715" s="81">
        <f>SUM(T716:T717)</f>
        <v>14206.6</v>
      </c>
      <c r="U715" s="88">
        <f>SUM(U716:U717)</f>
        <v>13799.9</v>
      </c>
      <c r="V715" s="80">
        <f>(U715/S715)*100</f>
        <v>114.06101481977402</v>
      </c>
      <c r="W715" s="81">
        <f>(U715/T715)*100</f>
        <v>97.13724606872862</v>
      </c>
      <c r="X715" s="1"/>
    </row>
    <row r="716" spans="1:24" ht="23.25">
      <c r="A716" s="1"/>
      <c r="B716" s="40"/>
      <c r="C716" s="40"/>
      <c r="D716" s="40"/>
      <c r="E716" s="40"/>
      <c r="F716" s="50"/>
      <c r="G716" s="89"/>
      <c r="H716" s="40"/>
      <c r="I716" s="44"/>
      <c r="J716" s="48" t="s">
        <v>40</v>
      </c>
      <c r="K716" s="49"/>
      <c r="L716" s="42"/>
      <c r="M716" s="86"/>
      <c r="N716" s="71"/>
      <c r="O716" s="72"/>
      <c r="P716" s="70"/>
      <c r="Q716" s="78"/>
      <c r="R716" s="79"/>
      <c r="S716" s="80">
        <f aca="true" t="shared" si="58" ref="S716:U717">S763</f>
        <v>12098.7</v>
      </c>
      <c r="T716" s="81">
        <f t="shared" si="58"/>
        <v>14206.6</v>
      </c>
      <c r="U716" s="88">
        <f t="shared" si="58"/>
        <v>13799.9</v>
      </c>
      <c r="V716" s="80">
        <f>(U716/S716)*100</f>
        <v>114.06101481977402</v>
      </c>
      <c r="W716" s="81">
        <f>(U716/T716)*100</f>
        <v>97.13724606872862</v>
      </c>
      <c r="X716" s="1"/>
    </row>
    <row r="717" spans="1:24" ht="23.25">
      <c r="A717" s="1"/>
      <c r="B717" s="40"/>
      <c r="C717" s="40"/>
      <c r="D717" s="40"/>
      <c r="E717" s="40"/>
      <c r="F717" s="50"/>
      <c r="G717" s="89"/>
      <c r="H717" s="40"/>
      <c r="I717" s="44"/>
      <c r="J717" s="48" t="s">
        <v>41</v>
      </c>
      <c r="K717" s="49"/>
      <c r="L717" s="42"/>
      <c r="M717" s="86"/>
      <c r="N717" s="71"/>
      <c r="O717" s="72"/>
      <c r="P717" s="70"/>
      <c r="Q717" s="78"/>
      <c r="R717" s="79"/>
      <c r="S717" s="80">
        <f t="shared" si="58"/>
        <v>0</v>
      </c>
      <c r="T717" s="81">
        <f t="shared" si="58"/>
        <v>0</v>
      </c>
      <c r="U717" s="88">
        <f t="shared" si="58"/>
        <v>0</v>
      </c>
      <c r="V717" s="80"/>
      <c r="W717" s="81"/>
      <c r="X717" s="1"/>
    </row>
    <row r="718" spans="1:24" ht="23.25">
      <c r="A718" s="1"/>
      <c r="B718" s="40"/>
      <c r="C718" s="40"/>
      <c r="D718" s="40"/>
      <c r="E718" s="40"/>
      <c r="F718" s="50"/>
      <c r="G718" s="89"/>
      <c r="H718" s="40"/>
      <c r="I718" s="44"/>
      <c r="J718" s="48"/>
      <c r="K718" s="49"/>
      <c r="L718" s="42"/>
      <c r="M718" s="86"/>
      <c r="N718" s="71"/>
      <c r="O718" s="72"/>
      <c r="P718" s="70"/>
      <c r="Q718" s="78"/>
      <c r="R718" s="79"/>
      <c r="S718" s="80"/>
      <c r="T718" s="81"/>
      <c r="U718" s="88"/>
      <c r="V718" s="80"/>
      <c r="W718" s="81"/>
      <c r="X718" s="1"/>
    </row>
    <row r="719" spans="1:24" ht="23.25">
      <c r="A719" s="1"/>
      <c r="B719" s="40"/>
      <c r="C719" s="40"/>
      <c r="D719" s="40"/>
      <c r="E719" s="40"/>
      <c r="F719" s="50"/>
      <c r="G719" s="89"/>
      <c r="H719" s="96" t="s">
        <v>92</v>
      </c>
      <c r="I719" s="44"/>
      <c r="J719" s="48" t="s">
        <v>93</v>
      </c>
      <c r="K719" s="49"/>
      <c r="L719" s="42"/>
      <c r="M719" s="86"/>
      <c r="N719" s="71"/>
      <c r="O719" s="72"/>
      <c r="P719" s="70"/>
      <c r="Q719" s="78"/>
      <c r="R719" s="79"/>
      <c r="S719" s="80">
        <f>SUM(S730:S731)</f>
        <v>37850.1</v>
      </c>
      <c r="T719" s="81">
        <f>SUM(T730:T731)</f>
        <v>40787.7</v>
      </c>
      <c r="U719" s="88">
        <f>SUM(U730:U731)</f>
        <v>36446.8</v>
      </c>
      <c r="V719" s="80">
        <f aca="true" t="shared" si="59" ref="V719:V739">(U719/S719)*100</f>
        <v>96.29248007270787</v>
      </c>
      <c r="W719" s="81">
        <f aca="true" t="shared" si="60" ref="W719:W739">(U719/T719)*100</f>
        <v>89.3573307639313</v>
      </c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573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35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24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36</v>
      </c>
      <c r="O724" s="62"/>
      <c r="P724" s="62"/>
      <c r="Q724" s="62"/>
      <c r="R724" s="63"/>
      <c r="S724" s="14" t="s">
        <v>2</v>
      </c>
      <c r="T724" s="15"/>
      <c r="U724" s="15"/>
      <c r="V724" s="15"/>
      <c r="W724" s="16"/>
      <c r="X724" s="1"/>
    </row>
    <row r="725" spans="1:24" ht="23.25">
      <c r="A725" s="1"/>
      <c r="B725" s="20" t="s">
        <v>25</v>
      </c>
      <c r="C725" s="21"/>
      <c r="D725" s="21"/>
      <c r="E725" s="21"/>
      <c r="F725" s="21"/>
      <c r="G725" s="21"/>
      <c r="H725" s="61"/>
      <c r="I725" s="1"/>
      <c r="J725" s="2" t="s">
        <v>4</v>
      </c>
      <c r="K725" s="18"/>
      <c r="L725" s="23" t="s">
        <v>33</v>
      </c>
      <c r="M725" s="23" t="s">
        <v>21</v>
      </c>
      <c r="N725" s="64"/>
      <c r="O725" s="17"/>
      <c r="P725" s="65"/>
      <c r="Q725" s="23" t="s">
        <v>3</v>
      </c>
      <c r="R725" s="16"/>
      <c r="S725" s="20" t="s">
        <v>37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34</v>
      </c>
      <c r="M726" s="30" t="s">
        <v>22</v>
      </c>
      <c r="N726" s="28" t="s">
        <v>6</v>
      </c>
      <c r="O726" s="67" t="s">
        <v>7</v>
      </c>
      <c r="P726" s="28" t="s">
        <v>8</v>
      </c>
      <c r="Q726" s="20" t="s">
        <v>31</v>
      </c>
      <c r="R726" s="22"/>
      <c r="S726" s="24"/>
      <c r="T726" s="25"/>
      <c r="U726" s="1"/>
      <c r="V726" s="14" t="s">
        <v>3</v>
      </c>
      <c r="W726" s="16"/>
      <c r="X726" s="1"/>
    </row>
    <row r="727" spans="1:24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7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20</v>
      </c>
      <c r="M727" s="28" t="s">
        <v>23</v>
      </c>
      <c r="N727" s="28"/>
      <c r="O727" s="28"/>
      <c r="P727" s="28"/>
      <c r="Q727" s="26" t="s">
        <v>26</v>
      </c>
      <c r="R727" s="29" t="s">
        <v>26</v>
      </c>
      <c r="S727" s="30" t="s">
        <v>6</v>
      </c>
      <c r="T727" s="28" t="s">
        <v>9</v>
      </c>
      <c r="U727" s="26" t="s">
        <v>10</v>
      </c>
      <c r="V727" s="14" t="s">
        <v>11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27</v>
      </c>
      <c r="R728" s="37" t="s">
        <v>28</v>
      </c>
      <c r="S728" s="31"/>
      <c r="T728" s="32"/>
      <c r="U728" s="33"/>
      <c r="V728" s="38" t="s">
        <v>29</v>
      </c>
      <c r="W728" s="39" t="s">
        <v>30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96" t="s">
        <v>153</v>
      </c>
      <c r="C730" s="96" t="s">
        <v>155</v>
      </c>
      <c r="D730" s="96" t="s">
        <v>76</v>
      </c>
      <c r="E730" s="96" t="s">
        <v>45</v>
      </c>
      <c r="F730" s="96" t="s">
        <v>194</v>
      </c>
      <c r="G730" s="96" t="s">
        <v>49</v>
      </c>
      <c r="H730" s="96" t="s">
        <v>92</v>
      </c>
      <c r="I730" s="44"/>
      <c r="J730" s="48" t="s">
        <v>40</v>
      </c>
      <c r="K730" s="49"/>
      <c r="L730" s="42"/>
      <c r="M730" s="86"/>
      <c r="N730" s="71"/>
      <c r="O730" s="72"/>
      <c r="P730" s="70"/>
      <c r="Q730" s="78"/>
      <c r="R730" s="79"/>
      <c r="S730" s="80">
        <v>23850.1</v>
      </c>
      <c r="T730" s="81">
        <v>25387.7</v>
      </c>
      <c r="U730" s="88">
        <v>21046.8</v>
      </c>
      <c r="V730" s="80">
        <f t="shared" si="59"/>
        <v>88.2461708755938</v>
      </c>
      <c r="W730" s="81">
        <f t="shared" si="60"/>
        <v>82.90156256770011</v>
      </c>
      <c r="X730" s="1"/>
    </row>
    <row r="731" spans="1:24" ht="23.25">
      <c r="A731" s="1"/>
      <c r="B731" s="40"/>
      <c r="C731" s="40"/>
      <c r="D731" s="40"/>
      <c r="E731" s="40"/>
      <c r="F731" s="50"/>
      <c r="G731" s="89"/>
      <c r="H731" s="96"/>
      <c r="I731" s="44"/>
      <c r="J731" s="48" t="s">
        <v>41</v>
      </c>
      <c r="K731" s="49"/>
      <c r="L731" s="42"/>
      <c r="M731" s="86"/>
      <c r="N731" s="71"/>
      <c r="O731" s="72"/>
      <c r="P731" s="70"/>
      <c r="Q731" s="78"/>
      <c r="R731" s="79"/>
      <c r="S731" s="80">
        <v>14000</v>
      </c>
      <c r="T731" s="81">
        <v>15400</v>
      </c>
      <c r="U731" s="88">
        <v>15400</v>
      </c>
      <c r="V731" s="80">
        <f t="shared" si="59"/>
        <v>110.00000000000001</v>
      </c>
      <c r="W731" s="81">
        <f t="shared" si="60"/>
        <v>100</v>
      </c>
      <c r="X731" s="1"/>
    </row>
    <row r="732" spans="1:24" ht="23.25">
      <c r="A732" s="1"/>
      <c r="B732" s="40"/>
      <c r="C732" s="40"/>
      <c r="D732" s="40"/>
      <c r="E732" s="40"/>
      <c r="F732" s="50"/>
      <c r="G732" s="89"/>
      <c r="H732" s="96" t="s">
        <v>94</v>
      </c>
      <c r="I732" s="44"/>
      <c r="J732" s="48" t="s">
        <v>95</v>
      </c>
      <c r="K732" s="49"/>
      <c r="L732" s="42"/>
      <c r="M732" s="86"/>
      <c r="N732" s="71"/>
      <c r="O732" s="72"/>
      <c r="P732" s="70"/>
      <c r="Q732" s="78"/>
      <c r="R732" s="79"/>
      <c r="S732" s="80">
        <f>SUM(S733:S734)</f>
        <v>12669.3</v>
      </c>
      <c r="T732" s="81">
        <f>SUM(T733:T734)</f>
        <v>14976</v>
      </c>
      <c r="U732" s="88">
        <f>SUM(U733:U734)</f>
        <v>14217.3</v>
      </c>
      <c r="V732" s="80">
        <f t="shared" si="59"/>
        <v>112.21851246714498</v>
      </c>
      <c r="W732" s="81">
        <f t="shared" si="60"/>
        <v>94.93389423076923</v>
      </c>
      <c r="X732" s="1"/>
    </row>
    <row r="733" spans="1:24" ht="23.25">
      <c r="A733" s="1"/>
      <c r="B733" s="40"/>
      <c r="C733" s="40"/>
      <c r="D733" s="40"/>
      <c r="E733" s="40"/>
      <c r="F733" s="50"/>
      <c r="G733" s="89"/>
      <c r="H733" s="96"/>
      <c r="I733" s="44"/>
      <c r="J733" s="48" t="s">
        <v>40</v>
      </c>
      <c r="K733" s="49"/>
      <c r="L733" s="42"/>
      <c r="M733" s="86"/>
      <c r="N733" s="71"/>
      <c r="O733" s="72"/>
      <c r="P733" s="70"/>
      <c r="Q733" s="78"/>
      <c r="R733" s="79"/>
      <c r="S733" s="80">
        <v>12669.3</v>
      </c>
      <c r="T733" s="81">
        <v>14976</v>
      </c>
      <c r="U733" s="88">
        <v>14217.3</v>
      </c>
      <c r="V733" s="80">
        <f t="shared" si="59"/>
        <v>112.21851246714498</v>
      </c>
      <c r="W733" s="81">
        <f t="shared" si="60"/>
        <v>94.93389423076923</v>
      </c>
      <c r="X733" s="1"/>
    </row>
    <row r="734" spans="1:24" ht="23.25">
      <c r="A734" s="1"/>
      <c r="B734" s="40"/>
      <c r="C734" s="40"/>
      <c r="D734" s="40"/>
      <c r="E734" s="40"/>
      <c r="F734" s="50"/>
      <c r="G734" s="89"/>
      <c r="H734" s="96"/>
      <c r="I734" s="44"/>
      <c r="J734" s="48" t="s">
        <v>41</v>
      </c>
      <c r="K734" s="49"/>
      <c r="L734" s="42"/>
      <c r="M734" s="86"/>
      <c r="N734" s="71"/>
      <c r="O734" s="72"/>
      <c r="P734" s="70"/>
      <c r="Q734" s="78"/>
      <c r="R734" s="79"/>
      <c r="S734" s="80"/>
      <c r="T734" s="81"/>
      <c r="U734" s="88"/>
      <c r="V734" s="80"/>
      <c r="W734" s="81"/>
      <c r="X734" s="1"/>
    </row>
    <row r="735" spans="1:24" ht="23.25">
      <c r="A735" s="1"/>
      <c r="B735" s="40"/>
      <c r="C735" s="40"/>
      <c r="D735" s="40"/>
      <c r="E735" s="40"/>
      <c r="F735" s="50"/>
      <c r="G735" s="89"/>
      <c r="H735" s="96" t="s">
        <v>96</v>
      </c>
      <c r="I735" s="44"/>
      <c r="J735" s="48" t="s">
        <v>97</v>
      </c>
      <c r="K735" s="49"/>
      <c r="L735" s="42"/>
      <c r="M735" s="86"/>
      <c r="N735" s="71"/>
      <c r="O735" s="72"/>
      <c r="P735" s="70"/>
      <c r="Q735" s="78"/>
      <c r="R735" s="79"/>
      <c r="S735" s="80">
        <f>SUM(S736:S737)</f>
        <v>19000</v>
      </c>
      <c r="T735" s="81">
        <f>SUM(T736:T737)</f>
        <v>20398.3</v>
      </c>
      <c r="U735" s="88">
        <f>SUM(U736:U737)</f>
        <v>19839.7</v>
      </c>
      <c r="V735" s="80">
        <f t="shared" si="59"/>
        <v>104.41947368421054</v>
      </c>
      <c r="W735" s="81">
        <f t="shared" si="60"/>
        <v>97.26153650059074</v>
      </c>
      <c r="X735" s="1"/>
    </row>
    <row r="736" spans="1:24" ht="23.25">
      <c r="A736" s="1"/>
      <c r="B736" s="40"/>
      <c r="C736" s="40"/>
      <c r="D736" s="40"/>
      <c r="E736" s="40"/>
      <c r="F736" s="50"/>
      <c r="G736" s="89"/>
      <c r="H736" s="40"/>
      <c r="I736" s="44"/>
      <c r="J736" s="48" t="s">
        <v>40</v>
      </c>
      <c r="K736" s="49"/>
      <c r="L736" s="42"/>
      <c r="M736" s="86"/>
      <c r="N736" s="71"/>
      <c r="O736" s="72"/>
      <c r="P736" s="70"/>
      <c r="Q736" s="78"/>
      <c r="R736" s="79"/>
      <c r="S736" s="80">
        <v>18262.3</v>
      </c>
      <c r="T736" s="81">
        <v>19573.3</v>
      </c>
      <c r="U736" s="88">
        <v>19014.7</v>
      </c>
      <c r="V736" s="80">
        <f t="shared" si="59"/>
        <v>104.11996298385198</v>
      </c>
      <c r="W736" s="81">
        <f t="shared" si="60"/>
        <v>97.14611230604957</v>
      </c>
      <c r="X736" s="1"/>
    </row>
    <row r="737" spans="1:24" ht="23.25">
      <c r="A737" s="1"/>
      <c r="B737" s="40"/>
      <c r="C737" s="40"/>
      <c r="D737" s="40"/>
      <c r="E737" s="40"/>
      <c r="F737" s="50"/>
      <c r="G737" s="89"/>
      <c r="H737" s="40"/>
      <c r="I737" s="44"/>
      <c r="J737" s="48" t="s">
        <v>41</v>
      </c>
      <c r="K737" s="49"/>
      <c r="L737" s="42"/>
      <c r="M737" s="86"/>
      <c r="N737" s="71"/>
      <c r="O737" s="72"/>
      <c r="P737" s="70"/>
      <c r="Q737" s="78"/>
      <c r="R737" s="79"/>
      <c r="S737" s="80">
        <v>737.7</v>
      </c>
      <c r="T737" s="81">
        <v>825</v>
      </c>
      <c r="U737" s="88">
        <v>825</v>
      </c>
      <c r="V737" s="80">
        <f t="shared" si="59"/>
        <v>111.83407889385929</v>
      </c>
      <c r="W737" s="81">
        <f t="shared" si="60"/>
        <v>100</v>
      </c>
      <c r="X737" s="1"/>
    </row>
    <row r="738" spans="1:24" ht="23.25">
      <c r="A738" s="1"/>
      <c r="B738" s="40"/>
      <c r="C738" s="40"/>
      <c r="D738" s="40"/>
      <c r="E738" s="40"/>
      <c r="F738" s="50"/>
      <c r="G738" s="89"/>
      <c r="H738" s="96" t="s">
        <v>98</v>
      </c>
      <c r="I738" s="44"/>
      <c r="J738" s="48" t="s">
        <v>99</v>
      </c>
      <c r="K738" s="49"/>
      <c r="L738" s="42"/>
      <c r="M738" s="86"/>
      <c r="N738" s="71"/>
      <c r="O738" s="72"/>
      <c r="P738" s="70"/>
      <c r="Q738" s="78"/>
      <c r="R738" s="79"/>
      <c r="S738" s="80">
        <f>SUM(S739:S740)</f>
        <v>14511.7</v>
      </c>
      <c r="T738" s="81">
        <f>SUM(T739:T740)</f>
        <v>16206.9</v>
      </c>
      <c r="U738" s="88">
        <f>SUM(U739:U740)</f>
        <v>15539.6</v>
      </c>
      <c r="V738" s="80">
        <f t="shared" si="59"/>
        <v>107.08325006718715</v>
      </c>
      <c r="W738" s="81">
        <f t="shared" si="60"/>
        <v>95.88261789731534</v>
      </c>
      <c r="X738" s="1"/>
    </row>
    <row r="739" spans="1:24" ht="23.25">
      <c r="A739" s="1"/>
      <c r="B739" s="40"/>
      <c r="C739" s="40"/>
      <c r="D739" s="40"/>
      <c r="E739" s="40"/>
      <c r="F739" s="50"/>
      <c r="G739" s="89"/>
      <c r="H739" s="96"/>
      <c r="I739" s="44"/>
      <c r="J739" s="48" t="s">
        <v>40</v>
      </c>
      <c r="K739" s="49"/>
      <c r="L739" s="42"/>
      <c r="M739" s="86"/>
      <c r="N739" s="71"/>
      <c r="O739" s="72"/>
      <c r="P739" s="70"/>
      <c r="Q739" s="78"/>
      <c r="R739" s="79"/>
      <c r="S739" s="80">
        <v>14511.7</v>
      </c>
      <c r="T739" s="81">
        <v>16206.9</v>
      </c>
      <c r="U739" s="88">
        <v>15539.6</v>
      </c>
      <c r="V739" s="80">
        <f t="shared" si="59"/>
        <v>107.08325006718715</v>
      </c>
      <c r="W739" s="81">
        <f t="shared" si="60"/>
        <v>95.88261789731534</v>
      </c>
      <c r="X739" s="1"/>
    </row>
    <row r="740" spans="1:24" ht="23.25">
      <c r="A740" s="1"/>
      <c r="B740" s="40"/>
      <c r="C740" s="40"/>
      <c r="D740" s="40"/>
      <c r="E740" s="40"/>
      <c r="F740" s="50"/>
      <c r="G740" s="89"/>
      <c r="H740" s="96"/>
      <c r="I740" s="44"/>
      <c r="J740" s="48" t="s">
        <v>41</v>
      </c>
      <c r="K740" s="49"/>
      <c r="L740" s="42"/>
      <c r="M740" s="86"/>
      <c r="N740" s="71"/>
      <c r="O740" s="72"/>
      <c r="P740" s="70"/>
      <c r="Q740" s="78"/>
      <c r="R740" s="79"/>
      <c r="S740" s="80"/>
      <c r="T740" s="81"/>
      <c r="U740" s="88"/>
      <c r="V740" s="80"/>
      <c r="W740" s="81"/>
      <c r="X740" s="1"/>
    </row>
    <row r="741" spans="1:24" ht="23.25">
      <c r="A741" s="1"/>
      <c r="B741" s="40"/>
      <c r="C741" s="40"/>
      <c r="D741" s="40"/>
      <c r="E741" s="40"/>
      <c r="F741" s="50"/>
      <c r="G741" s="89"/>
      <c r="H741" s="96" t="s">
        <v>103</v>
      </c>
      <c r="I741" s="44"/>
      <c r="J741" s="48" t="s">
        <v>104</v>
      </c>
      <c r="K741" s="49"/>
      <c r="L741" s="42"/>
      <c r="M741" s="86"/>
      <c r="N741" s="71"/>
      <c r="O741" s="72"/>
      <c r="P741" s="70"/>
      <c r="Q741" s="78"/>
      <c r="R741" s="79"/>
      <c r="S741" s="80"/>
      <c r="T741" s="81"/>
      <c r="U741" s="88"/>
      <c r="V741" s="80"/>
      <c r="W741" s="81"/>
      <c r="X741" s="1"/>
    </row>
    <row r="742" spans="1:24" ht="23.25">
      <c r="A742" s="1"/>
      <c r="B742" s="40"/>
      <c r="C742" s="40"/>
      <c r="D742" s="40"/>
      <c r="E742" s="40"/>
      <c r="F742" s="50"/>
      <c r="G742" s="89"/>
      <c r="H742" s="96"/>
      <c r="I742" s="44"/>
      <c r="J742" s="48" t="s">
        <v>105</v>
      </c>
      <c r="K742" s="49"/>
      <c r="L742" s="42"/>
      <c r="M742" s="86"/>
      <c r="N742" s="71"/>
      <c r="O742" s="72"/>
      <c r="P742" s="70"/>
      <c r="Q742" s="78"/>
      <c r="R742" s="79"/>
      <c r="S742" s="80">
        <f>SUM(S743:S744)</f>
        <v>37763.8</v>
      </c>
      <c r="T742" s="81">
        <f>SUM(T743:T744)</f>
        <v>44740</v>
      </c>
      <c r="U742" s="88">
        <f>SUM(U743:U744)</f>
        <v>42771.6</v>
      </c>
      <c r="V742" s="80">
        <f>(U742/S742)*100</f>
        <v>113.26084769011592</v>
      </c>
      <c r="W742" s="81">
        <f>(U742/T742)*100</f>
        <v>95.60035762181492</v>
      </c>
      <c r="X742" s="1"/>
    </row>
    <row r="743" spans="1:24" ht="23.25">
      <c r="A743" s="1"/>
      <c r="B743" s="40"/>
      <c r="C743" s="40"/>
      <c r="D743" s="40"/>
      <c r="E743" s="40"/>
      <c r="F743" s="50"/>
      <c r="G743" s="89"/>
      <c r="H743" s="96"/>
      <c r="I743" s="44"/>
      <c r="J743" s="48" t="s">
        <v>40</v>
      </c>
      <c r="K743" s="49"/>
      <c r="L743" s="42"/>
      <c r="M743" s="86"/>
      <c r="N743" s="71"/>
      <c r="O743" s="72"/>
      <c r="P743" s="70"/>
      <c r="Q743" s="78"/>
      <c r="R743" s="79"/>
      <c r="S743" s="80">
        <v>37763.8</v>
      </c>
      <c r="T743" s="81">
        <v>44740</v>
      </c>
      <c r="U743" s="88">
        <v>42771.6</v>
      </c>
      <c r="V743" s="80">
        <f>(U743/S743)*100</f>
        <v>113.26084769011592</v>
      </c>
      <c r="W743" s="81">
        <f>(U743/T743)*100</f>
        <v>95.60035762181492</v>
      </c>
      <c r="X743" s="1"/>
    </row>
    <row r="744" spans="1:24" ht="23.25">
      <c r="A744" s="1"/>
      <c r="B744" s="40"/>
      <c r="C744" s="40"/>
      <c r="D744" s="40"/>
      <c r="E744" s="40"/>
      <c r="F744" s="50"/>
      <c r="G744" s="89"/>
      <c r="H744" s="96"/>
      <c r="I744" s="44"/>
      <c r="J744" s="48" t="s">
        <v>41</v>
      </c>
      <c r="K744" s="49"/>
      <c r="L744" s="42"/>
      <c r="M744" s="86"/>
      <c r="N744" s="71"/>
      <c r="O744" s="72"/>
      <c r="P744" s="70"/>
      <c r="Q744" s="78"/>
      <c r="R744" s="79"/>
      <c r="S744" s="80"/>
      <c r="T744" s="81"/>
      <c r="U744" s="88"/>
      <c r="V744" s="80"/>
      <c r="W744" s="81"/>
      <c r="X744" s="1"/>
    </row>
    <row r="745" spans="1:24" ht="23.25">
      <c r="A745" s="1"/>
      <c r="B745" s="40"/>
      <c r="C745" s="40"/>
      <c r="D745" s="40"/>
      <c r="E745" s="40"/>
      <c r="F745" s="50"/>
      <c r="G745" s="89"/>
      <c r="H745" s="96" t="s">
        <v>106</v>
      </c>
      <c r="I745" s="44"/>
      <c r="J745" s="48" t="s">
        <v>107</v>
      </c>
      <c r="K745" s="49"/>
      <c r="L745" s="42"/>
      <c r="M745" s="86"/>
      <c r="N745" s="71"/>
      <c r="O745" s="72"/>
      <c r="P745" s="70"/>
      <c r="Q745" s="78"/>
      <c r="R745" s="79"/>
      <c r="S745" s="80">
        <f>SUM(S746:S747)</f>
        <v>24016.5</v>
      </c>
      <c r="T745" s="81">
        <f>SUM(T746:T747)</f>
        <v>26744.4</v>
      </c>
      <c r="U745" s="88">
        <f>SUM(U746:U747)</f>
        <v>25609.8</v>
      </c>
      <c r="V745" s="80">
        <f>(U745/S745)*100</f>
        <v>106.6341889950659</v>
      </c>
      <c r="W745" s="81">
        <f>(U745/T745)*100</f>
        <v>95.75761654776326</v>
      </c>
      <c r="X745" s="1"/>
    </row>
    <row r="746" spans="1:24" ht="23.25">
      <c r="A746" s="1"/>
      <c r="B746" s="40"/>
      <c r="C746" s="40"/>
      <c r="D746" s="40"/>
      <c r="E746" s="40"/>
      <c r="F746" s="50"/>
      <c r="G746" s="89"/>
      <c r="H746" s="96"/>
      <c r="I746" s="44"/>
      <c r="J746" s="48" t="s">
        <v>40</v>
      </c>
      <c r="K746" s="49"/>
      <c r="L746" s="42"/>
      <c r="M746" s="86"/>
      <c r="N746" s="71"/>
      <c r="O746" s="72"/>
      <c r="P746" s="70"/>
      <c r="Q746" s="78"/>
      <c r="R746" s="79"/>
      <c r="S746" s="80">
        <v>24016.5</v>
      </c>
      <c r="T746" s="81">
        <v>26744.4</v>
      </c>
      <c r="U746" s="88">
        <v>25609.8</v>
      </c>
      <c r="V746" s="80">
        <f>(U746/S746)*100</f>
        <v>106.6341889950659</v>
      </c>
      <c r="W746" s="81">
        <f>(U746/T746)*100</f>
        <v>95.75761654776326</v>
      </c>
      <c r="X746" s="1"/>
    </row>
    <row r="747" spans="1:24" ht="23.25">
      <c r="A747" s="1"/>
      <c r="B747" s="40"/>
      <c r="C747" s="40"/>
      <c r="D747" s="40"/>
      <c r="E747" s="40"/>
      <c r="F747" s="50"/>
      <c r="G747" s="89"/>
      <c r="H747" s="96"/>
      <c r="I747" s="44"/>
      <c r="J747" s="48" t="s">
        <v>41</v>
      </c>
      <c r="K747" s="49"/>
      <c r="L747" s="42"/>
      <c r="M747" s="86"/>
      <c r="N747" s="71"/>
      <c r="O747" s="72"/>
      <c r="P747" s="70"/>
      <c r="Q747" s="78"/>
      <c r="R747" s="79"/>
      <c r="S747" s="80"/>
      <c r="T747" s="81"/>
      <c r="U747" s="88"/>
      <c r="V747" s="80"/>
      <c r="W747" s="81"/>
      <c r="X747" s="1"/>
    </row>
    <row r="748" spans="1:24" ht="23.25">
      <c r="A748" s="1"/>
      <c r="B748" s="40"/>
      <c r="C748" s="40"/>
      <c r="D748" s="40"/>
      <c r="E748" s="40"/>
      <c r="F748" s="50"/>
      <c r="G748" s="89"/>
      <c r="H748" s="96" t="s">
        <v>108</v>
      </c>
      <c r="I748" s="44"/>
      <c r="J748" s="48" t="s">
        <v>109</v>
      </c>
      <c r="K748" s="49"/>
      <c r="L748" s="42"/>
      <c r="M748" s="86"/>
      <c r="N748" s="71"/>
      <c r="O748" s="72"/>
      <c r="P748" s="70"/>
      <c r="Q748" s="78"/>
      <c r="R748" s="79"/>
      <c r="S748" s="80">
        <f>SUM(S749:S750)</f>
        <v>37051.6</v>
      </c>
      <c r="T748" s="81">
        <f>SUM(T749:T750)</f>
        <v>37361</v>
      </c>
      <c r="U748" s="88">
        <f>SUM(U749:U750)</f>
        <v>35706.3</v>
      </c>
      <c r="V748" s="80">
        <f>(U748/S748)*100</f>
        <v>96.36911766293494</v>
      </c>
      <c r="W748" s="81">
        <f>(U748/T748)*100</f>
        <v>95.5710500254276</v>
      </c>
      <c r="X748" s="1"/>
    </row>
    <row r="749" spans="1:24" ht="23.25">
      <c r="A749" s="1"/>
      <c r="B749" s="40"/>
      <c r="C749" s="40"/>
      <c r="D749" s="40"/>
      <c r="E749" s="40"/>
      <c r="F749" s="50"/>
      <c r="G749" s="89"/>
      <c r="H749" s="96"/>
      <c r="I749" s="44"/>
      <c r="J749" s="48" t="s">
        <v>40</v>
      </c>
      <c r="K749" s="49"/>
      <c r="L749" s="42"/>
      <c r="M749" s="86"/>
      <c r="N749" s="71"/>
      <c r="O749" s="72"/>
      <c r="P749" s="70"/>
      <c r="Q749" s="78"/>
      <c r="R749" s="79"/>
      <c r="S749" s="80">
        <v>33051.6</v>
      </c>
      <c r="T749" s="81">
        <v>33361</v>
      </c>
      <c r="U749" s="88">
        <v>31706.3</v>
      </c>
      <c r="V749" s="80">
        <f>(U749/S749)*100</f>
        <v>95.92969780585508</v>
      </c>
      <c r="W749" s="81">
        <f>(U749/T749)*100</f>
        <v>95.04001678606755</v>
      </c>
      <c r="X749" s="1"/>
    </row>
    <row r="750" spans="1:24" ht="23.25">
      <c r="A750" s="1"/>
      <c r="B750" s="40"/>
      <c r="C750" s="40"/>
      <c r="D750" s="40"/>
      <c r="E750" s="40"/>
      <c r="F750" s="50"/>
      <c r="G750" s="89"/>
      <c r="H750" s="96"/>
      <c r="I750" s="44"/>
      <c r="J750" s="48" t="s">
        <v>41</v>
      </c>
      <c r="K750" s="49"/>
      <c r="L750" s="42"/>
      <c r="M750" s="86"/>
      <c r="N750" s="71"/>
      <c r="O750" s="72"/>
      <c r="P750" s="70"/>
      <c r="Q750" s="78"/>
      <c r="R750" s="79"/>
      <c r="S750" s="80">
        <v>4000</v>
      </c>
      <c r="T750" s="81">
        <v>4000</v>
      </c>
      <c r="U750" s="88">
        <v>4000</v>
      </c>
      <c r="V750" s="80">
        <f>(U750/S750)*100</f>
        <v>100</v>
      </c>
      <c r="W750" s="81">
        <f>(U750/T750)*100</f>
        <v>100</v>
      </c>
      <c r="X750" s="1"/>
    </row>
    <row r="751" spans="1:24" ht="23.25">
      <c r="A751" s="1"/>
      <c r="B751" s="40"/>
      <c r="C751" s="40"/>
      <c r="D751" s="40"/>
      <c r="E751" s="40"/>
      <c r="F751" s="50"/>
      <c r="G751" s="89"/>
      <c r="H751" s="96" t="s">
        <v>110</v>
      </c>
      <c r="I751" s="44"/>
      <c r="J751" s="48" t="s">
        <v>111</v>
      </c>
      <c r="K751" s="49"/>
      <c r="L751" s="42"/>
      <c r="M751" s="86"/>
      <c r="N751" s="71"/>
      <c r="O751" s="72"/>
      <c r="P751" s="70"/>
      <c r="Q751" s="78"/>
      <c r="R751" s="79"/>
      <c r="S751" s="80"/>
      <c r="T751" s="81"/>
      <c r="U751" s="88"/>
      <c r="V751" s="80"/>
      <c r="W751" s="81"/>
      <c r="X751" s="1"/>
    </row>
    <row r="752" spans="1:24" ht="23.25">
      <c r="A752" s="1"/>
      <c r="B752" s="40"/>
      <c r="C752" s="40"/>
      <c r="D752" s="40"/>
      <c r="E752" s="40"/>
      <c r="F752" s="50"/>
      <c r="G752" s="89"/>
      <c r="H752" s="96"/>
      <c r="I752" s="44"/>
      <c r="J752" s="48" t="s">
        <v>78</v>
      </c>
      <c r="K752" s="49"/>
      <c r="L752" s="42"/>
      <c r="M752" s="86"/>
      <c r="N752" s="71"/>
      <c r="O752" s="72"/>
      <c r="P752" s="70"/>
      <c r="Q752" s="78"/>
      <c r="R752" s="79"/>
      <c r="S752" s="80">
        <f>SUM(S753:S754)</f>
        <v>25278.2</v>
      </c>
      <c r="T752" s="81">
        <f>SUM(T753:T754)</f>
        <v>30262.3</v>
      </c>
      <c r="U752" s="88">
        <f>SUM(U753:U754)</f>
        <v>28541</v>
      </c>
      <c r="V752" s="80">
        <f>(U752/S752)*100</f>
        <v>112.90756462089864</v>
      </c>
      <c r="W752" s="81">
        <f>(U752/T752)*100</f>
        <v>94.31206484636</v>
      </c>
      <c r="X752" s="1"/>
    </row>
    <row r="753" spans="1:24" ht="23.25">
      <c r="A753" s="1"/>
      <c r="B753" s="40"/>
      <c r="C753" s="40"/>
      <c r="D753" s="40"/>
      <c r="E753" s="40"/>
      <c r="F753" s="50"/>
      <c r="G753" s="89"/>
      <c r="H753" s="96"/>
      <c r="I753" s="44"/>
      <c r="J753" s="48" t="s">
        <v>40</v>
      </c>
      <c r="K753" s="49"/>
      <c r="L753" s="42"/>
      <c r="M753" s="86"/>
      <c r="N753" s="71"/>
      <c r="O753" s="72"/>
      <c r="P753" s="70"/>
      <c r="Q753" s="78"/>
      <c r="R753" s="79"/>
      <c r="S753" s="80">
        <v>25278.2</v>
      </c>
      <c r="T753" s="81">
        <v>30262.3</v>
      </c>
      <c r="U753" s="88">
        <v>28541</v>
      </c>
      <c r="V753" s="80">
        <f>(U753/S753)*100</f>
        <v>112.90756462089864</v>
      </c>
      <c r="W753" s="81">
        <f>(U753/T753)*100</f>
        <v>94.31206484636</v>
      </c>
      <c r="X753" s="1"/>
    </row>
    <row r="754" spans="1:24" ht="23.25">
      <c r="A754" s="1"/>
      <c r="B754" s="40"/>
      <c r="C754" s="40"/>
      <c r="D754" s="40"/>
      <c r="E754" s="40"/>
      <c r="F754" s="50"/>
      <c r="G754" s="89"/>
      <c r="H754" s="96"/>
      <c r="I754" s="44"/>
      <c r="J754" s="48" t="s">
        <v>41</v>
      </c>
      <c r="K754" s="49"/>
      <c r="L754" s="42"/>
      <c r="M754" s="86"/>
      <c r="N754" s="71"/>
      <c r="O754" s="72"/>
      <c r="P754" s="70"/>
      <c r="Q754" s="78"/>
      <c r="R754" s="79"/>
      <c r="S754" s="80"/>
      <c r="T754" s="81"/>
      <c r="U754" s="88"/>
      <c r="V754" s="80"/>
      <c r="W754" s="81"/>
      <c r="X754" s="1"/>
    </row>
    <row r="755" spans="1:24" ht="23.25">
      <c r="A755" s="1"/>
      <c r="B755" s="40"/>
      <c r="C755" s="40"/>
      <c r="D755" s="40"/>
      <c r="E755" s="40"/>
      <c r="F755" s="50"/>
      <c r="G755" s="89"/>
      <c r="H755" s="96" t="s">
        <v>112</v>
      </c>
      <c r="I755" s="44"/>
      <c r="J755" s="48" t="s">
        <v>415</v>
      </c>
      <c r="K755" s="49"/>
      <c r="L755" s="42"/>
      <c r="M755" s="86"/>
      <c r="N755" s="71"/>
      <c r="O755" s="72"/>
      <c r="P755" s="70"/>
      <c r="Q755" s="78"/>
      <c r="R755" s="79"/>
      <c r="S755" s="80"/>
      <c r="T755" s="81"/>
      <c r="U755" s="88"/>
      <c r="V755" s="80"/>
      <c r="W755" s="81"/>
      <c r="X755" s="1"/>
    </row>
    <row r="756" spans="1:24" ht="23.25">
      <c r="A756" s="1"/>
      <c r="B756" s="40"/>
      <c r="C756" s="40"/>
      <c r="D756" s="40"/>
      <c r="E756" s="40"/>
      <c r="F756" s="50"/>
      <c r="G756" s="89"/>
      <c r="H756" s="96"/>
      <c r="I756" s="44"/>
      <c r="J756" s="48" t="s">
        <v>555</v>
      </c>
      <c r="K756" s="49"/>
      <c r="L756" s="42"/>
      <c r="M756" s="86"/>
      <c r="N756" s="71"/>
      <c r="O756" s="72"/>
      <c r="P756" s="70"/>
      <c r="Q756" s="78"/>
      <c r="R756" s="79"/>
      <c r="S756" s="80">
        <f>SUM(S757:S758)</f>
        <v>0</v>
      </c>
      <c r="T756" s="81">
        <f>SUM(T757:T758)</f>
        <v>4018.9</v>
      </c>
      <c r="U756" s="88">
        <f>SUM(U757:U758)</f>
        <v>3481.3</v>
      </c>
      <c r="V756" s="80"/>
      <c r="W756" s="81">
        <f aca="true" t="shared" si="61" ref="W756:W763">(U756/T756)*100</f>
        <v>86.62320535469905</v>
      </c>
      <c r="X756" s="1"/>
    </row>
    <row r="757" spans="1:24" ht="23.25">
      <c r="A757" s="1"/>
      <c r="B757" s="40"/>
      <c r="C757" s="40"/>
      <c r="D757" s="40"/>
      <c r="E757" s="40"/>
      <c r="F757" s="50"/>
      <c r="G757" s="89"/>
      <c r="H757" s="96"/>
      <c r="I757" s="44"/>
      <c r="J757" s="48" t="s">
        <v>40</v>
      </c>
      <c r="K757" s="49"/>
      <c r="L757" s="42"/>
      <c r="M757" s="86"/>
      <c r="N757" s="71"/>
      <c r="O757" s="72"/>
      <c r="P757" s="70"/>
      <c r="Q757" s="78"/>
      <c r="R757" s="79"/>
      <c r="S757" s="80"/>
      <c r="T757" s="81">
        <v>4018.9</v>
      </c>
      <c r="U757" s="88">
        <v>3481.3</v>
      </c>
      <c r="V757" s="80"/>
      <c r="W757" s="81">
        <f t="shared" si="61"/>
        <v>86.62320535469905</v>
      </c>
      <c r="X757" s="1"/>
    </row>
    <row r="758" spans="1:24" ht="23.25">
      <c r="A758" s="1"/>
      <c r="B758" s="40"/>
      <c r="C758" s="40"/>
      <c r="D758" s="40"/>
      <c r="E758" s="40"/>
      <c r="F758" s="50"/>
      <c r="G758" s="89"/>
      <c r="H758" s="96"/>
      <c r="I758" s="44"/>
      <c r="J758" s="48" t="s">
        <v>41</v>
      </c>
      <c r="K758" s="49"/>
      <c r="L758" s="42"/>
      <c r="M758" s="86"/>
      <c r="N758" s="71"/>
      <c r="O758" s="72"/>
      <c r="P758" s="70"/>
      <c r="Q758" s="78"/>
      <c r="R758" s="79"/>
      <c r="S758" s="80"/>
      <c r="T758" s="81"/>
      <c r="U758" s="88"/>
      <c r="V758" s="80"/>
      <c r="W758" s="81"/>
      <c r="X758" s="1"/>
    </row>
    <row r="759" spans="1:24" ht="23.25">
      <c r="A759" s="1"/>
      <c r="B759" s="40"/>
      <c r="C759" s="40"/>
      <c r="D759" s="40"/>
      <c r="E759" s="40"/>
      <c r="F759" s="50"/>
      <c r="G759" s="89"/>
      <c r="H759" s="96" t="s">
        <v>134</v>
      </c>
      <c r="I759" s="44"/>
      <c r="J759" s="48" t="s">
        <v>135</v>
      </c>
      <c r="K759" s="49"/>
      <c r="L759" s="42"/>
      <c r="M759" s="86"/>
      <c r="N759" s="71"/>
      <c r="O759" s="72"/>
      <c r="P759" s="70"/>
      <c r="Q759" s="78"/>
      <c r="R759" s="79"/>
      <c r="S759" s="80">
        <f>SUM(S760:S761)</f>
        <v>26943.6</v>
      </c>
      <c r="T759" s="81">
        <f>SUM(T760:T761)</f>
        <v>29572.1</v>
      </c>
      <c r="U759" s="88">
        <f>SUM(U760:U761)</f>
        <v>28073.6</v>
      </c>
      <c r="V759" s="80">
        <f>(U759/S759)*100</f>
        <v>104.19394587211805</v>
      </c>
      <c r="W759" s="81">
        <f t="shared" si="61"/>
        <v>94.93272374975061</v>
      </c>
      <c r="X759" s="1"/>
    </row>
    <row r="760" spans="1:24" ht="23.25">
      <c r="A760" s="1"/>
      <c r="B760" s="40"/>
      <c r="C760" s="40"/>
      <c r="D760" s="40"/>
      <c r="E760" s="40"/>
      <c r="F760" s="50"/>
      <c r="G760" s="89"/>
      <c r="H760" s="96"/>
      <c r="I760" s="44"/>
      <c r="J760" s="48" t="s">
        <v>40</v>
      </c>
      <c r="K760" s="49"/>
      <c r="L760" s="42"/>
      <c r="M760" s="86"/>
      <c r="N760" s="71"/>
      <c r="O760" s="72"/>
      <c r="P760" s="70"/>
      <c r="Q760" s="78"/>
      <c r="R760" s="79"/>
      <c r="S760" s="80">
        <v>26943.6</v>
      </c>
      <c r="T760" s="81">
        <v>29572.1</v>
      </c>
      <c r="U760" s="88">
        <v>28073.6</v>
      </c>
      <c r="V760" s="80">
        <f>(U760/S760)*100</f>
        <v>104.19394587211805</v>
      </c>
      <c r="W760" s="81">
        <f t="shared" si="61"/>
        <v>94.93272374975061</v>
      </c>
      <c r="X760" s="1"/>
    </row>
    <row r="761" spans="1:24" ht="23.25">
      <c r="A761" s="1"/>
      <c r="B761" s="40"/>
      <c r="C761" s="40"/>
      <c r="D761" s="40"/>
      <c r="E761" s="40"/>
      <c r="F761" s="50"/>
      <c r="G761" s="89"/>
      <c r="H761" s="96"/>
      <c r="I761" s="44"/>
      <c r="J761" s="48" t="s">
        <v>41</v>
      </c>
      <c r="K761" s="49"/>
      <c r="L761" s="42"/>
      <c r="M761" s="86"/>
      <c r="N761" s="71"/>
      <c r="O761" s="72"/>
      <c r="P761" s="70"/>
      <c r="Q761" s="78"/>
      <c r="R761" s="79"/>
      <c r="S761" s="80"/>
      <c r="T761" s="81"/>
      <c r="U761" s="88"/>
      <c r="V761" s="80"/>
      <c r="W761" s="81"/>
      <c r="X761" s="1"/>
    </row>
    <row r="762" spans="1:24" ht="23.25">
      <c r="A762" s="1"/>
      <c r="B762" s="40"/>
      <c r="C762" s="40"/>
      <c r="D762" s="40"/>
      <c r="E762" s="40"/>
      <c r="F762" s="50"/>
      <c r="G762" s="89"/>
      <c r="H762" s="96" t="s">
        <v>136</v>
      </c>
      <c r="I762" s="44"/>
      <c r="J762" s="48" t="s">
        <v>137</v>
      </c>
      <c r="K762" s="49"/>
      <c r="L762" s="42"/>
      <c r="M762" s="86"/>
      <c r="N762" s="71"/>
      <c r="O762" s="72"/>
      <c r="P762" s="70"/>
      <c r="Q762" s="78"/>
      <c r="R762" s="79"/>
      <c r="S762" s="80">
        <f>SUM(S763:S764)</f>
        <v>12098.7</v>
      </c>
      <c r="T762" s="81">
        <f>SUM(T763:T764)</f>
        <v>14206.6</v>
      </c>
      <c r="U762" s="88">
        <f>SUM(U763:U764)</f>
        <v>13799.9</v>
      </c>
      <c r="V762" s="80">
        <f>(U762/S762)*100</f>
        <v>114.06101481977402</v>
      </c>
      <c r="W762" s="81">
        <f t="shared" si="61"/>
        <v>97.13724606872862</v>
      </c>
      <c r="X762" s="1"/>
    </row>
    <row r="763" spans="1:24" ht="23.25">
      <c r="A763" s="1"/>
      <c r="B763" s="40"/>
      <c r="C763" s="40"/>
      <c r="D763" s="40"/>
      <c r="E763" s="40"/>
      <c r="F763" s="50"/>
      <c r="G763" s="89"/>
      <c r="H763" s="40"/>
      <c r="I763" s="44"/>
      <c r="J763" s="48" t="s">
        <v>40</v>
      </c>
      <c r="K763" s="49"/>
      <c r="L763" s="42"/>
      <c r="M763" s="86"/>
      <c r="N763" s="71"/>
      <c r="O763" s="72"/>
      <c r="P763" s="70"/>
      <c r="Q763" s="78"/>
      <c r="R763" s="79"/>
      <c r="S763" s="80">
        <v>12098.7</v>
      </c>
      <c r="T763" s="81">
        <v>14206.6</v>
      </c>
      <c r="U763" s="88">
        <v>13799.9</v>
      </c>
      <c r="V763" s="80">
        <f>(U763/S763)*100</f>
        <v>114.06101481977402</v>
      </c>
      <c r="W763" s="81">
        <f t="shared" si="61"/>
        <v>97.13724606872862</v>
      </c>
      <c r="X763" s="1"/>
    </row>
    <row r="764" spans="1:24" ht="23.25">
      <c r="A764" s="1"/>
      <c r="B764" s="40"/>
      <c r="C764" s="40"/>
      <c r="D764" s="40"/>
      <c r="E764" s="40"/>
      <c r="F764" s="50"/>
      <c r="G764" s="89"/>
      <c r="H764" s="40"/>
      <c r="I764" s="44"/>
      <c r="J764" s="48" t="s">
        <v>41</v>
      </c>
      <c r="K764" s="49"/>
      <c r="L764" s="42"/>
      <c r="M764" s="86"/>
      <c r="N764" s="71"/>
      <c r="O764" s="72"/>
      <c r="P764" s="70"/>
      <c r="Q764" s="78"/>
      <c r="R764" s="79"/>
      <c r="S764" s="80"/>
      <c r="T764" s="81"/>
      <c r="U764" s="88"/>
      <c r="V764" s="80"/>
      <c r="W764" s="81"/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574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35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24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36</v>
      </c>
      <c r="O769" s="62"/>
      <c r="P769" s="62"/>
      <c r="Q769" s="62"/>
      <c r="R769" s="63"/>
      <c r="S769" s="14" t="s">
        <v>2</v>
      </c>
      <c r="T769" s="15"/>
      <c r="U769" s="15"/>
      <c r="V769" s="15"/>
      <c r="W769" s="16"/>
      <c r="X769" s="1"/>
    </row>
    <row r="770" spans="1:24" ht="23.25">
      <c r="A770" s="1"/>
      <c r="B770" s="20" t="s">
        <v>25</v>
      </c>
      <c r="C770" s="21"/>
      <c r="D770" s="21"/>
      <c r="E770" s="21"/>
      <c r="F770" s="21"/>
      <c r="G770" s="21"/>
      <c r="H770" s="61"/>
      <c r="I770" s="1"/>
      <c r="J770" s="2" t="s">
        <v>4</v>
      </c>
      <c r="K770" s="18"/>
      <c r="L770" s="23" t="s">
        <v>33</v>
      </c>
      <c r="M770" s="23" t="s">
        <v>21</v>
      </c>
      <c r="N770" s="64"/>
      <c r="O770" s="17"/>
      <c r="P770" s="65"/>
      <c r="Q770" s="23" t="s">
        <v>3</v>
      </c>
      <c r="R770" s="16"/>
      <c r="S770" s="20" t="s">
        <v>37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34</v>
      </c>
      <c r="M771" s="30" t="s">
        <v>22</v>
      </c>
      <c r="N771" s="28" t="s">
        <v>6</v>
      </c>
      <c r="O771" s="67" t="s">
        <v>7</v>
      </c>
      <c r="P771" s="28" t="s">
        <v>8</v>
      </c>
      <c r="Q771" s="20" t="s">
        <v>31</v>
      </c>
      <c r="R771" s="22"/>
      <c r="S771" s="24"/>
      <c r="T771" s="25"/>
      <c r="U771" s="1"/>
      <c r="V771" s="14" t="s">
        <v>3</v>
      </c>
      <c r="W771" s="16"/>
      <c r="X771" s="1"/>
    </row>
    <row r="772" spans="1:24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7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20</v>
      </c>
      <c r="M772" s="28" t="s">
        <v>23</v>
      </c>
      <c r="N772" s="28"/>
      <c r="O772" s="28"/>
      <c r="P772" s="28"/>
      <c r="Q772" s="26" t="s">
        <v>26</v>
      </c>
      <c r="R772" s="29" t="s">
        <v>26</v>
      </c>
      <c r="S772" s="30" t="s">
        <v>6</v>
      </c>
      <c r="T772" s="28" t="s">
        <v>9</v>
      </c>
      <c r="U772" s="26" t="s">
        <v>10</v>
      </c>
      <c r="V772" s="14" t="s">
        <v>11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27</v>
      </c>
      <c r="R773" s="37" t="s">
        <v>28</v>
      </c>
      <c r="S773" s="31"/>
      <c r="T773" s="32"/>
      <c r="U773" s="33"/>
      <c r="V773" s="38" t="s">
        <v>29</v>
      </c>
      <c r="W773" s="39" t="s">
        <v>30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96" t="s">
        <v>153</v>
      </c>
      <c r="C775" s="96" t="s">
        <v>155</v>
      </c>
      <c r="D775" s="96" t="s">
        <v>76</v>
      </c>
      <c r="E775" s="96" t="s">
        <v>45</v>
      </c>
      <c r="F775" s="96" t="s">
        <v>194</v>
      </c>
      <c r="G775" s="96" t="s">
        <v>49</v>
      </c>
      <c r="H775" s="96" t="s">
        <v>150</v>
      </c>
      <c r="I775" s="44"/>
      <c r="J775" s="48" t="s">
        <v>151</v>
      </c>
      <c r="K775" s="49"/>
      <c r="L775" s="42"/>
      <c r="M775" s="86"/>
      <c r="N775" s="71"/>
      <c r="O775" s="72"/>
      <c r="P775" s="70"/>
      <c r="Q775" s="78"/>
      <c r="R775" s="79"/>
      <c r="S775" s="80"/>
      <c r="T775" s="81"/>
      <c r="U775" s="88"/>
      <c r="V775" s="80"/>
      <c r="W775" s="81"/>
      <c r="X775" s="1"/>
    </row>
    <row r="776" spans="1:24" ht="23.25">
      <c r="A776" s="1"/>
      <c r="B776" s="96"/>
      <c r="C776" s="96"/>
      <c r="D776" s="96"/>
      <c r="E776" s="96"/>
      <c r="F776" s="96"/>
      <c r="G776" s="96"/>
      <c r="H776" s="96"/>
      <c r="I776" s="44"/>
      <c r="J776" s="48" t="s">
        <v>152</v>
      </c>
      <c r="K776" s="49"/>
      <c r="L776" s="42"/>
      <c r="M776" s="86"/>
      <c r="N776" s="71"/>
      <c r="O776" s="72"/>
      <c r="P776" s="70"/>
      <c r="Q776" s="78"/>
      <c r="R776" s="79"/>
      <c r="S776" s="80">
        <f>SUM(S777:S778)</f>
        <v>239197.3</v>
      </c>
      <c r="T776" s="81">
        <f>SUM(T777:T778)</f>
        <v>276931.1</v>
      </c>
      <c r="U776" s="88">
        <f>SUM(U777:U778)</f>
        <v>269757.5</v>
      </c>
      <c r="V776" s="80">
        <f>(U776/S776)*100</f>
        <v>112.77614755684952</v>
      </c>
      <c r="W776" s="81">
        <f>(U776/T776)*100</f>
        <v>97.40960838273493</v>
      </c>
      <c r="X776" s="1"/>
    </row>
    <row r="777" spans="1:24" ht="23.25">
      <c r="A777" s="1"/>
      <c r="B777" s="96"/>
      <c r="C777" s="96"/>
      <c r="D777" s="96"/>
      <c r="E777" s="96"/>
      <c r="F777" s="96"/>
      <c r="G777" s="96"/>
      <c r="H777" s="96"/>
      <c r="I777" s="44"/>
      <c r="J777" s="48" t="s">
        <v>40</v>
      </c>
      <c r="K777" s="49"/>
      <c r="L777" s="42"/>
      <c r="M777" s="86"/>
      <c r="N777" s="71"/>
      <c r="O777" s="72"/>
      <c r="P777" s="70"/>
      <c r="Q777" s="78"/>
      <c r="R777" s="79"/>
      <c r="S777" s="80">
        <v>239197.3</v>
      </c>
      <c r="T777" s="81">
        <v>276931.1</v>
      </c>
      <c r="U777" s="88">
        <v>269757.5</v>
      </c>
      <c r="V777" s="80">
        <f>(U777/S777)*100</f>
        <v>112.77614755684952</v>
      </c>
      <c r="W777" s="81">
        <f>(U777/T777)*100</f>
        <v>97.40960838273493</v>
      </c>
      <c r="X777" s="1"/>
    </row>
    <row r="778" spans="1:24" ht="23.25">
      <c r="A778" s="1"/>
      <c r="B778" s="96"/>
      <c r="C778" s="96"/>
      <c r="D778" s="96"/>
      <c r="E778" s="96"/>
      <c r="F778" s="96"/>
      <c r="G778" s="96"/>
      <c r="H778" s="96"/>
      <c r="I778" s="44"/>
      <c r="J778" s="48" t="s">
        <v>41</v>
      </c>
      <c r="K778" s="49"/>
      <c r="L778" s="42"/>
      <c r="M778" s="86"/>
      <c r="N778" s="71"/>
      <c r="O778" s="72"/>
      <c r="P778" s="70"/>
      <c r="Q778" s="78"/>
      <c r="R778" s="79"/>
      <c r="S778" s="80"/>
      <c r="T778" s="81"/>
      <c r="U778" s="88"/>
      <c r="V778" s="80"/>
      <c r="W778" s="81"/>
      <c r="X778" s="1"/>
    </row>
    <row r="779" spans="1:24" ht="23.25">
      <c r="A779" s="1"/>
      <c r="B779" s="96"/>
      <c r="C779" s="96"/>
      <c r="D779" s="96"/>
      <c r="E779" s="96"/>
      <c r="F779" s="96"/>
      <c r="G779" s="96"/>
      <c r="H779" s="96"/>
      <c r="I779" s="44"/>
      <c r="J779" s="48"/>
      <c r="K779" s="49"/>
      <c r="L779" s="42"/>
      <c r="M779" s="86"/>
      <c r="N779" s="71"/>
      <c r="O779" s="72"/>
      <c r="P779" s="70"/>
      <c r="Q779" s="78"/>
      <c r="R779" s="79"/>
      <c r="S779" s="80"/>
      <c r="T779" s="81"/>
      <c r="U779" s="88"/>
      <c r="V779" s="80"/>
      <c r="W779" s="81"/>
      <c r="X779" s="1"/>
    </row>
    <row r="780" spans="1:24" ht="23.25">
      <c r="A780" s="1"/>
      <c r="B780" s="96"/>
      <c r="C780" s="96"/>
      <c r="D780" s="96"/>
      <c r="E780" s="96"/>
      <c r="F780" s="96" t="s">
        <v>416</v>
      </c>
      <c r="G780" s="96"/>
      <c r="H780" s="96"/>
      <c r="I780" s="44"/>
      <c r="J780" s="48" t="s">
        <v>417</v>
      </c>
      <c r="K780" s="49"/>
      <c r="L780" s="42"/>
      <c r="M780" s="86"/>
      <c r="N780" s="71"/>
      <c r="O780" s="72"/>
      <c r="P780" s="70"/>
      <c r="Q780" s="78"/>
      <c r="R780" s="79"/>
      <c r="S780" s="80">
        <f>SUM(S781:S782)</f>
        <v>145216.5</v>
      </c>
      <c r="T780" s="81">
        <f>SUM(T781:T782)</f>
        <v>147216.7</v>
      </c>
      <c r="U780" s="88">
        <f>SUM(U781:U782)</f>
        <v>143110.5</v>
      </c>
      <c r="V780" s="80">
        <f>(U780/S780)*100</f>
        <v>98.54975157781656</v>
      </c>
      <c r="W780" s="81">
        <f>(U780/T780)*100</f>
        <v>97.21077839674437</v>
      </c>
      <c r="X780" s="1"/>
    </row>
    <row r="781" spans="1:24" ht="23.25">
      <c r="A781" s="1"/>
      <c r="B781" s="96"/>
      <c r="C781" s="96"/>
      <c r="D781" s="96"/>
      <c r="E781" s="96"/>
      <c r="F781" s="96"/>
      <c r="G781" s="96"/>
      <c r="H781" s="96"/>
      <c r="I781" s="44"/>
      <c r="J781" s="48" t="s">
        <v>40</v>
      </c>
      <c r="K781" s="49"/>
      <c r="L781" s="42"/>
      <c r="M781" s="86"/>
      <c r="N781" s="71"/>
      <c r="O781" s="72"/>
      <c r="P781" s="70"/>
      <c r="Q781" s="78"/>
      <c r="R781" s="79"/>
      <c r="S781" s="80">
        <f aca="true" t="shared" si="62" ref="S781:U782">S785</f>
        <v>28391.1</v>
      </c>
      <c r="T781" s="81">
        <f t="shared" si="62"/>
        <v>31007</v>
      </c>
      <c r="U781" s="88">
        <f t="shared" si="62"/>
        <v>26900.8</v>
      </c>
      <c r="V781" s="80">
        <f>(U781/S781)*100</f>
        <v>94.75081979916241</v>
      </c>
      <c r="W781" s="81">
        <f>(U781/T781)*100</f>
        <v>86.75718386170864</v>
      </c>
      <c r="X781" s="1"/>
    </row>
    <row r="782" spans="1:24" ht="23.25">
      <c r="A782" s="1"/>
      <c r="B782" s="96"/>
      <c r="C782" s="96"/>
      <c r="D782" s="96"/>
      <c r="E782" s="96"/>
      <c r="F782" s="96"/>
      <c r="G782" s="96"/>
      <c r="H782" s="96"/>
      <c r="I782" s="44"/>
      <c r="J782" s="48" t="s">
        <v>41</v>
      </c>
      <c r="K782" s="49"/>
      <c r="L782" s="42"/>
      <c r="M782" s="86"/>
      <c r="N782" s="71"/>
      <c r="O782" s="72"/>
      <c r="P782" s="70"/>
      <c r="Q782" s="78"/>
      <c r="R782" s="79"/>
      <c r="S782" s="80">
        <f t="shared" si="62"/>
        <v>116825.4</v>
      </c>
      <c r="T782" s="81">
        <f t="shared" si="62"/>
        <v>116209.7</v>
      </c>
      <c r="U782" s="88">
        <f t="shared" si="62"/>
        <v>116209.7</v>
      </c>
      <c r="V782" s="80">
        <f>(U782/S782)*100</f>
        <v>99.47297419910397</v>
      </c>
      <c r="W782" s="81">
        <f>(U782/T782)*100</f>
        <v>100</v>
      </c>
      <c r="X782" s="1"/>
    </row>
    <row r="783" spans="1:24" ht="23.25">
      <c r="A783" s="1"/>
      <c r="B783" s="96"/>
      <c r="C783" s="96"/>
      <c r="D783" s="96"/>
      <c r="E783" s="96"/>
      <c r="F783" s="96"/>
      <c r="G783" s="96"/>
      <c r="H783" s="96"/>
      <c r="I783" s="44"/>
      <c r="J783" s="48"/>
      <c r="K783" s="49"/>
      <c r="L783" s="42"/>
      <c r="M783" s="86"/>
      <c r="N783" s="71"/>
      <c r="O783" s="72"/>
      <c r="P783" s="70"/>
      <c r="Q783" s="78"/>
      <c r="R783" s="79"/>
      <c r="S783" s="80"/>
      <c r="T783" s="81"/>
      <c r="U783" s="88"/>
      <c r="V783" s="80"/>
      <c r="W783" s="81"/>
      <c r="X783" s="1"/>
    </row>
    <row r="784" spans="1:24" ht="23.25">
      <c r="A784" s="1"/>
      <c r="B784" s="96"/>
      <c r="C784" s="96"/>
      <c r="D784" s="96"/>
      <c r="E784" s="96"/>
      <c r="F784" s="96"/>
      <c r="G784" s="96" t="s">
        <v>49</v>
      </c>
      <c r="H784" s="96"/>
      <c r="I784" s="44"/>
      <c r="J784" s="48" t="s">
        <v>50</v>
      </c>
      <c r="K784" s="49"/>
      <c r="L784" s="42"/>
      <c r="M784" s="86"/>
      <c r="N784" s="71"/>
      <c r="O784" s="72"/>
      <c r="P784" s="70"/>
      <c r="Q784" s="78"/>
      <c r="R784" s="79"/>
      <c r="S784" s="80">
        <f>SUM(S785:S786)</f>
        <v>145216.5</v>
      </c>
      <c r="T784" s="81">
        <f>SUM(T785:T786)</f>
        <v>147216.7</v>
      </c>
      <c r="U784" s="88">
        <f>SUM(U785:U786)</f>
        <v>143110.5</v>
      </c>
      <c r="V784" s="80">
        <f>(U784/S784)*100</f>
        <v>98.54975157781656</v>
      </c>
      <c r="W784" s="81">
        <f>(U784/T784)*100</f>
        <v>97.21077839674437</v>
      </c>
      <c r="X784" s="1"/>
    </row>
    <row r="785" spans="1:24" ht="23.25">
      <c r="A785" s="1"/>
      <c r="B785" s="40"/>
      <c r="C785" s="40"/>
      <c r="D785" s="40"/>
      <c r="E785" s="40"/>
      <c r="F785" s="50"/>
      <c r="G785" s="89"/>
      <c r="H785" s="40"/>
      <c r="I785" s="44"/>
      <c r="J785" s="48" t="s">
        <v>40</v>
      </c>
      <c r="K785" s="49"/>
      <c r="L785" s="42"/>
      <c r="M785" s="86"/>
      <c r="N785" s="71"/>
      <c r="O785" s="72"/>
      <c r="P785" s="70"/>
      <c r="Q785" s="78"/>
      <c r="R785" s="79"/>
      <c r="S785" s="80">
        <f aca="true" t="shared" si="63" ref="S785:U786">S798+S801</f>
        <v>28391.1</v>
      </c>
      <c r="T785" s="81">
        <f t="shared" si="63"/>
        <v>31007</v>
      </c>
      <c r="U785" s="88">
        <f t="shared" si="63"/>
        <v>26900.8</v>
      </c>
      <c r="V785" s="80">
        <f>(U785/S785)*100</f>
        <v>94.75081979916241</v>
      </c>
      <c r="W785" s="81">
        <f>(U785/T785)*100</f>
        <v>86.75718386170864</v>
      </c>
      <c r="X785" s="1"/>
    </row>
    <row r="786" spans="1:24" ht="23.25">
      <c r="A786" s="1"/>
      <c r="B786" s="40"/>
      <c r="C786" s="40"/>
      <c r="D786" s="40"/>
      <c r="E786" s="40"/>
      <c r="F786" s="50"/>
      <c r="G786" s="89"/>
      <c r="H786" s="40"/>
      <c r="I786" s="44"/>
      <c r="J786" s="48" t="s">
        <v>41</v>
      </c>
      <c r="K786" s="49"/>
      <c r="L786" s="42"/>
      <c r="M786" s="86"/>
      <c r="N786" s="71"/>
      <c r="O786" s="72"/>
      <c r="P786" s="70"/>
      <c r="Q786" s="78"/>
      <c r="R786" s="79"/>
      <c r="S786" s="80">
        <f t="shared" si="63"/>
        <v>116825.4</v>
      </c>
      <c r="T786" s="81">
        <f t="shared" si="63"/>
        <v>116209.7</v>
      </c>
      <c r="U786" s="88">
        <f t="shared" si="63"/>
        <v>116209.7</v>
      </c>
      <c r="V786" s="80">
        <f>(U786/S786)*100</f>
        <v>99.47297419910397</v>
      </c>
      <c r="W786" s="81">
        <f>(U786/T786)*100</f>
        <v>100</v>
      </c>
      <c r="X786" s="1"/>
    </row>
    <row r="787" spans="1:24" ht="23.25">
      <c r="A787" s="1"/>
      <c r="B787" s="40"/>
      <c r="C787" s="40"/>
      <c r="D787" s="40"/>
      <c r="E787" s="40"/>
      <c r="F787" s="50"/>
      <c r="G787" s="89"/>
      <c r="H787" s="40"/>
      <c r="I787" s="44"/>
      <c r="J787" s="48"/>
      <c r="K787" s="49"/>
      <c r="L787" s="42"/>
      <c r="M787" s="86"/>
      <c r="N787" s="71"/>
      <c r="O787" s="72"/>
      <c r="P787" s="70"/>
      <c r="Q787" s="78"/>
      <c r="R787" s="79"/>
      <c r="S787" s="80"/>
      <c r="T787" s="81"/>
      <c r="U787" s="88"/>
      <c r="V787" s="80"/>
      <c r="W787" s="81"/>
      <c r="X787" s="1"/>
    </row>
    <row r="788" spans="1:24" ht="23.25">
      <c r="A788" s="1"/>
      <c r="B788" s="40"/>
      <c r="C788" s="40"/>
      <c r="D788" s="40"/>
      <c r="E788" s="40"/>
      <c r="F788" s="50"/>
      <c r="G788" s="89"/>
      <c r="H788" s="40"/>
      <c r="I788" s="44"/>
      <c r="J788" s="48" t="s">
        <v>418</v>
      </c>
      <c r="K788" s="49"/>
      <c r="L788" s="42" t="s">
        <v>419</v>
      </c>
      <c r="M788" s="86"/>
      <c r="N788" s="71"/>
      <c r="O788" s="72"/>
      <c r="P788" s="70"/>
      <c r="Q788" s="78"/>
      <c r="R788" s="79"/>
      <c r="S788" s="80"/>
      <c r="T788" s="81"/>
      <c r="U788" s="88"/>
      <c r="V788" s="80"/>
      <c r="W788" s="81"/>
      <c r="X788" s="1"/>
    </row>
    <row r="789" spans="1:24" ht="23.25">
      <c r="A789" s="1"/>
      <c r="B789" s="40"/>
      <c r="C789" s="40"/>
      <c r="D789" s="40"/>
      <c r="E789" s="40"/>
      <c r="F789" s="50"/>
      <c r="G789" s="89"/>
      <c r="H789" s="40"/>
      <c r="I789" s="44"/>
      <c r="J789" s="48" t="s">
        <v>420</v>
      </c>
      <c r="K789" s="49"/>
      <c r="L789" s="42" t="s">
        <v>421</v>
      </c>
      <c r="M789" s="86"/>
      <c r="N789" s="71"/>
      <c r="O789" s="72"/>
      <c r="P789" s="70"/>
      <c r="Q789" s="78"/>
      <c r="R789" s="79"/>
      <c r="S789" s="80"/>
      <c r="T789" s="81"/>
      <c r="U789" s="88"/>
      <c r="V789" s="80"/>
      <c r="W789" s="81"/>
      <c r="X789" s="1"/>
    </row>
    <row r="790" spans="1:24" ht="23.25">
      <c r="A790" s="1"/>
      <c r="B790" s="40"/>
      <c r="C790" s="40"/>
      <c r="D790" s="40"/>
      <c r="E790" s="40"/>
      <c r="F790" s="50"/>
      <c r="G790" s="89"/>
      <c r="H790" s="40"/>
      <c r="I790" s="44"/>
      <c r="J790" s="48" t="s">
        <v>422</v>
      </c>
      <c r="K790" s="49"/>
      <c r="L790" s="42" t="s">
        <v>423</v>
      </c>
      <c r="M790" s="86"/>
      <c r="N790" s="71"/>
      <c r="O790" s="72"/>
      <c r="P790" s="70"/>
      <c r="Q790" s="78"/>
      <c r="R790" s="79"/>
      <c r="S790" s="80"/>
      <c r="T790" s="81"/>
      <c r="U790" s="88"/>
      <c r="V790" s="80"/>
      <c r="W790" s="81"/>
      <c r="X790" s="1"/>
    </row>
    <row r="791" spans="1:24" ht="23.25">
      <c r="A791" s="1"/>
      <c r="B791" s="40"/>
      <c r="C791" s="40"/>
      <c r="D791" s="40"/>
      <c r="E791" s="40"/>
      <c r="F791" s="50"/>
      <c r="G791" s="89"/>
      <c r="H791" s="40"/>
      <c r="I791" s="44"/>
      <c r="J791" s="48" t="s">
        <v>424</v>
      </c>
      <c r="K791" s="49"/>
      <c r="L791" s="42" t="s">
        <v>425</v>
      </c>
      <c r="M791" s="86"/>
      <c r="N791" s="71"/>
      <c r="O791" s="72"/>
      <c r="P791" s="70"/>
      <c r="Q791" s="78"/>
      <c r="R791" s="79"/>
      <c r="S791" s="80"/>
      <c r="T791" s="81"/>
      <c r="U791" s="88"/>
      <c r="V791" s="80"/>
      <c r="W791" s="81"/>
      <c r="X791" s="1"/>
    </row>
    <row r="792" spans="1:24" ht="23.25">
      <c r="A792" s="1"/>
      <c r="B792" s="40"/>
      <c r="C792" s="40"/>
      <c r="D792" s="40"/>
      <c r="E792" s="40"/>
      <c r="F792" s="50"/>
      <c r="G792" s="89"/>
      <c r="H792" s="40"/>
      <c r="I792" s="44"/>
      <c r="J792" s="48" t="s">
        <v>426</v>
      </c>
      <c r="K792" s="49"/>
      <c r="L792" s="42" t="s">
        <v>427</v>
      </c>
      <c r="M792" s="86" t="s">
        <v>428</v>
      </c>
      <c r="N792" s="71"/>
      <c r="O792" s="72"/>
      <c r="P792" s="70"/>
      <c r="Q792" s="78"/>
      <c r="R792" s="79"/>
      <c r="S792" s="80"/>
      <c r="T792" s="81"/>
      <c r="U792" s="88"/>
      <c r="V792" s="80"/>
      <c r="W792" s="81"/>
      <c r="X792" s="1"/>
    </row>
    <row r="793" spans="1:24" ht="23.25">
      <c r="A793" s="1"/>
      <c r="B793" s="40"/>
      <c r="C793" s="40"/>
      <c r="D793" s="40"/>
      <c r="E793" s="40"/>
      <c r="F793" s="50"/>
      <c r="G793" s="89"/>
      <c r="H793" s="40"/>
      <c r="I793" s="44"/>
      <c r="J793" s="48"/>
      <c r="K793" s="49"/>
      <c r="L793" s="42" t="s">
        <v>429</v>
      </c>
      <c r="M793" s="86" t="s">
        <v>430</v>
      </c>
      <c r="N793" s="71">
        <v>40</v>
      </c>
      <c r="O793" s="72">
        <v>40</v>
      </c>
      <c r="P793" s="70">
        <v>142</v>
      </c>
      <c r="Q793" s="78">
        <f>(P793/N793)*100</f>
        <v>355</v>
      </c>
      <c r="R793" s="79">
        <f>(P793/O793)*100</f>
        <v>355</v>
      </c>
      <c r="S793" s="80">
        <f>SUM(S794:S795)</f>
        <v>28391.1</v>
      </c>
      <c r="T793" s="81">
        <f>SUM(T794:T795)</f>
        <v>31007</v>
      </c>
      <c r="U793" s="88">
        <f>SUM(U794:U795)</f>
        <v>26900.8</v>
      </c>
      <c r="V793" s="80">
        <f>(U793/S793)*100</f>
        <v>94.75081979916241</v>
      </c>
      <c r="W793" s="81">
        <f>(U793/T793)*100</f>
        <v>86.75718386170864</v>
      </c>
      <c r="X793" s="1"/>
    </row>
    <row r="794" spans="1:24" ht="23.25">
      <c r="A794" s="1"/>
      <c r="B794" s="40"/>
      <c r="C794" s="40"/>
      <c r="D794" s="40"/>
      <c r="E794" s="40"/>
      <c r="F794" s="50"/>
      <c r="G794" s="89"/>
      <c r="H794" s="40"/>
      <c r="I794" s="44"/>
      <c r="J794" s="48" t="s">
        <v>40</v>
      </c>
      <c r="K794" s="49"/>
      <c r="L794" s="42"/>
      <c r="M794" s="86"/>
      <c r="N794" s="71"/>
      <c r="O794" s="72"/>
      <c r="P794" s="70"/>
      <c r="Q794" s="78"/>
      <c r="R794" s="79"/>
      <c r="S794" s="80">
        <f aca="true" t="shared" si="64" ref="S794:U795">S798</f>
        <v>28391.1</v>
      </c>
      <c r="T794" s="81">
        <f t="shared" si="64"/>
        <v>31007</v>
      </c>
      <c r="U794" s="88">
        <f t="shared" si="64"/>
        <v>26900.8</v>
      </c>
      <c r="V794" s="80">
        <f>(U794/S794)*100</f>
        <v>94.75081979916241</v>
      </c>
      <c r="W794" s="81">
        <f>(U794/T794)*100</f>
        <v>86.75718386170864</v>
      </c>
      <c r="X794" s="1"/>
    </row>
    <row r="795" spans="1:24" ht="23.25">
      <c r="A795" s="1"/>
      <c r="B795" s="40"/>
      <c r="C795" s="40"/>
      <c r="D795" s="40"/>
      <c r="E795" s="40"/>
      <c r="F795" s="50"/>
      <c r="G795" s="89"/>
      <c r="H795" s="40"/>
      <c r="I795" s="44"/>
      <c r="J795" s="48" t="s">
        <v>41</v>
      </c>
      <c r="K795" s="49"/>
      <c r="L795" s="42"/>
      <c r="M795" s="86"/>
      <c r="N795" s="71"/>
      <c r="O795" s="72"/>
      <c r="P795" s="70"/>
      <c r="Q795" s="78"/>
      <c r="R795" s="79"/>
      <c r="S795" s="80">
        <f t="shared" si="64"/>
        <v>0</v>
      </c>
      <c r="T795" s="81">
        <f t="shared" si="64"/>
        <v>0</v>
      </c>
      <c r="U795" s="88">
        <f t="shared" si="64"/>
        <v>0</v>
      </c>
      <c r="V795" s="80"/>
      <c r="W795" s="81"/>
      <c r="X795" s="1"/>
    </row>
    <row r="796" spans="1:24" ht="23.25">
      <c r="A796" s="1"/>
      <c r="B796" s="40"/>
      <c r="C796" s="40"/>
      <c r="D796" s="40"/>
      <c r="E796" s="40"/>
      <c r="F796" s="50"/>
      <c r="G796" s="89"/>
      <c r="H796" s="40"/>
      <c r="I796" s="44"/>
      <c r="J796" s="48"/>
      <c r="K796" s="49"/>
      <c r="L796" s="42"/>
      <c r="M796" s="86"/>
      <c r="N796" s="71"/>
      <c r="O796" s="72"/>
      <c r="P796" s="70"/>
      <c r="Q796" s="78"/>
      <c r="R796" s="79"/>
      <c r="S796" s="80"/>
      <c r="T796" s="81"/>
      <c r="U796" s="88"/>
      <c r="V796" s="80"/>
      <c r="W796" s="81"/>
      <c r="X796" s="1"/>
    </row>
    <row r="797" spans="1:24" ht="23.25">
      <c r="A797" s="1"/>
      <c r="B797" s="40"/>
      <c r="C797" s="40"/>
      <c r="D797" s="40"/>
      <c r="E797" s="40"/>
      <c r="F797" s="96"/>
      <c r="G797" s="96"/>
      <c r="H797" s="96" t="s">
        <v>81</v>
      </c>
      <c r="I797" s="44"/>
      <c r="J797" s="48" t="s">
        <v>431</v>
      </c>
      <c r="K797" s="49"/>
      <c r="L797" s="42"/>
      <c r="M797" s="86"/>
      <c r="N797" s="71"/>
      <c r="O797" s="72"/>
      <c r="P797" s="70"/>
      <c r="Q797" s="78"/>
      <c r="R797" s="79"/>
      <c r="S797" s="80">
        <f>SUM(S798:S799)</f>
        <v>28391.1</v>
      </c>
      <c r="T797" s="81">
        <f>SUM(T798:T799)</f>
        <v>31007</v>
      </c>
      <c r="U797" s="88">
        <f>SUM(U798:U799)</f>
        <v>26900.8</v>
      </c>
      <c r="V797" s="80">
        <f aca="true" t="shared" si="65" ref="V797:V802">(U797/S797)*100</f>
        <v>94.75081979916241</v>
      </c>
      <c r="W797" s="81">
        <f aca="true" t="shared" si="66" ref="W797:W802">(U797/T797)*100</f>
        <v>86.75718386170864</v>
      </c>
      <c r="X797" s="1"/>
    </row>
    <row r="798" spans="1:24" ht="23.25">
      <c r="A798" s="1"/>
      <c r="B798" s="40"/>
      <c r="C798" s="40"/>
      <c r="D798" s="40"/>
      <c r="E798" s="40"/>
      <c r="F798" s="96"/>
      <c r="G798" s="96"/>
      <c r="H798" s="96"/>
      <c r="I798" s="44"/>
      <c r="J798" s="48" t="s">
        <v>40</v>
      </c>
      <c r="K798" s="49"/>
      <c r="L798" s="42"/>
      <c r="M798" s="86"/>
      <c r="N798" s="71"/>
      <c r="O798" s="72"/>
      <c r="P798" s="70"/>
      <c r="Q798" s="78"/>
      <c r="R798" s="79"/>
      <c r="S798" s="80">
        <v>28391.1</v>
      </c>
      <c r="T798" s="81">
        <v>31007</v>
      </c>
      <c r="U798" s="88">
        <v>26900.8</v>
      </c>
      <c r="V798" s="80">
        <f t="shared" si="65"/>
        <v>94.75081979916241</v>
      </c>
      <c r="W798" s="81">
        <f t="shared" si="66"/>
        <v>86.75718386170864</v>
      </c>
      <c r="X798" s="1"/>
    </row>
    <row r="799" spans="1:24" ht="23.25">
      <c r="A799" s="1"/>
      <c r="B799" s="40"/>
      <c r="C799" s="40"/>
      <c r="D799" s="40"/>
      <c r="E799" s="40"/>
      <c r="F799" s="96"/>
      <c r="G799" s="96"/>
      <c r="H799" s="96"/>
      <c r="I799" s="44"/>
      <c r="J799" s="48" t="s">
        <v>41</v>
      </c>
      <c r="K799" s="49"/>
      <c r="L799" s="42"/>
      <c r="M799" s="86"/>
      <c r="N799" s="71"/>
      <c r="O799" s="72"/>
      <c r="P799" s="70"/>
      <c r="Q799" s="78"/>
      <c r="R799" s="79"/>
      <c r="S799" s="80"/>
      <c r="T799" s="81"/>
      <c r="U799" s="88"/>
      <c r="V799" s="80"/>
      <c r="W799" s="81"/>
      <c r="X799" s="1"/>
    </row>
    <row r="800" spans="1:24" ht="23.25">
      <c r="A800" s="1"/>
      <c r="B800" s="40"/>
      <c r="C800" s="40"/>
      <c r="D800" s="40"/>
      <c r="E800" s="40"/>
      <c r="F800" s="96"/>
      <c r="G800" s="96"/>
      <c r="H800" s="96" t="s">
        <v>432</v>
      </c>
      <c r="I800" s="44"/>
      <c r="J800" s="48" t="s">
        <v>433</v>
      </c>
      <c r="K800" s="49"/>
      <c r="L800" s="42"/>
      <c r="M800" s="86"/>
      <c r="N800" s="71"/>
      <c r="O800" s="72"/>
      <c r="P800" s="70"/>
      <c r="Q800" s="78"/>
      <c r="R800" s="79"/>
      <c r="S800" s="80">
        <f>SUM(S801:S802)</f>
        <v>116825.4</v>
      </c>
      <c r="T800" s="81">
        <f>SUM(T801:T802)</f>
        <v>116209.7</v>
      </c>
      <c r="U800" s="88">
        <f>SUM(U801:U802)</f>
        <v>116209.7</v>
      </c>
      <c r="V800" s="80">
        <f t="shared" si="65"/>
        <v>99.47297419910397</v>
      </c>
      <c r="W800" s="81">
        <f t="shared" si="66"/>
        <v>100</v>
      </c>
      <c r="X800" s="1"/>
    </row>
    <row r="801" spans="1:24" ht="23.25">
      <c r="A801" s="1"/>
      <c r="B801" s="40"/>
      <c r="C801" s="40"/>
      <c r="D801" s="40"/>
      <c r="E801" s="40"/>
      <c r="F801" s="96"/>
      <c r="G801" s="96"/>
      <c r="H801" s="96"/>
      <c r="I801" s="44"/>
      <c r="J801" s="48" t="s">
        <v>40</v>
      </c>
      <c r="K801" s="49"/>
      <c r="L801" s="42"/>
      <c r="M801" s="86"/>
      <c r="N801" s="71"/>
      <c r="O801" s="72"/>
      <c r="P801" s="70"/>
      <c r="Q801" s="78"/>
      <c r="R801" s="79"/>
      <c r="S801" s="80"/>
      <c r="T801" s="81"/>
      <c r="U801" s="88"/>
      <c r="V801" s="80"/>
      <c r="W801" s="81"/>
      <c r="X801" s="1"/>
    </row>
    <row r="802" spans="1:24" ht="23.25">
      <c r="A802" s="1"/>
      <c r="B802" s="40"/>
      <c r="C802" s="40"/>
      <c r="D802" s="40"/>
      <c r="E802" s="40"/>
      <c r="F802" s="96"/>
      <c r="G802" s="96"/>
      <c r="H802" s="96"/>
      <c r="I802" s="44"/>
      <c r="J802" s="48" t="s">
        <v>41</v>
      </c>
      <c r="K802" s="49"/>
      <c r="L802" s="42"/>
      <c r="M802" s="86"/>
      <c r="N802" s="71"/>
      <c r="O802" s="72"/>
      <c r="P802" s="70"/>
      <c r="Q802" s="78"/>
      <c r="R802" s="79"/>
      <c r="S802" s="80">
        <v>116825.4</v>
      </c>
      <c r="T802" s="81">
        <v>116209.7</v>
      </c>
      <c r="U802" s="88">
        <v>116209.7</v>
      </c>
      <c r="V802" s="80">
        <f t="shared" si="65"/>
        <v>99.47297419910397</v>
      </c>
      <c r="W802" s="81">
        <f t="shared" si="66"/>
        <v>100</v>
      </c>
      <c r="X802" s="1"/>
    </row>
    <row r="803" spans="1:24" ht="23.25">
      <c r="A803" s="1"/>
      <c r="B803" s="40"/>
      <c r="C803" s="40"/>
      <c r="D803" s="40"/>
      <c r="E803" s="40"/>
      <c r="F803" s="96"/>
      <c r="G803" s="96"/>
      <c r="H803" s="96"/>
      <c r="I803" s="44"/>
      <c r="J803" s="48"/>
      <c r="K803" s="49"/>
      <c r="L803" s="42"/>
      <c r="M803" s="86"/>
      <c r="N803" s="71"/>
      <c r="O803" s="72"/>
      <c r="P803" s="70"/>
      <c r="Q803" s="78"/>
      <c r="R803" s="79"/>
      <c r="S803" s="80"/>
      <c r="T803" s="81"/>
      <c r="U803" s="88"/>
      <c r="V803" s="80"/>
      <c r="W803" s="81"/>
      <c r="X803" s="1"/>
    </row>
    <row r="804" spans="1:24" ht="23.25">
      <c r="A804" s="1"/>
      <c r="B804" s="40"/>
      <c r="C804" s="40"/>
      <c r="D804" s="40"/>
      <c r="E804" s="40"/>
      <c r="F804" s="96" t="s">
        <v>434</v>
      </c>
      <c r="G804" s="96"/>
      <c r="H804" s="96"/>
      <c r="I804" s="44"/>
      <c r="J804" s="48" t="s">
        <v>435</v>
      </c>
      <c r="K804" s="49"/>
      <c r="L804" s="42"/>
      <c r="M804" s="86"/>
      <c r="N804" s="71"/>
      <c r="O804" s="72"/>
      <c r="P804" s="70"/>
      <c r="Q804" s="78"/>
      <c r="R804" s="79"/>
      <c r="S804" s="80"/>
      <c r="T804" s="81"/>
      <c r="U804" s="88"/>
      <c r="V804" s="80"/>
      <c r="W804" s="81"/>
      <c r="X804" s="1"/>
    </row>
    <row r="805" spans="1:24" ht="23.25">
      <c r="A805" s="1"/>
      <c r="B805" s="40"/>
      <c r="C805" s="40"/>
      <c r="D805" s="40"/>
      <c r="E805" s="40"/>
      <c r="F805" s="96"/>
      <c r="G805" s="96"/>
      <c r="H805" s="96"/>
      <c r="I805" s="44"/>
      <c r="J805" s="48" t="s">
        <v>436</v>
      </c>
      <c r="K805" s="49"/>
      <c r="L805" s="42"/>
      <c r="M805" s="86"/>
      <c r="N805" s="71"/>
      <c r="O805" s="72"/>
      <c r="P805" s="70"/>
      <c r="Q805" s="78"/>
      <c r="R805" s="79"/>
      <c r="S805" s="80">
        <f>SUM(S806:S807)</f>
        <v>76670.5</v>
      </c>
      <c r="T805" s="81">
        <f>SUM(T806:T807)</f>
        <v>83440.9</v>
      </c>
      <c r="U805" s="88">
        <f>SUM(U806:U807)</f>
        <v>82477.6</v>
      </c>
      <c r="V805" s="80">
        <f>(U805/S805)*100</f>
        <v>107.57409955589179</v>
      </c>
      <c r="W805" s="81">
        <f>(U805/T805)*100</f>
        <v>98.84553018963123</v>
      </c>
      <c r="X805" s="1"/>
    </row>
    <row r="806" spans="1:24" ht="23.25">
      <c r="A806" s="1"/>
      <c r="B806" s="40"/>
      <c r="C806" s="40"/>
      <c r="D806" s="40"/>
      <c r="E806" s="40"/>
      <c r="F806" s="96"/>
      <c r="G806" s="96"/>
      <c r="H806" s="96"/>
      <c r="I806" s="44"/>
      <c r="J806" s="48" t="s">
        <v>40</v>
      </c>
      <c r="K806" s="49"/>
      <c r="L806" s="42"/>
      <c r="M806" s="86"/>
      <c r="N806" s="71"/>
      <c r="O806" s="72"/>
      <c r="P806" s="70"/>
      <c r="Q806" s="78"/>
      <c r="R806" s="79"/>
      <c r="S806" s="80">
        <f aca="true" t="shared" si="67" ref="S806:U807">S820</f>
        <v>76670.5</v>
      </c>
      <c r="T806" s="81">
        <f t="shared" si="67"/>
        <v>83440.9</v>
      </c>
      <c r="U806" s="88">
        <f t="shared" si="67"/>
        <v>82477.6</v>
      </c>
      <c r="V806" s="80">
        <f>(U806/S806)*100</f>
        <v>107.57409955589179</v>
      </c>
      <c r="W806" s="81">
        <f>(U806/T806)*100</f>
        <v>98.84553018963123</v>
      </c>
      <c r="X806" s="1"/>
    </row>
    <row r="807" spans="1:24" ht="23.25">
      <c r="A807" s="1"/>
      <c r="B807" s="40"/>
      <c r="C807" s="40"/>
      <c r="D807" s="40"/>
      <c r="E807" s="40"/>
      <c r="F807" s="96"/>
      <c r="G807" s="96"/>
      <c r="H807" s="96"/>
      <c r="I807" s="44"/>
      <c r="J807" s="48" t="s">
        <v>41</v>
      </c>
      <c r="K807" s="49"/>
      <c r="L807" s="42"/>
      <c r="M807" s="86"/>
      <c r="N807" s="71"/>
      <c r="O807" s="72"/>
      <c r="P807" s="70"/>
      <c r="Q807" s="78"/>
      <c r="R807" s="79"/>
      <c r="S807" s="80">
        <f t="shared" si="67"/>
        <v>0</v>
      </c>
      <c r="T807" s="81">
        <f t="shared" si="67"/>
        <v>0</v>
      </c>
      <c r="U807" s="88">
        <f t="shared" si="67"/>
        <v>0</v>
      </c>
      <c r="V807" s="80"/>
      <c r="W807" s="81"/>
      <c r="X807" s="1"/>
    </row>
    <row r="808" spans="1:24" ht="23.25">
      <c r="A808" s="1"/>
      <c r="B808" s="40"/>
      <c r="C808" s="40"/>
      <c r="D808" s="40"/>
      <c r="E808" s="40"/>
      <c r="F808" s="96"/>
      <c r="G808" s="96"/>
      <c r="H808" s="96"/>
      <c r="I808" s="44"/>
      <c r="J808" s="48"/>
      <c r="K808" s="49"/>
      <c r="L808" s="42"/>
      <c r="M808" s="86"/>
      <c r="N808" s="71"/>
      <c r="O808" s="72"/>
      <c r="P808" s="70"/>
      <c r="Q808" s="78"/>
      <c r="R808" s="79"/>
      <c r="S808" s="80"/>
      <c r="T808" s="81"/>
      <c r="U808" s="88"/>
      <c r="V808" s="80"/>
      <c r="W808" s="81"/>
      <c r="X808" s="1"/>
    </row>
    <row r="809" spans="1:24" ht="23.25">
      <c r="A809" s="1"/>
      <c r="B809" s="40"/>
      <c r="C809" s="40"/>
      <c r="D809" s="40"/>
      <c r="E809" s="40"/>
      <c r="F809" s="96"/>
      <c r="G809" s="96" t="s">
        <v>49</v>
      </c>
      <c r="H809" s="96"/>
      <c r="I809" s="44"/>
      <c r="J809" s="48" t="s">
        <v>50</v>
      </c>
      <c r="K809" s="49"/>
      <c r="L809" s="42"/>
      <c r="M809" s="86"/>
      <c r="N809" s="71"/>
      <c r="O809" s="72"/>
      <c r="P809" s="70"/>
      <c r="Q809" s="78"/>
      <c r="R809" s="79"/>
      <c r="S809" s="80">
        <f>SUM(S820:S821)</f>
        <v>76670.5</v>
      </c>
      <c r="T809" s="81">
        <f>SUM(T820:T821)</f>
        <v>83440.9</v>
      </c>
      <c r="U809" s="88">
        <f>SUM(U820:U821)</f>
        <v>82477.6</v>
      </c>
      <c r="V809" s="80">
        <f>(U809/S809)*100</f>
        <v>107.57409955589179</v>
      </c>
      <c r="W809" s="81">
        <f>(U809/T809)*100</f>
        <v>98.84553018963123</v>
      </c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575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35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24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36</v>
      </c>
      <c r="O814" s="62"/>
      <c r="P814" s="62"/>
      <c r="Q814" s="62"/>
      <c r="R814" s="63"/>
      <c r="S814" s="14" t="s">
        <v>2</v>
      </c>
      <c r="T814" s="15"/>
      <c r="U814" s="15"/>
      <c r="V814" s="15"/>
      <c r="W814" s="16"/>
      <c r="X814" s="1"/>
    </row>
    <row r="815" spans="1:24" ht="23.25">
      <c r="A815" s="1"/>
      <c r="B815" s="20" t="s">
        <v>25</v>
      </c>
      <c r="C815" s="21"/>
      <c r="D815" s="21"/>
      <c r="E815" s="21"/>
      <c r="F815" s="21"/>
      <c r="G815" s="21"/>
      <c r="H815" s="61"/>
      <c r="I815" s="1"/>
      <c r="J815" s="2" t="s">
        <v>4</v>
      </c>
      <c r="K815" s="18"/>
      <c r="L815" s="23" t="s">
        <v>33</v>
      </c>
      <c r="M815" s="23" t="s">
        <v>21</v>
      </c>
      <c r="N815" s="64"/>
      <c r="O815" s="17"/>
      <c r="P815" s="65"/>
      <c r="Q815" s="23" t="s">
        <v>3</v>
      </c>
      <c r="R815" s="16"/>
      <c r="S815" s="20" t="s">
        <v>37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34</v>
      </c>
      <c r="M816" s="30" t="s">
        <v>22</v>
      </c>
      <c r="N816" s="28" t="s">
        <v>6</v>
      </c>
      <c r="O816" s="67" t="s">
        <v>7</v>
      </c>
      <c r="P816" s="28" t="s">
        <v>8</v>
      </c>
      <c r="Q816" s="20" t="s">
        <v>31</v>
      </c>
      <c r="R816" s="22"/>
      <c r="S816" s="24"/>
      <c r="T816" s="25"/>
      <c r="U816" s="1"/>
      <c r="V816" s="14" t="s">
        <v>3</v>
      </c>
      <c r="W816" s="16"/>
      <c r="X816" s="1"/>
    </row>
    <row r="817" spans="1:24" ht="23.25">
      <c r="A817" s="1"/>
      <c r="B817" s="14" t="s">
        <v>14</v>
      </c>
      <c r="C817" s="14" t="s">
        <v>15</v>
      </c>
      <c r="D817" s="14" t="s">
        <v>16</v>
      </c>
      <c r="E817" s="14" t="s">
        <v>17</v>
      </c>
      <c r="F817" s="27" t="s">
        <v>18</v>
      </c>
      <c r="G817" s="2" t="s">
        <v>5</v>
      </c>
      <c r="H817" s="14" t="s">
        <v>19</v>
      </c>
      <c r="I817" s="24"/>
      <c r="J817" s="1"/>
      <c r="K817" s="18"/>
      <c r="L817" s="26" t="s">
        <v>20</v>
      </c>
      <c r="M817" s="28" t="s">
        <v>23</v>
      </c>
      <c r="N817" s="28"/>
      <c r="O817" s="28"/>
      <c r="P817" s="28"/>
      <c r="Q817" s="26" t="s">
        <v>26</v>
      </c>
      <c r="R817" s="29" t="s">
        <v>26</v>
      </c>
      <c r="S817" s="30" t="s">
        <v>6</v>
      </c>
      <c r="T817" s="28" t="s">
        <v>9</v>
      </c>
      <c r="U817" s="26" t="s">
        <v>10</v>
      </c>
      <c r="V817" s="14" t="s">
        <v>11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27</v>
      </c>
      <c r="R818" s="37" t="s">
        <v>28</v>
      </c>
      <c r="S818" s="31"/>
      <c r="T818" s="32"/>
      <c r="U818" s="33"/>
      <c r="V818" s="38" t="s">
        <v>29</v>
      </c>
      <c r="W818" s="39" t="s">
        <v>30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96" t="s">
        <v>153</v>
      </c>
      <c r="C820" s="96" t="s">
        <v>155</v>
      </c>
      <c r="D820" s="96" t="s">
        <v>76</v>
      </c>
      <c r="E820" s="96" t="s">
        <v>45</v>
      </c>
      <c r="F820" s="96" t="s">
        <v>434</v>
      </c>
      <c r="G820" s="96" t="s">
        <v>49</v>
      </c>
      <c r="H820" s="40"/>
      <c r="I820" s="44"/>
      <c r="J820" s="48" t="s">
        <v>40</v>
      </c>
      <c r="K820" s="49"/>
      <c r="L820" s="42"/>
      <c r="M820" s="86"/>
      <c r="N820" s="71"/>
      <c r="O820" s="72"/>
      <c r="P820" s="70"/>
      <c r="Q820" s="78"/>
      <c r="R820" s="79"/>
      <c r="S820" s="80">
        <f aca="true" t="shared" si="68" ref="S820:U821">S893+S897+S911+S916+S919</f>
        <v>76670.5</v>
      </c>
      <c r="T820" s="81">
        <f t="shared" si="68"/>
        <v>83440.9</v>
      </c>
      <c r="U820" s="88">
        <f t="shared" si="68"/>
        <v>82477.6</v>
      </c>
      <c r="V820" s="80">
        <f>(U820/S820)*100</f>
        <v>107.57409955589179</v>
      </c>
      <c r="W820" s="81">
        <f>(U820/T820)*100</f>
        <v>98.84553018963123</v>
      </c>
      <c r="X820" s="1"/>
    </row>
    <row r="821" spans="1:24" ht="23.25">
      <c r="A821" s="1"/>
      <c r="B821" s="40"/>
      <c r="C821" s="40"/>
      <c r="D821" s="40"/>
      <c r="E821" s="40"/>
      <c r="F821" s="50"/>
      <c r="G821" s="89"/>
      <c r="H821" s="40"/>
      <c r="I821" s="44"/>
      <c r="J821" s="48" t="s">
        <v>41</v>
      </c>
      <c r="K821" s="49"/>
      <c r="L821" s="42"/>
      <c r="M821" s="86"/>
      <c r="N821" s="71"/>
      <c r="O821" s="72"/>
      <c r="P821" s="70"/>
      <c r="Q821" s="78"/>
      <c r="R821" s="79"/>
      <c r="S821" s="80">
        <f t="shared" si="68"/>
        <v>0</v>
      </c>
      <c r="T821" s="81">
        <f t="shared" si="68"/>
        <v>0</v>
      </c>
      <c r="U821" s="88">
        <f t="shared" si="68"/>
        <v>0</v>
      </c>
      <c r="V821" s="80"/>
      <c r="W821" s="81"/>
      <c r="X821" s="1"/>
    </row>
    <row r="822" spans="1:24" ht="23.25">
      <c r="A822" s="1"/>
      <c r="B822" s="40"/>
      <c r="C822" s="40"/>
      <c r="D822" s="40"/>
      <c r="E822" s="40"/>
      <c r="F822" s="50"/>
      <c r="G822" s="89"/>
      <c r="H822" s="40"/>
      <c r="I822" s="44"/>
      <c r="J822" s="48"/>
      <c r="K822" s="49"/>
      <c r="L822" s="42"/>
      <c r="M822" s="86"/>
      <c r="N822" s="71"/>
      <c r="O822" s="72"/>
      <c r="P822" s="70"/>
      <c r="Q822" s="78"/>
      <c r="R822" s="79"/>
      <c r="S822" s="80"/>
      <c r="T822" s="81"/>
      <c r="U822" s="88"/>
      <c r="V822" s="80"/>
      <c r="W822" s="81"/>
      <c r="X822" s="1"/>
    </row>
    <row r="823" spans="1:24" ht="23.25">
      <c r="A823" s="1"/>
      <c r="B823" s="40"/>
      <c r="C823" s="40"/>
      <c r="D823" s="40"/>
      <c r="E823" s="40"/>
      <c r="F823" s="50"/>
      <c r="G823" s="89"/>
      <c r="H823" s="40"/>
      <c r="I823" s="44"/>
      <c r="J823" s="48" t="s">
        <v>437</v>
      </c>
      <c r="K823" s="49"/>
      <c r="L823" s="42" t="s">
        <v>31</v>
      </c>
      <c r="M823" s="86"/>
      <c r="N823" s="71"/>
      <c r="O823" s="72"/>
      <c r="P823" s="70"/>
      <c r="Q823" s="78"/>
      <c r="R823" s="79"/>
      <c r="S823" s="80"/>
      <c r="T823" s="81"/>
      <c r="U823" s="88"/>
      <c r="V823" s="80"/>
      <c r="W823" s="81"/>
      <c r="X823" s="1"/>
    </row>
    <row r="824" spans="1:24" ht="23.25">
      <c r="A824" s="1"/>
      <c r="B824" s="40"/>
      <c r="C824" s="40"/>
      <c r="D824" s="40"/>
      <c r="E824" s="40"/>
      <c r="F824" s="50"/>
      <c r="G824" s="89"/>
      <c r="H824" s="40"/>
      <c r="I824" s="44"/>
      <c r="J824" s="48" t="s">
        <v>438</v>
      </c>
      <c r="K824" s="49"/>
      <c r="L824" s="42" t="s">
        <v>439</v>
      </c>
      <c r="M824" s="86"/>
      <c r="N824" s="71"/>
      <c r="O824" s="72"/>
      <c r="P824" s="70"/>
      <c r="Q824" s="78"/>
      <c r="R824" s="79"/>
      <c r="S824" s="80"/>
      <c r="T824" s="81"/>
      <c r="U824" s="88"/>
      <c r="V824" s="80"/>
      <c r="W824" s="81"/>
      <c r="X824" s="1"/>
    </row>
    <row r="825" spans="1:24" ht="23.25">
      <c r="A825" s="1"/>
      <c r="B825" s="40"/>
      <c r="C825" s="40"/>
      <c r="D825" s="40"/>
      <c r="E825" s="40"/>
      <c r="F825" s="50"/>
      <c r="G825" s="89"/>
      <c r="H825" s="40"/>
      <c r="I825" s="44"/>
      <c r="J825" s="48" t="s">
        <v>440</v>
      </c>
      <c r="K825" s="49"/>
      <c r="L825" s="42" t="s">
        <v>441</v>
      </c>
      <c r="M825" s="86"/>
      <c r="N825" s="71"/>
      <c r="O825" s="72"/>
      <c r="P825" s="70"/>
      <c r="Q825" s="78"/>
      <c r="R825" s="79"/>
      <c r="S825" s="80"/>
      <c r="T825" s="81"/>
      <c r="U825" s="88"/>
      <c r="V825" s="80"/>
      <c r="W825" s="81"/>
      <c r="X825" s="1"/>
    </row>
    <row r="826" spans="1:24" ht="23.25">
      <c r="A826" s="1"/>
      <c r="B826" s="40"/>
      <c r="C826" s="40"/>
      <c r="D826" s="40"/>
      <c r="E826" s="40"/>
      <c r="F826" s="50"/>
      <c r="G826" s="89"/>
      <c r="H826" s="40"/>
      <c r="I826" s="44"/>
      <c r="J826" s="48" t="s">
        <v>442</v>
      </c>
      <c r="K826" s="49"/>
      <c r="L826" s="42" t="s">
        <v>443</v>
      </c>
      <c r="M826" s="86"/>
      <c r="N826" s="71"/>
      <c r="O826" s="72"/>
      <c r="P826" s="70"/>
      <c r="Q826" s="78"/>
      <c r="R826" s="79"/>
      <c r="S826" s="80"/>
      <c r="T826" s="81"/>
      <c r="U826" s="88"/>
      <c r="V826" s="80"/>
      <c r="W826" s="81"/>
      <c r="X826" s="1"/>
    </row>
    <row r="827" spans="1:24" ht="23.25">
      <c r="A827" s="1"/>
      <c r="B827" s="40"/>
      <c r="C827" s="40"/>
      <c r="D827" s="40"/>
      <c r="E827" s="40"/>
      <c r="F827" s="50"/>
      <c r="G827" s="89"/>
      <c r="H827" s="40"/>
      <c r="I827" s="44"/>
      <c r="J827" s="48"/>
      <c r="K827" s="49"/>
      <c r="L827" s="42" t="s">
        <v>444</v>
      </c>
      <c r="M827" s="86"/>
      <c r="N827" s="71"/>
      <c r="O827" s="72"/>
      <c r="P827" s="70"/>
      <c r="Q827" s="78"/>
      <c r="R827" s="79"/>
      <c r="S827" s="80"/>
      <c r="T827" s="81"/>
      <c r="U827" s="88"/>
      <c r="V827" s="80"/>
      <c r="W827" s="81"/>
      <c r="X827" s="1"/>
    </row>
    <row r="828" spans="1:24" ht="23.25">
      <c r="A828" s="1"/>
      <c r="B828" s="40"/>
      <c r="C828" s="40"/>
      <c r="D828" s="40"/>
      <c r="E828" s="40"/>
      <c r="F828" s="50"/>
      <c r="G828" s="89"/>
      <c r="H828" s="40"/>
      <c r="I828" s="44"/>
      <c r="J828" s="48"/>
      <c r="K828" s="49"/>
      <c r="L828" s="42" t="s">
        <v>445</v>
      </c>
      <c r="M828" s="86"/>
      <c r="N828" s="71"/>
      <c r="O828" s="72"/>
      <c r="P828" s="70"/>
      <c r="Q828" s="78"/>
      <c r="R828" s="79"/>
      <c r="S828" s="80"/>
      <c r="T828" s="81"/>
      <c r="U828" s="88"/>
      <c r="V828" s="80"/>
      <c r="W828" s="81"/>
      <c r="X828" s="1"/>
    </row>
    <row r="829" spans="1:24" ht="23.25">
      <c r="A829" s="1"/>
      <c r="B829" s="40"/>
      <c r="C829" s="40"/>
      <c r="D829" s="40"/>
      <c r="E829" s="40"/>
      <c r="F829" s="50"/>
      <c r="G829" s="89"/>
      <c r="H829" s="40"/>
      <c r="I829" s="44"/>
      <c r="J829" s="48"/>
      <c r="K829" s="49"/>
      <c r="L829" s="42" t="s">
        <v>446</v>
      </c>
      <c r="M829" s="86"/>
      <c r="N829" s="71"/>
      <c r="O829" s="72"/>
      <c r="P829" s="70"/>
      <c r="Q829" s="78"/>
      <c r="R829" s="79"/>
      <c r="S829" s="80"/>
      <c r="T829" s="81"/>
      <c r="U829" s="88"/>
      <c r="V829" s="80"/>
      <c r="W829" s="81"/>
      <c r="X829" s="1"/>
    </row>
    <row r="830" spans="1:24" ht="23.25">
      <c r="A830" s="1"/>
      <c r="B830" s="40"/>
      <c r="C830" s="40"/>
      <c r="D830" s="40"/>
      <c r="E830" s="40"/>
      <c r="F830" s="50"/>
      <c r="G830" s="89"/>
      <c r="H830" s="40"/>
      <c r="I830" s="44"/>
      <c r="J830" s="48"/>
      <c r="K830" s="49"/>
      <c r="L830" s="42" t="s">
        <v>447</v>
      </c>
      <c r="M830" s="86"/>
      <c r="N830" s="71"/>
      <c r="O830" s="72"/>
      <c r="P830" s="70"/>
      <c r="Q830" s="78"/>
      <c r="R830" s="79"/>
      <c r="S830" s="80"/>
      <c r="T830" s="81"/>
      <c r="U830" s="88"/>
      <c r="V830" s="80"/>
      <c r="W830" s="81"/>
      <c r="X830" s="1"/>
    </row>
    <row r="831" spans="1:24" ht="23.25">
      <c r="A831" s="1"/>
      <c r="B831" s="40"/>
      <c r="C831" s="40"/>
      <c r="D831" s="40"/>
      <c r="E831" s="40"/>
      <c r="F831" s="50"/>
      <c r="G831" s="89"/>
      <c r="H831" s="40"/>
      <c r="I831" s="44"/>
      <c r="J831" s="48"/>
      <c r="K831" s="49"/>
      <c r="L831" s="42" t="s">
        <v>448</v>
      </c>
      <c r="M831" s="86"/>
      <c r="N831" s="71"/>
      <c r="O831" s="72"/>
      <c r="P831" s="70"/>
      <c r="Q831" s="78"/>
      <c r="R831" s="79"/>
      <c r="S831" s="80"/>
      <c r="T831" s="81"/>
      <c r="U831" s="88"/>
      <c r="V831" s="80"/>
      <c r="W831" s="81"/>
      <c r="X831" s="1"/>
    </row>
    <row r="832" spans="1:24" ht="23.25">
      <c r="A832" s="1"/>
      <c r="B832" s="40"/>
      <c r="C832" s="40"/>
      <c r="D832" s="40"/>
      <c r="E832" s="40"/>
      <c r="F832" s="50"/>
      <c r="G832" s="89"/>
      <c r="H832" s="40"/>
      <c r="I832" s="44"/>
      <c r="J832" s="48"/>
      <c r="K832" s="49"/>
      <c r="L832" s="42" t="s">
        <v>449</v>
      </c>
      <c r="M832" s="86"/>
      <c r="N832" s="71"/>
      <c r="O832" s="72"/>
      <c r="P832" s="70"/>
      <c r="Q832" s="78"/>
      <c r="R832" s="79"/>
      <c r="S832" s="80"/>
      <c r="T832" s="81"/>
      <c r="U832" s="88"/>
      <c r="V832" s="80"/>
      <c r="W832" s="81"/>
      <c r="X832" s="1"/>
    </row>
    <row r="833" spans="1:24" ht="23.25">
      <c r="A833" s="1"/>
      <c r="B833" s="40"/>
      <c r="C833" s="40"/>
      <c r="D833" s="40"/>
      <c r="E833" s="40"/>
      <c r="F833" s="50"/>
      <c r="G833" s="89"/>
      <c r="H833" s="40"/>
      <c r="I833" s="44"/>
      <c r="J833" s="48"/>
      <c r="K833" s="49"/>
      <c r="L833" s="42" t="s">
        <v>450</v>
      </c>
      <c r="M833" s="86"/>
      <c r="N833" s="71"/>
      <c r="O833" s="72"/>
      <c r="P833" s="70"/>
      <c r="Q833" s="78"/>
      <c r="R833" s="79"/>
      <c r="S833" s="80"/>
      <c r="T833" s="81"/>
      <c r="U833" s="88"/>
      <c r="V833" s="80"/>
      <c r="W833" s="81"/>
      <c r="X833" s="1"/>
    </row>
    <row r="834" spans="1:24" ht="23.25">
      <c r="A834" s="1"/>
      <c r="B834" s="40"/>
      <c r="C834" s="40"/>
      <c r="D834" s="40"/>
      <c r="E834" s="40"/>
      <c r="F834" s="50"/>
      <c r="G834" s="89"/>
      <c r="H834" s="40"/>
      <c r="I834" s="44"/>
      <c r="J834" s="48"/>
      <c r="K834" s="49"/>
      <c r="L834" s="42" t="s">
        <v>451</v>
      </c>
      <c r="M834" s="86"/>
      <c r="N834" s="71"/>
      <c r="O834" s="72"/>
      <c r="P834" s="70"/>
      <c r="Q834" s="78"/>
      <c r="R834" s="79"/>
      <c r="S834" s="80"/>
      <c r="T834" s="81"/>
      <c r="U834" s="88"/>
      <c r="V834" s="80"/>
      <c r="W834" s="81"/>
      <c r="X834" s="1"/>
    </row>
    <row r="835" spans="1:24" ht="23.25">
      <c r="A835" s="1"/>
      <c r="B835" s="40"/>
      <c r="C835" s="40"/>
      <c r="D835" s="40"/>
      <c r="E835" s="40"/>
      <c r="F835" s="50"/>
      <c r="G835" s="89"/>
      <c r="H835" s="40"/>
      <c r="I835" s="44"/>
      <c r="J835" s="48"/>
      <c r="K835" s="49"/>
      <c r="L835" s="42" t="s">
        <v>452</v>
      </c>
      <c r="M835" s="86"/>
      <c r="N835" s="71"/>
      <c r="O835" s="72"/>
      <c r="P835" s="70"/>
      <c r="Q835" s="78"/>
      <c r="R835" s="79"/>
      <c r="S835" s="80"/>
      <c r="T835" s="81"/>
      <c r="U835" s="88"/>
      <c r="V835" s="80"/>
      <c r="W835" s="81"/>
      <c r="X835" s="1"/>
    </row>
    <row r="836" spans="1:24" ht="23.25">
      <c r="A836" s="1"/>
      <c r="B836" s="40"/>
      <c r="C836" s="40"/>
      <c r="D836" s="40"/>
      <c r="E836" s="40"/>
      <c r="F836" s="50"/>
      <c r="G836" s="89"/>
      <c r="H836" s="40"/>
      <c r="I836" s="44"/>
      <c r="J836" s="48"/>
      <c r="K836" s="49"/>
      <c r="L836" s="42" t="s">
        <v>453</v>
      </c>
      <c r="M836" s="86"/>
      <c r="N836" s="71"/>
      <c r="O836" s="72"/>
      <c r="P836" s="70"/>
      <c r="Q836" s="78"/>
      <c r="R836" s="79"/>
      <c r="S836" s="80"/>
      <c r="T836" s="81"/>
      <c r="U836" s="88"/>
      <c r="V836" s="80"/>
      <c r="W836" s="81"/>
      <c r="X836" s="1"/>
    </row>
    <row r="837" spans="1:24" ht="23.25">
      <c r="A837" s="1"/>
      <c r="B837" s="40"/>
      <c r="C837" s="40"/>
      <c r="D837" s="40"/>
      <c r="E837" s="40"/>
      <c r="F837" s="50"/>
      <c r="G837" s="89"/>
      <c r="H837" s="40"/>
      <c r="I837" s="44"/>
      <c r="J837" s="48"/>
      <c r="K837" s="49"/>
      <c r="L837" s="42" t="s">
        <v>454</v>
      </c>
      <c r="M837" s="86" t="s">
        <v>455</v>
      </c>
      <c r="N837" s="71">
        <v>83</v>
      </c>
      <c r="O837" s="72">
        <v>83</v>
      </c>
      <c r="P837" s="70">
        <v>108</v>
      </c>
      <c r="Q837" s="78">
        <f>(P837/N837)*100</f>
        <v>130.12048192771084</v>
      </c>
      <c r="R837" s="79">
        <f>(P837/O837)*100</f>
        <v>130.12048192771084</v>
      </c>
      <c r="S837" s="80">
        <f>SUM(S838:S839)</f>
        <v>10200.3</v>
      </c>
      <c r="T837" s="81">
        <f>SUM(T838:T839)</f>
        <v>10749.3</v>
      </c>
      <c r="U837" s="88">
        <f>SUM(U838:U839)</f>
        <v>10573.7</v>
      </c>
      <c r="V837" s="80">
        <f>(U837/S837)*100</f>
        <v>103.66067664676531</v>
      </c>
      <c r="W837" s="81">
        <f>(U837/T837)*100</f>
        <v>98.36640525429564</v>
      </c>
      <c r="X837" s="1"/>
    </row>
    <row r="838" spans="1:24" ht="23.25">
      <c r="A838" s="1"/>
      <c r="B838" s="40"/>
      <c r="C838" s="40"/>
      <c r="D838" s="40"/>
      <c r="E838" s="40"/>
      <c r="F838" s="50"/>
      <c r="G838" s="89"/>
      <c r="H838" s="40"/>
      <c r="I838" s="44"/>
      <c r="J838" s="48" t="s">
        <v>40</v>
      </c>
      <c r="K838" s="49"/>
      <c r="L838" s="42"/>
      <c r="M838" s="86"/>
      <c r="N838" s="71"/>
      <c r="O838" s="72"/>
      <c r="P838" s="70"/>
      <c r="Q838" s="78"/>
      <c r="R838" s="79"/>
      <c r="S838" s="80">
        <f aca="true" t="shared" si="69" ref="S838:U839">S893</f>
        <v>10200.3</v>
      </c>
      <c r="T838" s="81">
        <f t="shared" si="69"/>
        <v>10749.3</v>
      </c>
      <c r="U838" s="88">
        <f t="shared" si="69"/>
        <v>10573.7</v>
      </c>
      <c r="V838" s="80">
        <f>(U838/S838)*100</f>
        <v>103.66067664676531</v>
      </c>
      <c r="W838" s="81">
        <f>(U838/T838)*100</f>
        <v>98.36640525429564</v>
      </c>
      <c r="X838" s="1"/>
    </row>
    <row r="839" spans="1:24" ht="23.25">
      <c r="A839" s="1"/>
      <c r="B839" s="40"/>
      <c r="C839" s="40"/>
      <c r="D839" s="40"/>
      <c r="E839" s="40"/>
      <c r="F839" s="50"/>
      <c r="G839" s="89"/>
      <c r="H839" s="40"/>
      <c r="I839" s="44"/>
      <c r="J839" s="48" t="s">
        <v>41</v>
      </c>
      <c r="K839" s="49"/>
      <c r="L839" s="42"/>
      <c r="M839" s="86"/>
      <c r="N839" s="71"/>
      <c r="O839" s="72"/>
      <c r="P839" s="70"/>
      <c r="Q839" s="78"/>
      <c r="R839" s="79"/>
      <c r="S839" s="80">
        <f t="shared" si="69"/>
        <v>0</v>
      </c>
      <c r="T839" s="81">
        <f t="shared" si="69"/>
        <v>0</v>
      </c>
      <c r="U839" s="88">
        <f t="shared" si="69"/>
        <v>0</v>
      </c>
      <c r="V839" s="80"/>
      <c r="W839" s="81"/>
      <c r="X839" s="1"/>
    </row>
    <row r="840" spans="1:24" ht="23.25">
      <c r="A840" s="1"/>
      <c r="B840" s="40"/>
      <c r="C840" s="40"/>
      <c r="D840" s="40"/>
      <c r="E840" s="40"/>
      <c r="F840" s="50"/>
      <c r="G840" s="89"/>
      <c r="H840" s="40"/>
      <c r="I840" s="44"/>
      <c r="J840" s="48" t="s">
        <v>437</v>
      </c>
      <c r="K840" s="49"/>
      <c r="L840" s="42" t="s">
        <v>31</v>
      </c>
      <c r="M840" s="86"/>
      <c r="N840" s="71"/>
      <c r="O840" s="72"/>
      <c r="P840" s="70"/>
      <c r="Q840" s="78"/>
      <c r="R840" s="79"/>
      <c r="S840" s="80"/>
      <c r="T840" s="81"/>
      <c r="U840" s="88"/>
      <c r="V840" s="80"/>
      <c r="W840" s="81"/>
      <c r="X840" s="1"/>
    </row>
    <row r="841" spans="1:24" ht="23.25">
      <c r="A841" s="1"/>
      <c r="B841" s="40"/>
      <c r="C841" s="40"/>
      <c r="D841" s="40"/>
      <c r="E841" s="40"/>
      <c r="F841" s="50"/>
      <c r="G841" s="89"/>
      <c r="H841" s="40"/>
      <c r="I841" s="44"/>
      <c r="J841" s="48" t="s">
        <v>456</v>
      </c>
      <c r="K841" s="49"/>
      <c r="L841" s="42" t="s">
        <v>439</v>
      </c>
      <c r="M841" s="86"/>
      <c r="N841" s="71"/>
      <c r="O841" s="72"/>
      <c r="P841" s="70"/>
      <c r="Q841" s="78"/>
      <c r="R841" s="79"/>
      <c r="S841" s="80"/>
      <c r="T841" s="81"/>
      <c r="U841" s="88"/>
      <c r="V841" s="80"/>
      <c r="W841" s="81"/>
      <c r="X841" s="1"/>
    </row>
    <row r="842" spans="1:24" ht="23.25">
      <c r="A842" s="1"/>
      <c r="B842" s="40"/>
      <c r="C842" s="40"/>
      <c r="D842" s="40"/>
      <c r="E842" s="40"/>
      <c r="F842" s="50"/>
      <c r="G842" s="89"/>
      <c r="H842" s="40"/>
      <c r="I842" s="44"/>
      <c r="J842" s="48" t="s">
        <v>457</v>
      </c>
      <c r="K842" s="49"/>
      <c r="L842" s="42" t="s">
        <v>441</v>
      </c>
      <c r="M842" s="86"/>
      <c r="N842" s="71"/>
      <c r="O842" s="72"/>
      <c r="P842" s="70"/>
      <c r="Q842" s="78"/>
      <c r="R842" s="79"/>
      <c r="S842" s="80"/>
      <c r="T842" s="81"/>
      <c r="U842" s="88"/>
      <c r="V842" s="80"/>
      <c r="W842" s="81"/>
      <c r="X842" s="1"/>
    </row>
    <row r="843" spans="1:24" ht="23.25">
      <c r="A843" s="1"/>
      <c r="B843" s="40"/>
      <c r="C843" s="40"/>
      <c r="D843" s="40"/>
      <c r="E843" s="40"/>
      <c r="F843" s="50"/>
      <c r="G843" s="89"/>
      <c r="H843" s="40"/>
      <c r="I843" s="44"/>
      <c r="J843" s="48" t="s">
        <v>458</v>
      </c>
      <c r="K843" s="49"/>
      <c r="L843" s="42" t="s">
        <v>443</v>
      </c>
      <c r="M843" s="86"/>
      <c r="N843" s="71"/>
      <c r="O843" s="72"/>
      <c r="P843" s="70"/>
      <c r="Q843" s="78"/>
      <c r="R843" s="79"/>
      <c r="S843" s="80"/>
      <c r="T843" s="81"/>
      <c r="U843" s="88"/>
      <c r="V843" s="80"/>
      <c r="W843" s="81"/>
      <c r="X843" s="1"/>
    </row>
    <row r="844" spans="1:24" ht="23.25">
      <c r="A844" s="1"/>
      <c r="B844" s="40"/>
      <c r="C844" s="40"/>
      <c r="D844" s="40"/>
      <c r="E844" s="40"/>
      <c r="F844" s="50"/>
      <c r="G844" s="89"/>
      <c r="H844" s="40"/>
      <c r="I844" s="44"/>
      <c r="J844" s="48"/>
      <c r="K844" s="49"/>
      <c r="L844" s="42" t="s">
        <v>444</v>
      </c>
      <c r="M844" s="86"/>
      <c r="N844" s="71"/>
      <c r="O844" s="72"/>
      <c r="P844" s="70"/>
      <c r="Q844" s="78"/>
      <c r="R844" s="79"/>
      <c r="S844" s="80"/>
      <c r="T844" s="81"/>
      <c r="U844" s="88"/>
      <c r="V844" s="80"/>
      <c r="W844" s="81"/>
      <c r="X844" s="1"/>
    </row>
    <row r="845" spans="1:24" ht="23.25">
      <c r="A845" s="1"/>
      <c r="B845" s="40"/>
      <c r="C845" s="40"/>
      <c r="D845" s="40"/>
      <c r="E845" s="40"/>
      <c r="F845" s="50"/>
      <c r="G845" s="89"/>
      <c r="H845" s="40"/>
      <c r="I845" s="44"/>
      <c r="J845" s="48"/>
      <c r="K845" s="49"/>
      <c r="L845" s="42" t="s">
        <v>445</v>
      </c>
      <c r="M845" s="86"/>
      <c r="N845" s="71"/>
      <c r="O845" s="72"/>
      <c r="P845" s="70"/>
      <c r="Q845" s="78"/>
      <c r="R845" s="79"/>
      <c r="S845" s="80"/>
      <c r="T845" s="81"/>
      <c r="U845" s="88"/>
      <c r="V845" s="80"/>
      <c r="W845" s="81"/>
      <c r="X845" s="1"/>
    </row>
    <row r="846" spans="1:24" ht="23.25">
      <c r="A846" s="1"/>
      <c r="B846" s="40"/>
      <c r="C846" s="40"/>
      <c r="D846" s="40"/>
      <c r="E846" s="40"/>
      <c r="F846" s="50"/>
      <c r="G846" s="89"/>
      <c r="H846" s="40"/>
      <c r="I846" s="44"/>
      <c r="J846" s="48"/>
      <c r="K846" s="49"/>
      <c r="L846" s="42" t="s">
        <v>446</v>
      </c>
      <c r="M846" s="86"/>
      <c r="N846" s="71"/>
      <c r="O846" s="72"/>
      <c r="P846" s="70"/>
      <c r="Q846" s="78"/>
      <c r="R846" s="79"/>
      <c r="S846" s="80"/>
      <c r="T846" s="81"/>
      <c r="U846" s="88"/>
      <c r="V846" s="80"/>
      <c r="W846" s="81"/>
      <c r="X846" s="1"/>
    </row>
    <row r="847" spans="1:24" ht="23.25">
      <c r="A847" s="1"/>
      <c r="B847" s="40"/>
      <c r="C847" s="40"/>
      <c r="D847" s="40"/>
      <c r="E847" s="40"/>
      <c r="F847" s="50"/>
      <c r="G847" s="89"/>
      <c r="H847" s="40"/>
      <c r="I847" s="44"/>
      <c r="J847" s="48"/>
      <c r="K847" s="49"/>
      <c r="L847" s="42" t="s">
        <v>459</v>
      </c>
      <c r="M847" s="86"/>
      <c r="N847" s="71"/>
      <c r="O847" s="72"/>
      <c r="P847" s="70"/>
      <c r="Q847" s="78"/>
      <c r="R847" s="79"/>
      <c r="S847" s="80"/>
      <c r="T847" s="81"/>
      <c r="U847" s="88"/>
      <c r="V847" s="80"/>
      <c r="W847" s="81"/>
      <c r="X847" s="1"/>
    </row>
    <row r="848" spans="1:24" ht="23.25">
      <c r="A848" s="1"/>
      <c r="B848" s="40"/>
      <c r="C848" s="40"/>
      <c r="D848" s="40"/>
      <c r="E848" s="40"/>
      <c r="F848" s="50"/>
      <c r="G848" s="89"/>
      <c r="H848" s="40"/>
      <c r="I848" s="44"/>
      <c r="J848" s="48"/>
      <c r="K848" s="49"/>
      <c r="L848" s="42" t="s">
        <v>460</v>
      </c>
      <c r="M848" s="86"/>
      <c r="N848" s="71"/>
      <c r="O848" s="72"/>
      <c r="P848" s="70"/>
      <c r="Q848" s="78"/>
      <c r="R848" s="79"/>
      <c r="S848" s="80"/>
      <c r="T848" s="81"/>
      <c r="U848" s="88"/>
      <c r="V848" s="80"/>
      <c r="W848" s="81"/>
      <c r="X848" s="1"/>
    </row>
    <row r="849" spans="1:24" ht="23.25">
      <c r="A849" s="1"/>
      <c r="B849" s="40"/>
      <c r="C849" s="40"/>
      <c r="D849" s="40"/>
      <c r="E849" s="40"/>
      <c r="F849" s="50"/>
      <c r="G849" s="89"/>
      <c r="H849" s="40"/>
      <c r="I849" s="44"/>
      <c r="J849" s="48"/>
      <c r="K849" s="49"/>
      <c r="L849" s="42" t="s">
        <v>461</v>
      </c>
      <c r="M849" s="86"/>
      <c r="N849" s="71"/>
      <c r="O849" s="72"/>
      <c r="P849" s="70"/>
      <c r="Q849" s="78"/>
      <c r="R849" s="79"/>
      <c r="S849" s="80"/>
      <c r="T849" s="81"/>
      <c r="U849" s="88"/>
      <c r="V849" s="80"/>
      <c r="W849" s="81"/>
      <c r="X849" s="1"/>
    </row>
    <row r="850" spans="1:24" ht="23.25">
      <c r="A850" s="1"/>
      <c r="B850" s="40"/>
      <c r="C850" s="40"/>
      <c r="D850" s="40"/>
      <c r="E850" s="40"/>
      <c r="F850" s="50"/>
      <c r="G850" s="89"/>
      <c r="H850" s="40"/>
      <c r="I850" s="44"/>
      <c r="J850" s="48"/>
      <c r="K850" s="49"/>
      <c r="L850" s="42" t="s">
        <v>462</v>
      </c>
      <c r="M850" s="86"/>
      <c r="N850" s="71"/>
      <c r="O850" s="72"/>
      <c r="P850" s="70"/>
      <c r="Q850" s="78"/>
      <c r="R850" s="79"/>
      <c r="S850" s="80"/>
      <c r="T850" s="81"/>
      <c r="U850" s="88"/>
      <c r="V850" s="80"/>
      <c r="W850" s="81"/>
      <c r="X850" s="1"/>
    </row>
    <row r="851" spans="1:24" ht="23.25">
      <c r="A851" s="1"/>
      <c r="B851" s="40"/>
      <c r="C851" s="40"/>
      <c r="D851" s="40"/>
      <c r="E851" s="40"/>
      <c r="F851" s="50"/>
      <c r="G851" s="89"/>
      <c r="H851" s="40"/>
      <c r="I851" s="44"/>
      <c r="J851" s="48"/>
      <c r="K851" s="49"/>
      <c r="L851" s="42" t="s">
        <v>463</v>
      </c>
      <c r="M851" s="86"/>
      <c r="N851" s="71"/>
      <c r="O851" s="72"/>
      <c r="P851" s="70"/>
      <c r="Q851" s="78"/>
      <c r="R851" s="79"/>
      <c r="S851" s="80"/>
      <c r="T851" s="81"/>
      <c r="U851" s="88"/>
      <c r="V851" s="80"/>
      <c r="W851" s="81"/>
      <c r="X851" s="1"/>
    </row>
    <row r="852" spans="1:24" ht="23.25">
      <c r="A852" s="1"/>
      <c r="B852" s="40"/>
      <c r="C852" s="40"/>
      <c r="D852" s="40"/>
      <c r="E852" s="40"/>
      <c r="F852" s="50"/>
      <c r="G852" s="89"/>
      <c r="H852" s="40"/>
      <c r="I852" s="44"/>
      <c r="J852" s="48"/>
      <c r="K852" s="49"/>
      <c r="L852" s="42" t="s">
        <v>464</v>
      </c>
      <c r="M852" s="86"/>
      <c r="N852" s="71"/>
      <c r="O852" s="72"/>
      <c r="P852" s="70"/>
      <c r="Q852" s="78"/>
      <c r="R852" s="79"/>
      <c r="S852" s="80"/>
      <c r="T852" s="81"/>
      <c r="U852" s="88"/>
      <c r="V852" s="80"/>
      <c r="W852" s="81"/>
      <c r="X852" s="1"/>
    </row>
    <row r="853" spans="1:24" ht="23.25">
      <c r="A853" s="1"/>
      <c r="B853" s="40"/>
      <c r="C853" s="40"/>
      <c r="D853" s="40"/>
      <c r="E853" s="40"/>
      <c r="F853" s="50"/>
      <c r="G853" s="89"/>
      <c r="H853" s="40"/>
      <c r="I853" s="44"/>
      <c r="J853" s="48"/>
      <c r="K853" s="49"/>
      <c r="L853" s="42" t="s">
        <v>465</v>
      </c>
      <c r="M853" s="86"/>
      <c r="N853" s="71"/>
      <c r="O853" s="72"/>
      <c r="P853" s="70"/>
      <c r="Q853" s="78"/>
      <c r="R853" s="79"/>
      <c r="S853" s="80"/>
      <c r="T853" s="81"/>
      <c r="U853" s="88"/>
      <c r="V853" s="80"/>
      <c r="W853" s="81"/>
      <c r="X853" s="1"/>
    </row>
    <row r="854" spans="1:24" ht="23.25">
      <c r="A854" s="1"/>
      <c r="B854" s="40"/>
      <c r="C854" s="40"/>
      <c r="D854" s="40"/>
      <c r="E854" s="40"/>
      <c r="F854" s="50"/>
      <c r="G854" s="89"/>
      <c r="H854" s="40"/>
      <c r="I854" s="44"/>
      <c r="J854" s="48"/>
      <c r="K854" s="49"/>
      <c r="L854" s="42" t="s">
        <v>466</v>
      </c>
      <c r="M854" s="86" t="s">
        <v>455</v>
      </c>
      <c r="N854" s="71">
        <v>27</v>
      </c>
      <c r="O854" s="72">
        <v>27</v>
      </c>
      <c r="P854" s="70">
        <v>43</v>
      </c>
      <c r="Q854" s="78">
        <f>(P854/N854)*100</f>
        <v>159.25925925925927</v>
      </c>
      <c r="R854" s="79">
        <f>(P854/O854)*100</f>
        <v>159.25925925925927</v>
      </c>
      <c r="S854" s="80">
        <f>SUM(S865:S866)</f>
        <v>11911.8</v>
      </c>
      <c r="T854" s="81">
        <f>SUM(T865:T866)</f>
        <v>12536.2</v>
      </c>
      <c r="U854" s="88">
        <f>SUM(U865:U866)</f>
        <v>12412.4</v>
      </c>
      <c r="V854" s="80">
        <f>(U854/S854)*100</f>
        <v>104.20255544921841</v>
      </c>
      <c r="W854" s="81">
        <f>(U854/T854)*100</f>
        <v>99.01245991608302</v>
      </c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576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35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24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36</v>
      </c>
      <c r="O859" s="62"/>
      <c r="P859" s="62"/>
      <c r="Q859" s="62"/>
      <c r="R859" s="63"/>
      <c r="S859" s="14" t="s">
        <v>2</v>
      </c>
      <c r="T859" s="15"/>
      <c r="U859" s="15"/>
      <c r="V859" s="15"/>
      <c r="W859" s="16"/>
      <c r="X859" s="1"/>
    </row>
    <row r="860" spans="1:24" ht="23.25">
      <c r="A860" s="1"/>
      <c r="B860" s="20" t="s">
        <v>25</v>
      </c>
      <c r="C860" s="21"/>
      <c r="D860" s="21"/>
      <c r="E860" s="21"/>
      <c r="F860" s="21"/>
      <c r="G860" s="21"/>
      <c r="H860" s="61"/>
      <c r="I860" s="1"/>
      <c r="J860" s="2" t="s">
        <v>4</v>
      </c>
      <c r="K860" s="18"/>
      <c r="L860" s="23" t="s">
        <v>33</v>
      </c>
      <c r="M860" s="23" t="s">
        <v>21</v>
      </c>
      <c r="N860" s="64"/>
      <c r="O860" s="17"/>
      <c r="P860" s="65"/>
      <c r="Q860" s="23" t="s">
        <v>3</v>
      </c>
      <c r="R860" s="16"/>
      <c r="S860" s="20" t="s">
        <v>37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34</v>
      </c>
      <c r="M861" s="30" t="s">
        <v>22</v>
      </c>
      <c r="N861" s="28" t="s">
        <v>6</v>
      </c>
      <c r="O861" s="67" t="s">
        <v>7</v>
      </c>
      <c r="P861" s="28" t="s">
        <v>8</v>
      </c>
      <c r="Q861" s="20" t="s">
        <v>31</v>
      </c>
      <c r="R861" s="22"/>
      <c r="S861" s="24"/>
      <c r="T861" s="25"/>
      <c r="U861" s="1"/>
      <c r="V861" s="14" t="s">
        <v>3</v>
      </c>
      <c r="W861" s="16"/>
      <c r="X861" s="1"/>
    </row>
    <row r="862" spans="1:24" ht="23.25">
      <c r="A862" s="1"/>
      <c r="B862" s="14" t="s">
        <v>14</v>
      </c>
      <c r="C862" s="14" t="s">
        <v>15</v>
      </c>
      <c r="D862" s="14" t="s">
        <v>16</v>
      </c>
      <c r="E862" s="14" t="s">
        <v>17</v>
      </c>
      <c r="F862" s="27" t="s">
        <v>18</v>
      </c>
      <c r="G862" s="2" t="s">
        <v>5</v>
      </c>
      <c r="H862" s="14" t="s">
        <v>19</v>
      </c>
      <c r="I862" s="24"/>
      <c r="J862" s="1"/>
      <c r="K862" s="18"/>
      <c r="L862" s="26" t="s">
        <v>20</v>
      </c>
      <c r="M862" s="28" t="s">
        <v>23</v>
      </c>
      <c r="N862" s="28"/>
      <c r="O862" s="28"/>
      <c r="P862" s="28"/>
      <c r="Q862" s="26" t="s">
        <v>26</v>
      </c>
      <c r="R862" s="29" t="s">
        <v>26</v>
      </c>
      <c r="S862" s="30" t="s">
        <v>6</v>
      </c>
      <c r="T862" s="28" t="s">
        <v>9</v>
      </c>
      <c r="U862" s="26" t="s">
        <v>10</v>
      </c>
      <c r="V862" s="14" t="s">
        <v>11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27</v>
      </c>
      <c r="R863" s="37" t="s">
        <v>28</v>
      </c>
      <c r="S863" s="31"/>
      <c r="T863" s="32"/>
      <c r="U863" s="33"/>
      <c r="V863" s="38" t="s">
        <v>29</v>
      </c>
      <c r="W863" s="39" t="s">
        <v>30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96" t="s">
        <v>153</v>
      </c>
      <c r="C865" s="96" t="s">
        <v>155</v>
      </c>
      <c r="D865" s="96" t="s">
        <v>76</v>
      </c>
      <c r="E865" s="96" t="s">
        <v>45</v>
      </c>
      <c r="F865" s="96" t="s">
        <v>434</v>
      </c>
      <c r="G865" s="96" t="s">
        <v>49</v>
      </c>
      <c r="H865" s="40"/>
      <c r="I865" s="44"/>
      <c r="J865" s="48" t="s">
        <v>40</v>
      </c>
      <c r="K865" s="49"/>
      <c r="L865" s="42"/>
      <c r="M865" s="86"/>
      <c r="N865" s="71"/>
      <c r="O865" s="72"/>
      <c r="P865" s="70"/>
      <c r="Q865" s="78"/>
      <c r="R865" s="79"/>
      <c r="S865" s="80">
        <f aca="true" t="shared" si="70" ref="S865:U866">S911</f>
        <v>11911.8</v>
      </c>
      <c r="T865" s="81">
        <f t="shared" si="70"/>
        <v>12536.2</v>
      </c>
      <c r="U865" s="88">
        <f t="shared" si="70"/>
        <v>12412.4</v>
      </c>
      <c r="V865" s="80">
        <f>(U865/S865)*100</f>
        <v>104.20255544921841</v>
      </c>
      <c r="W865" s="81">
        <f>(U865/T865)*100</f>
        <v>99.01245991608302</v>
      </c>
      <c r="X865" s="1"/>
    </row>
    <row r="866" spans="1:24" ht="23.25">
      <c r="A866" s="1"/>
      <c r="B866" s="40"/>
      <c r="C866" s="40"/>
      <c r="D866" s="40"/>
      <c r="E866" s="40"/>
      <c r="F866" s="50"/>
      <c r="G866" s="89"/>
      <c r="H866" s="40"/>
      <c r="I866" s="44"/>
      <c r="J866" s="48" t="s">
        <v>41</v>
      </c>
      <c r="K866" s="49"/>
      <c r="L866" s="42"/>
      <c r="M866" s="86"/>
      <c r="N866" s="71"/>
      <c r="O866" s="72"/>
      <c r="P866" s="70"/>
      <c r="Q866" s="78"/>
      <c r="R866" s="79"/>
      <c r="S866" s="80">
        <f t="shared" si="70"/>
        <v>0</v>
      </c>
      <c r="T866" s="81">
        <f t="shared" si="70"/>
        <v>0</v>
      </c>
      <c r="U866" s="88">
        <f t="shared" si="70"/>
        <v>0</v>
      </c>
      <c r="V866" s="80"/>
      <c r="W866" s="81"/>
      <c r="X866" s="1"/>
    </row>
    <row r="867" spans="1:24" ht="23.25">
      <c r="A867" s="1"/>
      <c r="B867" s="40"/>
      <c r="C867" s="40"/>
      <c r="D867" s="40"/>
      <c r="E867" s="40"/>
      <c r="F867" s="50"/>
      <c r="G867" s="89"/>
      <c r="H867" s="40"/>
      <c r="I867" s="44"/>
      <c r="J867" s="48" t="s">
        <v>437</v>
      </c>
      <c r="K867" s="49"/>
      <c r="L867" s="42" t="s">
        <v>31</v>
      </c>
      <c r="M867" s="86"/>
      <c r="N867" s="71"/>
      <c r="O867" s="72"/>
      <c r="P867" s="70"/>
      <c r="Q867" s="78"/>
      <c r="R867" s="79"/>
      <c r="S867" s="80"/>
      <c r="T867" s="81"/>
      <c r="U867" s="88"/>
      <c r="V867" s="80"/>
      <c r="W867" s="81"/>
      <c r="X867" s="1"/>
    </row>
    <row r="868" spans="1:24" ht="23.25">
      <c r="A868" s="1"/>
      <c r="B868" s="40"/>
      <c r="C868" s="40"/>
      <c r="D868" s="40"/>
      <c r="E868" s="40"/>
      <c r="F868" s="50"/>
      <c r="G868" s="89"/>
      <c r="H868" s="40"/>
      <c r="I868" s="44"/>
      <c r="J868" s="48" t="s">
        <v>438</v>
      </c>
      <c r="K868" s="49"/>
      <c r="L868" s="42" t="s">
        <v>439</v>
      </c>
      <c r="M868" s="86"/>
      <c r="N868" s="71"/>
      <c r="O868" s="72"/>
      <c r="P868" s="70"/>
      <c r="Q868" s="78"/>
      <c r="R868" s="79"/>
      <c r="S868" s="80"/>
      <c r="T868" s="81"/>
      <c r="U868" s="88"/>
      <c r="V868" s="80"/>
      <c r="W868" s="81"/>
      <c r="X868" s="1"/>
    </row>
    <row r="869" spans="1:24" ht="23.25">
      <c r="A869" s="1"/>
      <c r="B869" s="40"/>
      <c r="C869" s="40"/>
      <c r="D869" s="40"/>
      <c r="E869" s="40"/>
      <c r="F869" s="50"/>
      <c r="G869" s="89"/>
      <c r="H869" s="40"/>
      <c r="I869" s="44"/>
      <c r="J869" s="48" t="s">
        <v>467</v>
      </c>
      <c r="K869" s="49"/>
      <c r="L869" s="42" t="s">
        <v>441</v>
      </c>
      <c r="M869" s="86"/>
      <c r="N869" s="71"/>
      <c r="O869" s="72"/>
      <c r="P869" s="70"/>
      <c r="Q869" s="78"/>
      <c r="R869" s="79"/>
      <c r="S869" s="80"/>
      <c r="T869" s="81"/>
      <c r="U869" s="88"/>
      <c r="V869" s="80"/>
      <c r="W869" s="81"/>
      <c r="X869" s="1"/>
    </row>
    <row r="870" spans="1:24" ht="23.25">
      <c r="A870" s="1"/>
      <c r="B870" s="40"/>
      <c r="C870" s="40"/>
      <c r="D870" s="40"/>
      <c r="E870" s="40"/>
      <c r="F870" s="50"/>
      <c r="G870" s="89"/>
      <c r="H870" s="40"/>
      <c r="I870" s="44"/>
      <c r="J870" s="48" t="s">
        <v>468</v>
      </c>
      <c r="K870" s="49"/>
      <c r="L870" s="42" t="s">
        <v>443</v>
      </c>
      <c r="M870" s="86"/>
      <c r="N870" s="71"/>
      <c r="O870" s="72"/>
      <c r="P870" s="70"/>
      <c r="Q870" s="78"/>
      <c r="R870" s="79"/>
      <c r="S870" s="80"/>
      <c r="T870" s="81"/>
      <c r="U870" s="88"/>
      <c r="V870" s="80"/>
      <c r="W870" s="81"/>
      <c r="X870" s="1"/>
    </row>
    <row r="871" spans="1:24" ht="23.25">
      <c r="A871" s="1"/>
      <c r="B871" s="40"/>
      <c r="C871" s="40"/>
      <c r="D871" s="40"/>
      <c r="E871" s="40"/>
      <c r="F871" s="50"/>
      <c r="G871" s="89"/>
      <c r="H871" s="40"/>
      <c r="I871" s="44"/>
      <c r="J871" s="48"/>
      <c r="K871" s="49"/>
      <c r="L871" s="42" t="s">
        <v>444</v>
      </c>
      <c r="M871" s="86"/>
      <c r="N871" s="71"/>
      <c r="O871" s="72"/>
      <c r="P871" s="70"/>
      <c r="Q871" s="78"/>
      <c r="R871" s="79"/>
      <c r="S871" s="80"/>
      <c r="T871" s="81"/>
      <c r="U871" s="88"/>
      <c r="V871" s="80"/>
      <c r="W871" s="81"/>
      <c r="X871" s="1"/>
    </row>
    <row r="872" spans="1:24" ht="23.25">
      <c r="A872" s="1"/>
      <c r="B872" s="40"/>
      <c r="C872" s="40"/>
      <c r="D872" s="40"/>
      <c r="E872" s="40"/>
      <c r="F872" s="50"/>
      <c r="G872" s="89"/>
      <c r="H872" s="40"/>
      <c r="I872" s="44"/>
      <c r="J872" s="48"/>
      <c r="K872" s="49"/>
      <c r="L872" s="42" t="s">
        <v>445</v>
      </c>
      <c r="M872" s="86"/>
      <c r="N872" s="71"/>
      <c r="O872" s="72"/>
      <c r="P872" s="70"/>
      <c r="Q872" s="78"/>
      <c r="R872" s="79"/>
      <c r="S872" s="80"/>
      <c r="T872" s="81"/>
      <c r="U872" s="88"/>
      <c r="V872" s="80"/>
      <c r="W872" s="81"/>
      <c r="X872" s="1"/>
    </row>
    <row r="873" spans="1:24" ht="23.25">
      <c r="A873" s="1"/>
      <c r="B873" s="40"/>
      <c r="C873" s="40"/>
      <c r="D873" s="40"/>
      <c r="E873" s="40"/>
      <c r="F873" s="50"/>
      <c r="G873" s="89"/>
      <c r="H873" s="40"/>
      <c r="I873" s="44"/>
      <c r="J873" s="48"/>
      <c r="K873" s="49"/>
      <c r="L873" s="42" t="s">
        <v>446</v>
      </c>
      <c r="M873" s="86"/>
      <c r="N873" s="71"/>
      <c r="O873" s="72"/>
      <c r="P873" s="70"/>
      <c r="Q873" s="78"/>
      <c r="R873" s="79"/>
      <c r="S873" s="80"/>
      <c r="T873" s="81"/>
      <c r="U873" s="88"/>
      <c r="V873" s="80"/>
      <c r="W873" s="81"/>
      <c r="X873" s="1"/>
    </row>
    <row r="874" spans="1:24" ht="23.25">
      <c r="A874" s="1"/>
      <c r="B874" s="40"/>
      <c r="C874" s="40"/>
      <c r="D874" s="40"/>
      <c r="E874" s="40"/>
      <c r="F874" s="50"/>
      <c r="G874" s="89"/>
      <c r="H874" s="40"/>
      <c r="I874" s="44"/>
      <c r="J874" s="48"/>
      <c r="K874" s="49"/>
      <c r="L874" s="42" t="s">
        <v>469</v>
      </c>
      <c r="M874" s="86"/>
      <c r="N874" s="71"/>
      <c r="O874" s="72"/>
      <c r="P874" s="70"/>
      <c r="Q874" s="78"/>
      <c r="R874" s="79"/>
      <c r="S874" s="80"/>
      <c r="T874" s="81"/>
      <c r="U874" s="88"/>
      <c r="V874" s="80"/>
      <c r="W874" s="81"/>
      <c r="X874" s="1"/>
    </row>
    <row r="875" spans="1:24" ht="23.25">
      <c r="A875" s="1"/>
      <c r="B875" s="40"/>
      <c r="C875" s="40"/>
      <c r="D875" s="40"/>
      <c r="E875" s="40"/>
      <c r="F875" s="50"/>
      <c r="G875" s="89"/>
      <c r="H875" s="40"/>
      <c r="I875" s="44"/>
      <c r="J875" s="48"/>
      <c r="K875" s="49"/>
      <c r="L875" s="42" t="s">
        <v>470</v>
      </c>
      <c r="M875" s="86"/>
      <c r="N875" s="71"/>
      <c r="O875" s="72"/>
      <c r="P875" s="70"/>
      <c r="Q875" s="78"/>
      <c r="R875" s="79"/>
      <c r="S875" s="80"/>
      <c r="T875" s="81"/>
      <c r="U875" s="88"/>
      <c r="V875" s="80"/>
      <c r="W875" s="81"/>
      <c r="X875" s="1"/>
    </row>
    <row r="876" spans="1:24" ht="23.25">
      <c r="A876" s="1"/>
      <c r="B876" s="40"/>
      <c r="C876" s="40"/>
      <c r="D876" s="40"/>
      <c r="E876" s="40"/>
      <c r="F876" s="50"/>
      <c r="G876" s="89"/>
      <c r="H876" s="40"/>
      <c r="I876" s="44"/>
      <c r="J876" s="48"/>
      <c r="K876" s="49"/>
      <c r="L876" s="42" t="s">
        <v>471</v>
      </c>
      <c r="M876" s="86"/>
      <c r="N876" s="71"/>
      <c r="O876" s="72"/>
      <c r="P876" s="70"/>
      <c r="Q876" s="78"/>
      <c r="R876" s="79"/>
      <c r="S876" s="80"/>
      <c r="T876" s="81"/>
      <c r="U876" s="88"/>
      <c r="V876" s="80"/>
      <c r="W876" s="81"/>
      <c r="X876" s="1"/>
    </row>
    <row r="877" spans="1:24" ht="23.25">
      <c r="A877" s="1"/>
      <c r="B877" s="40"/>
      <c r="C877" s="40"/>
      <c r="D877" s="40"/>
      <c r="E877" s="40"/>
      <c r="F877" s="50"/>
      <c r="G877" s="89"/>
      <c r="H877" s="40"/>
      <c r="I877" s="44"/>
      <c r="J877" s="48"/>
      <c r="K877" s="49"/>
      <c r="L877" s="42" t="s">
        <v>472</v>
      </c>
      <c r="M877" s="86"/>
      <c r="N877" s="71"/>
      <c r="O877" s="72"/>
      <c r="P877" s="70"/>
      <c r="Q877" s="78"/>
      <c r="R877" s="79"/>
      <c r="S877" s="80"/>
      <c r="T877" s="81"/>
      <c r="U877" s="88"/>
      <c r="V877" s="80"/>
      <c r="W877" s="81"/>
      <c r="X877" s="1"/>
    </row>
    <row r="878" spans="1:24" ht="23.25">
      <c r="A878" s="1"/>
      <c r="B878" s="40"/>
      <c r="C878" s="40"/>
      <c r="D878" s="40"/>
      <c r="E878" s="40"/>
      <c r="F878" s="50"/>
      <c r="G878" s="89"/>
      <c r="H878" s="40"/>
      <c r="I878" s="44"/>
      <c r="J878" s="48"/>
      <c r="K878" s="49"/>
      <c r="L878" s="42" t="s">
        <v>473</v>
      </c>
      <c r="M878" s="86"/>
      <c r="N878" s="71"/>
      <c r="O878" s="72"/>
      <c r="P878" s="70"/>
      <c r="Q878" s="78"/>
      <c r="R878" s="79"/>
      <c r="S878" s="80"/>
      <c r="T878" s="81"/>
      <c r="U878" s="88"/>
      <c r="V878" s="80"/>
      <c r="W878" s="81"/>
      <c r="X878" s="1"/>
    </row>
    <row r="879" spans="1:24" ht="23.25">
      <c r="A879" s="1"/>
      <c r="B879" s="40"/>
      <c r="C879" s="40"/>
      <c r="D879" s="40"/>
      <c r="E879" s="40"/>
      <c r="F879" s="50"/>
      <c r="G879" s="89"/>
      <c r="H879" s="40"/>
      <c r="I879" s="44"/>
      <c r="J879" s="48"/>
      <c r="K879" s="49"/>
      <c r="L879" s="42" t="s">
        <v>474</v>
      </c>
      <c r="M879" s="86" t="s">
        <v>455</v>
      </c>
      <c r="N879" s="71">
        <v>128</v>
      </c>
      <c r="O879" s="72">
        <v>128</v>
      </c>
      <c r="P879" s="70">
        <v>168</v>
      </c>
      <c r="Q879" s="78">
        <f>(P879/N879)*100</f>
        <v>131.25</v>
      </c>
      <c r="R879" s="79">
        <f>(P879/O879)*100</f>
        <v>131.25</v>
      </c>
      <c r="S879" s="80">
        <f>SUM(S880:S881)</f>
        <v>27865.7</v>
      </c>
      <c r="T879" s="81">
        <f>SUM(T880:T881)</f>
        <v>31201</v>
      </c>
      <c r="U879" s="88">
        <f>SUM(U880:U881)</f>
        <v>31047.2</v>
      </c>
      <c r="V879" s="80">
        <f>(U879/S879)*100</f>
        <v>111.41726208205786</v>
      </c>
      <c r="W879" s="81">
        <f>(U879/T879)*100</f>
        <v>99.5070670811833</v>
      </c>
      <c r="X879" s="1"/>
    </row>
    <row r="880" spans="1:24" ht="23.25">
      <c r="A880" s="1"/>
      <c r="B880" s="40"/>
      <c r="C880" s="40"/>
      <c r="D880" s="40"/>
      <c r="E880" s="40"/>
      <c r="F880" s="50"/>
      <c r="G880" s="89"/>
      <c r="H880" s="40"/>
      <c r="I880" s="44"/>
      <c r="J880" s="48" t="s">
        <v>40</v>
      </c>
      <c r="K880" s="49"/>
      <c r="L880" s="42"/>
      <c r="M880" s="86"/>
      <c r="N880" s="71"/>
      <c r="O880" s="72"/>
      <c r="P880" s="70"/>
      <c r="Q880" s="78"/>
      <c r="R880" s="79"/>
      <c r="S880" s="80">
        <f aca="true" t="shared" si="71" ref="S880:U881">S916</f>
        <v>27865.7</v>
      </c>
      <c r="T880" s="81">
        <f t="shared" si="71"/>
        <v>31201</v>
      </c>
      <c r="U880" s="88">
        <f t="shared" si="71"/>
        <v>31047.2</v>
      </c>
      <c r="V880" s="80">
        <f>(U880/S880)*100</f>
        <v>111.41726208205786</v>
      </c>
      <c r="W880" s="81">
        <f>(U880/T880)*100</f>
        <v>99.5070670811833</v>
      </c>
      <c r="X880" s="1"/>
    </row>
    <row r="881" spans="1:24" ht="23.25">
      <c r="A881" s="1"/>
      <c r="B881" s="40"/>
      <c r="C881" s="40"/>
      <c r="D881" s="40"/>
      <c r="E881" s="40"/>
      <c r="F881" s="50"/>
      <c r="G881" s="89"/>
      <c r="H881" s="40"/>
      <c r="I881" s="44"/>
      <c r="J881" s="48" t="s">
        <v>41</v>
      </c>
      <c r="K881" s="49"/>
      <c r="L881" s="42"/>
      <c r="M881" s="86"/>
      <c r="N881" s="71"/>
      <c r="O881" s="72"/>
      <c r="P881" s="70"/>
      <c r="Q881" s="78"/>
      <c r="R881" s="79"/>
      <c r="S881" s="80">
        <f t="shared" si="71"/>
        <v>0</v>
      </c>
      <c r="T881" s="81">
        <f t="shared" si="71"/>
        <v>0</v>
      </c>
      <c r="U881" s="88">
        <f t="shared" si="71"/>
        <v>0</v>
      </c>
      <c r="V881" s="80"/>
      <c r="W881" s="81"/>
      <c r="X881" s="1"/>
    </row>
    <row r="882" spans="1:24" ht="23.25">
      <c r="A882" s="1"/>
      <c r="B882" s="40"/>
      <c r="C882" s="40"/>
      <c r="D882" s="40"/>
      <c r="E882" s="40"/>
      <c r="F882" s="50"/>
      <c r="G882" s="89"/>
      <c r="H882" s="40"/>
      <c r="I882" s="44"/>
      <c r="J882" s="48" t="s">
        <v>475</v>
      </c>
      <c r="K882" s="49"/>
      <c r="L882" s="42" t="s">
        <v>476</v>
      </c>
      <c r="M882" s="86"/>
      <c r="N882" s="71"/>
      <c r="O882" s="72"/>
      <c r="P882" s="70"/>
      <c r="Q882" s="78"/>
      <c r="R882" s="79"/>
      <c r="S882" s="80"/>
      <c r="T882" s="81"/>
      <c r="U882" s="88"/>
      <c r="V882" s="80"/>
      <c r="W882" s="81"/>
      <c r="X882" s="1"/>
    </row>
    <row r="883" spans="1:24" ht="23.25">
      <c r="A883" s="1"/>
      <c r="B883" s="40"/>
      <c r="C883" s="40"/>
      <c r="D883" s="40"/>
      <c r="E883" s="40"/>
      <c r="F883" s="50"/>
      <c r="G883" s="89"/>
      <c r="H883" s="40"/>
      <c r="I883" s="44"/>
      <c r="J883" s="48" t="s">
        <v>477</v>
      </c>
      <c r="K883" s="49"/>
      <c r="L883" s="42" t="s">
        <v>478</v>
      </c>
      <c r="M883" s="86"/>
      <c r="N883" s="71"/>
      <c r="O883" s="72"/>
      <c r="P883" s="70"/>
      <c r="Q883" s="78"/>
      <c r="R883" s="79"/>
      <c r="S883" s="80"/>
      <c r="T883" s="81"/>
      <c r="U883" s="88"/>
      <c r="V883" s="80"/>
      <c r="W883" s="81"/>
      <c r="X883" s="1"/>
    </row>
    <row r="884" spans="1:24" ht="23.25">
      <c r="A884" s="1"/>
      <c r="B884" s="40"/>
      <c r="C884" s="40"/>
      <c r="D884" s="40"/>
      <c r="E884" s="40"/>
      <c r="F884" s="50"/>
      <c r="G884" s="89"/>
      <c r="H884" s="40"/>
      <c r="I884" s="44"/>
      <c r="J884" s="48" t="s">
        <v>479</v>
      </c>
      <c r="K884" s="49"/>
      <c r="L884" s="42" t="s">
        <v>480</v>
      </c>
      <c r="M884" s="86"/>
      <c r="N884" s="71"/>
      <c r="O884" s="72"/>
      <c r="P884" s="70"/>
      <c r="Q884" s="78"/>
      <c r="R884" s="79"/>
      <c r="S884" s="80"/>
      <c r="T884" s="81"/>
      <c r="U884" s="88"/>
      <c r="V884" s="80"/>
      <c r="W884" s="81"/>
      <c r="X884" s="1"/>
    </row>
    <row r="885" spans="1:24" ht="23.25">
      <c r="A885" s="1"/>
      <c r="B885" s="40"/>
      <c r="C885" s="40"/>
      <c r="D885" s="40"/>
      <c r="E885" s="40"/>
      <c r="F885" s="50"/>
      <c r="G885" s="89"/>
      <c r="H885" s="40"/>
      <c r="I885" s="44"/>
      <c r="J885" s="48" t="s">
        <v>481</v>
      </c>
      <c r="K885" s="49"/>
      <c r="L885" s="42" t="s">
        <v>482</v>
      </c>
      <c r="M885" s="86"/>
      <c r="N885" s="71"/>
      <c r="O885" s="72"/>
      <c r="P885" s="70"/>
      <c r="Q885" s="78"/>
      <c r="R885" s="79"/>
      <c r="S885" s="80"/>
      <c r="T885" s="81"/>
      <c r="U885" s="88"/>
      <c r="V885" s="80"/>
      <c r="W885" s="81"/>
      <c r="X885" s="1"/>
    </row>
    <row r="886" spans="1:24" ht="23.25">
      <c r="A886" s="1"/>
      <c r="B886" s="40"/>
      <c r="C886" s="40"/>
      <c r="D886" s="40"/>
      <c r="E886" s="40"/>
      <c r="F886" s="50"/>
      <c r="G886" s="89"/>
      <c r="H886" s="40"/>
      <c r="I886" s="44"/>
      <c r="J886" s="48"/>
      <c r="K886" s="49"/>
      <c r="L886" s="42" t="s">
        <v>483</v>
      </c>
      <c r="M886" s="86"/>
      <c r="N886" s="71"/>
      <c r="O886" s="72"/>
      <c r="P886" s="70"/>
      <c r="Q886" s="78"/>
      <c r="R886" s="79"/>
      <c r="S886" s="80"/>
      <c r="T886" s="81"/>
      <c r="U886" s="88"/>
      <c r="V886" s="80"/>
      <c r="W886" s="81"/>
      <c r="X886" s="1"/>
    </row>
    <row r="887" spans="1:24" ht="23.25">
      <c r="A887" s="1"/>
      <c r="B887" s="40"/>
      <c r="C887" s="40"/>
      <c r="D887" s="40"/>
      <c r="E887" s="40"/>
      <c r="F887" s="50"/>
      <c r="G887" s="89"/>
      <c r="H887" s="40"/>
      <c r="I887" s="44"/>
      <c r="J887" s="48"/>
      <c r="K887" s="49"/>
      <c r="L887" s="42" t="s">
        <v>484</v>
      </c>
      <c r="M887" s="86" t="s">
        <v>485</v>
      </c>
      <c r="N887" s="71">
        <v>3</v>
      </c>
      <c r="O887" s="72">
        <v>3</v>
      </c>
      <c r="P887" s="70">
        <v>3</v>
      </c>
      <c r="Q887" s="78">
        <f>(P887/N887)*100</f>
        <v>100</v>
      </c>
      <c r="R887" s="79">
        <f>(P887/O887)*100</f>
        <v>100</v>
      </c>
      <c r="S887" s="80">
        <f>SUM(S888:S889)</f>
        <v>16279.7</v>
      </c>
      <c r="T887" s="81">
        <f>SUM(T888:T889)</f>
        <v>18054.7</v>
      </c>
      <c r="U887" s="88">
        <f>SUM(U888:U889)</f>
        <v>17663</v>
      </c>
      <c r="V887" s="80">
        <f>(U887/S887)*100</f>
        <v>108.49708532712519</v>
      </c>
      <c r="W887" s="81">
        <f>(U887/T887)*100</f>
        <v>97.83048181359977</v>
      </c>
      <c r="X887" s="1"/>
    </row>
    <row r="888" spans="1:24" ht="23.25">
      <c r="A888" s="1"/>
      <c r="B888" s="40"/>
      <c r="C888" s="40"/>
      <c r="D888" s="40"/>
      <c r="E888" s="40"/>
      <c r="F888" s="50"/>
      <c r="G888" s="89"/>
      <c r="H888" s="40"/>
      <c r="I888" s="44"/>
      <c r="J888" s="48" t="s">
        <v>40</v>
      </c>
      <c r="K888" s="49"/>
      <c r="L888" s="42"/>
      <c r="M888" s="86"/>
      <c r="N888" s="71"/>
      <c r="O888" s="72"/>
      <c r="P888" s="70"/>
      <c r="Q888" s="78"/>
      <c r="R888" s="79"/>
      <c r="S888" s="80">
        <f aca="true" t="shared" si="72" ref="S888:U889">S919</f>
        <v>16279.7</v>
      </c>
      <c r="T888" s="81">
        <f t="shared" si="72"/>
        <v>18054.7</v>
      </c>
      <c r="U888" s="88">
        <f t="shared" si="72"/>
        <v>17663</v>
      </c>
      <c r="V888" s="80">
        <f>(U888/S888)*100</f>
        <v>108.49708532712519</v>
      </c>
      <c r="W888" s="81">
        <f>(U888/T888)*100</f>
        <v>97.83048181359977</v>
      </c>
      <c r="X888" s="1"/>
    </row>
    <row r="889" spans="1:24" ht="23.25">
      <c r="A889" s="1"/>
      <c r="B889" s="40"/>
      <c r="C889" s="40"/>
      <c r="D889" s="40"/>
      <c r="E889" s="40"/>
      <c r="F889" s="50"/>
      <c r="G889" s="89"/>
      <c r="H889" s="40"/>
      <c r="I889" s="44"/>
      <c r="J889" s="48" t="s">
        <v>41</v>
      </c>
      <c r="K889" s="49"/>
      <c r="L889" s="42"/>
      <c r="M889" s="86"/>
      <c r="N889" s="71"/>
      <c r="O889" s="72"/>
      <c r="P889" s="70"/>
      <c r="Q889" s="78"/>
      <c r="R889" s="79"/>
      <c r="S889" s="80">
        <f t="shared" si="72"/>
        <v>0</v>
      </c>
      <c r="T889" s="81">
        <f t="shared" si="72"/>
        <v>0</v>
      </c>
      <c r="U889" s="88">
        <f t="shared" si="72"/>
        <v>0</v>
      </c>
      <c r="V889" s="80"/>
      <c r="W889" s="81"/>
      <c r="X889" s="1"/>
    </row>
    <row r="890" spans="1:24" ht="23.25">
      <c r="A890" s="1"/>
      <c r="B890" s="40"/>
      <c r="C890" s="40"/>
      <c r="D890" s="40"/>
      <c r="E890" s="40"/>
      <c r="F890" s="50"/>
      <c r="G890" s="89"/>
      <c r="H890" s="40"/>
      <c r="I890" s="44"/>
      <c r="J890" s="48"/>
      <c r="K890" s="49"/>
      <c r="L890" s="42"/>
      <c r="M890" s="86"/>
      <c r="N890" s="71"/>
      <c r="O890" s="72"/>
      <c r="P890" s="70"/>
      <c r="Q890" s="78"/>
      <c r="R890" s="79"/>
      <c r="S890" s="80"/>
      <c r="T890" s="81"/>
      <c r="U890" s="88"/>
      <c r="V890" s="80"/>
      <c r="W890" s="81"/>
      <c r="X890" s="1"/>
    </row>
    <row r="891" spans="1:24" ht="23.25">
      <c r="A891" s="1"/>
      <c r="B891" s="40"/>
      <c r="C891" s="40"/>
      <c r="D891" s="40"/>
      <c r="E891" s="40"/>
      <c r="F891" s="50"/>
      <c r="G891" s="89"/>
      <c r="H891" s="96" t="s">
        <v>117</v>
      </c>
      <c r="I891" s="44"/>
      <c r="J891" s="48" t="s">
        <v>118</v>
      </c>
      <c r="K891" s="49"/>
      <c r="L891" s="42"/>
      <c r="M891" s="86"/>
      <c r="N891" s="71"/>
      <c r="O891" s="72"/>
      <c r="P891" s="70"/>
      <c r="Q891" s="78"/>
      <c r="R891" s="79"/>
      <c r="S891" s="80"/>
      <c r="T891" s="81"/>
      <c r="U891" s="88"/>
      <c r="V891" s="80"/>
      <c r="W891" s="81"/>
      <c r="X891" s="1"/>
    </row>
    <row r="892" spans="1:24" ht="23.25">
      <c r="A892" s="1"/>
      <c r="B892" s="40"/>
      <c r="C892" s="40"/>
      <c r="D892" s="40"/>
      <c r="E892" s="40"/>
      <c r="F892" s="50"/>
      <c r="G892" s="89"/>
      <c r="H892" s="96"/>
      <c r="I892" s="44"/>
      <c r="J892" s="48" t="s">
        <v>119</v>
      </c>
      <c r="K892" s="49"/>
      <c r="L892" s="42"/>
      <c r="M892" s="86"/>
      <c r="N892" s="71"/>
      <c r="O892" s="72"/>
      <c r="P892" s="70"/>
      <c r="Q892" s="78"/>
      <c r="R892" s="79"/>
      <c r="S892" s="80">
        <f>SUM(S893:S894)</f>
        <v>10200.3</v>
      </c>
      <c r="T892" s="81">
        <f>SUM(T893:T894)</f>
        <v>10749.3</v>
      </c>
      <c r="U892" s="88">
        <f>SUM(U893:U894)</f>
        <v>10573.7</v>
      </c>
      <c r="V892" s="80">
        <f>(U892/S892)*100</f>
        <v>103.66067664676531</v>
      </c>
      <c r="W892" s="81">
        <f>(U892/T892)*100</f>
        <v>98.36640525429564</v>
      </c>
      <c r="X892" s="1"/>
    </row>
    <row r="893" spans="1:24" ht="23.25">
      <c r="A893" s="1"/>
      <c r="B893" s="40"/>
      <c r="C893" s="40"/>
      <c r="D893" s="40"/>
      <c r="E893" s="40"/>
      <c r="F893" s="50"/>
      <c r="G893" s="89"/>
      <c r="H893" s="96"/>
      <c r="I893" s="44"/>
      <c r="J893" s="48" t="s">
        <v>40</v>
      </c>
      <c r="K893" s="49"/>
      <c r="L893" s="42"/>
      <c r="M893" s="86"/>
      <c r="N893" s="71"/>
      <c r="O893" s="72"/>
      <c r="P893" s="70"/>
      <c r="Q893" s="78"/>
      <c r="R893" s="79"/>
      <c r="S893" s="80">
        <v>10200.3</v>
      </c>
      <c r="T893" s="81">
        <v>10749.3</v>
      </c>
      <c r="U893" s="88">
        <v>10573.7</v>
      </c>
      <c r="V893" s="80">
        <f>(U893/S893)*100</f>
        <v>103.66067664676531</v>
      </c>
      <c r="W893" s="81">
        <f>(U893/T893)*100</f>
        <v>98.36640525429564</v>
      </c>
      <c r="X893" s="1"/>
    </row>
    <row r="894" spans="1:24" ht="23.25">
      <c r="A894" s="1"/>
      <c r="B894" s="40"/>
      <c r="C894" s="40"/>
      <c r="D894" s="40"/>
      <c r="E894" s="40"/>
      <c r="F894" s="50"/>
      <c r="G894" s="89"/>
      <c r="H894" s="96"/>
      <c r="I894" s="44"/>
      <c r="J894" s="48" t="s">
        <v>41</v>
      </c>
      <c r="K894" s="49"/>
      <c r="L894" s="42"/>
      <c r="M894" s="86"/>
      <c r="N894" s="71"/>
      <c r="O894" s="72"/>
      <c r="P894" s="70"/>
      <c r="Q894" s="78"/>
      <c r="R894" s="79"/>
      <c r="S894" s="80"/>
      <c r="T894" s="81"/>
      <c r="U894" s="88"/>
      <c r="V894" s="80"/>
      <c r="W894" s="81"/>
      <c r="X894" s="1"/>
    </row>
    <row r="895" spans="1:24" ht="23.25">
      <c r="A895" s="1"/>
      <c r="B895" s="40"/>
      <c r="C895" s="40"/>
      <c r="D895" s="40"/>
      <c r="E895" s="40"/>
      <c r="F895" s="50"/>
      <c r="G895" s="89"/>
      <c r="H895" s="96" t="s">
        <v>120</v>
      </c>
      <c r="I895" s="44"/>
      <c r="J895" s="48" t="s">
        <v>121</v>
      </c>
      <c r="K895" s="49"/>
      <c r="L895" s="42"/>
      <c r="M895" s="86"/>
      <c r="N895" s="71"/>
      <c r="O895" s="72"/>
      <c r="P895" s="70"/>
      <c r="Q895" s="78"/>
      <c r="R895" s="79"/>
      <c r="S895" s="80"/>
      <c r="T895" s="81"/>
      <c r="U895" s="88"/>
      <c r="V895" s="80"/>
      <c r="W895" s="81"/>
      <c r="X895" s="1"/>
    </row>
    <row r="896" spans="1:24" ht="23.25">
      <c r="A896" s="1"/>
      <c r="B896" s="40"/>
      <c r="C896" s="40"/>
      <c r="D896" s="40"/>
      <c r="E896" s="40"/>
      <c r="F896" s="50"/>
      <c r="G896" s="89"/>
      <c r="H896" s="96"/>
      <c r="I896" s="44"/>
      <c r="J896" s="48" t="s">
        <v>122</v>
      </c>
      <c r="K896" s="49"/>
      <c r="L896" s="42"/>
      <c r="M896" s="86"/>
      <c r="N896" s="71"/>
      <c r="O896" s="72"/>
      <c r="P896" s="70"/>
      <c r="Q896" s="78"/>
      <c r="R896" s="79"/>
      <c r="S896" s="80">
        <f>SUM(S897:S898)</f>
        <v>10413</v>
      </c>
      <c r="T896" s="81">
        <f>SUM(T897:T898)</f>
        <v>10899.7</v>
      </c>
      <c r="U896" s="88">
        <f>SUM(U897:U898)</f>
        <v>10781.3</v>
      </c>
      <c r="V896" s="80">
        <f>(U896/S896)*100</f>
        <v>103.53692499759914</v>
      </c>
      <c r="W896" s="81">
        <f>(U896/T896)*100</f>
        <v>98.91373157059368</v>
      </c>
      <c r="X896" s="1"/>
    </row>
    <row r="897" spans="1:24" ht="23.25">
      <c r="A897" s="1"/>
      <c r="B897" s="40"/>
      <c r="C897" s="40"/>
      <c r="D897" s="40"/>
      <c r="E897" s="40"/>
      <c r="F897" s="50"/>
      <c r="G897" s="89"/>
      <c r="H897" s="96"/>
      <c r="I897" s="44"/>
      <c r="J897" s="48" t="s">
        <v>40</v>
      </c>
      <c r="K897" s="49"/>
      <c r="L897" s="42"/>
      <c r="M897" s="86"/>
      <c r="N897" s="71"/>
      <c r="O897" s="72"/>
      <c r="P897" s="70"/>
      <c r="Q897" s="78"/>
      <c r="R897" s="79"/>
      <c r="S897" s="80">
        <v>10413</v>
      </c>
      <c r="T897" s="81">
        <v>10899.7</v>
      </c>
      <c r="U897" s="88">
        <v>10781.3</v>
      </c>
      <c r="V897" s="80">
        <f>(U897/S897)*100</f>
        <v>103.53692499759914</v>
      </c>
      <c r="W897" s="81">
        <f>(U897/T897)*100</f>
        <v>98.91373157059368</v>
      </c>
      <c r="X897" s="1"/>
    </row>
    <row r="898" spans="1:24" ht="23.25">
      <c r="A898" s="1"/>
      <c r="B898" s="40"/>
      <c r="C898" s="40"/>
      <c r="D898" s="40"/>
      <c r="E898" s="40"/>
      <c r="F898" s="50"/>
      <c r="G898" s="89"/>
      <c r="H898" s="96"/>
      <c r="I898" s="44"/>
      <c r="J898" s="48" t="s">
        <v>41</v>
      </c>
      <c r="K898" s="49"/>
      <c r="L898" s="42"/>
      <c r="M898" s="86"/>
      <c r="N898" s="71"/>
      <c r="O898" s="72"/>
      <c r="P898" s="70"/>
      <c r="Q898" s="78"/>
      <c r="R898" s="79"/>
      <c r="S898" s="80"/>
      <c r="T898" s="81"/>
      <c r="U898" s="88"/>
      <c r="V898" s="80"/>
      <c r="W898" s="81"/>
      <c r="X898" s="1"/>
    </row>
    <row r="899" spans="1:24" ht="23.25">
      <c r="A899" s="1"/>
      <c r="B899" s="40"/>
      <c r="C899" s="40"/>
      <c r="D899" s="40"/>
      <c r="E899" s="40"/>
      <c r="F899" s="50"/>
      <c r="G899" s="89"/>
      <c r="H899" s="96" t="s">
        <v>123</v>
      </c>
      <c r="I899" s="44"/>
      <c r="J899" s="48" t="s">
        <v>124</v>
      </c>
      <c r="K899" s="49"/>
      <c r="L899" s="42"/>
      <c r="M899" s="86"/>
      <c r="N899" s="71"/>
      <c r="O899" s="72"/>
      <c r="P899" s="70"/>
      <c r="Q899" s="78"/>
      <c r="R899" s="79"/>
      <c r="S899" s="80"/>
      <c r="T899" s="81"/>
      <c r="U899" s="88"/>
      <c r="V899" s="80"/>
      <c r="W899" s="81"/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577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35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24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36</v>
      </c>
      <c r="O904" s="62"/>
      <c r="P904" s="62"/>
      <c r="Q904" s="62"/>
      <c r="R904" s="63"/>
      <c r="S904" s="14" t="s">
        <v>2</v>
      </c>
      <c r="T904" s="15"/>
      <c r="U904" s="15"/>
      <c r="V904" s="15"/>
      <c r="W904" s="16"/>
      <c r="X904" s="1"/>
    </row>
    <row r="905" spans="1:24" ht="23.25">
      <c r="A905" s="1"/>
      <c r="B905" s="20" t="s">
        <v>25</v>
      </c>
      <c r="C905" s="21"/>
      <c r="D905" s="21"/>
      <c r="E905" s="21"/>
      <c r="F905" s="21"/>
      <c r="G905" s="21"/>
      <c r="H905" s="61"/>
      <c r="I905" s="1"/>
      <c r="J905" s="2" t="s">
        <v>4</v>
      </c>
      <c r="K905" s="18"/>
      <c r="L905" s="23" t="s">
        <v>33</v>
      </c>
      <c r="M905" s="23" t="s">
        <v>21</v>
      </c>
      <c r="N905" s="64"/>
      <c r="O905" s="17"/>
      <c r="P905" s="65"/>
      <c r="Q905" s="23" t="s">
        <v>3</v>
      </c>
      <c r="R905" s="16"/>
      <c r="S905" s="20" t="s">
        <v>37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34</v>
      </c>
      <c r="M906" s="30" t="s">
        <v>22</v>
      </c>
      <c r="N906" s="28" t="s">
        <v>6</v>
      </c>
      <c r="O906" s="67" t="s">
        <v>7</v>
      </c>
      <c r="P906" s="28" t="s">
        <v>8</v>
      </c>
      <c r="Q906" s="20" t="s">
        <v>31</v>
      </c>
      <c r="R906" s="22"/>
      <c r="S906" s="24"/>
      <c r="T906" s="25"/>
      <c r="U906" s="1"/>
      <c r="V906" s="14" t="s">
        <v>3</v>
      </c>
      <c r="W906" s="16"/>
      <c r="X906" s="1"/>
    </row>
    <row r="907" spans="1:24" ht="23.25">
      <c r="A907" s="1"/>
      <c r="B907" s="14" t="s">
        <v>14</v>
      </c>
      <c r="C907" s="14" t="s">
        <v>15</v>
      </c>
      <c r="D907" s="14" t="s">
        <v>16</v>
      </c>
      <c r="E907" s="14" t="s">
        <v>17</v>
      </c>
      <c r="F907" s="27" t="s">
        <v>18</v>
      </c>
      <c r="G907" s="2" t="s">
        <v>5</v>
      </c>
      <c r="H907" s="14" t="s">
        <v>19</v>
      </c>
      <c r="I907" s="24"/>
      <c r="J907" s="1"/>
      <c r="K907" s="18"/>
      <c r="L907" s="26" t="s">
        <v>20</v>
      </c>
      <c r="M907" s="28" t="s">
        <v>23</v>
      </c>
      <c r="N907" s="28"/>
      <c r="O907" s="28"/>
      <c r="P907" s="28"/>
      <c r="Q907" s="26" t="s">
        <v>26</v>
      </c>
      <c r="R907" s="29" t="s">
        <v>26</v>
      </c>
      <c r="S907" s="30" t="s">
        <v>6</v>
      </c>
      <c r="T907" s="28" t="s">
        <v>9</v>
      </c>
      <c r="U907" s="26" t="s">
        <v>10</v>
      </c>
      <c r="V907" s="14" t="s">
        <v>11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27</v>
      </c>
      <c r="R908" s="37" t="s">
        <v>28</v>
      </c>
      <c r="S908" s="31"/>
      <c r="T908" s="32"/>
      <c r="U908" s="33"/>
      <c r="V908" s="38" t="s">
        <v>29</v>
      </c>
      <c r="W908" s="39" t="s">
        <v>30</v>
      </c>
      <c r="X908" s="1"/>
    </row>
    <row r="909" spans="1:24" ht="23.25">
      <c r="A909" s="1"/>
      <c r="B909" s="40"/>
      <c r="C909" s="40"/>
      <c r="D909" s="40"/>
      <c r="E909" s="40"/>
      <c r="F909" s="41"/>
      <c r="G909" s="42"/>
      <c r="H909" s="43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80"/>
      <c r="T909" s="80"/>
      <c r="U909" s="80"/>
      <c r="V909" s="80"/>
      <c r="W909" s="81"/>
      <c r="X909" s="1"/>
    </row>
    <row r="910" spans="1:24" ht="23.25">
      <c r="A910" s="1"/>
      <c r="B910" s="96" t="s">
        <v>153</v>
      </c>
      <c r="C910" s="96" t="s">
        <v>155</v>
      </c>
      <c r="D910" s="96" t="s">
        <v>76</v>
      </c>
      <c r="E910" s="96" t="s">
        <v>45</v>
      </c>
      <c r="F910" s="96" t="s">
        <v>434</v>
      </c>
      <c r="G910" s="96" t="s">
        <v>49</v>
      </c>
      <c r="H910" s="96" t="s">
        <v>123</v>
      </c>
      <c r="I910" s="44"/>
      <c r="J910" s="48" t="s">
        <v>125</v>
      </c>
      <c r="K910" s="49"/>
      <c r="L910" s="42"/>
      <c r="M910" s="86"/>
      <c r="N910" s="71"/>
      <c r="O910" s="72"/>
      <c r="P910" s="70"/>
      <c r="Q910" s="78"/>
      <c r="R910" s="79"/>
      <c r="S910" s="80">
        <f>SUM(S911:S912)</f>
        <v>11911.8</v>
      </c>
      <c r="T910" s="81">
        <f>SUM(T911:T912)</f>
        <v>12536.2</v>
      </c>
      <c r="U910" s="88">
        <f>SUM(U911:U912)</f>
        <v>12412.4</v>
      </c>
      <c r="V910" s="80">
        <f>(U910/S910)*100</f>
        <v>104.20255544921841</v>
      </c>
      <c r="W910" s="81">
        <f>(U910/T910)*100</f>
        <v>99.01245991608302</v>
      </c>
      <c r="X910" s="1"/>
    </row>
    <row r="911" spans="1:24" ht="23.25">
      <c r="A911" s="1"/>
      <c r="B911" s="96"/>
      <c r="C911" s="96"/>
      <c r="D911" s="96"/>
      <c r="E911" s="96"/>
      <c r="F911" s="96"/>
      <c r="G911" s="96"/>
      <c r="H911" s="96"/>
      <c r="I911" s="44"/>
      <c r="J911" s="48" t="s">
        <v>40</v>
      </c>
      <c r="K911" s="49"/>
      <c r="L911" s="42"/>
      <c r="M911" s="86"/>
      <c r="N911" s="71"/>
      <c r="O911" s="72"/>
      <c r="P911" s="70"/>
      <c r="Q911" s="78"/>
      <c r="R911" s="79"/>
      <c r="S911" s="80">
        <v>11911.8</v>
      </c>
      <c r="T911" s="81">
        <v>12536.2</v>
      </c>
      <c r="U911" s="88">
        <v>12412.4</v>
      </c>
      <c r="V911" s="80">
        <f>(U911/S911)*100</f>
        <v>104.20255544921841</v>
      </c>
      <c r="W911" s="81">
        <f>(U911/T911)*100</f>
        <v>99.01245991608302</v>
      </c>
      <c r="X911" s="1"/>
    </row>
    <row r="912" spans="1:24" ht="23.25">
      <c r="A912" s="1"/>
      <c r="B912" s="96"/>
      <c r="C912" s="96"/>
      <c r="D912" s="96"/>
      <c r="E912" s="96"/>
      <c r="F912" s="96"/>
      <c r="G912" s="96"/>
      <c r="H912" s="96"/>
      <c r="I912" s="44"/>
      <c r="J912" s="48" t="s">
        <v>41</v>
      </c>
      <c r="K912" s="49"/>
      <c r="L912" s="42"/>
      <c r="M912" s="86"/>
      <c r="N912" s="71"/>
      <c r="O912" s="72"/>
      <c r="P912" s="70"/>
      <c r="Q912" s="78"/>
      <c r="R912" s="79"/>
      <c r="S912" s="80"/>
      <c r="T912" s="81"/>
      <c r="U912" s="88"/>
      <c r="V912" s="80"/>
      <c r="W912" s="81"/>
      <c r="X912" s="1"/>
    </row>
    <row r="913" spans="1:24" ht="23.25">
      <c r="A913" s="1"/>
      <c r="B913" s="96"/>
      <c r="C913" s="96"/>
      <c r="D913" s="96"/>
      <c r="E913" s="96"/>
      <c r="F913" s="96"/>
      <c r="G913" s="96"/>
      <c r="H913" s="96" t="s">
        <v>126</v>
      </c>
      <c r="I913" s="44"/>
      <c r="J913" s="48" t="s">
        <v>127</v>
      </c>
      <c r="K913" s="49"/>
      <c r="L913" s="42"/>
      <c r="M913" s="86"/>
      <c r="N913" s="71"/>
      <c r="O913" s="72"/>
      <c r="P913" s="70"/>
      <c r="Q913" s="78"/>
      <c r="R913" s="79"/>
      <c r="S913" s="80"/>
      <c r="T913" s="81"/>
      <c r="U913" s="88"/>
      <c r="V913" s="80"/>
      <c r="W913" s="81"/>
      <c r="X913" s="1"/>
    </row>
    <row r="914" spans="1:24" ht="23.25">
      <c r="A914" s="1"/>
      <c r="B914" s="96"/>
      <c r="C914" s="96"/>
      <c r="D914" s="96"/>
      <c r="E914" s="96"/>
      <c r="F914" s="96"/>
      <c r="G914" s="96"/>
      <c r="H914" s="96"/>
      <c r="I914" s="44"/>
      <c r="J914" s="48" t="s">
        <v>128</v>
      </c>
      <c r="K914" s="49"/>
      <c r="L914" s="42"/>
      <c r="M914" s="86"/>
      <c r="N914" s="71"/>
      <c r="O914" s="72"/>
      <c r="P914" s="70"/>
      <c r="Q914" s="78"/>
      <c r="R914" s="79"/>
      <c r="S914" s="80"/>
      <c r="T914" s="81"/>
      <c r="U914" s="88"/>
      <c r="V914" s="80"/>
      <c r="W914" s="81"/>
      <c r="X914" s="1"/>
    </row>
    <row r="915" spans="1:24" ht="23.25">
      <c r="A915" s="1"/>
      <c r="B915" s="96"/>
      <c r="C915" s="96"/>
      <c r="D915" s="96"/>
      <c r="E915" s="96"/>
      <c r="F915" s="96"/>
      <c r="G915" s="96"/>
      <c r="H915" s="96"/>
      <c r="I915" s="44"/>
      <c r="J915" s="48" t="s">
        <v>129</v>
      </c>
      <c r="K915" s="49"/>
      <c r="L915" s="42"/>
      <c r="M915" s="86"/>
      <c r="N915" s="71"/>
      <c r="O915" s="72"/>
      <c r="P915" s="70"/>
      <c r="Q915" s="78"/>
      <c r="R915" s="79"/>
      <c r="S915" s="80">
        <f>SUM(S916:S917)</f>
        <v>27865.7</v>
      </c>
      <c r="T915" s="81">
        <f>SUM(T916:T917)</f>
        <v>31201</v>
      </c>
      <c r="U915" s="88">
        <f>SUM(U916:U917)</f>
        <v>31047.2</v>
      </c>
      <c r="V915" s="80">
        <f>(U915/S915)*100</f>
        <v>111.41726208205786</v>
      </c>
      <c r="W915" s="81">
        <f>(U915/T915)*100</f>
        <v>99.5070670811833</v>
      </c>
      <c r="X915" s="1"/>
    </row>
    <row r="916" spans="1:24" ht="23.25">
      <c r="A916" s="1"/>
      <c r="B916" s="96"/>
      <c r="C916" s="96"/>
      <c r="D916" s="96"/>
      <c r="E916" s="96"/>
      <c r="F916" s="96"/>
      <c r="G916" s="96"/>
      <c r="H916" s="96"/>
      <c r="I916" s="44"/>
      <c r="J916" s="48" t="s">
        <v>40</v>
      </c>
      <c r="K916" s="49"/>
      <c r="L916" s="42"/>
      <c r="M916" s="86"/>
      <c r="N916" s="71"/>
      <c r="O916" s="72"/>
      <c r="P916" s="70"/>
      <c r="Q916" s="78"/>
      <c r="R916" s="79"/>
      <c r="S916" s="80">
        <v>27865.7</v>
      </c>
      <c r="T916" s="81">
        <v>31201</v>
      </c>
      <c r="U916" s="88">
        <v>31047.2</v>
      </c>
      <c r="V916" s="80">
        <f>(U916/S916)*100</f>
        <v>111.41726208205786</v>
      </c>
      <c r="W916" s="81">
        <f>(U916/T916)*100</f>
        <v>99.5070670811833</v>
      </c>
      <c r="X916" s="1"/>
    </row>
    <row r="917" spans="1:24" ht="23.25">
      <c r="A917" s="1"/>
      <c r="B917" s="96"/>
      <c r="C917" s="96"/>
      <c r="D917" s="96"/>
      <c r="E917" s="96"/>
      <c r="F917" s="96"/>
      <c r="G917" s="96"/>
      <c r="H917" s="96"/>
      <c r="I917" s="44"/>
      <c r="J917" s="48" t="s">
        <v>41</v>
      </c>
      <c r="K917" s="49"/>
      <c r="L917" s="42"/>
      <c r="M917" s="86"/>
      <c r="N917" s="71"/>
      <c r="O917" s="72"/>
      <c r="P917" s="70"/>
      <c r="Q917" s="78"/>
      <c r="R917" s="79"/>
      <c r="S917" s="80"/>
      <c r="T917" s="81"/>
      <c r="U917" s="88"/>
      <c r="V917" s="80"/>
      <c r="W917" s="81"/>
      <c r="X917" s="1"/>
    </row>
    <row r="918" spans="1:24" ht="23.25">
      <c r="A918" s="1"/>
      <c r="B918" s="96"/>
      <c r="C918" s="96"/>
      <c r="D918" s="96"/>
      <c r="E918" s="96"/>
      <c r="F918" s="96"/>
      <c r="G918" s="96"/>
      <c r="H918" s="96" t="s">
        <v>130</v>
      </c>
      <c r="I918" s="44"/>
      <c r="J918" s="48" t="s">
        <v>131</v>
      </c>
      <c r="K918" s="49"/>
      <c r="L918" s="42"/>
      <c r="M918" s="86"/>
      <c r="N918" s="71"/>
      <c r="O918" s="72"/>
      <c r="P918" s="70"/>
      <c r="Q918" s="78"/>
      <c r="R918" s="79"/>
      <c r="S918" s="80">
        <f>SUM(S919:S920)</f>
        <v>16279.7</v>
      </c>
      <c r="T918" s="81">
        <f>SUM(T919:T920)</f>
        <v>18054.7</v>
      </c>
      <c r="U918" s="88">
        <f>SUM(U919:U920)</f>
        <v>17663</v>
      </c>
      <c r="V918" s="80">
        <f>(U918/S918)*100</f>
        <v>108.49708532712519</v>
      </c>
      <c r="W918" s="81">
        <f>(U918/T918)*100</f>
        <v>97.83048181359977</v>
      </c>
      <c r="X918" s="1"/>
    </row>
    <row r="919" spans="1:24" ht="23.25">
      <c r="A919" s="1"/>
      <c r="B919" s="96"/>
      <c r="C919" s="96"/>
      <c r="D919" s="96"/>
      <c r="E919" s="96"/>
      <c r="F919" s="96"/>
      <c r="G919" s="96"/>
      <c r="H919" s="96"/>
      <c r="I919" s="44"/>
      <c r="J919" s="48" t="s">
        <v>40</v>
      </c>
      <c r="K919" s="49"/>
      <c r="L919" s="42"/>
      <c r="M919" s="86"/>
      <c r="N919" s="71"/>
      <c r="O919" s="72"/>
      <c r="P919" s="70"/>
      <c r="Q919" s="78"/>
      <c r="R919" s="79"/>
      <c r="S919" s="80">
        <v>16279.7</v>
      </c>
      <c r="T919" s="81">
        <v>18054.7</v>
      </c>
      <c r="U919" s="88">
        <v>17663</v>
      </c>
      <c r="V919" s="80">
        <f>(U919/S919)*100</f>
        <v>108.49708532712519</v>
      </c>
      <c r="W919" s="81">
        <f>(U919/T919)*100</f>
        <v>97.83048181359977</v>
      </c>
      <c r="X919" s="1"/>
    </row>
    <row r="920" spans="1:24" ht="23.25">
      <c r="A920" s="1"/>
      <c r="B920" s="96"/>
      <c r="C920" s="96"/>
      <c r="D920" s="96"/>
      <c r="E920" s="96"/>
      <c r="F920" s="96"/>
      <c r="G920" s="96"/>
      <c r="H920" s="96"/>
      <c r="I920" s="44"/>
      <c r="J920" s="48" t="s">
        <v>41</v>
      </c>
      <c r="K920" s="49"/>
      <c r="L920" s="42"/>
      <c r="M920" s="86"/>
      <c r="N920" s="71"/>
      <c r="O920" s="72"/>
      <c r="P920" s="70"/>
      <c r="Q920" s="78"/>
      <c r="R920" s="79"/>
      <c r="S920" s="80"/>
      <c r="T920" s="81"/>
      <c r="U920" s="88"/>
      <c r="V920" s="80"/>
      <c r="W920" s="81"/>
      <c r="X920" s="1"/>
    </row>
    <row r="921" spans="1:24" ht="23.25">
      <c r="A921" s="1"/>
      <c r="B921" s="96"/>
      <c r="C921" s="96"/>
      <c r="D921" s="96"/>
      <c r="E921" s="96"/>
      <c r="F921" s="96"/>
      <c r="G921" s="96"/>
      <c r="H921" s="96"/>
      <c r="I921" s="44"/>
      <c r="J921" s="48"/>
      <c r="K921" s="49"/>
      <c r="L921" s="42"/>
      <c r="M921" s="86"/>
      <c r="N921" s="71"/>
      <c r="O921" s="72"/>
      <c r="P921" s="70"/>
      <c r="Q921" s="78"/>
      <c r="R921" s="79"/>
      <c r="S921" s="80"/>
      <c r="T921" s="81"/>
      <c r="U921" s="88"/>
      <c r="V921" s="80"/>
      <c r="W921" s="81"/>
      <c r="X921" s="1"/>
    </row>
    <row r="922" spans="1:24" ht="23.25">
      <c r="A922" s="1"/>
      <c r="B922" s="96"/>
      <c r="C922" s="96"/>
      <c r="D922" s="96"/>
      <c r="E922" s="96"/>
      <c r="F922" s="96" t="s">
        <v>47</v>
      </c>
      <c r="G922" s="96"/>
      <c r="H922" s="96"/>
      <c r="I922" s="44"/>
      <c r="J922" s="48" t="s">
        <v>48</v>
      </c>
      <c r="K922" s="49"/>
      <c r="L922" s="42"/>
      <c r="M922" s="86"/>
      <c r="N922" s="71"/>
      <c r="O922" s="72"/>
      <c r="P922" s="70"/>
      <c r="Q922" s="78"/>
      <c r="R922" s="79"/>
      <c r="S922" s="80">
        <f>SUM(S923:S924)</f>
        <v>72270.3</v>
      </c>
      <c r="T922" s="81">
        <f>SUM(T923:T924)</f>
        <v>68482.6</v>
      </c>
      <c r="U922" s="88">
        <f>SUM(U923:U924)</f>
        <v>56272.8</v>
      </c>
      <c r="V922" s="80">
        <f>(U922/S922)*100</f>
        <v>77.86435091593643</v>
      </c>
      <c r="W922" s="81">
        <f>(U922/T922)*100</f>
        <v>82.17094561246215</v>
      </c>
      <c r="X922" s="1"/>
    </row>
    <row r="923" spans="1:24" ht="23.25">
      <c r="A923" s="1"/>
      <c r="B923" s="96"/>
      <c r="C923" s="96"/>
      <c r="D923" s="96"/>
      <c r="E923" s="96"/>
      <c r="F923" s="96"/>
      <c r="G923" s="96"/>
      <c r="H923" s="96"/>
      <c r="I923" s="44"/>
      <c r="J923" s="48" t="s">
        <v>40</v>
      </c>
      <c r="K923" s="49"/>
      <c r="L923" s="42"/>
      <c r="M923" s="86"/>
      <c r="N923" s="71"/>
      <c r="O923" s="72"/>
      <c r="P923" s="70"/>
      <c r="Q923" s="78"/>
      <c r="R923" s="79"/>
      <c r="S923" s="80">
        <f aca="true" t="shared" si="73" ref="S923:U924">S927</f>
        <v>0</v>
      </c>
      <c r="T923" s="81">
        <f t="shared" si="73"/>
        <v>0</v>
      </c>
      <c r="U923" s="88">
        <f t="shared" si="73"/>
        <v>0</v>
      </c>
      <c r="V923" s="80"/>
      <c r="W923" s="81"/>
      <c r="X923" s="1"/>
    </row>
    <row r="924" spans="1:24" ht="23.25">
      <c r="A924" s="1"/>
      <c r="B924" s="96"/>
      <c r="C924" s="96"/>
      <c r="D924" s="96"/>
      <c r="E924" s="96"/>
      <c r="F924" s="96"/>
      <c r="G924" s="96"/>
      <c r="H924" s="96"/>
      <c r="I924" s="44"/>
      <c r="J924" s="48" t="s">
        <v>41</v>
      </c>
      <c r="K924" s="49"/>
      <c r="L924" s="42"/>
      <c r="M924" s="86"/>
      <c r="N924" s="71"/>
      <c r="O924" s="72"/>
      <c r="P924" s="70"/>
      <c r="Q924" s="78"/>
      <c r="R924" s="79"/>
      <c r="S924" s="80">
        <f t="shared" si="73"/>
        <v>72270.3</v>
      </c>
      <c r="T924" s="81">
        <f t="shared" si="73"/>
        <v>68482.6</v>
      </c>
      <c r="U924" s="88">
        <f t="shared" si="73"/>
        <v>56272.8</v>
      </c>
      <c r="V924" s="80">
        <f>(U924/S924)*100</f>
        <v>77.86435091593643</v>
      </c>
      <c r="W924" s="81">
        <f>(U924/T924)*100</f>
        <v>82.17094561246215</v>
      </c>
      <c r="X924" s="1"/>
    </row>
    <row r="925" spans="1:24" ht="23.25">
      <c r="A925" s="1"/>
      <c r="B925" s="96"/>
      <c r="C925" s="96"/>
      <c r="D925" s="96"/>
      <c r="E925" s="96"/>
      <c r="F925" s="96"/>
      <c r="G925" s="96"/>
      <c r="H925" s="96"/>
      <c r="I925" s="44"/>
      <c r="J925" s="48"/>
      <c r="K925" s="49"/>
      <c r="L925" s="42"/>
      <c r="M925" s="86"/>
      <c r="N925" s="71"/>
      <c r="O925" s="72"/>
      <c r="P925" s="70"/>
      <c r="Q925" s="78"/>
      <c r="R925" s="79"/>
      <c r="S925" s="80"/>
      <c r="T925" s="81"/>
      <c r="U925" s="88"/>
      <c r="V925" s="80"/>
      <c r="W925" s="81"/>
      <c r="X925" s="1"/>
    </row>
    <row r="926" spans="1:24" ht="23.25">
      <c r="A926" s="1"/>
      <c r="B926" s="96"/>
      <c r="C926" s="96"/>
      <c r="D926" s="96"/>
      <c r="E926" s="96"/>
      <c r="F926" s="96"/>
      <c r="G926" s="96" t="s">
        <v>49</v>
      </c>
      <c r="H926" s="96"/>
      <c r="I926" s="44"/>
      <c r="J926" s="48" t="s">
        <v>50</v>
      </c>
      <c r="K926" s="49"/>
      <c r="L926" s="42"/>
      <c r="M926" s="86"/>
      <c r="N926" s="71"/>
      <c r="O926" s="72"/>
      <c r="P926" s="70"/>
      <c r="Q926" s="78"/>
      <c r="R926" s="79"/>
      <c r="S926" s="80">
        <f>SUM(S927:S928)</f>
        <v>72270.3</v>
      </c>
      <c r="T926" s="81">
        <f>SUM(T927:T928)</f>
        <v>68482.6</v>
      </c>
      <c r="U926" s="88">
        <f>SUM(U927:U928)</f>
        <v>56272.8</v>
      </c>
      <c r="V926" s="80">
        <f>(U926/S926)*100</f>
        <v>77.86435091593643</v>
      </c>
      <c r="W926" s="81">
        <f>(U926/T926)*100</f>
        <v>82.17094561246215</v>
      </c>
      <c r="X926" s="1"/>
    </row>
    <row r="927" spans="1:24" ht="23.25">
      <c r="A927" s="1"/>
      <c r="B927" s="96"/>
      <c r="C927" s="96"/>
      <c r="D927" s="96"/>
      <c r="E927" s="96"/>
      <c r="F927" s="96"/>
      <c r="G927" s="96"/>
      <c r="H927" s="96"/>
      <c r="I927" s="44"/>
      <c r="J927" s="48" t="s">
        <v>40</v>
      </c>
      <c r="K927" s="49"/>
      <c r="L927" s="42"/>
      <c r="M927" s="86"/>
      <c r="N927" s="71"/>
      <c r="O927" s="72"/>
      <c r="P927" s="70"/>
      <c r="Q927" s="78"/>
      <c r="R927" s="79"/>
      <c r="S927" s="80">
        <f aca="true" t="shared" si="74" ref="S927:U928">S931</f>
        <v>0</v>
      </c>
      <c r="T927" s="81">
        <f t="shared" si="74"/>
        <v>0</v>
      </c>
      <c r="U927" s="88">
        <f t="shared" si="74"/>
        <v>0</v>
      </c>
      <c r="V927" s="80"/>
      <c r="W927" s="81"/>
      <c r="X927" s="1"/>
    </row>
    <row r="928" spans="1:24" ht="23.25">
      <c r="A928" s="1"/>
      <c r="B928" s="96"/>
      <c r="C928" s="96"/>
      <c r="D928" s="96"/>
      <c r="E928" s="96"/>
      <c r="F928" s="96"/>
      <c r="G928" s="96"/>
      <c r="H928" s="96"/>
      <c r="I928" s="44"/>
      <c r="J928" s="48" t="s">
        <v>41</v>
      </c>
      <c r="K928" s="49"/>
      <c r="L928" s="42"/>
      <c r="M928" s="86"/>
      <c r="N928" s="71"/>
      <c r="O928" s="72"/>
      <c r="P928" s="70"/>
      <c r="Q928" s="78"/>
      <c r="R928" s="79"/>
      <c r="S928" s="80">
        <f t="shared" si="74"/>
        <v>72270.3</v>
      </c>
      <c r="T928" s="81">
        <f t="shared" si="74"/>
        <v>68482.6</v>
      </c>
      <c r="U928" s="88">
        <f t="shared" si="74"/>
        <v>56272.8</v>
      </c>
      <c r="V928" s="80">
        <f>(U928/S928)*100</f>
        <v>77.86435091593643</v>
      </c>
      <c r="W928" s="81">
        <f>(U928/T928)*100</f>
        <v>82.17094561246215</v>
      </c>
      <c r="X928" s="1"/>
    </row>
    <row r="929" spans="1:24" ht="23.25">
      <c r="A929" s="1"/>
      <c r="B929" s="96"/>
      <c r="C929" s="96"/>
      <c r="D929" s="96"/>
      <c r="E929" s="96"/>
      <c r="F929" s="96"/>
      <c r="G929" s="96"/>
      <c r="H929" s="96"/>
      <c r="I929" s="44"/>
      <c r="J929" s="48"/>
      <c r="K929" s="49"/>
      <c r="L929" s="42"/>
      <c r="M929" s="86"/>
      <c r="N929" s="71"/>
      <c r="O929" s="72"/>
      <c r="P929" s="70"/>
      <c r="Q929" s="78"/>
      <c r="R929" s="79"/>
      <c r="S929" s="80"/>
      <c r="T929" s="81"/>
      <c r="U929" s="88"/>
      <c r="V929" s="80"/>
      <c r="W929" s="81"/>
      <c r="X929" s="1"/>
    </row>
    <row r="930" spans="1:24" ht="23.25">
      <c r="A930" s="1"/>
      <c r="B930" s="96"/>
      <c r="C930" s="96"/>
      <c r="D930" s="96"/>
      <c r="E930" s="96"/>
      <c r="F930" s="96"/>
      <c r="G930" s="96"/>
      <c r="H930" s="96" t="s">
        <v>486</v>
      </c>
      <c r="I930" s="44"/>
      <c r="J930" s="48" t="s">
        <v>487</v>
      </c>
      <c r="K930" s="49"/>
      <c r="L930" s="42"/>
      <c r="M930" s="86"/>
      <c r="N930" s="71"/>
      <c r="O930" s="72"/>
      <c r="P930" s="70"/>
      <c r="Q930" s="78"/>
      <c r="R930" s="79"/>
      <c r="S930" s="80">
        <f>SUM(S931:S932)</f>
        <v>72270.3</v>
      </c>
      <c r="T930" s="81">
        <f>SUM(T931:T932)</f>
        <v>68482.6</v>
      </c>
      <c r="U930" s="88">
        <f>SUM(U931:U932)</f>
        <v>56272.8</v>
      </c>
      <c r="V930" s="80">
        <f>(U930/S930)*100</f>
        <v>77.86435091593643</v>
      </c>
      <c r="W930" s="81">
        <f>(U930/T930)*100</f>
        <v>82.17094561246215</v>
      </c>
      <c r="X930" s="1"/>
    </row>
    <row r="931" spans="1:24" ht="23.25">
      <c r="A931" s="1"/>
      <c r="B931" s="96"/>
      <c r="C931" s="96"/>
      <c r="D931" s="96"/>
      <c r="E931" s="96"/>
      <c r="F931" s="96"/>
      <c r="G931" s="96"/>
      <c r="H931" s="96"/>
      <c r="I931" s="44"/>
      <c r="J931" s="48" t="s">
        <v>40</v>
      </c>
      <c r="K931" s="49"/>
      <c r="L931" s="42"/>
      <c r="M931" s="86"/>
      <c r="N931" s="71"/>
      <c r="O931" s="72"/>
      <c r="P931" s="70"/>
      <c r="Q931" s="78"/>
      <c r="R931" s="79"/>
      <c r="S931" s="80"/>
      <c r="T931" s="81"/>
      <c r="U931" s="88"/>
      <c r="V931" s="80"/>
      <c r="W931" s="81"/>
      <c r="X931" s="1"/>
    </row>
    <row r="932" spans="1:24" ht="23.25">
      <c r="A932" s="1"/>
      <c r="B932" s="96"/>
      <c r="C932" s="96"/>
      <c r="D932" s="96"/>
      <c r="E932" s="96"/>
      <c r="F932" s="96"/>
      <c r="G932" s="96"/>
      <c r="H932" s="96"/>
      <c r="I932" s="44"/>
      <c r="J932" s="48" t="s">
        <v>41</v>
      </c>
      <c r="K932" s="49"/>
      <c r="L932" s="42"/>
      <c r="M932" s="86"/>
      <c r="N932" s="71"/>
      <c r="O932" s="72"/>
      <c r="P932" s="70"/>
      <c r="Q932" s="78"/>
      <c r="R932" s="79"/>
      <c r="S932" s="80">
        <v>72270.3</v>
      </c>
      <c r="T932" s="81">
        <v>68482.6</v>
      </c>
      <c r="U932" s="88">
        <v>56272.8</v>
      </c>
      <c r="V932" s="80">
        <f>(U932/S932)*100</f>
        <v>77.86435091593643</v>
      </c>
      <c r="W932" s="81">
        <f>(U932/T932)*100</f>
        <v>82.17094561246215</v>
      </c>
      <c r="X932" s="1"/>
    </row>
    <row r="933" spans="1:24" ht="23.25">
      <c r="A933" s="1"/>
      <c r="B933" s="96"/>
      <c r="C933" s="96"/>
      <c r="D933" s="96"/>
      <c r="E933" s="96"/>
      <c r="F933" s="96"/>
      <c r="G933" s="96"/>
      <c r="H933" s="96"/>
      <c r="I933" s="44"/>
      <c r="J933" s="48"/>
      <c r="K933" s="49"/>
      <c r="L933" s="42"/>
      <c r="M933" s="86"/>
      <c r="N933" s="71"/>
      <c r="O933" s="72"/>
      <c r="P933" s="70"/>
      <c r="Q933" s="78"/>
      <c r="R933" s="79"/>
      <c r="S933" s="80"/>
      <c r="T933" s="81"/>
      <c r="U933" s="88"/>
      <c r="V933" s="80"/>
      <c r="W933" s="81"/>
      <c r="X933" s="1"/>
    </row>
    <row r="934" spans="1:24" ht="23.25">
      <c r="A934" s="1"/>
      <c r="B934" s="96"/>
      <c r="C934" s="96"/>
      <c r="D934" s="96"/>
      <c r="E934" s="96"/>
      <c r="F934" s="96" t="s">
        <v>488</v>
      </c>
      <c r="G934" s="96"/>
      <c r="H934" s="96"/>
      <c r="I934" s="44"/>
      <c r="J934" s="48" t="s">
        <v>489</v>
      </c>
      <c r="K934" s="49"/>
      <c r="L934" s="42"/>
      <c r="M934" s="86"/>
      <c r="N934" s="71"/>
      <c r="O934" s="72"/>
      <c r="P934" s="70"/>
      <c r="Q934" s="78"/>
      <c r="R934" s="79"/>
      <c r="S934" s="80">
        <f>SUM(S935:S936)</f>
        <v>123816.9</v>
      </c>
      <c r="T934" s="81">
        <f>SUM(T935:T936)</f>
        <v>111585</v>
      </c>
      <c r="U934" s="88">
        <f>SUM(U935:U936)</f>
        <v>104526.8</v>
      </c>
      <c r="V934" s="80">
        <f>(U934/S934)*100</f>
        <v>84.4204627962742</v>
      </c>
      <c r="W934" s="81">
        <f>(U934/T934)*100</f>
        <v>93.6745978402115</v>
      </c>
      <c r="X934" s="1"/>
    </row>
    <row r="935" spans="1:24" ht="23.25">
      <c r="A935" s="1"/>
      <c r="B935" s="40"/>
      <c r="C935" s="40"/>
      <c r="D935" s="40"/>
      <c r="E935" s="40"/>
      <c r="F935" s="50"/>
      <c r="G935" s="89"/>
      <c r="H935" s="40"/>
      <c r="I935" s="44"/>
      <c r="J935" s="48" t="s">
        <v>40</v>
      </c>
      <c r="K935" s="49"/>
      <c r="L935" s="42"/>
      <c r="M935" s="86"/>
      <c r="N935" s="71"/>
      <c r="O935" s="72"/>
      <c r="P935" s="70"/>
      <c r="Q935" s="78"/>
      <c r="R935" s="79"/>
      <c r="S935" s="80">
        <f aca="true" t="shared" si="75" ref="S935:U936">S939</f>
        <v>0</v>
      </c>
      <c r="T935" s="81">
        <f t="shared" si="75"/>
        <v>0</v>
      </c>
      <c r="U935" s="88">
        <f t="shared" si="75"/>
        <v>0</v>
      </c>
      <c r="V935" s="80"/>
      <c r="W935" s="81"/>
      <c r="X935" s="1"/>
    </row>
    <row r="936" spans="1:24" ht="23.25">
      <c r="A936" s="1"/>
      <c r="B936" s="40"/>
      <c r="C936" s="40"/>
      <c r="D936" s="40"/>
      <c r="E936" s="40"/>
      <c r="F936" s="50"/>
      <c r="G936" s="89"/>
      <c r="H936" s="40"/>
      <c r="I936" s="44"/>
      <c r="J936" s="48" t="s">
        <v>41</v>
      </c>
      <c r="K936" s="49"/>
      <c r="L936" s="42"/>
      <c r="M936" s="86"/>
      <c r="N936" s="71"/>
      <c r="O936" s="72"/>
      <c r="P936" s="70"/>
      <c r="Q936" s="78"/>
      <c r="R936" s="79"/>
      <c r="S936" s="80">
        <f t="shared" si="75"/>
        <v>123816.9</v>
      </c>
      <c r="T936" s="81">
        <f t="shared" si="75"/>
        <v>111585</v>
      </c>
      <c r="U936" s="88">
        <f t="shared" si="75"/>
        <v>104526.8</v>
      </c>
      <c r="V936" s="80">
        <f>(U936/S936)*100</f>
        <v>84.4204627962742</v>
      </c>
      <c r="W936" s="81">
        <f>(U936/T936)*100</f>
        <v>93.6745978402115</v>
      </c>
      <c r="X936" s="1"/>
    </row>
    <row r="937" spans="1:24" ht="23.25">
      <c r="A937" s="1"/>
      <c r="B937" s="40"/>
      <c r="C937" s="40"/>
      <c r="D937" s="40"/>
      <c r="E937" s="40"/>
      <c r="F937" s="50"/>
      <c r="G937" s="89"/>
      <c r="H937" s="40"/>
      <c r="I937" s="44"/>
      <c r="J937" s="48"/>
      <c r="K937" s="49"/>
      <c r="L937" s="42"/>
      <c r="M937" s="86"/>
      <c r="N937" s="71"/>
      <c r="O937" s="72"/>
      <c r="P937" s="70"/>
      <c r="Q937" s="78"/>
      <c r="R937" s="79"/>
      <c r="S937" s="80"/>
      <c r="T937" s="81"/>
      <c r="U937" s="88"/>
      <c r="V937" s="80"/>
      <c r="W937" s="81"/>
      <c r="X937" s="1"/>
    </row>
    <row r="938" spans="1:24" ht="23.25">
      <c r="A938" s="1"/>
      <c r="B938" s="40"/>
      <c r="C938" s="40"/>
      <c r="D938" s="40"/>
      <c r="E938" s="40"/>
      <c r="F938" s="50"/>
      <c r="G938" s="96" t="s">
        <v>49</v>
      </c>
      <c r="H938" s="96"/>
      <c r="I938" s="44"/>
      <c r="J938" s="48" t="s">
        <v>50</v>
      </c>
      <c r="K938" s="49"/>
      <c r="L938" s="42"/>
      <c r="M938" s="86"/>
      <c r="N938" s="71"/>
      <c r="O938" s="72"/>
      <c r="P938" s="70"/>
      <c r="Q938" s="78"/>
      <c r="R938" s="79"/>
      <c r="S938" s="80">
        <f>SUM(S939:S940)</f>
        <v>123816.9</v>
      </c>
      <c r="T938" s="81">
        <f>SUM(T939:T940)</f>
        <v>111585</v>
      </c>
      <c r="U938" s="88">
        <f>SUM(U939:U940)</f>
        <v>104526.8</v>
      </c>
      <c r="V938" s="80">
        <f>(U938/S938)*100</f>
        <v>84.4204627962742</v>
      </c>
      <c r="W938" s="81">
        <f>(U938/T938)*100</f>
        <v>93.6745978402115</v>
      </c>
      <c r="X938" s="1"/>
    </row>
    <row r="939" spans="1:24" ht="23.25">
      <c r="A939" s="1"/>
      <c r="B939" s="40"/>
      <c r="C939" s="40"/>
      <c r="D939" s="40"/>
      <c r="E939" s="40"/>
      <c r="F939" s="50"/>
      <c r="G939" s="96"/>
      <c r="H939" s="96"/>
      <c r="I939" s="44"/>
      <c r="J939" s="48" t="s">
        <v>40</v>
      </c>
      <c r="K939" s="49"/>
      <c r="L939" s="42"/>
      <c r="M939" s="86"/>
      <c r="N939" s="71"/>
      <c r="O939" s="72"/>
      <c r="P939" s="70"/>
      <c r="Q939" s="78"/>
      <c r="R939" s="79"/>
      <c r="S939" s="80">
        <f aca="true" t="shared" si="76" ref="S939:U940">S943</f>
        <v>0</v>
      </c>
      <c r="T939" s="81">
        <f t="shared" si="76"/>
        <v>0</v>
      </c>
      <c r="U939" s="88">
        <f t="shared" si="76"/>
        <v>0</v>
      </c>
      <c r="V939" s="80"/>
      <c r="W939" s="81"/>
      <c r="X939" s="1"/>
    </row>
    <row r="940" spans="1:24" ht="23.25">
      <c r="A940" s="1"/>
      <c r="B940" s="40"/>
      <c r="C940" s="40"/>
      <c r="D940" s="40"/>
      <c r="E940" s="40"/>
      <c r="F940" s="50"/>
      <c r="G940" s="96"/>
      <c r="H940" s="96"/>
      <c r="I940" s="44"/>
      <c r="J940" s="48" t="s">
        <v>41</v>
      </c>
      <c r="K940" s="49"/>
      <c r="L940" s="42"/>
      <c r="M940" s="86"/>
      <c r="N940" s="71"/>
      <c r="O940" s="72"/>
      <c r="P940" s="70"/>
      <c r="Q940" s="78"/>
      <c r="R940" s="79"/>
      <c r="S940" s="80">
        <f t="shared" si="76"/>
        <v>123816.9</v>
      </c>
      <c r="T940" s="81">
        <f t="shared" si="76"/>
        <v>111585</v>
      </c>
      <c r="U940" s="88">
        <f t="shared" si="76"/>
        <v>104526.8</v>
      </c>
      <c r="V940" s="80">
        <f>(U940/S940)*100</f>
        <v>84.4204627962742</v>
      </c>
      <c r="W940" s="81">
        <f>(U940/T940)*100</f>
        <v>93.6745978402115</v>
      </c>
      <c r="X940" s="1"/>
    </row>
    <row r="941" spans="1:24" ht="23.25">
      <c r="A941" s="1"/>
      <c r="B941" s="40"/>
      <c r="C941" s="40"/>
      <c r="D941" s="40"/>
      <c r="E941" s="40"/>
      <c r="F941" s="50"/>
      <c r="G941" s="96"/>
      <c r="H941" s="96"/>
      <c r="I941" s="44"/>
      <c r="J941" s="48"/>
      <c r="K941" s="49"/>
      <c r="L941" s="42"/>
      <c r="M941" s="86"/>
      <c r="N941" s="71"/>
      <c r="O941" s="72"/>
      <c r="P941" s="70"/>
      <c r="Q941" s="78"/>
      <c r="R941" s="79"/>
      <c r="S941" s="80"/>
      <c r="T941" s="81"/>
      <c r="U941" s="88"/>
      <c r="V941" s="80"/>
      <c r="W941" s="81"/>
      <c r="X941" s="1"/>
    </row>
    <row r="942" spans="1:24" ht="23.25">
      <c r="A942" s="1"/>
      <c r="B942" s="40"/>
      <c r="C942" s="40"/>
      <c r="D942" s="40"/>
      <c r="E942" s="40"/>
      <c r="F942" s="50"/>
      <c r="G942" s="96"/>
      <c r="H942" s="96" t="s">
        <v>486</v>
      </c>
      <c r="I942" s="44"/>
      <c r="J942" s="48" t="s">
        <v>487</v>
      </c>
      <c r="K942" s="49"/>
      <c r="L942" s="42"/>
      <c r="M942" s="86"/>
      <c r="N942" s="71"/>
      <c r="O942" s="72"/>
      <c r="P942" s="70"/>
      <c r="Q942" s="78"/>
      <c r="R942" s="79"/>
      <c r="S942" s="80">
        <f>SUM(S943:S944)</f>
        <v>123816.9</v>
      </c>
      <c r="T942" s="81">
        <f>SUM(T943:T944)</f>
        <v>111585</v>
      </c>
      <c r="U942" s="88">
        <f>SUM(U943:U944)</f>
        <v>104526.8</v>
      </c>
      <c r="V942" s="80">
        <f>(U942/S942)*100</f>
        <v>84.4204627962742</v>
      </c>
      <c r="W942" s="81">
        <f>(U942/T942)*100</f>
        <v>93.6745978402115</v>
      </c>
      <c r="X942" s="1"/>
    </row>
    <row r="943" spans="1:24" ht="23.25">
      <c r="A943" s="1"/>
      <c r="B943" s="40"/>
      <c r="C943" s="40"/>
      <c r="D943" s="40"/>
      <c r="E943" s="40"/>
      <c r="F943" s="50"/>
      <c r="G943" s="96"/>
      <c r="H943" s="96"/>
      <c r="I943" s="44"/>
      <c r="J943" s="48" t="s">
        <v>40</v>
      </c>
      <c r="K943" s="49"/>
      <c r="L943" s="42"/>
      <c r="M943" s="86"/>
      <c r="N943" s="71"/>
      <c r="O943" s="72"/>
      <c r="P943" s="70"/>
      <c r="Q943" s="78"/>
      <c r="R943" s="79"/>
      <c r="S943" s="80"/>
      <c r="T943" s="81"/>
      <c r="U943" s="88"/>
      <c r="V943" s="80"/>
      <c r="W943" s="81"/>
      <c r="X943" s="1"/>
    </row>
    <row r="944" spans="1:24" ht="23.25">
      <c r="A944" s="1"/>
      <c r="B944" s="43"/>
      <c r="C944" s="43"/>
      <c r="D944" s="43"/>
      <c r="E944" s="43"/>
      <c r="F944" s="50"/>
      <c r="G944" s="42"/>
      <c r="H944" s="43"/>
      <c r="I944" s="44"/>
      <c r="J944" s="48" t="s">
        <v>41</v>
      </c>
      <c r="K944" s="49"/>
      <c r="L944" s="42"/>
      <c r="M944" s="86"/>
      <c r="N944" s="71"/>
      <c r="O944" s="72"/>
      <c r="P944" s="70"/>
      <c r="Q944" s="78"/>
      <c r="R944" s="79"/>
      <c r="S944" s="80">
        <v>123816.9</v>
      </c>
      <c r="T944" s="81">
        <v>111585</v>
      </c>
      <c r="U944" s="88">
        <v>104526.8</v>
      </c>
      <c r="V944" s="80">
        <f>(U944/S944)*100</f>
        <v>84.4204627962742</v>
      </c>
      <c r="W944" s="81">
        <f>(U944/T944)*100</f>
        <v>93.6745978402115</v>
      </c>
      <c r="X944" s="1"/>
    </row>
    <row r="945" spans="1:24" ht="23.25">
      <c r="A945" s="1"/>
      <c r="B945" s="54"/>
      <c r="C945" s="54"/>
      <c r="D945" s="54"/>
      <c r="E945" s="54"/>
      <c r="F945" s="52"/>
      <c r="G945" s="53"/>
      <c r="H945" s="54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84"/>
      <c r="T945" s="85"/>
      <c r="U945" s="82"/>
      <c r="V945" s="84"/>
      <c r="W945" s="8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578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35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24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36</v>
      </c>
      <c r="O949" s="62"/>
      <c r="P949" s="62"/>
      <c r="Q949" s="62"/>
      <c r="R949" s="63"/>
      <c r="S949" s="14" t="s">
        <v>2</v>
      </c>
      <c r="T949" s="15"/>
      <c r="U949" s="15"/>
      <c r="V949" s="15"/>
      <c r="W949" s="16"/>
      <c r="X949" s="1"/>
    </row>
    <row r="950" spans="1:24" ht="23.25">
      <c r="A950" s="1"/>
      <c r="B950" s="20" t="s">
        <v>25</v>
      </c>
      <c r="C950" s="21"/>
      <c r="D950" s="21"/>
      <c r="E950" s="21"/>
      <c r="F950" s="21"/>
      <c r="G950" s="21"/>
      <c r="H950" s="61"/>
      <c r="I950" s="1"/>
      <c r="J950" s="2" t="s">
        <v>4</v>
      </c>
      <c r="K950" s="18"/>
      <c r="L950" s="23" t="s">
        <v>33</v>
      </c>
      <c r="M950" s="23" t="s">
        <v>21</v>
      </c>
      <c r="N950" s="64"/>
      <c r="O950" s="17"/>
      <c r="P950" s="65"/>
      <c r="Q950" s="23" t="s">
        <v>3</v>
      </c>
      <c r="R950" s="16"/>
      <c r="S950" s="20" t="s">
        <v>37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34</v>
      </c>
      <c r="M951" s="30" t="s">
        <v>22</v>
      </c>
      <c r="N951" s="28" t="s">
        <v>6</v>
      </c>
      <c r="O951" s="67" t="s">
        <v>7</v>
      </c>
      <c r="P951" s="28" t="s">
        <v>8</v>
      </c>
      <c r="Q951" s="20" t="s">
        <v>31</v>
      </c>
      <c r="R951" s="22"/>
      <c r="S951" s="24"/>
      <c r="T951" s="25"/>
      <c r="U951" s="1"/>
      <c r="V951" s="14" t="s">
        <v>3</v>
      </c>
      <c r="W951" s="16"/>
      <c r="X951" s="1"/>
    </row>
    <row r="952" spans="1:24" ht="23.25">
      <c r="A952" s="1"/>
      <c r="B952" s="14" t="s">
        <v>14</v>
      </c>
      <c r="C952" s="14" t="s">
        <v>15</v>
      </c>
      <c r="D952" s="14" t="s">
        <v>16</v>
      </c>
      <c r="E952" s="14" t="s">
        <v>17</v>
      </c>
      <c r="F952" s="27" t="s">
        <v>18</v>
      </c>
      <c r="G952" s="2" t="s">
        <v>5</v>
      </c>
      <c r="H952" s="14" t="s">
        <v>19</v>
      </c>
      <c r="I952" s="24"/>
      <c r="J952" s="1"/>
      <c r="K952" s="18"/>
      <c r="L952" s="26" t="s">
        <v>20</v>
      </c>
      <c r="M952" s="28" t="s">
        <v>23</v>
      </c>
      <c r="N952" s="28"/>
      <c r="O952" s="28"/>
      <c r="P952" s="28"/>
      <c r="Q952" s="26" t="s">
        <v>26</v>
      </c>
      <c r="R952" s="29" t="s">
        <v>26</v>
      </c>
      <c r="S952" s="30" t="s">
        <v>6</v>
      </c>
      <c r="T952" s="28" t="s">
        <v>9</v>
      </c>
      <c r="U952" s="26" t="s">
        <v>10</v>
      </c>
      <c r="V952" s="14" t="s">
        <v>11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27</v>
      </c>
      <c r="R953" s="37" t="s">
        <v>28</v>
      </c>
      <c r="S953" s="31"/>
      <c r="T953" s="32"/>
      <c r="U953" s="33"/>
      <c r="V953" s="38" t="s">
        <v>29</v>
      </c>
      <c r="W953" s="39" t="s">
        <v>30</v>
      </c>
      <c r="X953" s="1"/>
    </row>
    <row r="954" spans="1:24" ht="23.25">
      <c r="A954" s="1"/>
      <c r="B954" s="40"/>
      <c r="C954" s="40"/>
      <c r="D954" s="40"/>
      <c r="E954" s="40"/>
      <c r="F954" s="41"/>
      <c r="G954" s="42"/>
      <c r="H954" s="43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80"/>
      <c r="T954" s="80"/>
      <c r="U954" s="80"/>
      <c r="V954" s="80"/>
      <c r="W954" s="81"/>
      <c r="X954" s="1"/>
    </row>
    <row r="955" spans="1:24" ht="23.25">
      <c r="A955" s="1"/>
      <c r="B955" s="96" t="s">
        <v>153</v>
      </c>
      <c r="C955" s="96" t="s">
        <v>155</v>
      </c>
      <c r="D955" s="96" t="s">
        <v>76</v>
      </c>
      <c r="E955" s="96" t="s">
        <v>45</v>
      </c>
      <c r="F955" s="96" t="s">
        <v>490</v>
      </c>
      <c r="G955" s="96"/>
      <c r="H955" s="96"/>
      <c r="I955" s="44"/>
      <c r="J955" s="48" t="s">
        <v>491</v>
      </c>
      <c r="K955" s="49"/>
      <c r="L955" s="42"/>
      <c r="M955" s="86"/>
      <c r="N955" s="71"/>
      <c r="O955" s="72"/>
      <c r="P955" s="70"/>
      <c r="Q955" s="78"/>
      <c r="R955" s="79"/>
      <c r="S955" s="80">
        <f>SUM(S956:S957)</f>
        <v>146420.2</v>
      </c>
      <c r="T955" s="81">
        <f>SUM(T956:T957)</f>
        <v>146420.2</v>
      </c>
      <c r="U955" s="88">
        <f>SUM(U956:U957)</f>
        <v>146420.2</v>
      </c>
      <c r="V955" s="80">
        <f>(U955/S955)*100</f>
        <v>100</v>
      </c>
      <c r="W955" s="81">
        <f>(U955/T955)*100</f>
        <v>100</v>
      </c>
      <c r="X955" s="1"/>
    </row>
    <row r="956" spans="1:24" ht="23.25">
      <c r="A956" s="1"/>
      <c r="B956" s="96"/>
      <c r="C956" s="96"/>
      <c r="D956" s="96"/>
      <c r="E956" s="96"/>
      <c r="F956" s="96"/>
      <c r="G956" s="96"/>
      <c r="H956" s="96"/>
      <c r="I956" s="44"/>
      <c r="J956" s="48" t="s">
        <v>40</v>
      </c>
      <c r="K956" s="49"/>
      <c r="L956" s="42"/>
      <c r="M956" s="86"/>
      <c r="N956" s="71"/>
      <c r="O956" s="72"/>
      <c r="P956" s="70"/>
      <c r="Q956" s="78"/>
      <c r="R956" s="79"/>
      <c r="S956" s="80">
        <f aca="true" t="shared" si="77" ref="S956:U957">S960+S969</f>
        <v>0</v>
      </c>
      <c r="T956" s="81">
        <f t="shared" si="77"/>
        <v>0</v>
      </c>
      <c r="U956" s="88">
        <f t="shared" si="77"/>
        <v>0</v>
      </c>
      <c r="V956" s="80"/>
      <c r="W956" s="81"/>
      <c r="X956" s="1"/>
    </row>
    <row r="957" spans="1:24" ht="23.25">
      <c r="A957" s="1"/>
      <c r="B957" s="96"/>
      <c r="C957" s="96"/>
      <c r="D957" s="96"/>
      <c r="E957" s="96"/>
      <c r="F957" s="96"/>
      <c r="G957" s="96"/>
      <c r="H957" s="96"/>
      <c r="I957" s="44"/>
      <c r="J957" s="48" t="s">
        <v>41</v>
      </c>
      <c r="K957" s="49"/>
      <c r="L957" s="42"/>
      <c r="M957" s="86"/>
      <c r="N957" s="71"/>
      <c r="O957" s="72"/>
      <c r="P957" s="70"/>
      <c r="Q957" s="78"/>
      <c r="R957" s="79"/>
      <c r="S957" s="80">
        <f t="shared" si="77"/>
        <v>146420.2</v>
      </c>
      <c r="T957" s="81">
        <f t="shared" si="77"/>
        <v>146420.2</v>
      </c>
      <c r="U957" s="88">
        <f t="shared" si="77"/>
        <v>146420.2</v>
      </c>
      <c r="V957" s="80">
        <f>(U957/S957)*100</f>
        <v>100</v>
      </c>
      <c r="W957" s="81">
        <f>(U957/T957)*100</f>
        <v>100</v>
      </c>
      <c r="X957" s="1"/>
    </row>
    <row r="958" spans="1:24" ht="23.25">
      <c r="A958" s="1"/>
      <c r="B958" s="96"/>
      <c r="C958" s="96"/>
      <c r="D958" s="96"/>
      <c r="E958" s="96"/>
      <c r="F958" s="96"/>
      <c r="G958" s="96"/>
      <c r="H958" s="96"/>
      <c r="I958" s="44"/>
      <c r="J958" s="48"/>
      <c r="K958" s="49"/>
      <c r="L958" s="42"/>
      <c r="M958" s="86"/>
      <c r="N958" s="71"/>
      <c r="O958" s="72"/>
      <c r="P958" s="70"/>
      <c r="Q958" s="78"/>
      <c r="R958" s="79"/>
      <c r="S958" s="80"/>
      <c r="T958" s="81"/>
      <c r="U958" s="88"/>
      <c r="V958" s="80"/>
      <c r="W958" s="81"/>
      <c r="X958" s="1"/>
    </row>
    <row r="959" spans="1:24" ht="23.25">
      <c r="A959" s="1"/>
      <c r="B959" s="96"/>
      <c r="C959" s="96"/>
      <c r="D959" s="96"/>
      <c r="E959" s="96"/>
      <c r="F959" s="96"/>
      <c r="G959" s="96" t="s">
        <v>49</v>
      </c>
      <c r="H959" s="96"/>
      <c r="I959" s="44"/>
      <c r="J959" s="48" t="s">
        <v>50</v>
      </c>
      <c r="K959" s="49"/>
      <c r="L959" s="42"/>
      <c r="M959" s="86"/>
      <c r="N959" s="71"/>
      <c r="O959" s="72"/>
      <c r="P959" s="70"/>
      <c r="Q959" s="78"/>
      <c r="R959" s="79"/>
      <c r="S959" s="80">
        <f>SUM(S960:S961)</f>
        <v>146420.2</v>
      </c>
      <c r="T959" s="81">
        <f>SUM(T960:T961)</f>
        <v>129420.2</v>
      </c>
      <c r="U959" s="88">
        <f>SUM(U960:U961)</f>
        <v>129420.2</v>
      </c>
      <c r="V959" s="80">
        <f>(U959/S959)*100</f>
        <v>88.38958012623941</v>
      </c>
      <c r="W959" s="81">
        <f>(U959/T959)*100</f>
        <v>100</v>
      </c>
      <c r="X959" s="1"/>
    </row>
    <row r="960" spans="1:24" ht="23.25">
      <c r="A960" s="1"/>
      <c r="B960" s="96"/>
      <c r="C960" s="96"/>
      <c r="D960" s="96"/>
      <c r="E960" s="96"/>
      <c r="F960" s="96"/>
      <c r="G960" s="96"/>
      <c r="H960" s="96"/>
      <c r="I960" s="44"/>
      <c r="J960" s="48" t="s">
        <v>40</v>
      </c>
      <c r="K960" s="49"/>
      <c r="L960" s="42"/>
      <c r="M960" s="86"/>
      <c r="N960" s="71"/>
      <c r="O960" s="72"/>
      <c r="P960" s="70"/>
      <c r="Q960" s="78"/>
      <c r="R960" s="79"/>
      <c r="S960" s="80">
        <f aca="true" t="shared" si="78" ref="S960:U961">S964</f>
        <v>0</v>
      </c>
      <c r="T960" s="81">
        <f t="shared" si="78"/>
        <v>0</v>
      </c>
      <c r="U960" s="88">
        <f t="shared" si="78"/>
        <v>0</v>
      </c>
      <c r="V960" s="80"/>
      <c r="W960" s="81"/>
      <c r="X960" s="1"/>
    </row>
    <row r="961" spans="1:24" ht="23.25">
      <c r="A961" s="1"/>
      <c r="B961" s="96"/>
      <c r="C961" s="96"/>
      <c r="D961" s="96"/>
      <c r="E961" s="96"/>
      <c r="F961" s="96"/>
      <c r="G961" s="96"/>
      <c r="H961" s="96"/>
      <c r="I961" s="44"/>
      <c r="J961" s="48" t="s">
        <v>41</v>
      </c>
      <c r="K961" s="49"/>
      <c r="L961" s="42"/>
      <c r="M961" s="86"/>
      <c r="N961" s="71"/>
      <c r="O961" s="72"/>
      <c r="P961" s="70"/>
      <c r="Q961" s="78"/>
      <c r="R961" s="79"/>
      <c r="S961" s="80">
        <f t="shared" si="78"/>
        <v>146420.2</v>
      </c>
      <c r="T961" s="81">
        <f t="shared" si="78"/>
        <v>129420.2</v>
      </c>
      <c r="U961" s="88">
        <f t="shared" si="78"/>
        <v>129420.2</v>
      </c>
      <c r="V961" s="80">
        <f>(U961/S961)*100</f>
        <v>88.38958012623941</v>
      </c>
      <c r="W961" s="81">
        <f>(U961/T961)*100</f>
        <v>100</v>
      </c>
      <c r="X961" s="1"/>
    </row>
    <row r="962" spans="1:24" ht="23.25">
      <c r="A962" s="1"/>
      <c r="B962" s="96"/>
      <c r="C962" s="96"/>
      <c r="D962" s="96"/>
      <c r="E962" s="96"/>
      <c r="F962" s="96"/>
      <c r="G962" s="96"/>
      <c r="H962" s="96"/>
      <c r="I962" s="44"/>
      <c r="J962" s="48"/>
      <c r="K962" s="49"/>
      <c r="L962" s="42"/>
      <c r="M962" s="86"/>
      <c r="N962" s="71"/>
      <c r="O962" s="72"/>
      <c r="P962" s="70"/>
      <c r="Q962" s="78"/>
      <c r="R962" s="79"/>
      <c r="S962" s="80"/>
      <c r="T962" s="81"/>
      <c r="U962" s="88"/>
      <c r="V962" s="80"/>
      <c r="W962" s="81"/>
      <c r="X962" s="1"/>
    </row>
    <row r="963" spans="1:24" ht="23.25">
      <c r="A963" s="1"/>
      <c r="B963" s="96"/>
      <c r="C963" s="96"/>
      <c r="D963" s="96"/>
      <c r="E963" s="96"/>
      <c r="F963" s="96"/>
      <c r="G963" s="96"/>
      <c r="H963" s="96" t="s">
        <v>492</v>
      </c>
      <c r="I963" s="44"/>
      <c r="J963" s="48" t="s">
        <v>493</v>
      </c>
      <c r="K963" s="49"/>
      <c r="L963" s="42"/>
      <c r="M963" s="86"/>
      <c r="N963" s="71"/>
      <c r="O963" s="72"/>
      <c r="P963" s="70"/>
      <c r="Q963" s="78"/>
      <c r="R963" s="79"/>
      <c r="S963" s="80">
        <f>SUM(S964:S965)</f>
        <v>146420.2</v>
      </c>
      <c r="T963" s="81">
        <f>SUM(T964:T965)</f>
        <v>129420.2</v>
      </c>
      <c r="U963" s="88">
        <f>SUM(U964:U965)</f>
        <v>129420.2</v>
      </c>
      <c r="V963" s="80">
        <f>(U963/S963)*100</f>
        <v>88.38958012623941</v>
      </c>
      <c r="W963" s="81">
        <f>(U963/T963)*100</f>
        <v>100</v>
      </c>
      <c r="X963" s="1"/>
    </row>
    <row r="964" spans="1:24" ht="23.25">
      <c r="A964" s="1"/>
      <c r="B964" s="96"/>
      <c r="C964" s="96"/>
      <c r="D964" s="96"/>
      <c r="E964" s="96"/>
      <c r="F964" s="96"/>
      <c r="G964" s="96"/>
      <c r="H964" s="96"/>
      <c r="I964" s="44"/>
      <c r="J964" s="48" t="s">
        <v>40</v>
      </c>
      <c r="K964" s="49"/>
      <c r="L964" s="42"/>
      <c r="M964" s="86"/>
      <c r="N964" s="71"/>
      <c r="O964" s="72"/>
      <c r="P964" s="70"/>
      <c r="Q964" s="78"/>
      <c r="R964" s="79"/>
      <c r="S964" s="80"/>
      <c r="T964" s="81"/>
      <c r="U964" s="88"/>
      <c r="V964" s="80"/>
      <c r="W964" s="81"/>
      <c r="X964" s="1"/>
    </row>
    <row r="965" spans="1:24" ht="23.25">
      <c r="A965" s="1"/>
      <c r="B965" s="96"/>
      <c r="C965" s="96"/>
      <c r="D965" s="96"/>
      <c r="E965" s="96"/>
      <c r="F965" s="96"/>
      <c r="G965" s="96"/>
      <c r="H965" s="96"/>
      <c r="I965" s="44"/>
      <c r="J965" s="48" t="s">
        <v>41</v>
      </c>
      <c r="K965" s="49"/>
      <c r="L965" s="42"/>
      <c r="M965" s="86"/>
      <c r="N965" s="71"/>
      <c r="O965" s="72"/>
      <c r="P965" s="70"/>
      <c r="Q965" s="78"/>
      <c r="R965" s="79"/>
      <c r="S965" s="80">
        <v>146420.2</v>
      </c>
      <c r="T965" s="81">
        <v>129420.2</v>
      </c>
      <c r="U965" s="88">
        <v>129420.2</v>
      </c>
      <c r="V965" s="80">
        <f>(U965/S965)*100</f>
        <v>88.38958012623941</v>
      </c>
      <c r="W965" s="81">
        <f>(U965/T965)*100</f>
        <v>100</v>
      </c>
      <c r="X965" s="1"/>
    </row>
    <row r="966" spans="1:24" ht="23.25">
      <c r="A966" s="1"/>
      <c r="B966" s="96"/>
      <c r="C966" s="96"/>
      <c r="D966" s="96"/>
      <c r="E966" s="96"/>
      <c r="F966" s="96"/>
      <c r="G966" s="96"/>
      <c r="H966" s="96"/>
      <c r="I966" s="44"/>
      <c r="J966" s="48"/>
      <c r="K966" s="49"/>
      <c r="L966" s="42"/>
      <c r="M966" s="86"/>
      <c r="N966" s="71"/>
      <c r="O966" s="72"/>
      <c r="P966" s="70"/>
      <c r="Q966" s="78"/>
      <c r="R966" s="79"/>
      <c r="S966" s="80"/>
      <c r="T966" s="81"/>
      <c r="U966" s="88"/>
      <c r="V966" s="80"/>
      <c r="W966" s="81"/>
      <c r="X966" s="1"/>
    </row>
    <row r="967" spans="1:24" ht="23.25">
      <c r="A967" s="1"/>
      <c r="B967" s="96"/>
      <c r="C967" s="96"/>
      <c r="D967" s="96"/>
      <c r="E967" s="96"/>
      <c r="F967" s="96"/>
      <c r="G967" s="96" t="s">
        <v>494</v>
      </c>
      <c r="H967" s="96"/>
      <c r="I967" s="44"/>
      <c r="J967" s="48" t="s">
        <v>495</v>
      </c>
      <c r="K967" s="49"/>
      <c r="L967" s="42"/>
      <c r="M967" s="86"/>
      <c r="N967" s="71"/>
      <c r="O967" s="72"/>
      <c r="P967" s="70"/>
      <c r="Q967" s="78"/>
      <c r="R967" s="79"/>
      <c r="S967" s="80"/>
      <c r="T967" s="81"/>
      <c r="U967" s="88"/>
      <c r="V967" s="80"/>
      <c r="W967" s="81"/>
      <c r="X967" s="1"/>
    </row>
    <row r="968" spans="1:24" ht="23.25">
      <c r="A968" s="1"/>
      <c r="B968" s="96"/>
      <c r="C968" s="96"/>
      <c r="D968" s="96"/>
      <c r="E968" s="96"/>
      <c r="F968" s="96"/>
      <c r="G968" s="96"/>
      <c r="H968" s="96"/>
      <c r="I968" s="44"/>
      <c r="J968" s="48" t="s">
        <v>602</v>
      </c>
      <c r="K968" s="49"/>
      <c r="L968" s="42"/>
      <c r="M968" s="86"/>
      <c r="N968" s="71"/>
      <c r="O968" s="72"/>
      <c r="P968" s="70"/>
      <c r="Q968" s="78"/>
      <c r="R968" s="79"/>
      <c r="S968" s="80">
        <f>SUM(S969:S970)</f>
        <v>0</v>
      </c>
      <c r="T968" s="81">
        <f>SUM(T969:T970)</f>
        <v>17000</v>
      </c>
      <c r="U968" s="88">
        <f>SUM(U969:U970)</f>
        <v>17000</v>
      </c>
      <c r="V968" s="80"/>
      <c r="W968" s="81">
        <f>(U968/T968)*100</f>
        <v>100</v>
      </c>
      <c r="X968" s="1"/>
    </row>
    <row r="969" spans="1:24" ht="23.25">
      <c r="A969" s="1"/>
      <c r="B969" s="96"/>
      <c r="C969" s="96"/>
      <c r="D969" s="96"/>
      <c r="E969" s="96"/>
      <c r="F969" s="96"/>
      <c r="G969" s="96"/>
      <c r="H969" s="96"/>
      <c r="I969" s="44"/>
      <c r="J969" s="48" t="s">
        <v>40</v>
      </c>
      <c r="K969" s="49"/>
      <c r="L969" s="42"/>
      <c r="M969" s="86"/>
      <c r="N969" s="71"/>
      <c r="O969" s="72"/>
      <c r="P969" s="70"/>
      <c r="Q969" s="78"/>
      <c r="R969" s="79"/>
      <c r="S969" s="80">
        <f aca="true" t="shared" si="79" ref="S969:U970">S973</f>
        <v>0</v>
      </c>
      <c r="T969" s="81">
        <f t="shared" si="79"/>
        <v>0</v>
      </c>
      <c r="U969" s="88">
        <f t="shared" si="79"/>
        <v>0</v>
      </c>
      <c r="V969" s="80"/>
      <c r="W969" s="81"/>
      <c r="X969" s="1"/>
    </row>
    <row r="970" spans="1:24" ht="23.25">
      <c r="A970" s="1"/>
      <c r="B970" s="96"/>
      <c r="C970" s="96"/>
      <c r="D970" s="96"/>
      <c r="E970" s="96"/>
      <c r="F970" s="96"/>
      <c r="G970" s="96"/>
      <c r="H970" s="96"/>
      <c r="I970" s="44"/>
      <c r="J970" s="48" t="s">
        <v>41</v>
      </c>
      <c r="K970" s="49"/>
      <c r="L970" s="42"/>
      <c r="M970" s="86"/>
      <c r="N970" s="71"/>
      <c r="O970" s="72"/>
      <c r="P970" s="70"/>
      <c r="Q970" s="78"/>
      <c r="R970" s="79"/>
      <c r="S970" s="80">
        <f t="shared" si="79"/>
        <v>0</v>
      </c>
      <c r="T970" s="81">
        <f t="shared" si="79"/>
        <v>17000</v>
      </c>
      <c r="U970" s="88">
        <f t="shared" si="79"/>
        <v>17000</v>
      </c>
      <c r="V970" s="80"/>
      <c r="W970" s="81">
        <f>(U970/T970)*100</f>
        <v>100</v>
      </c>
      <c r="X970" s="1"/>
    </row>
    <row r="971" spans="1:24" ht="23.25">
      <c r="A971" s="1"/>
      <c r="B971" s="96"/>
      <c r="C971" s="96"/>
      <c r="D971" s="96"/>
      <c r="E971" s="96"/>
      <c r="F971" s="96"/>
      <c r="G971" s="96"/>
      <c r="H971" s="96"/>
      <c r="I971" s="44"/>
      <c r="J971" s="48"/>
      <c r="K971" s="49"/>
      <c r="L971" s="42"/>
      <c r="M971" s="86"/>
      <c r="N971" s="71"/>
      <c r="O971" s="72"/>
      <c r="P971" s="70"/>
      <c r="Q971" s="78"/>
      <c r="R971" s="79"/>
      <c r="S971" s="80"/>
      <c r="T971" s="81"/>
      <c r="U971" s="88"/>
      <c r="V971" s="80"/>
      <c r="W971" s="81"/>
      <c r="X971" s="1"/>
    </row>
    <row r="972" spans="1:24" ht="23.25">
      <c r="A972" s="1"/>
      <c r="B972" s="96"/>
      <c r="C972" s="96"/>
      <c r="D972" s="96"/>
      <c r="E972" s="96"/>
      <c r="F972" s="96"/>
      <c r="G972" s="96"/>
      <c r="H972" s="96" t="s">
        <v>492</v>
      </c>
      <c r="I972" s="44"/>
      <c r="J972" s="48" t="s">
        <v>493</v>
      </c>
      <c r="K972" s="49"/>
      <c r="L972" s="42"/>
      <c r="M972" s="86"/>
      <c r="N972" s="71"/>
      <c r="O972" s="72"/>
      <c r="P972" s="70"/>
      <c r="Q972" s="78"/>
      <c r="R972" s="79"/>
      <c r="S972" s="80">
        <f>SUM(S973:S974)</f>
        <v>0</v>
      </c>
      <c r="T972" s="81">
        <f>SUM(T973:T974)</f>
        <v>17000</v>
      </c>
      <c r="U972" s="88">
        <f>SUM(U973:U974)</f>
        <v>17000</v>
      </c>
      <c r="V972" s="80"/>
      <c r="W972" s="81">
        <f>(U972/T972)*100</f>
        <v>100</v>
      </c>
      <c r="X972" s="1"/>
    </row>
    <row r="973" spans="1:24" ht="23.25">
      <c r="A973" s="1"/>
      <c r="B973" s="96"/>
      <c r="C973" s="96"/>
      <c r="D973" s="96"/>
      <c r="E973" s="96"/>
      <c r="F973" s="96"/>
      <c r="G973" s="96"/>
      <c r="H973" s="96"/>
      <c r="I973" s="44"/>
      <c r="J973" s="48" t="s">
        <v>40</v>
      </c>
      <c r="K973" s="49"/>
      <c r="L973" s="42"/>
      <c r="M973" s="86"/>
      <c r="N973" s="71"/>
      <c r="O973" s="72"/>
      <c r="P973" s="70"/>
      <c r="Q973" s="78"/>
      <c r="R973" s="79"/>
      <c r="S973" s="80"/>
      <c r="T973" s="81"/>
      <c r="U973" s="88"/>
      <c r="V973" s="80"/>
      <c r="W973" s="81"/>
      <c r="X973" s="1"/>
    </row>
    <row r="974" spans="1:24" ht="23.25">
      <c r="A974" s="1"/>
      <c r="B974" s="40"/>
      <c r="C974" s="40"/>
      <c r="D974" s="40"/>
      <c r="E974" s="40"/>
      <c r="F974" s="50"/>
      <c r="G974" s="89"/>
      <c r="H974" s="40"/>
      <c r="I974" s="44"/>
      <c r="J974" s="48" t="s">
        <v>41</v>
      </c>
      <c r="K974" s="49"/>
      <c r="L974" s="42"/>
      <c r="M974" s="86"/>
      <c r="N974" s="71"/>
      <c r="O974" s="72"/>
      <c r="P974" s="70"/>
      <c r="Q974" s="78"/>
      <c r="R974" s="79"/>
      <c r="S974" s="80"/>
      <c r="T974" s="81">
        <v>17000</v>
      </c>
      <c r="U974" s="88">
        <v>17000</v>
      </c>
      <c r="V974" s="80"/>
      <c r="W974" s="81">
        <f>(U974/T974)*100</f>
        <v>100</v>
      </c>
      <c r="X974" s="1"/>
    </row>
    <row r="975" spans="1:24" ht="23.25">
      <c r="A975" s="1"/>
      <c r="B975" s="40"/>
      <c r="C975" s="40"/>
      <c r="D975" s="40"/>
      <c r="E975" s="40"/>
      <c r="F975" s="50"/>
      <c r="G975" s="89"/>
      <c r="H975" s="40"/>
      <c r="I975" s="44"/>
      <c r="J975" s="48"/>
      <c r="K975" s="49"/>
      <c r="L975" s="42"/>
      <c r="M975" s="86"/>
      <c r="N975" s="71"/>
      <c r="O975" s="72"/>
      <c r="P975" s="70"/>
      <c r="Q975" s="78"/>
      <c r="R975" s="79"/>
      <c r="S975" s="80"/>
      <c r="T975" s="81"/>
      <c r="U975" s="88"/>
      <c r="V975" s="80"/>
      <c r="W975" s="81"/>
      <c r="X975" s="1"/>
    </row>
    <row r="976" spans="1:24" ht="23.25">
      <c r="A976" s="1"/>
      <c r="B976" s="40"/>
      <c r="C976" s="40"/>
      <c r="D976" s="40"/>
      <c r="E976" s="40"/>
      <c r="F976" s="96" t="s">
        <v>496</v>
      </c>
      <c r="G976" s="96"/>
      <c r="H976" s="40"/>
      <c r="I976" s="44"/>
      <c r="J976" s="48" t="s">
        <v>497</v>
      </c>
      <c r="K976" s="49"/>
      <c r="L976" s="42"/>
      <c r="M976" s="86"/>
      <c r="N976" s="71"/>
      <c r="O976" s="72"/>
      <c r="P976" s="70"/>
      <c r="Q976" s="78"/>
      <c r="R976" s="79"/>
      <c r="S976" s="80">
        <f>SUM(S977:S978)</f>
        <v>16094.2</v>
      </c>
      <c r="T976" s="81">
        <f>SUM(T977:T978)</f>
        <v>19307.3</v>
      </c>
      <c r="U976" s="88">
        <f>SUM(U977:U978)</f>
        <v>18710</v>
      </c>
      <c r="V976" s="80">
        <f>(U976/S976)*100</f>
        <v>116.25306010861054</v>
      </c>
      <c r="W976" s="81">
        <f>(U976/T976)*100</f>
        <v>96.90635148363572</v>
      </c>
      <c r="X976" s="1"/>
    </row>
    <row r="977" spans="1:24" ht="23.25">
      <c r="A977" s="1"/>
      <c r="B977" s="40"/>
      <c r="C977" s="40"/>
      <c r="D977" s="40"/>
      <c r="E977" s="40"/>
      <c r="F977" s="96"/>
      <c r="G977" s="96"/>
      <c r="H977" s="40"/>
      <c r="I977" s="44"/>
      <c r="J977" s="48" t="s">
        <v>40</v>
      </c>
      <c r="K977" s="49"/>
      <c r="L977" s="42"/>
      <c r="M977" s="86"/>
      <c r="N977" s="71"/>
      <c r="O977" s="72"/>
      <c r="P977" s="70"/>
      <c r="Q977" s="78"/>
      <c r="R977" s="79"/>
      <c r="S977" s="80">
        <f aca="true" t="shared" si="80" ref="S977:U978">S981</f>
        <v>16094.2</v>
      </c>
      <c r="T977" s="81">
        <f t="shared" si="80"/>
        <v>19307.3</v>
      </c>
      <c r="U977" s="88">
        <f t="shared" si="80"/>
        <v>18710</v>
      </c>
      <c r="V977" s="80">
        <f>(U977/S977)*100</f>
        <v>116.25306010861054</v>
      </c>
      <c r="W977" s="81">
        <f>(U977/T977)*100</f>
        <v>96.90635148363572</v>
      </c>
      <c r="X977" s="1"/>
    </row>
    <row r="978" spans="1:24" ht="23.25">
      <c r="A978" s="1"/>
      <c r="B978" s="40"/>
      <c r="C978" s="40"/>
      <c r="D978" s="40"/>
      <c r="E978" s="40"/>
      <c r="F978" s="96"/>
      <c r="G978" s="96"/>
      <c r="H978" s="40"/>
      <c r="I978" s="44"/>
      <c r="J978" s="48" t="s">
        <v>41</v>
      </c>
      <c r="K978" s="49"/>
      <c r="L978" s="42"/>
      <c r="M978" s="86"/>
      <c r="N978" s="71"/>
      <c r="O978" s="72"/>
      <c r="P978" s="70"/>
      <c r="Q978" s="78"/>
      <c r="R978" s="79"/>
      <c r="S978" s="80">
        <f t="shared" si="80"/>
        <v>0</v>
      </c>
      <c r="T978" s="81">
        <f t="shared" si="80"/>
        <v>0</v>
      </c>
      <c r="U978" s="88">
        <f t="shared" si="80"/>
        <v>0</v>
      </c>
      <c r="V978" s="80"/>
      <c r="W978" s="81"/>
      <c r="X978" s="1"/>
    </row>
    <row r="979" spans="1:24" ht="23.25">
      <c r="A979" s="1"/>
      <c r="B979" s="40"/>
      <c r="C979" s="40"/>
      <c r="D979" s="40"/>
      <c r="E979" s="40"/>
      <c r="F979" s="96"/>
      <c r="G979" s="96"/>
      <c r="H979" s="40"/>
      <c r="I979" s="44"/>
      <c r="J979" s="48"/>
      <c r="K979" s="49"/>
      <c r="L979" s="42"/>
      <c r="M979" s="86"/>
      <c r="N979" s="71"/>
      <c r="O979" s="72"/>
      <c r="P979" s="70"/>
      <c r="Q979" s="78"/>
      <c r="R979" s="79"/>
      <c r="S979" s="80"/>
      <c r="T979" s="81"/>
      <c r="U979" s="88"/>
      <c r="V979" s="80"/>
      <c r="W979" s="81"/>
      <c r="X979" s="1"/>
    </row>
    <row r="980" spans="1:24" ht="23.25">
      <c r="A980" s="1"/>
      <c r="B980" s="40"/>
      <c r="C980" s="40"/>
      <c r="D980" s="40"/>
      <c r="E980" s="40"/>
      <c r="F980" s="96"/>
      <c r="G980" s="96" t="s">
        <v>49</v>
      </c>
      <c r="H980" s="40"/>
      <c r="I980" s="44"/>
      <c r="J980" s="48" t="s">
        <v>50</v>
      </c>
      <c r="K980" s="49"/>
      <c r="L980" s="42"/>
      <c r="M980" s="86"/>
      <c r="N980" s="71"/>
      <c r="O980" s="72"/>
      <c r="P980" s="70"/>
      <c r="Q980" s="78"/>
      <c r="R980" s="79"/>
      <c r="S980" s="80">
        <f>SUM(S981:S982)</f>
        <v>16094.2</v>
      </c>
      <c r="T980" s="81">
        <f>SUM(T981:T982)</f>
        <v>19307.3</v>
      </c>
      <c r="U980" s="88">
        <f>SUM(U981:U982)</f>
        <v>18710</v>
      </c>
      <c r="V980" s="80">
        <f>(U980/S980)*100</f>
        <v>116.25306010861054</v>
      </c>
      <c r="W980" s="81">
        <f>(U980/T980)*100</f>
        <v>96.90635148363572</v>
      </c>
      <c r="X980" s="1"/>
    </row>
    <row r="981" spans="1:24" ht="23.25">
      <c r="A981" s="1"/>
      <c r="B981" s="40"/>
      <c r="C981" s="40"/>
      <c r="D981" s="40"/>
      <c r="E981" s="40"/>
      <c r="F981" s="50"/>
      <c r="G981" s="89"/>
      <c r="H981" s="40"/>
      <c r="I981" s="44"/>
      <c r="J981" s="48" t="s">
        <v>40</v>
      </c>
      <c r="K981" s="49"/>
      <c r="L981" s="42"/>
      <c r="M981" s="86"/>
      <c r="N981" s="71"/>
      <c r="O981" s="72"/>
      <c r="P981" s="70"/>
      <c r="Q981" s="78"/>
      <c r="R981" s="79"/>
      <c r="S981" s="80">
        <f aca="true" t="shared" si="81" ref="S981:U982">S1003</f>
        <v>16094.2</v>
      </c>
      <c r="T981" s="81">
        <f t="shared" si="81"/>
        <v>19307.3</v>
      </c>
      <c r="U981" s="88">
        <f t="shared" si="81"/>
        <v>18710</v>
      </c>
      <c r="V981" s="80">
        <f>(U981/S981)*100</f>
        <v>116.25306010861054</v>
      </c>
      <c r="W981" s="81">
        <f>(U981/T981)*100</f>
        <v>96.90635148363572</v>
      </c>
      <c r="X981" s="1"/>
    </row>
    <row r="982" spans="1:24" ht="23.25">
      <c r="A982" s="1"/>
      <c r="B982" s="40"/>
      <c r="C982" s="40"/>
      <c r="D982" s="40"/>
      <c r="E982" s="40"/>
      <c r="F982" s="50"/>
      <c r="G982" s="89"/>
      <c r="H982" s="40"/>
      <c r="I982" s="44"/>
      <c r="J982" s="48" t="s">
        <v>41</v>
      </c>
      <c r="K982" s="49"/>
      <c r="L982" s="42"/>
      <c r="M982" s="86"/>
      <c r="N982" s="71"/>
      <c r="O982" s="72"/>
      <c r="P982" s="70"/>
      <c r="Q982" s="78"/>
      <c r="R982" s="79"/>
      <c r="S982" s="80">
        <f t="shared" si="81"/>
        <v>0</v>
      </c>
      <c r="T982" s="81">
        <f t="shared" si="81"/>
        <v>0</v>
      </c>
      <c r="U982" s="88">
        <f t="shared" si="81"/>
        <v>0</v>
      </c>
      <c r="V982" s="80"/>
      <c r="W982" s="81"/>
      <c r="X982" s="1"/>
    </row>
    <row r="983" spans="1:24" ht="23.25">
      <c r="A983" s="1"/>
      <c r="B983" s="40"/>
      <c r="C983" s="40"/>
      <c r="D983" s="40"/>
      <c r="E983" s="40"/>
      <c r="F983" s="50"/>
      <c r="G983" s="89"/>
      <c r="H983" s="40"/>
      <c r="I983" s="44"/>
      <c r="J983" s="48"/>
      <c r="K983" s="49"/>
      <c r="L983" s="42"/>
      <c r="M983" s="86"/>
      <c r="N983" s="71"/>
      <c r="O983" s="72"/>
      <c r="P983" s="70"/>
      <c r="Q983" s="78"/>
      <c r="R983" s="79"/>
      <c r="S983" s="80"/>
      <c r="T983" s="81"/>
      <c r="U983" s="88"/>
      <c r="V983" s="80"/>
      <c r="W983" s="81"/>
      <c r="X983" s="1"/>
    </row>
    <row r="984" spans="1:24" ht="23.25">
      <c r="A984" s="1"/>
      <c r="B984" s="40"/>
      <c r="C984" s="40"/>
      <c r="D984" s="40"/>
      <c r="E984" s="40"/>
      <c r="F984" s="50"/>
      <c r="G984" s="89"/>
      <c r="H984" s="40"/>
      <c r="I984" s="44"/>
      <c r="J984" s="48" t="s">
        <v>498</v>
      </c>
      <c r="K984" s="49"/>
      <c r="L984" s="42" t="s">
        <v>31</v>
      </c>
      <c r="M984" s="86"/>
      <c r="N984" s="71"/>
      <c r="O984" s="72"/>
      <c r="P984" s="70"/>
      <c r="Q984" s="78"/>
      <c r="R984" s="79"/>
      <c r="S984" s="80"/>
      <c r="T984" s="81"/>
      <c r="U984" s="88"/>
      <c r="V984" s="80"/>
      <c r="W984" s="81"/>
      <c r="X984" s="1"/>
    </row>
    <row r="985" spans="1:24" ht="23.25">
      <c r="A985" s="1"/>
      <c r="B985" s="40"/>
      <c r="C985" s="40"/>
      <c r="D985" s="40"/>
      <c r="E985" s="40"/>
      <c r="F985" s="50"/>
      <c r="G985" s="89"/>
      <c r="H985" s="40"/>
      <c r="I985" s="44"/>
      <c r="J985" s="48" t="s">
        <v>499</v>
      </c>
      <c r="K985" s="49"/>
      <c r="L985" s="42" t="s">
        <v>500</v>
      </c>
      <c r="M985" s="86"/>
      <c r="N985" s="71"/>
      <c r="O985" s="72"/>
      <c r="P985" s="70"/>
      <c r="Q985" s="78"/>
      <c r="R985" s="79"/>
      <c r="S985" s="80"/>
      <c r="T985" s="81"/>
      <c r="U985" s="88"/>
      <c r="V985" s="80"/>
      <c r="W985" s="81"/>
      <c r="X985" s="1"/>
    </row>
    <row r="986" spans="1:24" ht="23.25">
      <c r="A986" s="1"/>
      <c r="B986" s="40"/>
      <c r="C986" s="40"/>
      <c r="D986" s="40"/>
      <c r="E986" s="40"/>
      <c r="F986" s="50"/>
      <c r="G986" s="89"/>
      <c r="H986" s="40"/>
      <c r="I986" s="44"/>
      <c r="J986" s="48" t="s">
        <v>603</v>
      </c>
      <c r="K986" s="49"/>
      <c r="L986" s="42" t="s">
        <v>501</v>
      </c>
      <c r="M986" s="86"/>
      <c r="N986" s="71"/>
      <c r="O986" s="72"/>
      <c r="P986" s="70"/>
      <c r="Q986" s="78"/>
      <c r="R986" s="79"/>
      <c r="S986" s="80"/>
      <c r="T986" s="81"/>
      <c r="U986" s="88"/>
      <c r="V986" s="80"/>
      <c r="W986" s="81"/>
      <c r="X986" s="1"/>
    </row>
    <row r="987" spans="1:24" ht="23.25">
      <c r="A987" s="1"/>
      <c r="B987" s="40"/>
      <c r="C987" s="40"/>
      <c r="D987" s="40"/>
      <c r="E987" s="40"/>
      <c r="F987" s="50"/>
      <c r="G987" s="89"/>
      <c r="H987" s="40"/>
      <c r="I987" s="44"/>
      <c r="J987" s="48"/>
      <c r="K987" s="49"/>
      <c r="L987" s="42" t="s">
        <v>502</v>
      </c>
      <c r="M987" s="86"/>
      <c r="N987" s="71"/>
      <c r="O987" s="72"/>
      <c r="P987" s="70"/>
      <c r="Q987" s="78"/>
      <c r="R987" s="79"/>
      <c r="S987" s="80"/>
      <c r="T987" s="81"/>
      <c r="U987" s="88"/>
      <c r="V987" s="80"/>
      <c r="W987" s="81"/>
      <c r="X987" s="1"/>
    </row>
    <row r="988" spans="1:24" ht="23.25">
      <c r="A988" s="1"/>
      <c r="B988" s="40"/>
      <c r="C988" s="40"/>
      <c r="D988" s="40"/>
      <c r="E988" s="40"/>
      <c r="F988" s="50"/>
      <c r="G988" s="89"/>
      <c r="H988" s="40"/>
      <c r="I988" s="44"/>
      <c r="J988" s="48"/>
      <c r="K988" s="49"/>
      <c r="L988" s="42" t="s">
        <v>604</v>
      </c>
      <c r="M988" s="86" t="s">
        <v>557</v>
      </c>
      <c r="N988" s="71">
        <v>55</v>
      </c>
      <c r="O988" s="72">
        <v>60</v>
      </c>
      <c r="P988" s="70">
        <v>56</v>
      </c>
      <c r="Q988" s="78">
        <f>(P988/N988)*100</f>
        <v>101.81818181818181</v>
      </c>
      <c r="R988" s="79">
        <f>(P988/O988)*100</f>
        <v>93.33333333333333</v>
      </c>
      <c r="S988" s="80">
        <f>SUM(S989:S1000)</f>
        <v>16094.2</v>
      </c>
      <c r="T988" s="81">
        <f>SUM(T989:T1000)</f>
        <v>19307.3</v>
      </c>
      <c r="U988" s="88">
        <f>SUM(U989:U1000)</f>
        <v>18710</v>
      </c>
      <c r="V988" s="80">
        <f>(U988/S988)*100</f>
        <v>116.25306010861054</v>
      </c>
      <c r="W988" s="81">
        <f>(U988/T988)*100</f>
        <v>96.90635148363572</v>
      </c>
      <c r="X988" s="1"/>
    </row>
    <row r="989" spans="1:24" ht="23.25">
      <c r="A989" s="1"/>
      <c r="B989" s="40"/>
      <c r="C989" s="40"/>
      <c r="D989" s="40"/>
      <c r="E989" s="40"/>
      <c r="F989" s="50"/>
      <c r="G989" s="89"/>
      <c r="H989" s="40"/>
      <c r="I989" s="44"/>
      <c r="J989" s="48" t="s">
        <v>40</v>
      </c>
      <c r="K989" s="49"/>
      <c r="L989" s="42"/>
      <c r="M989" s="86"/>
      <c r="N989" s="71"/>
      <c r="O989" s="72"/>
      <c r="P989" s="70"/>
      <c r="Q989" s="78"/>
      <c r="R989" s="79"/>
      <c r="S989" s="80">
        <f>S1003</f>
        <v>16094.2</v>
      </c>
      <c r="T989" s="81">
        <f>T1003</f>
        <v>19307.3</v>
      </c>
      <c r="U989" s="88">
        <f>U1003</f>
        <v>18710</v>
      </c>
      <c r="V989" s="80">
        <f>(U989/S989)*100</f>
        <v>116.25306010861054</v>
      </c>
      <c r="W989" s="81">
        <f>(U989/T989)*100</f>
        <v>96.90635148363572</v>
      </c>
      <c r="X989" s="1"/>
    </row>
    <row r="990" spans="1:24" ht="23.25">
      <c r="A990" s="1"/>
      <c r="B990" s="54"/>
      <c r="C990" s="54"/>
      <c r="D990" s="54"/>
      <c r="E990" s="54"/>
      <c r="F990" s="52"/>
      <c r="G990" s="53"/>
      <c r="H990" s="54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84"/>
      <c r="T990" s="85"/>
      <c r="U990" s="82"/>
      <c r="V990" s="84"/>
      <c r="W990" s="85"/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8"/>
      <c r="T992" s="58"/>
      <c r="U992" s="59"/>
      <c r="V992" s="58"/>
      <c r="W992" s="59" t="s">
        <v>579</v>
      </c>
      <c r="X992" s="1"/>
    </row>
    <row r="993" spans="1:24" ht="23.25">
      <c r="A993" s="1"/>
      <c r="B993" s="7"/>
      <c r="C993" s="8"/>
      <c r="D993" s="8"/>
      <c r="E993" s="8"/>
      <c r="F993" s="8"/>
      <c r="G993" s="8"/>
      <c r="H993" s="60"/>
      <c r="I993" s="10"/>
      <c r="J993" s="10"/>
      <c r="K993" s="11"/>
      <c r="L993" s="7" t="s">
        <v>35</v>
      </c>
      <c r="M993" s="12"/>
      <c r="N993" s="12"/>
      <c r="O993" s="12"/>
      <c r="P993" s="12"/>
      <c r="Q993" s="12"/>
      <c r="R993" s="12"/>
      <c r="S993" s="13"/>
      <c r="T993" s="8"/>
      <c r="U993" s="8"/>
      <c r="V993" s="8"/>
      <c r="W993" s="9"/>
      <c r="X993" s="1"/>
    </row>
    <row r="994" spans="1:24" ht="23.25">
      <c r="A994" s="1"/>
      <c r="B994" s="14" t="s">
        <v>24</v>
      </c>
      <c r="C994" s="15"/>
      <c r="D994" s="15"/>
      <c r="E994" s="15"/>
      <c r="F994" s="15"/>
      <c r="G994" s="15"/>
      <c r="H994" s="61"/>
      <c r="I994" s="17"/>
      <c r="J994" s="17"/>
      <c r="K994" s="18"/>
      <c r="L994" s="19"/>
      <c r="M994" s="66"/>
      <c r="N994" s="62" t="s">
        <v>36</v>
      </c>
      <c r="O994" s="62"/>
      <c r="P994" s="62"/>
      <c r="Q994" s="62"/>
      <c r="R994" s="63"/>
      <c r="S994" s="14" t="s">
        <v>2</v>
      </c>
      <c r="T994" s="15"/>
      <c r="U994" s="15"/>
      <c r="V994" s="15"/>
      <c r="W994" s="16"/>
      <c r="X994" s="1"/>
    </row>
    <row r="995" spans="1:24" ht="23.25">
      <c r="A995" s="1"/>
      <c r="B995" s="20" t="s">
        <v>25</v>
      </c>
      <c r="C995" s="21"/>
      <c r="D995" s="21"/>
      <c r="E995" s="21"/>
      <c r="F995" s="21"/>
      <c r="G995" s="21"/>
      <c r="H995" s="61"/>
      <c r="I995" s="1"/>
      <c r="J995" s="2" t="s">
        <v>4</v>
      </c>
      <c r="K995" s="18"/>
      <c r="L995" s="23" t="s">
        <v>33</v>
      </c>
      <c r="M995" s="23" t="s">
        <v>21</v>
      </c>
      <c r="N995" s="64"/>
      <c r="O995" s="17"/>
      <c r="P995" s="65"/>
      <c r="Q995" s="23" t="s">
        <v>3</v>
      </c>
      <c r="R995" s="16"/>
      <c r="S995" s="20" t="s">
        <v>37</v>
      </c>
      <c r="T995" s="21"/>
      <c r="U995" s="21"/>
      <c r="V995" s="21"/>
      <c r="W995" s="22"/>
      <c r="X995" s="1"/>
    </row>
    <row r="996" spans="1:24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34</v>
      </c>
      <c r="M996" s="30" t="s">
        <v>22</v>
      </c>
      <c r="N996" s="28" t="s">
        <v>6</v>
      </c>
      <c r="O996" s="67" t="s">
        <v>7</v>
      </c>
      <c r="P996" s="28" t="s">
        <v>8</v>
      </c>
      <c r="Q996" s="20" t="s">
        <v>31</v>
      </c>
      <c r="R996" s="22"/>
      <c r="S996" s="24"/>
      <c r="T996" s="25"/>
      <c r="U996" s="1"/>
      <c r="V996" s="14" t="s">
        <v>3</v>
      </c>
      <c r="W996" s="16"/>
      <c r="X996" s="1"/>
    </row>
    <row r="997" spans="1:24" ht="23.25">
      <c r="A997" s="1"/>
      <c r="B997" s="14" t="s">
        <v>14</v>
      </c>
      <c r="C997" s="14" t="s">
        <v>15</v>
      </c>
      <c r="D997" s="14" t="s">
        <v>16</v>
      </c>
      <c r="E997" s="14" t="s">
        <v>17</v>
      </c>
      <c r="F997" s="27" t="s">
        <v>18</v>
      </c>
      <c r="G997" s="2" t="s">
        <v>5</v>
      </c>
      <c r="H997" s="14" t="s">
        <v>19</v>
      </c>
      <c r="I997" s="24"/>
      <c r="J997" s="1"/>
      <c r="K997" s="18"/>
      <c r="L997" s="26" t="s">
        <v>20</v>
      </c>
      <c r="M997" s="28" t="s">
        <v>23</v>
      </c>
      <c r="N997" s="28"/>
      <c r="O997" s="28"/>
      <c r="P997" s="28"/>
      <c r="Q997" s="26" t="s">
        <v>26</v>
      </c>
      <c r="R997" s="29" t="s">
        <v>26</v>
      </c>
      <c r="S997" s="30" t="s">
        <v>6</v>
      </c>
      <c r="T997" s="28" t="s">
        <v>9</v>
      </c>
      <c r="U997" s="26" t="s">
        <v>10</v>
      </c>
      <c r="V997" s="14" t="s">
        <v>11</v>
      </c>
      <c r="W997" s="16"/>
      <c r="X997" s="1"/>
    </row>
    <row r="998" spans="1:24" ht="23.25">
      <c r="A998" s="1"/>
      <c r="B998" s="31"/>
      <c r="C998" s="31"/>
      <c r="D998" s="31"/>
      <c r="E998" s="31"/>
      <c r="F998" s="32"/>
      <c r="G998" s="33"/>
      <c r="H998" s="31"/>
      <c r="I998" s="31"/>
      <c r="J998" s="33"/>
      <c r="K998" s="34"/>
      <c r="L998" s="35"/>
      <c r="M998" s="36"/>
      <c r="N998" s="36"/>
      <c r="O998" s="36"/>
      <c r="P998" s="36"/>
      <c r="Q998" s="35" t="s">
        <v>27</v>
      </c>
      <c r="R998" s="37" t="s">
        <v>28</v>
      </c>
      <c r="S998" s="31"/>
      <c r="T998" s="32"/>
      <c r="U998" s="33"/>
      <c r="V998" s="38" t="s">
        <v>29</v>
      </c>
      <c r="W998" s="39" t="s">
        <v>30</v>
      </c>
      <c r="X998" s="1"/>
    </row>
    <row r="999" spans="1:24" ht="23.25">
      <c r="A999" s="1"/>
      <c r="B999" s="40"/>
      <c r="C999" s="40"/>
      <c r="D999" s="40"/>
      <c r="E999" s="40"/>
      <c r="F999" s="41"/>
      <c r="G999" s="42"/>
      <c r="H999" s="43"/>
      <c r="I999" s="44"/>
      <c r="J999" s="45"/>
      <c r="K999" s="46"/>
      <c r="L999" s="47"/>
      <c r="M999" s="86"/>
      <c r="N999" s="70"/>
      <c r="O999" s="70"/>
      <c r="P999" s="70"/>
      <c r="Q999" s="78"/>
      <c r="R999" s="79"/>
      <c r="S999" s="80"/>
      <c r="T999" s="80"/>
      <c r="U999" s="80"/>
      <c r="V999" s="80"/>
      <c r="W999" s="81"/>
      <c r="X999" s="1"/>
    </row>
    <row r="1000" spans="1:24" ht="23.25">
      <c r="A1000" s="1"/>
      <c r="B1000" s="96" t="s">
        <v>153</v>
      </c>
      <c r="C1000" s="96" t="s">
        <v>155</v>
      </c>
      <c r="D1000" s="96" t="s">
        <v>76</v>
      </c>
      <c r="E1000" s="96" t="s">
        <v>45</v>
      </c>
      <c r="F1000" s="96" t="s">
        <v>496</v>
      </c>
      <c r="G1000" s="96" t="s">
        <v>49</v>
      </c>
      <c r="H1000" s="96"/>
      <c r="I1000" s="44"/>
      <c r="J1000" s="48" t="s">
        <v>41</v>
      </c>
      <c r="K1000" s="49"/>
      <c r="L1000" s="42"/>
      <c r="M1000" s="86"/>
      <c r="N1000" s="71"/>
      <c r="O1000" s="72"/>
      <c r="P1000" s="70"/>
      <c r="Q1000" s="78"/>
      <c r="R1000" s="79"/>
      <c r="S1000" s="80">
        <f>S1004</f>
        <v>0</v>
      </c>
      <c r="T1000" s="81">
        <f>T1004</f>
        <v>0</v>
      </c>
      <c r="U1000" s="88">
        <f>U1004</f>
        <v>0</v>
      </c>
      <c r="V1000" s="80"/>
      <c r="W1000" s="81"/>
      <c r="X1000" s="1"/>
    </row>
    <row r="1001" spans="1:24" ht="23.25">
      <c r="A1001" s="1"/>
      <c r="B1001" s="96"/>
      <c r="C1001" s="96"/>
      <c r="D1001" s="96"/>
      <c r="E1001" s="96"/>
      <c r="F1001" s="96"/>
      <c r="G1001" s="96"/>
      <c r="H1001" s="96"/>
      <c r="I1001" s="44"/>
      <c r="J1001" s="48"/>
      <c r="K1001" s="49"/>
      <c r="L1001" s="42"/>
      <c r="M1001" s="86"/>
      <c r="N1001" s="71"/>
      <c r="O1001" s="72"/>
      <c r="P1001" s="70"/>
      <c r="Q1001" s="78"/>
      <c r="R1001" s="79"/>
      <c r="S1001" s="80"/>
      <c r="T1001" s="81"/>
      <c r="U1001" s="88"/>
      <c r="V1001" s="80"/>
      <c r="W1001" s="81"/>
      <c r="X1001" s="1"/>
    </row>
    <row r="1002" spans="1:24" ht="23.25">
      <c r="A1002" s="1"/>
      <c r="B1002" s="96"/>
      <c r="C1002" s="96"/>
      <c r="D1002" s="96"/>
      <c r="E1002" s="96"/>
      <c r="F1002" s="96"/>
      <c r="G1002" s="96"/>
      <c r="H1002" s="96" t="s">
        <v>82</v>
      </c>
      <c r="I1002" s="44"/>
      <c r="J1002" s="48" t="s">
        <v>83</v>
      </c>
      <c r="K1002" s="49"/>
      <c r="L1002" s="42"/>
      <c r="M1002" s="86"/>
      <c r="N1002" s="71"/>
      <c r="O1002" s="72"/>
      <c r="P1002" s="70"/>
      <c r="Q1002" s="78"/>
      <c r="R1002" s="79"/>
      <c r="S1002" s="80">
        <f>SUM(S1003:S1004)</f>
        <v>16094.2</v>
      </c>
      <c r="T1002" s="81">
        <f>SUM(T1003:T1004)</f>
        <v>19307.3</v>
      </c>
      <c r="U1002" s="88">
        <f>SUM(U1003:U1004)</f>
        <v>18710</v>
      </c>
      <c r="V1002" s="80">
        <f>(U1002/S1002)*100</f>
        <v>116.25306010861054</v>
      </c>
      <c r="W1002" s="81">
        <f>(U1002/T1002)*100</f>
        <v>96.90635148363572</v>
      </c>
      <c r="X1002" s="1"/>
    </row>
    <row r="1003" spans="1:24" ht="23.25">
      <c r="A1003" s="1"/>
      <c r="B1003" s="96"/>
      <c r="C1003" s="96"/>
      <c r="D1003" s="96"/>
      <c r="E1003" s="96"/>
      <c r="F1003" s="96"/>
      <c r="G1003" s="96"/>
      <c r="H1003" s="96"/>
      <c r="I1003" s="44"/>
      <c r="J1003" s="48" t="s">
        <v>40</v>
      </c>
      <c r="K1003" s="49"/>
      <c r="L1003" s="42"/>
      <c r="M1003" s="86"/>
      <c r="N1003" s="71"/>
      <c r="O1003" s="72"/>
      <c r="P1003" s="70"/>
      <c r="Q1003" s="78"/>
      <c r="R1003" s="79"/>
      <c r="S1003" s="80">
        <v>16094.2</v>
      </c>
      <c r="T1003" s="81">
        <v>19307.3</v>
      </c>
      <c r="U1003" s="88">
        <v>18710</v>
      </c>
      <c r="V1003" s="80">
        <f>(U1003/S1003)*100</f>
        <v>116.25306010861054</v>
      </c>
      <c r="W1003" s="81">
        <f>(U1003/T1003)*100</f>
        <v>96.90635148363572</v>
      </c>
      <c r="X1003" s="1"/>
    </row>
    <row r="1004" spans="1:24" ht="23.25">
      <c r="A1004" s="1"/>
      <c r="B1004" s="96"/>
      <c r="C1004" s="96"/>
      <c r="D1004" s="96"/>
      <c r="E1004" s="96"/>
      <c r="F1004" s="96"/>
      <c r="G1004" s="96"/>
      <c r="H1004" s="96"/>
      <c r="I1004" s="44"/>
      <c r="J1004" s="48" t="s">
        <v>41</v>
      </c>
      <c r="K1004" s="49"/>
      <c r="L1004" s="42"/>
      <c r="M1004" s="86"/>
      <c r="N1004" s="71"/>
      <c r="O1004" s="72"/>
      <c r="P1004" s="70"/>
      <c r="Q1004" s="78"/>
      <c r="R1004" s="79"/>
      <c r="S1004" s="80"/>
      <c r="T1004" s="81"/>
      <c r="U1004" s="88"/>
      <c r="V1004" s="80"/>
      <c r="W1004" s="81"/>
      <c r="X1004" s="1"/>
    </row>
    <row r="1005" spans="1:24" ht="23.25">
      <c r="A1005" s="1"/>
      <c r="B1005" s="96"/>
      <c r="C1005" s="96"/>
      <c r="D1005" s="96"/>
      <c r="E1005" s="96"/>
      <c r="F1005" s="96"/>
      <c r="G1005" s="96"/>
      <c r="H1005" s="96"/>
      <c r="I1005" s="44"/>
      <c r="J1005" s="48"/>
      <c r="K1005" s="49"/>
      <c r="L1005" s="42"/>
      <c r="M1005" s="86"/>
      <c r="N1005" s="71"/>
      <c r="O1005" s="72"/>
      <c r="P1005" s="70"/>
      <c r="Q1005" s="78"/>
      <c r="R1005" s="79"/>
      <c r="S1005" s="80"/>
      <c r="T1005" s="81"/>
      <c r="U1005" s="88"/>
      <c r="V1005" s="80"/>
      <c r="W1005" s="81"/>
      <c r="X1005" s="1"/>
    </row>
    <row r="1006" spans="1:24" ht="23.25">
      <c r="A1006" s="1"/>
      <c r="B1006" s="96"/>
      <c r="C1006" s="96"/>
      <c r="D1006" s="96"/>
      <c r="E1006" s="96"/>
      <c r="F1006" s="96" t="s">
        <v>55</v>
      </c>
      <c r="G1006" s="96"/>
      <c r="H1006" s="96"/>
      <c r="I1006" s="44"/>
      <c r="J1006" s="48" t="s">
        <v>503</v>
      </c>
      <c r="K1006" s="49"/>
      <c r="L1006" s="42"/>
      <c r="M1006" s="86"/>
      <c r="N1006" s="71"/>
      <c r="O1006" s="72"/>
      <c r="P1006" s="70"/>
      <c r="Q1006" s="78"/>
      <c r="R1006" s="79"/>
      <c r="S1006" s="80"/>
      <c r="T1006" s="81"/>
      <c r="U1006" s="88"/>
      <c r="V1006" s="80"/>
      <c r="W1006" s="81"/>
      <c r="X1006" s="1"/>
    </row>
    <row r="1007" spans="1:24" ht="23.25">
      <c r="A1007" s="1"/>
      <c r="B1007" s="96"/>
      <c r="C1007" s="96"/>
      <c r="D1007" s="96"/>
      <c r="E1007" s="96"/>
      <c r="F1007" s="96"/>
      <c r="G1007" s="96"/>
      <c r="H1007" s="96"/>
      <c r="I1007" s="44"/>
      <c r="J1007" s="48" t="s">
        <v>504</v>
      </c>
      <c r="K1007" s="49"/>
      <c r="L1007" s="42"/>
      <c r="M1007" s="86"/>
      <c r="N1007" s="71"/>
      <c r="O1007" s="72"/>
      <c r="P1007" s="70"/>
      <c r="Q1007" s="78"/>
      <c r="R1007" s="79"/>
      <c r="S1007" s="80">
        <f>SUM(S1008:S1009)</f>
        <v>255500.6</v>
      </c>
      <c r="T1007" s="81">
        <f>SUM(T1008:T1009)</f>
        <v>330436</v>
      </c>
      <c r="U1007" s="88">
        <f>SUM(U1008:U1009)</f>
        <v>293377.7</v>
      </c>
      <c r="V1007" s="80">
        <f>(U1007/S1007)*100</f>
        <v>114.82466185989388</v>
      </c>
      <c r="W1007" s="81">
        <f>(U1007/T1007)*100</f>
        <v>88.7850294762072</v>
      </c>
      <c r="X1007" s="1"/>
    </row>
    <row r="1008" spans="1:24" ht="23.25">
      <c r="A1008" s="1"/>
      <c r="B1008" s="96"/>
      <c r="C1008" s="96"/>
      <c r="D1008" s="96"/>
      <c r="E1008" s="96"/>
      <c r="F1008" s="96"/>
      <c r="G1008" s="96"/>
      <c r="H1008" s="96"/>
      <c r="I1008" s="44"/>
      <c r="J1008" s="48" t="s">
        <v>40</v>
      </c>
      <c r="K1008" s="49"/>
      <c r="L1008" s="42"/>
      <c r="M1008" s="86"/>
      <c r="N1008" s="71"/>
      <c r="O1008" s="72"/>
      <c r="P1008" s="70"/>
      <c r="Q1008" s="78"/>
      <c r="R1008" s="79"/>
      <c r="S1008" s="80">
        <f aca="true" t="shared" si="82" ref="S1008:U1009">S1012</f>
        <v>177477.2</v>
      </c>
      <c r="T1008" s="81">
        <f t="shared" si="82"/>
        <v>223010.90000000002</v>
      </c>
      <c r="U1008" s="88">
        <f t="shared" si="82"/>
        <v>189282.2</v>
      </c>
      <c r="V1008" s="80">
        <f>(U1008/S1008)*100</f>
        <v>106.6515586227414</v>
      </c>
      <c r="W1008" s="81">
        <f>(U1008/T1008)*100</f>
        <v>84.87576167801663</v>
      </c>
      <c r="X1008" s="1"/>
    </row>
    <row r="1009" spans="1:24" ht="23.25">
      <c r="A1009" s="1"/>
      <c r="B1009" s="96"/>
      <c r="C1009" s="96"/>
      <c r="D1009" s="96"/>
      <c r="E1009" s="96"/>
      <c r="F1009" s="96"/>
      <c r="G1009" s="96"/>
      <c r="H1009" s="96"/>
      <c r="I1009" s="44"/>
      <c r="J1009" s="48" t="s">
        <v>41</v>
      </c>
      <c r="K1009" s="49"/>
      <c r="L1009" s="42"/>
      <c r="M1009" s="86"/>
      <c r="N1009" s="71"/>
      <c r="O1009" s="72"/>
      <c r="P1009" s="70"/>
      <c r="Q1009" s="78"/>
      <c r="R1009" s="79"/>
      <c r="S1009" s="80">
        <f t="shared" si="82"/>
        <v>78023.4</v>
      </c>
      <c r="T1009" s="81">
        <f t="shared" si="82"/>
        <v>107425.1</v>
      </c>
      <c r="U1009" s="88">
        <f t="shared" si="82"/>
        <v>104095.5</v>
      </c>
      <c r="V1009" s="80">
        <f>(U1009/S1009)*100</f>
        <v>133.41574450741703</v>
      </c>
      <c r="W1009" s="81">
        <f>(U1009/T1009)*100</f>
        <v>96.90053814238944</v>
      </c>
      <c r="X1009" s="1"/>
    </row>
    <row r="1010" spans="1:24" ht="23.25">
      <c r="A1010" s="1"/>
      <c r="B1010" s="96"/>
      <c r="C1010" s="96"/>
      <c r="D1010" s="96"/>
      <c r="E1010" s="96"/>
      <c r="F1010" s="96"/>
      <c r="G1010" s="96"/>
      <c r="H1010" s="96"/>
      <c r="I1010" s="44"/>
      <c r="J1010" s="48"/>
      <c r="K1010" s="49"/>
      <c r="L1010" s="42"/>
      <c r="M1010" s="86"/>
      <c r="N1010" s="71"/>
      <c r="O1010" s="72"/>
      <c r="P1010" s="70"/>
      <c r="Q1010" s="78"/>
      <c r="R1010" s="79"/>
      <c r="S1010" s="80"/>
      <c r="T1010" s="81"/>
      <c r="U1010" s="88"/>
      <c r="V1010" s="80"/>
      <c r="W1010" s="81"/>
      <c r="X1010" s="1"/>
    </row>
    <row r="1011" spans="1:24" ht="23.25">
      <c r="A1011" s="1"/>
      <c r="B1011" s="96"/>
      <c r="C1011" s="96"/>
      <c r="D1011" s="96"/>
      <c r="E1011" s="96"/>
      <c r="F1011" s="96"/>
      <c r="G1011" s="96" t="s">
        <v>49</v>
      </c>
      <c r="H1011" s="96"/>
      <c r="I1011" s="44"/>
      <c r="J1011" s="48" t="s">
        <v>50</v>
      </c>
      <c r="K1011" s="49"/>
      <c r="L1011" s="42"/>
      <c r="M1011" s="86"/>
      <c r="N1011" s="71"/>
      <c r="O1011" s="72"/>
      <c r="P1011" s="70"/>
      <c r="Q1011" s="78"/>
      <c r="R1011" s="79"/>
      <c r="S1011" s="80">
        <f>SUM(S1012:S1013)</f>
        <v>255500.6</v>
      </c>
      <c r="T1011" s="81">
        <f>SUM(T1012:T1013)</f>
        <v>330436</v>
      </c>
      <c r="U1011" s="88">
        <f>SUM(U1012:U1013)</f>
        <v>293377.7</v>
      </c>
      <c r="V1011" s="80">
        <f>(U1011/S1011)*100</f>
        <v>114.82466185989388</v>
      </c>
      <c r="W1011" s="81">
        <f>(U1011/T1011)*100</f>
        <v>88.7850294762072</v>
      </c>
      <c r="X1011" s="1"/>
    </row>
    <row r="1012" spans="1:24" ht="23.25">
      <c r="A1012" s="1"/>
      <c r="B1012" s="40"/>
      <c r="C1012" s="40"/>
      <c r="D1012" s="40"/>
      <c r="E1012" s="40"/>
      <c r="F1012" s="50"/>
      <c r="G1012" s="89"/>
      <c r="H1012" s="40"/>
      <c r="I1012" s="44"/>
      <c r="J1012" s="48" t="s">
        <v>40</v>
      </c>
      <c r="K1012" s="49"/>
      <c r="L1012" s="42"/>
      <c r="M1012" s="86"/>
      <c r="N1012" s="71"/>
      <c r="O1012" s="72"/>
      <c r="P1012" s="70"/>
      <c r="Q1012" s="78"/>
      <c r="R1012" s="79"/>
      <c r="S1012" s="80">
        <f aca="true" t="shared" si="83" ref="S1012:U1013">S1033+S1046+S1050+S1054+S1058+S1061+S1064+S1067+S1070</f>
        <v>177477.2</v>
      </c>
      <c r="T1012" s="81">
        <f t="shared" si="83"/>
        <v>223010.90000000002</v>
      </c>
      <c r="U1012" s="88">
        <f t="shared" si="83"/>
        <v>189282.2</v>
      </c>
      <c r="V1012" s="80">
        <f>(U1012/S1012)*100</f>
        <v>106.6515586227414</v>
      </c>
      <c r="W1012" s="81">
        <f>(U1012/T1012)*100</f>
        <v>84.87576167801663</v>
      </c>
      <c r="X1012" s="1"/>
    </row>
    <row r="1013" spans="1:24" ht="23.25">
      <c r="A1013" s="1"/>
      <c r="B1013" s="40"/>
      <c r="C1013" s="40"/>
      <c r="D1013" s="40"/>
      <c r="E1013" s="40"/>
      <c r="F1013" s="50"/>
      <c r="G1013" s="89"/>
      <c r="H1013" s="40"/>
      <c r="I1013" s="44"/>
      <c r="J1013" s="48" t="s">
        <v>41</v>
      </c>
      <c r="K1013" s="49"/>
      <c r="L1013" s="42"/>
      <c r="M1013" s="86"/>
      <c r="N1013" s="71"/>
      <c r="O1013" s="72"/>
      <c r="P1013" s="70"/>
      <c r="Q1013" s="78"/>
      <c r="R1013" s="79"/>
      <c r="S1013" s="80">
        <f t="shared" si="83"/>
        <v>78023.4</v>
      </c>
      <c r="T1013" s="81">
        <f t="shared" si="83"/>
        <v>107425.1</v>
      </c>
      <c r="U1013" s="88">
        <f t="shared" si="83"/>
        <v>104095.5</v>
      </c>
      <c r="V1013" s="80">
        <f>(U1013/S1013)*100</f>
        <v>133.41574450741703</v>
      </c>
      <c r="W1013" s="81">
        <f>(U1013/T1013)*100</f>
        <v>96.90053814238944</v>
      </c>
      <c r="X1013" s="1"/>
    </row>
    <row r="1014" spans="1:24" ht="23.25">
      <c r="A1014" s="1"/>
      <c r="B1014" s="40"/>
      <c r="C1014" s="40"/>
      <c r="D1014" s="40"/>
      <c r="E1014" s="40"/>
      <c r="F1014" s="50"/>
      <c r="G1014" s="89"/>
      <c r="H1014" s="40"/>
      <c r="I1014" s="44"/>
      <c r="J1014" s="48"/>
      <c r="K1014" s="49"/>
      <c r="L1014" s="42"/>
      <c r="M1014" s="86"/>
      <c r="N1014" s="71"/>
      <c r="O1014" s="72"/>
      <c r="P1014" s="70"/>
      <c r="Q1014" s="78"/>
      <c r="R1014" s="79"/>
      <c r="S1014" s="80"/>
      <c r="T1014" s="81"/>
      <c r="U1014" s="88"/>
      <c r="V1014" s="80"/>
      <c r="W1014" s="81"/>
      <c r="X1014" s="1"/>
    </row>
    <row r="1015" spans="1:24" ht="23.25">
      <c r="A1015" s="1"/>
      <c r="B1015" s="40"/>
      <c r="C1015" s="40"/>
      <c r="D1015" s="40"/>
      <c r="E1015" s="40"/>
      <c r="F1015" s="50"/>
      <c r="G1015" s="89"/>
      <c r="H1015" s="40"/>
      <c r="I1015" s="44"/>
      <c r="J1015" s="48" t="s">
        <v>505</v>
      </c>
      <c r="K1015" s="49"/>
      <c r="L1015" s="42" t="s">
        <v>506</v>
      </c>
      <c r="M1015" s="86"/>
      <c r="N1015" s="71"/>
      <c r="O1015" s="72"/>
      <c r="P1015" s="70"/>
      <c r="Q1015" s="78"/>
      <c r="R1015" s="79"/>
      <c r="S1015" s="80"/>
      <c r="T1015" s="81"/>
      <c r="U1015" s="88"/>
      <c r="V1015" s="80"/>
      <c r="W1015" s="81"/>
      <c r="X1015" s="1"/>
    </row>
    <row r="1016" spans="1:24" ht="23.25">
      <c r="A1016" s="1"/>
      <c r="B1016" s="40"/>
      <c r="C1016" s="40"/>
      <c r="D1016" s="40"/>
      <c r="E1016" s="40"/>
      <c r="F1016" s="50"/>
      <c r="G1016" s="89"/>
      <c r="H1016" s="40"/>
      <c r="I1016" s="44"/>
      <c r="J1016" s="48" t="s">
        <v>507</v>
      </c>
      <c r="K1016" s="49"/>
      <c r="L1016" s="42" t="s">
        <v>508</v>
      </c>
      <c r="M1016" s="86"/>
      <c r="N1016" s="71"/>
      <c r="O1016" s="72"/>
      <c r="P1016" s="70"/>
      <c r="Q1016" s="78"/>
      <c r="R1016" s="79"/>
      <c r="S1016" s="80"/>
      <c r="T1016" s="81"/>
      <c r="U1016" s="88"/>
      <c r="V1016" s="80"/>
      <c r="W1016" s="81"/>
      <c r="X1016" s="1"/>
    </row>
    <row r="1017" spans="1:24" ht="23.25">
      <c r="A1017" s="1"/>
      <c r="B1017" s="40"/>
      <c r="C1017" s="40"/>
      <c r="D1017" s="40"/>
      <c r="E1017" s="40"/>
      <c r="F1017" s="50"/>
      <c r="G1017" s="89"/>
      <c r="H1017" s="40"/>
      <c r="I1017" s="44"/>
      <c r="J1017" s="48" t="s">
        <v>509</v>
      </c>
      <c r="K1017" s="49"/>
      <c r="L1017" s="42" t="s">
        <v>510</v>
      </c>
      <c r="M1017" s="86"/>
      <c r="N1017" s="71"/>
      <c r="O1017" s="72"/>
      <c r="P1017" s="70"/>
      <c r="Q1017" s="78"/>
      <c r="R1017" s="79"/>
      <c r="S1017" s="80"/>
      <c r="T1017" s="81"/>
      <c r="U1017" s="88"/>
      <c r="V1017" s="80"/>
      <c r="W1017" s="81"/>
      <c r="X1017" s="1"/>
    </row>
    <row r="1018" spans="1:24" ht="23.25">
      <c r="A1018" s="1"/>
      <c r="B1018" s="40"/>
      <c r="C1018" s="40"/>
      <c r="D1018" s="40"/>
      <c r="E1018" s="40"/>
      <c r="F1018" s="50"/>
      <c r="G1018" s="89"/>
      <c r="H1018" s="40"/>
      <c r="I1018" s="44"/>
      <c r="J1018" s="48" t="s">
        <v>206</v>
      </c>
      <c r="K1018" s="49"/>
      <c r="L1018" s="42" t="s">
        <v>511</v>
      </c>
      <c r="M1018" s="86"/>
      <c r="N1018" s="71"/>
      <c r="O1018" s="72"/>
      <c r="P1018" s="70"/>
      <c r="Q1018" s="78"/>
      <c r="R1018" s="79"/>
      <c r="S1018" s="80"/>
      <c r="T1018" s="81"/>
      <c r="U1018" s="88"/>
      <c r="V1018" s="80"/>
      <c r="W1018" s="81"/>
      <c r="X1018" s="1"/>
    </row>
    <row r="1019" spans="1:24" ht="23.25">
      <c r="A1019" s="1"/>
      <c r="B1019" s="40"/>
      <c r="C1019" s="40"/>
      <c r="D1019" s="40"/>
      <c r="E1019" s="40"/>
      <c r="F1019" s="50"/>
      <c r="G1019" s="89"/>
      <c r="H1019" s="40"/>
      <c r="I1019" s="44"/>
      <c r="J1019" s="48"/>
      <c r="K1019" s="49"/>
      <c r="L1019" s="42" t="s">
        <v>512</v>
      </c>
      <c r="M1019" s="86" t="s">
        <v>214</v>
      </c>
      <c r="N1019" s="71">
        <v>95</v>
      </c>
      <c r="O1019" s="72">
        <v>95</v>
      </c>
      <c r="P1019" s="70">
        <v>93</v>
      </c>
      <c r="Q1019" s="78">
        <f>(P1019/N1019)*100</f>
        <v>97.89473684210527</v>
      </c>
      <c r="R1019" s="79">
        <f>(P1019/O1019)*100</f>
        <v>97.89473684210527</v>
      </c>
      <c r="S1019" s="80">
        <f>SUM(S1020:S1021)</f>
        <v>37474.4</v>
      </c>
      <c r="T1019" s="81">
        <f>SUM(T1020:T1021)</f>
        <v>42619.4</v>
      </c>
      <c r="U1019" s="88">
        <f>SUM(U1020:U1021)</f>
        <v>33646.3</v>
      </c>
      <c r="V1019" s="80">
        <f>(U1019/S1019)*100</f>
        <v>89.78475972930855</v>
      </c>
      <c r="W1019" s="81">
        <f>(U1019/T1019)*100</f>
        <v>78.9459729606705</v>
      </c>
      <c r="X1019" s="1"/>
    </row>
    <row r="1020" spans="1:24" ht="23.25">
      <c r="A1020" s="1"/>
      <c r="B1020" s="40"/>
      <c r="C1020" s="40"/>
      <c r="D1020" s="40"/>
      <c r="E1020" s="40"/>
      <c r="F1020" s="50"/>
      <c r="G1020" s="89"/>
      <c r="H1020" s="40"/>
      <c r="I1020" s="44"/>
      <c r="J1020" s="48" t="s">
        <v>40</v>
      </c>
      <c r="K1020" s="49"/>
      <c r="L1020" s="42"/>
      <c r="M1020" s="86"/>
      <c r="N1020" s="71"/>
      <c r="O1020" s="72"/>
      <c r="P1020" s="70"/>
      <c r="Q1020" s="78"/>
      <c r="R1020" s="79"/>
      <c r="S1020" s="80">
        <f aca="true" t="shared" si="84" ref="S1020:U1021">S1054</f>
        <v>37474.4</v>
      </c>
      <c r="T1020" s="81">
        <f t="shared" si="84"/>
        <v>42619.4</v>
      </c>
      <c r="U1020" s="88">
        <f t="shared" si="84"/>
        <v>33646.3</v>
      </c>
      <c r="V1020" s="80">
        <f>(U1020/S1020)*100</f>
        <v>89.78475972930855</v>
      </c>
      <c r="W1020" s="81">
        <f>(U1020/T1020)*100</f>
        <v>78.9459729606705</v>
      </c>
      <c r="X1020" s="1"/>
    </row>
    <row r="1021" spans="1:24" ht="23.25">
      <c r="A1021" s="1"/>
      <c r="B1021" s="40"/>
      <c r="C1021" s="40"/>
      <c r="D1021" s="40"/>
      <c r="E1021" s="40"/>
      <c r="F1021" s="50"/>
      <c r="G1021" s="89"/>
      <c r="H1021" s="40"/>
      <c r="I1021" s="44"/>
      <c r="J1021" s="48" t="s">
        <v>41</v>
      </c>
      <c r="K1021" s="49"/>
      <c r="L1021" s="42"/>
      <c r="M1021" s="86"/>
      <c r="N1021" s="71"/>
      <c r="O1021" s="72"/>
      <c r="P1021" s="70"/>
      <c r="Q1021" s="78"/>
      <c r="R1021" s="79"/>
      <c r="S1021" s="80">
        <f t="shared" si="84"/>
        <v>0</v>
      </c>
      <c r="T1021" s="81">
        <f t="shared" si="84"/>
        <v>0</v>
      </c>
      <c r="U1021" s="88">
        <f t="shared" si="84"/>
        <v>0</v>
      </c>
      <c r="V1021" s="80"/>
      <c r="W1021" s="81"/>
      <c r="X1021" s="1"/>
    </row>
    <row r="1022" spans="1:24" ht="23.25">
      <c r="A1022" s="1"/>
      <c r="B1022" s="40"/>
      <c r="C1022" s="40"/>
      <c r="D1022" s="40"/>
      <c r="E1022" s="40"/>
      <c r="F1022" s="50"/>
      <c r="G1022" s="89"/>
      <c r="H1022" s="40"/>
      <c r="I1022" s="44"/>
      <c r="J1022" s="48" t="s">
        <v>513</v>
      </c>
      <c r="K1022" s="49"/>
      <c r="L1022" s="42" t="s">
        <v>514</v>
      </c>
      <c r="M1022" s="86"/>
      <c r="N1022" s="71"/>
      <c r="O1022" s="72"/>
      <c r="P1022" s="70"/>
      <c r="Q1022" s="78"/>
      <c r="R1022" s="79"/>
      <c r="S1022" s="80"/>
      <c r="T1022" s="81"/>
      <c r="U1022" s="88"/>
      <c r="V1022" s="80"/>
      <c r="W1022" s="81"/>
      <c r="X1022" s="1"/>
    </row>
    <row r="1023" spans="1:24" ht="23.25">
      <c r="A1023" s="1"/>
      <c r="B1023" s="40"/>
      <c r="C1023" s="40"/>
      <c r="D1023" s="40"/>
      <c r="E1023" s="40"/>
      <c r="F1023" s="50"/>
      <c r="G1023" s="89"/>
      <c r="H1023" s="40"/>
      <c r="I1023" s="44"/>
      <c r="J1023" s="48" t="s">
        <v>515</v>
      </c>
      <c r="K1023" s="49"/>
      <c r="L1023" s="42" t="s">
        <v>516</v>
      </c>
      <c r="M1023" s="86"/>
      <c r="N1023" s="71"/>
      <c r="O1023" s="72"/>
      <c r="P1023" s="70"/>
      <c r="Q1023" s="78"/>
      <c r="R1023" s="79"/>
      <c r="S1023" s="80"/>
      <c r="T1023" s="81"/>
      <c r="U1023" s="88"/>
      <c r="V1023" s="80"/>
      <c r="W1023" s="81"/>
      <c r="X1023" s="1"/>
    </row>
    <row r="1024" spans="1:24" ht="23.25">
      <c r="A1024" s="1"/>
      <c r="B1024" s="40"/>
      <c r="C1024" s="40"/>
      <c r="D1024" s="40"/>
      <c r="E1024" s="40"/>
      <c r="F1024" s="50"/>
      <c r="G1024" s="89"/>
      <c r="H1024" s="40"/>
      <c r="I1024" s="44"/>
      <c r="J1024" s="48" t="s">
        <v>517</v>
      </c>
      <c r="K1024" s="49"/>
      <c r="L1024" s="42" t="s">
        <v>518</v>
      </c>
      <c r="M1024" s="86"/>
      <c r="N1024" s="71"/>
      <c r="O1024" s="72"/>
      <c r="P1024" s="70"/>
      <c r="Q1024" s="78"/>
      <c r="R1024" s="79"/>
      <c r="S1024" s="80"/>
      <c r="T1024" s="81"/>
      <c r="U1024" s="88"/>
      <c r="V1024" s="80"/>
      <c r="W1024" s="81"/>
      <c r="X1024" s="1"/>
    </row>
    <row r="1025" spans="1:24" ht="23.25">
      <c r="A1025" s="1"/>
      <c r="B1025" s="40"/>
      <c r="C1025" s="40"/>
      <c r="D1025" s="40"/>
      <c r="E1025" s="40"/>
      <c r="F1025" s="50"/>
      <c r="G1025" s="89"/>
      <c r="H1025" s="40"/>
      <c r="I1025" s="44"/>
      <c r="J1025" s="48" t="s">
        <v>519</v>
      </c>
      <c r="K1025" s="49"/>
      <c r="L1025" s="42" t="s">
        <v>520</v>
      </c>
      <c r="M1025" s="86"/>
      <c r="N1025" s="71"/>
      <c r="O1025" s="72"/>
      <c r="P1025" s="70"/>
      <c r="Q1025" s="78"/>
      <c r="R1025" s="79"/>
      <c r="S1025" s="80"/>
      <c r="T1025" s="81"/>
      <c r="U1025" s="88"/>
      <c r="V1025" s="80"/>
      <c r="W1025" s="81"/>
      <c r="X1025" s="1"/>
    </row>
    <row r="1026" spans="1:24" ht="23.25">
      <c r="A1026" s="1"/>
      <c r="B1026" s="40"/>
      <c r="C1026" s="40"/>
      <c r="D1026" s="40"/>
      <c r="E1026" s="40"/>
      <c r="F1026" s="50"/>
      <c r="G1026" s="89"/>
      <c r="H1026" s="40"/>
      <c r="I1026" s="44"/>
      <c r="J1026" s="48"/>
      <c r="K1026" s="49"/>
      <c r="L1026" s="42" t="s">
        <v>521</v>
      </c>
      <c r="M1026" s="86"/>
      <c r="N1026" s="71"/>
      <c r="O1026" s="72"/>
      <c r="P1026" s="70"/>
      <c r="Q1026" s="78"/>
      <c r="R1026" s="79"/>
      <c r="S1026" s="80"/>
      <c r="T1026" s="81"/>
      <c r="U1026" s="88"/>
      <c r="V1026" s="80"/>
      <c r="W1026" s="81"/>
      <c r="X1026" s="1"/>
    </row>
    <row r="1027" spans="1:24" ht="23.25">
      <c r="A1027" s="1"/>
      <c r="B1027" s="40"/>
      <c r="C1027" s="40"/>
      <c r="D1027" s="40"/>
      <c r="E1027" s="40"/>
      <c r="F1027" s="50"/>
      <c r="G1027" s="89"/>
      <c r="H1027" s="40"/>
      <c r="I1027" s="44"/>
      <c r="J1027" s="48"/>
      <c r="K1027" s="49"/>
      <c r="L1027" s="42" t="s">
        <v>522</v>
      </c>
      <c r="M1027" s="86"/>
      <c r="N1027" s="71"/>
      <c r="O1027" s="72"/>
      <c r="P1027" s="70"/>
      <c r="Q1027" s="78"/>
      <c r="R1027" s="79"/>
      <c r="S1027" s="80"/>
      <c r="T1027" s="81"/>
      <c r="U1027" s="88"/>
      <c r="V1027" s="80"/>
      <c r="W1027" s="81"/>
      <c r="X1027" s="1"/>
    </row>
    <row r="1028" spans="1:24" ht="23.25">
      <c r="A1028" s="1"/>
      <c r="B1028" s="40"/>
      <c r="C1028" s="40"/>
      <c r="D1028" s="40"/>
      <c r="E1028" s="40"/>
      <c r="F1028" s="50"/>
      <c r="G1028" s="89"/>
      <c r="H1028" s="40"/>
      <c r="I1028" s="44"/>
      <c r="J1028" s="48"/>
      <c r="K1028" s="49"/>
      <c r="L1028" s="42" t="s">
        <v>523</v>
      </c>
      <c r="M1028" s="86" t="s">
        <v>524</v>
      </c>
      <c r="N1028" s="71">
        <v>12</v>
      </c>
      <c r="O1028" s="72">
        <v>12</v>
      </c>
      <c r="P1028" s="70">
        <v>12</v>
      </c>
      <c r="Q1028" s="78">
        <f>(P1028/N1028)*100</f>
        <v>100</v>
      </c>
      <c r="R1028" s="79">
        <f>(P1028/O1028)*100</f>
        <v>100</v>
      </c>
      <c r="S1028" s="80">
        <f>SUM(S1029:S1030)</f>
        <v>13066.2</v>
      </c>
      <c r="T1028" s="81">
        <f>SUM(T1029:T1030)</f>
        <v>12950.1</v>
      </c>
      <c r="U1028" s="88">
        <f>SUM(U1029:U1030)</f>
        <v>10408.5</v>
      </c>
      <c r="V1028" s="80">
        <f>(U1028/S1028)*100</f>
        <v>79.65973274555724</v>
      </c>
      <c r="W1028" s="81">
        <f>(U1028/T1028)*100</f>
        <v>80.3738967266662</v>
      </c>
      <c r="X1028" s="1"/>
    </row>
    <row r="1029" spans="1:24" ht="23.25">
      <c r="A1029" s="1"/>
      <c r="B1029" s="40"/>
      <c r="C1029" s="40"/>
      <c r="D1029" s="40"/>
      <c r="E1029" s="40"/>
      <c r="F1029" s="50"/>
      <c r="G1029" s="89"/>
      <c r="H1029" s="40"/>
      <c r="I1029" s="44"/>
      <c r="J1029" s="48" t="s">
        <v>40</v>
      </c>
      <c r="K1029" s="49"/>
      <c r="L1029" s="42"/>
      <c r="M1029" s="86"/>
      <c r="N1029" s="71"/>
      <c r="O1029" s="72"/>
      <c r="P1029" s="70"/>
      <c r="Q1029" s="78"/>
      <c r="R1029" s="79"/>
      <c r="S1029" s="80">
        <f aca="true" t="shared" si="85" ref="S1029:U1030">S1058</f>
        <v>13066.2</v>
      </c>
      <c r="T1029" s="81">
        <f t="shared" si="85"/>
        <v>12950.1</v>
      </c>
      <c r="U1029" s="88">
        <f t="shared" si="85"/>
        <v>10408.5</v>
      </c>
      <c r="V1029" s="80">
        <f>(U1029/S1029)*100</f>
        <v>79.65973274555724</v>
      </c>
      <c r="W1029" s="81">
        <f>(U1029/T1029)*100</f>
        <v>80.3738967266662</v>
      </c>
      <c r="X1029" s="1"/>
    </row>
    <row r="1030" spans="1:24" ht="23.25">
      <c r="A1030" s="1"/>
      <c r="B1030" s="40"/>
      <c r="C1030" s="40"/>
      <c r="D1030" s="40"/>
      <c r="E1030" s="40"/>
      <c r="F1030" s="50"/>
      <c r="G1030" s="89"/>
      <c r="H1030" s="40"/>
      <c r="I1030" s="44"/>
      <c r="J1030" s="48" t="s">
        <v>41</v>
      </c>
      <c r="K1030" s="49"/>
      <c r="L1030" s="42"/>
      <c r="M1030" s="86"/>
      <c r="N1030" s="71"/>
      <c r="O1030" s="72"/>
      <c r="P1030" s="70"/>
      <c r="Q1030" s="78"/>
      <c r="R1030" s="79"/>
      <c r="S1030" s="80">
        <f t="shared" si="85"/>
        <v>0</v>
      </c>
      <c r="T1030" s="81">
        <f t="shared" si="85"/>
        <v>0</v>
      </c>
      <c r="U1030" s="88">
        <f t="shared" si="85"/>
        <v>0</v>
      </c>
      <c r="V1030" s="80"/>
      <c r="W1030" s="81"/>
      <c r="X1030" s="1"/>
    </row>
    <row r="1031" spans="1:24" ht="23.25">
      <c r="A1031" s="1"/>
      <c r="B1031" s="40"/>
      <c r="C1031" s="40"/>
      <c r="D1031" s="40"/>
      <c r="E1031" s="40"/>
      <c r="F1031" s="50"/>
      <c r="G1031" s="89"/>
      <c r="H1031" s="40"/>
      <c r="I1031" s="44"/>
      <c r="J1031" s="48"/>
      <c r="K1031" s="49"/>
      <c r="L1031" s="42"/>
      <c r="M1031" s="86"/>
      <c r="N1031" s="71"/>
      <c r="O1031" s="72"/>
      <c r="P1031" s="70"/>
      <c r="Q1031" s="78"/>
      <c r="R1031" s="79"/>
      <c r="S1031" s="80"/>
      <c r="T1031" s="81"/>
      <c r="U1031" s="88"/>
      <c r="V1031" s="80"/>
      <c r="W1031" s="81"/>
      <c r="X1031" s="1"/>
    </row>
    <row r="1032" spans="1:24" ht="23.25">
      <c r="A1032" s="1"/>
      <c r="B1032" s="40"/>
      <c r="C1032" s="40"/>
      <c r="D1032" s="40"/>
      <c r="E1032" s="40"/>
      <c r="F1032" s="50"/>
      <c r="G1032" s="89"/>
      <c r="H1032" s="96" t="s">
        <v>138</v>
      </c>
      <c r="I1032" s="44"/>
      <c r="J1032" s="48" t="s">
        <v>139</v>
      </c>
      <c r="K1032" s="49"/>
      <c r="L1032" s="42"/>
      <c r="M1032" s="86"/>
      <c r="N1032" s="71"/>
      <c r="O1032" s="72"/>
      <c r="P1032" s="70"/>
      <c r="Q1032" s="78"/>
      <c r="R1032" s="79"/>
      <c r="S1032" s="80">
        <f>SUM(S1033:S1034)</f>
        <v>26920.4</v>
      </c>
      <c r="T1032" s="81">
        <f>SUM(T1033:T1034)</f>
        <v>27285.3</v>
      </c>
      <c r="U1032" s="88">
        <f>SUM(U1033:U1034)</f>
        <v>26006.4</v>
      </c>
      <c r="V1032" s="80">
        <f>(U1032/S1032)*100</f>
        <v>96.6048052777819</v>
      </c>
      <c r="W1032" s="81">
        <f>(U1032/T1032)*100</f>
        <v>95.31286077118449</v>
      </c>
      <c r="X1032" s="1"/>
    </row>
    <row r="1033" spans="1:24" ht="23.25">
      <c r="A1033" s="1"/>
      <c r="B1033" s="40"/>
      <c r="C1033" s="40"/>
      <c r="D1033" s="40"/>
      <c r="E1033" s="40"/>
      <c r="F1033" s="50"/>
      <c r="G1033" s="89"/>
      <c r="H1033" s="40"/>
      <c r="I1033" s="44"/>
      <c r="J1033" s="48" t="s">
        <v>40</v>
      </c>
      <c r="K1033" s="49"/>
      <c r="L1033" s="42"/>
      <c r="M1033" s="86"/>
      <c r="N1033" s="71"/>
      <c r="O1033" s="72"/>
      <c r="P1033" s="70"/>
      <c r="Q1033" s="78"/>
      <c r="R1033" s="79"/>
      <c r="S1033" s="80">
        <v>26920.4</v>
      </c>
      <c r="T1033" s="81">
        <v>27285.3</v>
      </c>
      <c r="U1033" s="88">
        <v>26006.4</v>
      </c>
      <c r="V1033" s="80">
        <f>(U1033/S1033)*100</f>
        <v>96.6048052777819</v>
      </c>
      <c r="W1033" s="81">
        <f>(U1033/T1033)*100</f>
        <v>95.31286077118449</v>
      </c>
      <c r="X1033" s="1"/>
    </row>
    <row r="1034" spans="1:24" ht="23.25">
      <c r="A1034" s="1"/>
      <c r="B1034" s="40"/>
      <c r="C1034" s="40"/>
      <c r="D1034" s="40"/>
      <c r="E1034" s="40"/>
      <c r="F1034" s="50"/>
      <c r="G1034" s="89"/>
      <c r="H1034" s="40"/>
      <c r="I1034" s="44"/>
      <c r="J1034" s="48" t="s">
        <v>41</v>
      </c>
      <c r="K1034" s="49"/>
      <c r="L1034" s="42"/>
      <c r="M1034" s="86"/>
      <c r="N1034" s="71"/>
      <c r="O1034" s="72"/>
      <c r="P1034" s="70"/>
      <c r="Q1034" s="78"/>
      <c r="R1034" s="79"/>
      <c r="S1034" s="80"/>
      <c r="T1034" s="81"/>
      <c r="U1034" s="88"/>
      <c r="V1034" s="80"/>
      <c r="W1034" s="81"/>
      <c r="X1034" s="1"/>
    </row>
    <row r="1035" spans="1:24" ht="23.25">
      <c r="A1035" s="1"/>
      <c r="B1035" s="54"/>
      <c r="C1035" s="54"/>
      <c r="D1035" s="54"/>
      <c r="E1035" s="54"/>
      <c r="F1035" s="52"/>
      <c r="G1035" s="53"/>
      <c r="H1035" s="54"/>
      <c r="I1035" s="55"/>
      <c r="J1035" s="56"/>
      <c r="K1035" s="57"/>
      <c r="L1035" s="53"/>
      <c r="M1035" s="87"/>
      <c r="N1035" s="73"/>
      <c r="O1035" s="74"/>
      <c r="P1035" s="75"/>
      <c r="Q1035" s="82"/>
      <c r="R1035" s="83"/>
      <c r="S1035" s="84"/>
      <c r="T1035" s="85"/>
      <c r="U1035" s="82"/>
      <c r="V1035" s="84"/>
      <c r="W1035" s="85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58"/>
      <c r="T1036" s="58"/>
      <c r="U1036" s="58"/>
      <c r="V1036" s="58"/>
      <c r="W1036" s="58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58"/>
      <c r="T1037" s="58"/>
      <c r="U1037" s="59"/>
      <c r="V1037" s="58"/>
      <c r="W1037" s="59" t="s">
        <v>580</v>
      </c>
      <c r="X1037" s="1"/>
    </row>
    <row r="1038" spans="1:24" ht="23.25">
      <c r="A1038" s="1"/>
      <c r="B1038" s="7"/>
      <c r="C1038" s="8"/>
      <c r="D1038" s="8"/>
      <c r="E1038" s="8"/>
      <c r="F1038" s="8"/>
      <c r="G1038" s="8"/>
      <c r="H1038" s="60"/>
      <c r="I1038" s="10"/>
      <c r="J1038" s="10"/>
      <c r="K1038" s="11"/>
      <c r="L1038" s="7" t="s">
        <v>35</v>
      </c>
      <c r="M1038" s="12"/>
      <c r="N1038" s="12"/>
      <c r="O1038" s="12"/>
      <c r="P1038" s="12"/>
      <c r="Q1038" s="12"/>
      <c r="R1038" s="12"/>
      <c r="S1038" s="13"/>
      <c r="T1038" s="8"/>
      <c r="U1038" s="8"/>
      <c r="V1038" s="8"/>
      <c r="W1038" s="9"/>
      <c r="X1038" s="1"/>
    </row>
    <row r="1039" spans="1:24" ht="23.25">
      <c r="A1039" s="1"/>
      <c r="B1039" s="14" t="s">
        <v>24</v>
      </c>
      <c r="C1039" s="15"/>
      <c r="D1039" s="15"/>
      <c r="E1039" s="15"/>
      <c r="F1039" s="15"/>
      <c r="G1039" s="15"/>
      <c r="H1039" s="61"/>
      <c r="I1039" s="17"/>
      <c r="J1039" s="17"/>
      <c r="K1039" s="18"/>
      <c r="L1039" s="19"/>
      <c r="M1039" s="66"/>
      <c r="N1039" s="62" t="s">
        <v>36</v>
      </c>
      <c r="O1039" s="62"/>
      <c r="P1039" s="62"/>
      <c r="Q1039" s="62"/>
      <c r="R1039" s="63"/>
      <c r="S1039" s="14" t="s">
        <v>2</v>
      </c>
      <c r="T1039" s="15"/>
      <c r="U1039" s="15"/>
      <c r="V1039" s="15"/>
      <c r="W1039" s="16"/>
      <c r="X1039" s="1"/>
    </row>
    <row r="1040" spans="1:24" ht="23.25">
      <c r="A1040" s="1"/>
      <c r="B1040" s="20" t="s">
        <v>25</v>
      </c>
      <c r="C1040" s="21"/>
      <c r="D1040" s="21"/>
      <c r="E1040" s="21"/>
      <c r="F1040" s="21"/>
      <c r="G1040" s="21"/>
      <c r="H1040" s="61"/>
      <c r="I1040" s="1"/>
      <c r="J1040" s="2" t="s">
        <v>4</v>
      </c>
      <c r="K1040" s="18"/>
      <c r="L1040" s="23" t="s">
        <v>33</v>
      </c>
      <c r="M1040" s="23" t="s">
        <v>21</v>
      </c>
      <c r="N1040" s="64"/>
      <c r="O1040" s="17"/>
      <c r="P1040" s="65"/>
      <c r="Q1040" s="23" t="s">
        <v>3</v>
      </c>
      <c r="R1040" s="16"/>
      <c r="S1040" s="20" t="s">
        <v>37</v>
      </c>
      <c r="T1040" s="21"/>
      <c r="U1040" s="21"/>
      <c r="V1040" s="21"/>
      <c r="W1040" s="22"/>
      <c r="X1040" s="1"/>
    </row>
    <row r="1041" spans="1:24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34</v>
      </c>
      <c r="M1041" s="30" t="s">
        <v>22</v>
      </c>
      <c r="N1041" s="28" t="s">
        <v>6</v>
      </c>
      <c r="O1041" s="67" t="s">
        <v>7</v>
      </c>
      <c r="P1041" s="28" t="s">
        <v>8</v>
      </c>
      <c r="Q1041" s="20" t="s">
        <v>31</v>
      </c>
      <c r="R1041" s="22"/>
      <c r="S1041" s="24"/>
      <c r="T1041" s="25"/>
      <c r="U1041" s="1"/>
      <c r="V1041" s="14" t="s">
        <v>3</v>
      </c>
      <c r="W1041" s="16"/>
      <c r="X1041" s="1"/>
    </row>
    <row r="1042" spans="1:24" ht="23.25">
      <c r="A1042" s="1"/>
      <c r="B1042" s="14" t="s">
        <v>14</v>
      </c>
      <c r="C1042" s="14" t="s">
        <v>15</v>
      </c>
      <c r="D1042" s="14" t="s">
        <v>16</v>
      </c>
      <c r="E1042" s="14" t="s">
        <v>17</v>
      </c>
      <c r="F1042" s="27" t="s">
        <v>18</v>
      </c>
      <c r="G1042" s="2" t="s">
        <v>5</v>
      </c>
      <c r="H1042" s="14" t="s">
        <v>19</v>
      </c>
      <c r="I1042" s="24"/>
      <c r="J1042" s="1"/>
      <c r="K1042" s="18"/>
      <c r="L1042" s="26" t="s">
        <v>20</v>
      </c>
      <c r="M1042" s="28" t="s">
        <v>23</v>
      </c>
      <c r="N1042" s="28"/>
      <c r="O1042" s="28"/>
      <c r="P1042" s="28"/>
      <c r="Q1042" s="26" t="s">
        <v>26</v>
      </c>
      <c r="R1042" s="29" t="s">
        <v>26</v>
      </c>
      <c r="S1042" s="30" t="s">
        <v>6</v>
      </c>
      <c r="T1042" s="28" t="s">
        <v>9</v>
      </c>
      <c r="U1042" s="26" t="s">
        <v>10</v>
      </c>
      <c r="V1042" s="14" t="s">
        <v>11</v>
      </c>
      <c r="W1042" s="16"/>
      <c r="X1042" s="1"/>
    </row>
    <row r="1043" spans="1:24" ht="23.25">
      <c r="A1043" s="1"/>
      <c r="B1043" s="31"/>
      <c r="C1043" s="31"/>
      <c r="D1043" s="31"/>
      <c r="E1043" s="31"/>
      <c r="F1043" s="32"/>
      <c r="G1043" s="33"/>
      <c r="H1043" s="31"/>
      <c r="I1043" s="31"/>
      <c r="J1043" s="33"/>
      <c r="K1043" s="34"/>
      <c r="L1043" s="35"/>
      <c r="M1043" s="36"/>
      <c r="N1043" s="36"/>
      <c r="O1043" s="36"/>
      <c r="P1043" s="36"/>
      <c r="Q1043" s="35" t="s">
        <v>27</v>
      </c>
      <c r="R1043" s="37" t="s">
        <v>28</v>
      </c>
      <c r="S1043" s="31"/>
      <c r="T1043" s="32"/>
      <c r="U1043" s="33"/>
      <c r="V1043" s="38" t="s">
        <v>29</v>
      </c>
      <c r="W1043" s="39" t="s">
        <v>30</v>
      </c>
      <c r="X1043" s="1"/>
    </row>
    <row r="1044" spans="1:24" ht="23.25">
      <c r="A1044" s="1"/>
      <c r="B1044" s="40"/>
      <c r="C1044" s="40"/>
      <c r="D1044" s="40"/>
      <c r="E1044" s="40"/>
      <c r="F1044" s="41"/>
      <c r="G1044" s="42"/>
      <c r="H1044" s="43"/>
      <c r="I1044" s="44"/>
      <c r="J1044" s="45"/>
      <c r="K1044" s="46"/>
      <c r="L1044" s="47"/>
      <c r="M1044" s="86"/>
      <c r="N1044" s="70"/>
      <c r="O1044" s="70"/>
      <c r="P1044" s="70"/>
      <c r="Q1044" s="78"/>
      <c r="R1044" s="79"/>
      <c r="S1044" s="80"/>
      <c r="T1044" s="80"/>
      <c r="U1044" s="80"/>
      <c r="V1044" s="80"/>
      <c r="W1044" s="81"/>
      <c r="X1044" s="1"/>
    </row>
    <row r="1045" spans="1:24" ht="23.25">
      <c r="A1045" s="1"/>
      <c r="B1045" s="96" t="s">
        <v>153</v>
      </c>
      <c r="C1045" s="96" t="s">
        <v>155</v>
      </c>
      <c r="D1045" s="96" t="s">
        <v>76</v>
      </c>
      <c r="E1045" s="96" t="s">
        <v>45</v>
      </c>
      <c r="F1045" s="96" t="s">
        <v>55</v>
      </c>
      <c r="G1045" s="96" t="s">
        <v>49</v>
      </c>
      <c r="H1045" s="96" t="s">
        <v>140</v>
      </c>
      <c r="I1045" s="44"/>
      <c r="J1045" s="48" t="s">
        <v>141</v>
      </c>
      <c r="K1045" s="49"/>
      <c r="L1045" s="42"/>
      <c r="M1045" s="86"/>
      <c r="N1045" s="71"/>
      <c r="O1045" s="72"/>
      <c r="P1045" s="70"/>
      <c r="Q1045" s="78"/>
      <c r="R1045" s="79"/>
      <c r="S1045" s="80">
        <f>SUM(S1046:S1047)</f>
        <v>75015.2</v>
      </c>
      <c r="T1045" s="81">
        <f>SUM(T1046:T1047)</f>
        <v>96114.3</v>
      </c>
      <c r="U1045" s="88">
        <f>SUM(U1046:U1047)</f>
        <v>78400.29999999999</v>
      </c>
      <c r="V1045" s="80">
        <f>(U1045/S1045)*100</f>
        <v>104.51255212276978</v>
      </c>
      <c r="W1045" s="81">
        <f>(U1045/T1045)*100</f>
        <v>81.56986005204219</v>
      </c>
      <c r="X1045" s="1"/>
    </row>
    <row r="1046" spans="1:24" ht="23.25">
      <c r="A1046" s="1"/>
      <c r="B1046" s="96"/>
      <c r="C1046" s="96"/>
      <c r="D1046" s="96"/>
      <c r="E1046" s="96"/>
      <c r="F1046" s="96"/>
      <c r="G1046" s="96"/>
      <c r="H1046" s="96"/>
      <c r="I1046" s="44"/>
      <c r="J1046" s="48" t="s">
        <v>40</v>
      </c>
      <c r="K1046" s="49"/>
      <c r="L1046" s="42"/>
      <c r="M1046" s="86"/>
      <c r="N1046" s="71"/>
      <c r="O1046" s="72"/>
      <c r="P1046" s="70"/>
      <c r="Q1046" s="78"/>
      <c r="R1046" s="79"/>
      <c r="S1046" s="80">
        <v>70165.2</v>
      </c>
      <c r="T1046" s="81">
        <v>90056.3</v>
      </c>
      <c r="U1046" s="88">
        <v>72376.4</v>
      </c>
      <c r="V1046" s="80">
        <f>(U1046/S1046)*100</f>
        <v>103.15141979214768</v>
      </c>
      <c r="W1046" s="81">
        <f>(U1046/T1046)*100</f>
        <v>80.36794760610861</v>
      </c>
      <c r="X1046" s="1"/>
    </row>
    <row r="1047" spans="1:24" ht="23.25">
      <c r="A1047" s="1"/>
      <c r="B1047" s="96"/>
      <c r="C1047" s="96"/>
      <c r="D1047" s="96"/>
      <c r="E1047" s="96"/>
      <c r="F1047" s="96"/>
      <c r="G1047" s="96"/>
      <c r="H1047" s="96"/>
      <c r="I1047" s="44"/>
      <c r="J1047" s="48" t="s">
        <v>41</v>
      </c>
      <c r="K1047" s="49"/>
      <c r="L1047" s="42"/>
      <c r="M1047" s="86"/>
      <c r="N1047" s="71"/>
      <c r="O1047" s="72"/>
      <c r="P1047" s="70"/>
      <c r="Q1047" s="78"/>
      <c r="R1047" s="79"/>
      <c r="S1047" s="80">
        <v>4850</v>
      </c>
      <c r="T1047" s="81">
        <v>6058</v>
      </c>
      <c r="U1047" s="88">
        <v>6023.9</v>
      </c>
      <c r="V1047" s="80">
        <f>(U1047/S1047)*100</f>
        <v>124.2041237113402</v>
      </c>
      <c r="W1047" s="81">
        <f>(U1047/T1047)*100</f>
        <v>99.43710795642126</v>
      </c>
      <c r="X1047" s="1"/>
    </row>
    <row r="1048" spans="1:24" ht="23.25">
      <c r="A1048" s="1"/>
      <c r="B1048" s="96"/>
      <c r="C1048" s="96"/>
      <c r="D1048" s="96"/>
      <c r="E1048" s="96"/>
      <c r="F1048" s="96"/>
      <c r="G1048" s="96"/>
      <c r="H1048" s="96" t="s">
        <v>142</v>
      </c>
      <c r="I1048" s="44"/>
      <c r="J1048" s="48" t="s">
        <v>143</v>
      </c>
      <c r="K1048" s="49"/>
      <c r="L1048" s="42"/>
      <c r="M1048" s="86"/>
      <c r="N1048" s="71"/>
      <c r="O1048" s="72"/>
      <c r="P1048" s="70"/>
      <c r="Q1048" s="78"/>
      <c r="R1048" s="79"/>
      <c r="S1048" s="80"/>
      <c r="T1048" s="81"/>
      <c r="U1048" s="88"/>
      <c r="V1048" s="80"/>
      <c r="W1048" s="81"/>
      <c r="X1048" s="1"/>
    </row>
    <row r="1049" spans="1:24" ht="23.25">
      <c r="A1049" s="1"/>
      <c r="B1049" s="96"/>
      <c r="C1049" s="96"/>
      <c r="D1049" s="96"/>
      <c r="E1049" s="96"/>
      <c r="F1049" s="96"/>
      <c r="G1049" s="96"/>
      <c r="H1049" s="96"/>
      <c r="I1049" s="44"/>
      <c r="J1049" s="48" t="s">
        <v>144</v>
      </c>
      <c r="K1049" s="49"/>
      <c r="L1049" s="42"/>
      <c r="M1049" s="86"/>
      <c r="N1049" s="71"/>
      <c r="O1049" s="72"/>
      <c r="P1049" s="70"/>
      <c r="Q1049" s="78"/>
      <c r="R1049" s="79"/>
      <c r="S1049" s="80">
        <f>SUM(S1050:S1051)</f>
        <v>29851</v>
      </c>
      <c r="T1049" s="81">
        <f>SUM(T1050:T1051)</f>
        <v>50099.8</v>
      </c>
      <c r="U1049" s="88">
        <f>SUM(U1050:U1051)</f>
        <v>46844.6</v>
      </c>
      <c r="V1049" s="80">
        <f>(U1049/S1049)*100</f>
        <v>156.92807611135305</v>
      </c>
      <c r="W1049" s="81">
        <f>(U1049/T1049)*100</f>
        <v>93.50256887253042</v>
      </c>
      <c r="X1049" s="1"/>
    </row>
    <row r="1050" spans="1:24" ht="23.25">
      <c r="A1050" s="1"/>
      <c r="B1050" s="96"/>
      <c r="C1050" s="96"/>
      <c r="D1050" s="96"/>
      <c r="E1050" s="96"/>
      <c r="F1050" s="96"/>
      <c r="G1050" s="96"/>
      <c r="H1050" s="96"/>
      <c r="I1050" s="44"/>
      <c r="J1050" s="48" t="s">
        <v>40</v>
      </c>
      <c r="K1050" s="49"/>
      <c r="L1050" s="42"/>
      <c r="M1050" s="86"/>
      <c r="N1050" s="71"/>
      <c r="O1050" s="72"/>
      <c r="P1050" s="70"/>
      <c r="Q1050" s="78"/>
      <c r="R1050" s="79"/>
      <c r="S1050" s="80">
        <v>29851</v>
      </c>
      <c r="T1050" s="81">
        <v>50099.8</v>
      </c>
      <c r="U1050" s="88">
        <v>46844.6</v>
      </c>
      <c r="V1050" s="80">
        <f>(U1050/S1050)*100</f>
        <v>156.92807611135305</v>
      </c>
      <c r="W1050" s="81">
        <f>(U1050/T1050)*100</f>
        <v>93.50256887253042</v>
      </c>
      <c r="X1050" s="1"/>
    </row>
    <row r="1051" spans="1:24" ht="23.25">
      <c r="A1051" s="1"/>
      <c r="B1051" s="96"/>
      <c r="C1051" s="96"/>
      <c r="D1051" s="96"/>
      <c r="E1051" s="96"/>
      <c r="F1051" s="96"/>
      <c r="G1051" s="96"/>
      <c r="H1051" s="96"/>
      <c r="I1051" s="44"/>
      <c r="J1051" s="48" t="s">
        <v>41</v>
      </c>
      <c r="K1051" s="49"/>
      <c r="L1051" s="42"/>
      <c r="M1051" s="86"/>
      <c r="N1051" s="71"/>
      <c r="O1051" s="72"/>
      <c r="P1051" s="70"/>
      <c r="Q1051" s="78"/>
      <c r="R1051" s="79"/>
      <c r="S1051" s="80"/>
      <c r="T1051" s="81"/>
      <c r="U1051" s="88"/>
      <c r="V1051" s="80"/>
      <c r="W1051" s="81"/>
      <c r="X1051" s="1"/>
    </row>
    <row r="1052" spans="1:24" ht="23.25">
      <c r="A1052" s="1"/>
      <c r="B1052" s="96"/>
      <c r="C1052" s="96"/>
      <c r="D1052" s="96"/>
      <c r="E1052" s="96"/>
      <c r="F1052" s="96"/>
      <c r="G1052" s="96"/>
      <c r="H1052" s="96" t="s">
        <v>145</v>
      </c>
      <c r="I1052" s="44"/>
      <c r="J1052" s="48" t="s">
        <v>146</v>
      </c>
      <c r="K1052" s="49"/>
      <c r="L1052" s="42"/>
      <c r="M1052" s="86"/>
      <c r="N1052" s="71"/>
      <c r="O1052" s="72"/>
      <c r="P1052" s="70"/>
      <c r="Q1052" s="78"/>
      <c r="R1052" s="79"/>
      <c r="S1052" s="80"/>
      <c r="T1052" s="81"/>
      <c r="U1052" s="88"/>
      <c r="V1052" s="80"/>
      <c r="W1052" s="81"/>
      <c r="X1052" s="1"/>
    </row>
    <row r="1053" spans="1:24" ht="23.25">
      <c r="A1053" s="1"/>
      <c r="B1053" s="96"/>
      <c r="C1053" s="96"/>
      <c r="D1053" s="96"/>
      <c r="E1053" s="96"/>
      <c r="F1053" s="96"/>
      <c r="G1053" s="96"/>
      <c r="H1053" s="96"/>
      <c r="I1053" s="44"/>
      <c r="J1053" s="48" t="s">
        <v>147</v>
      </c>
      <c r="K1053" s="49"/>
      <c r="L1053" s="42"/>
      <c r="M1053" s="86"/>
      <c r="N1053" s="71"/>
      <c r="O1053" s="72"/>
      <c r="P1053" s="70"/>
      <c r="Q1053" s="78"/>
      <c r="R1053" s="79"/>
      <c r="S1053" s="80">
        <f>SUM(S1054:S1055)</f>
        <v>37474.4</v>
      </c>
      <c r="T1053" s="81">
        <f>SUM(T1054:T1055)</f>
        <v>42619.4</v>
      </c>
      <c r="U1053" s="88">
        <f>SUM(U1054:U1055)</f>
        <v>33646.3</v>
      </c>
      <c r="V1053" s="80">
        <f>(U1053/S1053)*100</f>
        <v>89.78475972930855</v>
      </c>
      <c r="W1053" s="81">
        <f>(U1053/T1053)*100</f>
        <v>78.9459729606705</v>
      </c>
      <c r="X1053" s="1"/>
    </row>
    <row r="1054" spans="1:24" ht="23.25">
      <c r="A1054" s="1"/>
      <c r="B1054" s="96"/>
      <c r="C1054" s="96"/>
      <c r="D1054" s="96"/>
      <c r="E1054" s="96"/>
      <c r="F1054" s="96"/>
      <c r="G1054" s="96"/>
      <c r="H1054" s="96"/>
      <c r="I1054" s="44"/>
      <c r="J1054" s="48" t="s">
        <v>40</v>
      </c>
      <c r="K1054" s="49"/>
      <c r="L1054" s="42"/>
      <c r="M1054" s="86"/>
      <c r="N1054" s="71"/>
      <c r="O1054" s="72"/>
      <c r="P1054" s="70"/>
      <c r="Q1054" s="78"/>
      <c r="R1054" s="79"/>
      <c r="S1054" s="80">
        <v>37474.4</v>
      </c>
      <c r="T1054" s="81">
        <v>42619.4</v>
      </c>
      <c r="U1054" s="88">
        <v>33646.3</v>
      </c>
      <c r="V1054" s="80">
        <f>(U1054/S1054)*100</f>
        <v>89.78475972930855</v>
      </c>
      <c r="W1054" s="81">
        <f>(U1054/T1054)*100</f>
        <v>78.9459729606705</v>
      </c>
      <c r="X1054" s="1"/>
    </row>
    <row r="1055" spans="1:24" ht="23.25">
      <c r="A1055" s="1"/>
      <c r="B1055" s="96"/>
      <c r="C1055" s="96"/>
      <c r="D1055" s="96"/>
      <c r="E1055" s="96"/>
      <c r="F1055" s="96"/>
      <c r="G1055" s="96"/>
      <c r="H1055" s="96"/>
      <c r="I1055" s="44"/>
      <c r="J1055" s="48" t="s">
        <v>41</v>
      </c>
      <c r="K1055" s="49"/>
      <c r="L1055" s="42"/>
      <c r="M1055" s="86"/>
      <c r="N1055" s="71"/>
      <c r="O1055" s="72"/>
      <c r="P1055" s="70"/>
      <c r="Q1055" s="78"/>
      <c r="R1055" s="79"/>
      <c r="S1055" s="80"/>
      <c r="T1055" s="81"/>
      <c r="U1055" s="88"/>
      <c r="V1055" s="80"/>
      <c r="W1055" s="81"/>
      <c r="X1055" s="1"/>
    </row>
    <row r="1056" spans="1:24" ht="23.25">
      <c r="A1056" s="1"/>
      <c r="B1056" s="96"/>
      <c r="C1056" s="96"/>
      <c r="D1056" s="96"/>
      <c r="E1056" s="96"/>
      <c r="F1056" s="96"/>
      <c r="G1056" s="96"/>
      <c r="H1056" s="96" t="s">
        <v>150</v>
      </c>
      <c r="I1056" s="44"/>
      <c r="J1056" s="48" t="s">
        <v>151</v>
      </c>
      <c r="K1056" s="49"/>
      <c r="L1056" s="42"/>
      <c r="M1056" s="86"/>
      <c r="N1056" s="71"/>
      <c r="O1056" s="72"/>
      <c r="P1056" s="70"/>
      <c r="Q1056" s="78"/>
      <c r="R1056" s="79"/>
      <c r="S1056" s="80"/>
      <c r="T1056" s="81"/>
      <c r="U1056" s="88"/>
      <c r="V1056" s="80"/>
      <c r="W1056" s="81"/>
      <c r="X1056" s="1"/>
    </row>
    <row r="1057" spans="1:24" ht="23.25">
      <c r="A1057" s="1"/>
      <c r="B1057" s="96"/>
      <c r="C1057" s="96"/>
      <c r="D1057" s="96"/>
      <c r="E1057" s="96"/>
      <c r="F1057" s="96"/>
      <c r="G1057" s="96"/>
      <c r="H1057" s="96"/>
      <c r="I1057" s="44"/>
      <c r="J1057" s="48" t="s">
        <v>152</v>
      </c>
      <c r="K1057" s="49"/>
      <c r="L1057" s="42"/>
      <c r="M1057" s="86"/>
      <c r="N1057" s="71"/>
      <c r="O1057" s="72"/>
      <c r="P1057" s="70"/>
      <c r="Q1057" s="78"/>
      <c r="R1057" s="79"/>
      <c r="S1057" s="80">
        <f>SUM(S1058:S1059)</f>
        <v>13066.2</v>
      </c>
      <c r="T1057" s="81">
        <f>SUM(T1058:T1059)</f>
        <v>12950.1</v>
      </c>
      <c r="U1057" s="88">
        <f>SUM(U1058:U1059)</f>
        <v>10408.5</v>
      </c>
      <c r="V1057" s="80">
        <f>(U1057/S1057)*100</f>
        <v>79.65973274555724</v>
      </c>
      <c r="W1057" s="81">
        <f>(U1057/T1057)*100</f>
        <v>80.3738967266662</v>
      </c>
      <c r="X1057" s="1"/>
    </row>
    <row r="1058" spans="1:24" ht="23.25">
      <c r="A1058" s="1"/>
      <c r="B1058" s="96"/>
      <c r="C1058" s="96"/>
      <c r="D1058" s="96"/>
      <c r="E1058" s="96"/>
      <c r="F1058" s="96"/>
      <c r="G1058" s="96"/>
      <c r="H1058" s="96"/>
      <c r="I1058" s="44"/>
      <c r="J1058" s="48" t="s">
        <v>40</v>
      </c>
      <c r="K1058" s="49"/>
      <c r="L1058" s="42"/>
      <c r="M1058" s="86"/>
      <c r="N1058" s="71"/>
      <c r="O1058" s="72"/>
      <c r="P1058" s="70"/>
      <c r="Q1058" s="78"/>
      <c r="R1058" s="79"/>
      <c r="S1058" s="80">
        <v>13066.2</v>
      </c>
      <c r="T1058" s="81">
        <v>12950.1</v>
      </c>
      <c r="U1058" s="88">
        <v>10408.5</v>
      </c>
      <c r="V1058" s="80">
        <f>(U1058/S1058)*100</f>
        <v>79.65973274555724</v>
      </c>
      <c r="W1058" s="81">
        <f>(U1058/T1058)*100</f>
        <v>80.3738967266662</v>
      </c>
      <c r="X1058" s="1"/>
    </row>
    <row r="1059" spans="1:24" ht="23.25">
      <c r="A1059" s="1"/>
      <c r="B1059" s="96"/>
      <c r="C1059" s="96"/>
      <c r="D1059" s="96"/>
      <c r="E1059" s="96"/>
      <c r="F1059" s="96"/>
      <c r="G1059" s="96"/>
      <c r="H1059" s="96"/>
      <c r="I1059" s="44"/>
      <c r="J1059" s="48" t="s">
        <v>41</v>
      </c>
      <c r="K1059" s="49"/>
      <c r="L1059" s="42"/>
      <c r="M1059" s="86"/>
      <c r="N1059" s="71"/>
      <c r="O1059" s="72"/>
      <c r="P1059" s="70"/>
      <c r="Q1059" s="78"/>
      <c r="R1059" s="79"/>
      <c r="S1059" s="80"/>
      <c r="T1059" s="81"/>
      <c r="U1059" s="88"/>
      <c r="V1059" s="80"/>
      <c r="W1059" s="81"/>
      <c r="X1059" s="1"/>
    </row>
    <row r="1060" spans="1:24" ht="23.25">
      <c r="A1060" s="1"/>
      <c r="B1060" s="96"/>
      <c r="C1060" s="96"/>
      <c r="D1060" s="96"/>
      <c r="E1060" s="96"/>
      <c r="F1060" s="96"/>
      <c r="G1060" s="96"/>
      <c r="H1060" s="96" t="s">
        <v>290</v>
      </c>
      <c r="I1060" s="44"/>
      <c r="J1060" s="48" t="s">
        <v>291</v>
      </c>
      <c r="K1060" s="49"/>
      <c r="L1060" s="42"/>
      <c r="M1060" s="86"/>
      <c r="N1060" s="71"/>
      <c r="O1060" s="72"/>
      <c r="P1060" s="70"/>
      <c r="Q1060" s="78"/>
      <c r="R1060" s="79"/>
      <c r="S1060" s="80">
        <f>SUM(S1061:S1062)</f>
        <v>8977.3</v>
      </c>
      <c r="T1060" s="81">
        <f>SUM(T1061:T1062)</f>
        <v>25152.9</v>
      </c>
      <c r="U1060" s="88">
        <f>SUM(U1061:U1062)</f>
        <v>25008.8</v>
      </c>
      <c r="V1060" s="80">
        <f>(U1060/S1060)*100</f>
        <v>278.57819166118986</v>
      </c>
      <c r="W1060" s="81">
        <f>(U1060/T1060)*100</f>
        <v>99.42710383295761</v>
      </c>
      <c r="X1060" s="1"/>
    </row>
    <row r="1061" spans="1:24" ht="23.25">
      <c r="A1061" s="1"/>
      <c r="B1061" s="96"/>
      <c r="C1061" s="96"/>
      <c r="D1061" s="96"/>
      <c r="E1061" s="96"/>
      <c r="F1061" s="96"/>
      <c r="G1061" s="96"/>
      <c r="H1061" s="96"/>
      <c r="I1061" s="44"/>
      <c r="J1061" s="48" t="s">
        <v>40</v>
      </c>
      <c r="K1061" s="49"/>
      <c r="L1061" s="42"/>
      <c r="M1061" s="86"/>
      <c r="N1061" s="71"/>
      <c r="O1061" s="72"/>
      <c r="P1061" s="70"/>
      <c r="Q1061" s="78"/>
      <c r="R1061" s="79"/>
      <c r="S1061" s="80"/>
      <c r="T1061" s="81"/>
      <c r="U1061" s="88"/>
      <c r="V1061" s="80"/>
      <c r="W1061" s="81"/>
      <c r="X1061" s="1"/>
    </row>
    <row r="1062" spans="1:24" ht="23.25">
      <c r="A1062" s="1"/>
      <c r="B1062" s="96"/>
      <c r="C1062" s="96"/>
      <c r="D1062" s="96"/>
      <c r="E1062" s="96"/>
      <c r="F1062" s="96"/>
      <c r="G1062" s="96"/>
      <c r="H1062" s="96"/>
      <c r="I1062" s="44"/>
      <c r="J1062" s="48" t="s">
        <v>41</v>
      </c>
      <c r="K1062" s="49"/>
      <c r="L1062" s="42"/>
      <c r="M1062" s="86"/>
      <c r="N1062" s="71"/>
      <c r="O1062" s="72"/>
      <c r="P1062" s="70"/>
      <c r="Q1062" s="78"/>
      <c r="R1062" s="79"/>
      <c r="S1062" s="80">
        <v>8977.3</v>
      </c>
      <c r="T1062" s="81">
        <v>25152.9</v>
      </c>
      <c r="U1062" s="88">
        <v>25008.8</v>
      </c>
      <c r="V1062" s="80">
        <f>(U1062/S1062)*100</f>
        <v>278.57819166118986</v>
      </c>
      <c r="W1062" s="81">
        <f>(U1062/T1062)*100</f>
        <v>99.42710383295761</v>
      </c>
      <c r="X1062" s="1"/>
    </row>
    <row r="1063" spans="1:24" ht="23.25">
      <c r="A1063" s="1"/>
      <c r="B1063" s="96"/>
      <c r="C1063" s="96"/>
      <c r="D1063" s="96"/>
      <c r="E1063" s="96"/>
      <c r="F1063" s="96"/>
      <c r="G1063" s="96"/>
      <c r="H1063" s="96" t="s">
        <v>432</v>
      </c>
      <c r="I1063" s="44"/>
      <c r="J1063" s="48" t="s">
        <v>433</v>
      </c>
      <c r="K1063" s="49"/>
      <c r="L1063" s="42"/>
      <c r="M1063" s="86"/>
      <c r="N1063" s="71"/>
      <c r="O1063" s="72"/>
      <c r="P1063" s="70"/>
      <c r="Q1063" s="78"/>
      <c r="R1063" s="79"/>
      <c r="S1063" s="80">
        <f>SUM(S1064:S1065)</f>
        <v>14463.6</v>
      </c>
      <c r="T1063" s="81">
        <f>SUM(T1064:T1065)</f>
        <v>21116.4</v>
      </c>
      <c r="U1063" s="88">
        <f>SUM(U1064:U1065)</f>
        <v>21115.9</v>
      </c>
      <c r="V1063" s="80">
        <f>(U1063/S1063)*100</f>
        <v>145.9933903039354</v>
      </c>
      <c r="W1063" s="81">
        <f>(U1063/T1063)*100</f>
        <v>99.99763217215055</v>
      </c>
      <c r="X1063" s="1"/>
    </row>
    <row r="1064" spans="1:24" ht="23.25">
      <c r="A1064" s="1"/>
      <c r="B1064" s="96"/>
      <c r="C1064" s="96"/>
      <c r="D1064" s="96"/>
      <c r="E1064" s="96"/>
      <c r="F1064" s="96"/>
      <c r="G1064" s="96"/>
      <c r="H1064" s="96"/>
      <c r="I1064" s="44"/>
      <c r="J1064" s="48" t="s">
        <v>40</v>
      </c>
      <c r="K1064" s="49"/>
      <c r="L1064" s="42"/>
      <c r="M1064" s="86"/>
      <c r="N1064" s="71"/>
      <c r="O1064" s="72"/>
      <c r="P1064" s="70"/>
      <c r="Q1064" s="78"/>
      <c r="R1064" s="79"/>
      <c r="S1064" s="80"/>
      <c r="T1064" s="81"/>
      <c r="U1064" s="88"/>
      <c r="V1064" s="80"/>
      <c r="W1064" s="81"/>
      <c r="X1064" s="1"/>
    </row>
    <row r="1065" spans="1:24" ht="23.25">
      <c r="A1065" s="1"/>
      <c r="B1065" s="96"/>
      <c r="C1065" s="96"/>
      <c r="D1065" s="96"/>
      <c r="E1065" s="96"/>
      <c r="F1065" s="96"/>
      <c r="G1065" s="96"/>
      <c r="H1065" s="96"/>
      <c r="I1065" s="44"/>
      <c r="J1065" s="48" t="s">
        <v>41</v>
      </c>
      <c r="K1065" s="49"/>
      <c r="L1065" s="42"/>
      <c r="M1065" s="86"/>
      <c r="N1065" s="71"/>
      <c r="O1065" s="72"/>
      <c r="P1065" s="70"/>
      <c r="Q1065" s="78"/>
      <c r="R1065" s="79"/>
      <c r="S1065" s="80">
        <v>14463.6</v>
      </c>
      <c r="T1065" s="81">
        <v>21116.4</v>
      </c>
      <c r="U1065" s="88">
        <v>21115.9</v>
      </c>
      <c r="V1065" s="80">
        <f>(U1065/S1065)*100</f>
        <v>145.9933903039354</v>
      </c>
      <c r="W1065" s="81">
        <f>(U1065/T1065)*100</f>
        <v>99.99763217215055</v>
      </c>
      <c r="X1065" s="1"/>
    </row>
    <row r="1066" spans="1:24" ht="23.25">
      <c r="A1066" s="1"/>
      <c r="B1066" s="96"/>
      <c r="C1066" s="96"/>
      <c r="D1066" s="96"/>
      <c r="E1066" s="96"/>
      <c r="F1066" s="96"/>
      <c r="G1066" s="96"/>
      <c r="H1066" s="96" t="s">
        <v>492</v>
      </c>
      <c r="I1066" s="44"/>
      <c r="J1066" s="48" t="s">
        <v>493</v>
      </c>
      <c r="K1066" s="49"/>
      <c r="L1066" s="42"/>
      <c r="M1066" s="86"/>
      <c r="N1066" s="71"/>
      <c r="O1066" s="72"/>
      <c r="P1066" s="70"/>
      <c r="Q1066" s="78"/>
      <c r="R1066" s="79"/>
      <c r="S1066" s="80">
        <f>SUM(S1067:S1068)</f>
        <v>22032</v>
      </c>
      <c r="T1066" s="81">
        <f>SUM(T1067:T1068)</f>
        <v>22032</v>
      </c>
      <c r="U1066" s="88">
        <f>SUM(U1067:U1068)</f>
        <v>22032</v>
      </c>
      <c r="V1066" s="80">
        <f>(U1066/S1066)*100</f>
        <v>100</v>
      </c>
      <c r="W1066" s="81">
        <f>(U1066/T1066)*100</f>
        <v>100</v>
      </c>
      <c r="X1066" s="1"/>
    </row>
    <row r="1067" spans="1:24" ht="23.25">
      <c r="A1067" s="1"/>
      <c r="B1067" s="96"/>
      <c r="C1067" s="96"/>
      <c r="D1067" s="96"/>
      <c r="E1067" s="96"/>
      <c r="F1067" s="96"/>
      <c r="G1067" s="96"/>
      <c r="H1067" s="96"/>
      <c r="I1067" s="44"/>
      <c r="J1067" s="48" t="s">
        <v>40</v>
      </c>
      <c r="K1067" s="49"/>
      <c r="L1067" s="42"/>
      <c r="M1067" s="86"/>
      <c r="N1067" s="71"/>
      <c r="O1067" s="72"/>
      <c r="P1067" s="70"/>
      <c r="Q1067" s="78"/>
      <c r="R1067" s="79"/>
      <c r="S1067" s="80"/>
      <c r="T1067" s="81"/>
      <c r="U1067" s="88"/>
      <c r="V1067" s="80"/>
      <c r="W1067" s="81"/>
      <c r="X1067" s="1"/>
    </row>
    <row r="1068" spans="1:24" ht="23.25">
      <c r="A1068" s="1"/>
      <c r="B1068" s="96"/>
      <c r="C1068" s="96"/>
      <c r="D1068" s="96"/>
      <c r="E1068" s="96"/>
      <c r="F1068" s="96"/>
      <c r="G1068" s="96"/>
      <c r="H1068" s="96"/>
      <c r="I1068" s="44"/>
      <c r="J1068" s="48" t="s">
        <v>41</v>
      </c>
      <c r="K1068" s="49"/>
      <c r="L1068" s="42"/>
      <c r="M1068" s="86"/>
      <c r="N1068" s="71"/>
      <c r="O1068" s="72"/>
      <c r="P1068" s="70"/>
      <c r="Q1068" s="78"/>
      <c r="R1068" s="79"/>
      <c r="S1068" s="80">
        <v>22032</v>
      </c>
      <c r="T1068" s="81">
        <v>22032</v>
      </c>
      <c r="U1068" s="88">
        <v>22032</v>
      </c>
      <c r="V1068" s="80">
        <f>(U1068/S1068)*100</f>
        <v>100</v>
      </c>
      <c r="W1068" s="81">
        <f>(U1068/T1068)*100</f>
        <v>100</v>
      </c>
      <c r="X1068" s="1"/>
    </row>
    <row r="1069" spans="1:24" ht="23.25">
      <c r="A1069" s="1"/>
      <c r="B1069" s="96"/>
      <c r="C1069" s="96"/>
      <c r="D1069" s="96"/>
      <c r="E1069" s="96"/>
      <c r="F1069" s="96"/>
      <c r="G1069" s="96"/>
      <c r="H1069" s="96" t="s">
        <v>486</v>
      </c>
      <c r="I1069" s="44"/>
      <c r="J1069" s="48" t="s">
        <v>487</v>
      </c>
      <c r="K1069" s="49"/>
      <c r="L1069" s="42"/>
      <c r="M1069" s="86"/>
      <c r="N1069" s="71"/>
      <c r="O1069" s="72"/>
      <c r="P1069" s="70"/>
      <c r="Q1069" s="78"/>
      <c r="R1069" s="79"/>
      <c r="S1069" s="80">
        <f>SUM(S1070:S1071)</f>
        <v>27700.5</v>
      </c>
      <c r="T1069" s="81">
        <f>SUM(T1070:T1071)</f>
        <v>33065.8</v>
      </c>
      <c r="U1069" s="88">
        <f>SUM(U1070:U1071)</f>
        <v>29914.9</v>
      </c>
      <c r="V1069" s="80">
        <f>(U1069/S1069)*100</f>
        <v>107.99407952925037</v>
      </c>
      <c r="W1069" s="81">
        <f>(U1069/T1069)*100</f>
        <v>90.47081879162155</v>
      </c>
      <c r="X1069" s="1"/>
    </row>
    <row r="1070" spans="1:24" ht="23.25">
      <c r="A1070" s="1"/>
      <c r="B1070" s="96"/>
      <c r="C1070" s="96"/>
      <c r="D1070" s="96"/>
      <c r="E1070" s="96"/>
      <c r="F1070" s="96"/>
      <c r="G1070" s="96"/>
      <c r="H1070" s="96"/>
      <c r="I1070" s="44"/>
      <c r="J1070" s="48" t="s">
        <v>40</v>
      </c>
      <c r="K1070" s="49"/>
      <c r="L1070" s="42"/>
      <c r="M1070" s="86"/>
      <c r="N1070" s="71"/>
      <c r="O1070" s="72"/>
      <c r="P1070" s="70"/>
      <c r="Q1070" s="78"/>
      <c r="R1070" s="79"/>
      <c r="S1070" s="80"/>
      <c r="T1070" s="81"/>
      <c r="U1070" s="88"/>
      <c r="V1070" s="80"/>
      <c r="W1070" s="81"/>
      <c r="X1070" s="1"/>
    </row>
    <row r="1071" spans="1:24" ht="23.25">
      <c r="A1071" s="1"/>
      <c r="B1071" s="96"/>
      <c r="C1071" s="96"/>
      <c r="D1071" s="96"/>
      <c r="E1071" s="96"/>
      <c r="F1071" s="96"/>
      <c r="G1071" s="96"/>
      <c r="H1071" s="96"/>
      <c r="I1071" s="44"/>
      <c r="J1071" s="48" t="s">
        <v>41</v>
      </c>
      <c r="K1071" s="49"/>
      <c r="L1071" s="42"/>
      <c r="M1071" s="86"/>
      <c r="N1071" s="71"/>
      <c r="O1071" s="72"/>
      <c r="P1071" s="70"/>
      <c r="Q1071" s="78"/>
      <c r="R1071" s="79"/>
      <c r="S1071" s="80">
        <v>27700.5</v>
      </c>
      <c r="T1071" s="81">
        <v>33065.8</v>
      </c>
      <c r="U1071" s="88">
        <v>29914.9</v>
      </c>
      <c r="V1071" s="80">
        <f>(U1071/S1071)*100</f>
        <v>107.99407952925037</v>
      </c>
      <c r="W1071" s="81">
        <f>(U1071/T1071)*100</f>
        <v>90.47081879162155</v>
      </c>
      <c r="X1071" s="1"/>
    </row>
    <row r="1072" spans="1:24" ht="23.25">
      <c r="A1072" s="1"/>
      <c r="B1072" s="96"/>
      <c r="C1072" s="96"/>
      <c r="D1072" s="96"/>
      <c r="E1072" s="96"/>
      <c r="F1072" s="96"/>
      <c r="G1072" s="96"/>
      <c r="H1072" s="96"/>
      <c r="I1072" s="44"/>
      <c r="J1072" s="48"/>
      <c r="K1072" s="49"/>
      <c r="L1072" s="42"/>
      <c r="M1072" s="86"/>
      <c r="N1072" s="71"/>
      <c r="O1072" s="72"/>
      <c r="P1072" s="70"/>
      <c r="Q1072" s="78"/>
      <c r="R1072" s="79"/>
      <c r="S1072" s="80"/>
      <c r="T1072" s="81"/>
      <c r="U1072" s="88"/>
      <c r="V1072" s="80"/>
      <c r="W1072" s="81"/>
      <c r="X1072" s="1"/>
    </row>
    <row r="1073" spans="1:24" ht="23.25">
      <c r="A1073" s="1"/>
      <c r="B1073" s="96"/>
      <c r="C1073" s="96"/>
      <c r="D1073" s="96"/>
      <c r="E1073" s="96"/>
      <c r="F1073" s="96" t="s">
        <v>525</v>
      </c>
      <c r="G1073" s="96"/>
      <c r="H1073" s="96"/>
      <c r="I1073" s="44"/>
      <c r="J1073" s="48" t="s">
        <v>526</v>
      </c>
      <c r="K1073" s="49"/>
      <c r="L1073" s="42"/>
      <c r="M1073" s="86"/>
      <c r="N1073" s="71"/>
      <c r="O1073" s="72"/>
      <c r="P1073" s="70"/>
      <c r="Q1073" s="78"/>
      <c r="R1073" s="79"/>
      <c r="S1073" s="80"/>
      <c r="T1073" s="81"/>
      <c r="U1073" s="88"/>
      <c r="V1073" s="80"/>
      <c r="W1073" s="81"/>
      <c r="X1073" s="1"/>
    </row>
    <row r="1074" spans="1:24" ht="23.25">
      <c r="A1074" s="1"/>
      <c r="B1074" s="40"/>
      <c r="C1074" s="40"/>
      <c r="D1074" s="40"/>
      <c r="E1074" s="40"/>
      <c r="F1074" s="50"/>
      <c r="G1074" s="89"/>
      <c r="H1074" s="40"/>
      <c r="I1074" s="44"/>
      <c r="J1074" s="48" t="s">
        <v>527</v>
      </c>
      <c r="K1074" s="49"/>
      <c r="L1074" s="42"/>
      <c r="M1074" s="86"/>
      <c r="N1074" s="71"/>
      <c r="O1074" s="72"/>
      <c r="P1074" s="70"/>
      <c r="Q1074" s="78"/>
      <c r="R1074" s="79"/>
      <c r="S1074" s="80">
        <f>SUM(S1075:S1076)</f>
        <v>19176.1</v>
      </c>
      <c r="T1074" s="81">
        <f>SUM(T1075:T1076)</f>
        <v>23844.899999999998</v>
      </c>
      <c r="U1074" s="88">
        <f>SUM(U1075:U1076)</f>
        <v>22387.399999999998</v>
      </c>
      <c r="V1074" s="80">
        <f>(U1074/S1074)*100</f>
        <v>116.74636657088773</v>
      </c>
      <c r="W1074" s="81">
        <f>(U1074/T1074)*100</f>
        <v>93.88758183091562</v>
      </c>
      <c r="X1074" s="1"/>
    </row>
    <row r="1075" spans="1:24" ht="23.25">
      <c r="A1075" s="1"/>
      <c r="B1075" s="40"/>
      <c r="C1075" s="40"/>
      <c r="D1075" s="40"/>
      <c r="E1075" s="40"/>
      <c r="F1075" s="50"/>
      <c r="G1075" s="89"/>
      <c r="H1075" s="40"/>
      <c r="I1075" s="44"/>
      <c r="J1075" s="48" t="s">
        <v>40</v>
      </c>
      <c r="K1075" s="49"/>
      <c r="L1075" s="42"/>
      <c r="M1075" s="86"/>
      <c r="N1075" s="71"/>
      <c r="O1075" s="72"/>
      <c r="P1075" s="70"/>
      <c r="Q1075" s="78"/>
      <c r="R1075" s="79"/>
      <c r="S1075" s="80">
        <f>S1079</f>
        <v>16328.3</v>
      </c>
      <c r="T1075" s="81">
        <f>T1079</f>
        <v>20997.1</v>
      </c>
      <c r="U1075" s="88">
        <f>U1079</f>
        <v>19539.6</v>
      </c>
      <c r="V1075" s="80">
        <f>(U1075/S1075)*100</f>
        <v>119.66708108008794</v>
      </c>
      <c r="W1075" s="81">
        <f>(U1075/T1075)*100</f>
        <v>93.05856523043659</v>
      </c>
      <c r="X1075" s="1"/>
    </row>
    <row r="1076" spans="1:24" ht="23.25">
      <c r="A1076" s="1"/>
      <c r="B1076" s="40"/>
      <c r="C1076" s="40"/>
      <c r="D1076" s="40"/>
      <c r="E1076" s="40"/>
      <c r="F1076" s="50"/>
      <c r="G1076" s="89"/>
      <c r="H1076" s="40"/>
      <c r="I1076" s="44"/>
      <c r="J1076" s="48" t="s">
        <v>41</v>
      </c>
      <c r="K1076" s="49"/>
      <c r="L1076" s="42"/>
      <c r="M1076" s="86"/>
      <c r="N1076" s="71"/>
      <c r="O1076" s="72"/>
      <c r="P1076" s="70"/>
      <c r="Q1076" s="78"/>
      <c r="R1076" s="79"/>
      <c r="S1076" s="80">
        <f>S1090</f>
        <v>2847.8</v>
      </c>
      <c r="T1076" s="81">
        <f>T1090</f>
        <v>2847.8</v>
      </c>
      <c r="U1076" s="88">
        <f>U1090</f>
        <v>2847.8</v>
      </c>
      <c r="V1076" s="80">
        <f>(U1076/S1076)*100</f>
        <v>100</v>
      </c>
      <c r="W1076" s="81">
        <f>(U1076/T1076)*100</f>
        <v>100</v>
      </c>
      <c r="X1076" s="1"/>
    </row>
    <row r="1077" spans="1:24" ht="23.25">
      <c r="A1077" s="1"/>
      <c r="B1077" s="40"/>
      <c r="C1077" s="40"/>
      <c r="D1077" s="40"/>
      <c r="E1077" s="40"/>
      <c r="F1077" s="50"/>
      <c r="G1077" s="89"/>
      <c r="H1077" s="40"/>
      <c r="I1077" s="44"/>
      <c r="J1077" s="48"/>
      <c r="K1077" s="49"/>
      <c r="L1077" s="42"/>
      <c r="M1077" s="86"/>
      <c r="N1077" s="71"/>
      <c r="O1077" s="72"/>
      <c r="P1077" s="70"/>
      <c r="Q1077" s="78"/>
      <c r="R1077" s="79"/>
      <c r="S1077" s="80"/>
      <c r="T1077" s="81"/>
      <c r="U1077" s="88"/>
      <c r="V1077" s="80"/>
      <c r="W1077" s="81"/>
      <c r="X1077" s="1"/>
    </row>
    <row r="1078" spans="1:24" ht="23.25">
      <c r="A1078" s="1"/>
      <c r="B1078" s="40"/>
      <c r="C1078" s="40"/>
      <c r="D1078" s="40"/>
      <c r="E1078" s="40"/>
      <c r="F1078" s="50"/>
      <c r="G1078" s="96" t="s">
        <v>49</v>
      </c>
      <c r="H1078" s="40"/>
      <c r="I1078" s="44"/>
      <c r="J1078" s="48" t="s">
        <v>50</v>
      </c>
      <c r="K1078" s="49"/>
      <c r="L1078" s="42"/>
      <c r="M1078" s="86"/>
      <c r="N1078" s="71"/>
      <c r="O1078" s="72"/>
      <c r="P1078" s="70"/>
      <c r="Q1078" s="78"/>
      <c r="R1078" s="79"/>
      <c r="S1078" s="80">
        <f>SUM(S1079:S1090)</f>
        <v>19176.1</v>
      </c>
      <c r="T1078" s="81">
        <f>SUM(T1079:T1090)</f>
        <v>23844.899999999998</v>
      </c>
      <c r="U1078" s="88">
        <f>SUM(U1079:U1090)</f>
        <v>22387.399999999998</v>
      </c>
      <c r="V1078" s="80">
        <f>(U1078/S1078)*100</f>
        <v>116.74636657088773</v>
      </c>
      <c r="W1078" s="81">
        <f>(U1078/T1078)*100</f>
        <v>93.88758183091562</v>
      </c>
      <c r="X1078" s="1"/>
    </row>
    <row r="1079" spans="1:24" ht="23.25">
      <c r="A1079" s="1"/>
      <c r="B1079" s="40"/>
      <c r="C1079" s="40"/>
      <c r="D1079" s="40"/>
      <c r="E1079" s="40"/>
      <c r="F1079" s="50"/>
      <c r="G1079" s="89"/>
      <c r="H1079" s="40"/>
      <c r="I1079" s="44"/>
      <c r="J1079" s="48" t="s">
        <v>40</v>
      </c>
      <c r="K1079" s="49"/>
      <c r="L1079" s="42"/>
      <c r="M1079" s="86"/>
      <c r="N1079" s="71"/>
      <c r="O1079" s="72"/>
      <c r="P1079" s="70"/>
      <c r="Q1079" s="78"/>
      <c r="R1079" s="79"/>
      <c r="S1079" s="80">
        <f>S1103+S1106</f>
        <v>16328.3</v>
      </c>
      <c r="T1079" s="81">
        <f>T1103+T1106</f>
        <v>20997.1</v>
      </c>
      <c r="U1079" s="88">
        <f>U1103+U1106</f>
        <v>19539.6</v>
      </c>
      <c r="V1079" s="80">
        <f>(U1079/S1079)*100</f>
        <v>119.66708108008794</v>
      </c>
      <c r="W1079" s="81">
        <f>(U1079/T1079)*100</f>
        <v>93.05856523043659</v>
      </c>
      <c r="X1079" s="1"/>
    </row>
    <row r="1080" spans="1:24" ht="23.25">
      <c r="A1080" s="1"/>
      <c r="B1080" s="54"/>
      <c r="C1080" s="54"/>
      <c r="D1080" s="54"/>
      <c r="E1080" s="54"/>
      <c r="F1080" s="52"/>
      <c r="G1080" s="53"/>
      <c r="H1080" s="54"/>
      <c r="I1080" s="55"/>
      <c r="J1080" s="56"/>
      <c r="K1080" s="57"/>
      <c r="L1080" s="53"/>
      <c r="M1080" s="87"/>
      <c r="N1080" s="73"/>
      <c r="O1080" s="74"/>
      <c r="P1080" s="75"/>
      <c r="Q1080" s="82"/>
      <c r="R1080" s="83"/>
      <c r="S1080" s="84"/>
      <c r="T1080" s="85"/>
      <c r="U1080" s="82"/>
      <c r="V1080" s="84"/>
      <c r="W1080" s="85"/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58"/>
      <c r="T1081" s="58"/>
      <c r="U1081" s="58"/>
      <c r="V1081" s="58"/>
      <c r="W1081" s="58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58"/>
      <c r="T1082" s="58"/>
      <c r="U1082" s="59"/>
      <c r="V1082" s="58"/>
      <c r="W1082" s="59" t="s">
        <v>581</v>
      </c>
      <c r="X1082" s="1"/>
    </row>
    <row r="1083" spans="1:24" ht="23.25">
      <c r="A1083" s="1"/>
      <c r="B1083" s="7"/>
      <c r="C1083" s="8"/>
      <c r="D1083" s="8"/>
      <c r="E1083" s="8"/>
      <c r="F1083" s="8"/>
      <c r="G1083" s="8"/>
      <c r="H1083" s="60"/>
      <c r="I1083" s="10"/>
      <c r="J1083" s="10"/>
      <c r="K1083" s="11"/>
      <c r="L1083" s="7" t="s">
        <v>35</v>
      </c>
      <c r="M1083" s="12"/>
      <c r="N1083" s="12"/>
      <c r="O1083" s="12"/>
      <c r="P1083" s="12"/>
      <c r="Q1083" s="12"/>
      <c r="R1083" s="12"/>
      <c r="S1083" s="13"/>
      <c r="T1083" s="8"/>
      <c r="U1083" s="8"/>
      <c r="V1083" s="8"/>
      <c r="W1083" s="9"/>
      <c r="X1083" s="1"/>
    </row>
    <row r="1084" spans="1:24" ht="23.25">
      <c r="A1084" s="1"/>
      <c r="B1084" s="14" t="s">
        <v>24</v>
      </c>
      <c r="C1084" s="15"/>
      <c r="D1084" s="15"/>
      <c r="E1084" s="15"/>
      <c r="F1084" s="15"/>
      <c r="G1084" s="15"/>
      <c r="H1084" s="61"/>
      <c r="I1084" s="17"/>
      <c r="J1084" s="17"/>
      <c r="K1084" s="18"/>
      <c r="L1084" s="19"/>
      <c r="M1084" s="66"/>
      <c r="N1084" s="62" t="s">
        <v>36</v>
      </c>
      <c r="O1084" s="62"/>
      <c r="P1084" s="62"/>
      <c r="Q1084" s="62"/>
      <c r="R1084" s="63"/>
      <c r="S1084" s="14" t="s">
        <v>2</v>
      </c>
      <c r="T1084" s="15"/>
      <c r="U1084" s="15"/>
      <c r="V1084" s="15"/>
      <c r="W1084" s="16"/>
      <c r="X1084" s="1"/>
    </row>
    <row r="1085" spans="1:24" ht="23.25">
      <c r="A1085" s="1"/>
      <c r="B1085" s="20" t="s">
        <v>25</v>
      </c>
      <c r="C1085" s="21"/>
      <c r="D1085" s="21"/>
      <c r="E1085" s="21"/>
      <c r="F1085" s="21"/>
      <c r="G1085" s="21"/>
      <c r="H1085" s="61"/>
      <c r="I1085" s="1"/>
      <c r="J1085" s="2" t="s">
        <v>4</v>
      </c>
      <c r="K1085" s="18"/>
      <c r="L1085" s="23" t="s">
        <v>33</v>
      </c>
      <c r="M1085" s="23" t="s">
        <v>21</v>
      </c>
      <c r="N1085" s="64"/>
      <c r="O1085" s="17"/>
      <c r="P1085" s="65"/>
      <c r="Q1085" s="23" t="s">
        <v>3</v>
      </c>
      <c r="R1085" s="16"/>
      <c r="S1085" s="20" t="s">
        <v>37</v>
      </c>
      <c r="T1085" s="21"/>
      <c r="U1085" s="21"/>
      <c r="V1085" s="21"/>
      <c r="W1085" s="22"/>
      <c r="X1085" s="1"/>
    </row>
    <row r="1086" spans="1:24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34</v>
      </c>
      <c r="M1086" s="30" t="s">
        <v>22</v>
      </c>
      <c r="N1086" s="28" t="s">
        <v>6</v>
      </c>
      <c r="O1086" s="67" t="s">
        <v>7</v>
      </c>
      <c r="P1086" s="28" t="s">
        <v>8</v>
      </c>
      <c r="Q1086" s="20" t="s">
        <v>31</v>
      </c>
      <c r="R1086" s="22"/>
      <c r="S1086" s="24"/>
      <c r="T1086" s="25"/>
      <c r="U1086" s="1"/>
      <c r="V1086" s="14" t="s">
        <v>3</v>
      </c>
      <c r="W1086" s="16"/>
      <c r="X1086" s="1"/>
    </row>
    <row r="1087" spans="1:24" ht="23.25">
      <c r="A1087" s="1"/>
      <c r="B1087" s="14" t="s">
        <v>14</v>
      </c>
      <c r="C1087" s="14" t="s">
        <v>15</v>
      </c>
      <c r="D1087" s="14" t="s">
        <v>16</v>
      </c>
      <c r="E1087" s="14" t="s">
        <v>17</v>
      </c>
      <c r="F1087" s="27" t="s">
        <v>18</v>
      </c>
      <c r="G1087" s="2" t="s">
        <v>5</v>
      </c>
      <c r="H1087" s="14" t="s">
        <v>19</v>
      </c>
      <c r="I1087" s="24"/>
      <c r="J1087" s="1"/>
      <c r="K1087" s="18"/>
      <c r="L1087" s="26" t="s">
        <v>20</v>
      </c>
      <c r="M1087" s="28" t="s">
        <v>23</v>
      </c>
      <c r="N1087" s="28"/>
      <c r="O1087" s="28"/>
      <c r="P1087" s="28"/>
      <c r="Q1087" s="26" t="s">
        <v>26</v>
      </c>
      <c r="R1087" s="29" t="s">
        <v>26</v>
      </c>
      <c r="S1087" s="30" t="s">
        <v>6</v>
      </c>
      <c r="T1087" s="28" t="s">
        <v>9</v>
      </c>
      <c r="U1087" s="26" t="s">
        <v>10</v>
      </c>
      <c r="V1087" s="14" t="s">
        <v>11</v>
      </c>
      <c r="W1087" s="16"/>
      <c r="X1087" s="1"/>
    </row>
    <row r="1088" spans="1:24" ht="23.25">
      <c r="A1088" s="1"/>
      <c r="B1088" s="31"/>
      <c r="C1088" s="31"/>
      <c r="D1088" s="31"/>
      <c r="E1088" s="31"/>
      <c r="F1088" s="32"/>
      <c r="G1088" s="33"/>
      <c r="H1088" s="31"/>
      <c r="I1088" s="31"/>
      <c r="J1088" s="33"/>
      <c r="K1088" s="34"/>
      <c r="L1088" s="35"/>
      <c r="M1088" s="36"/>
      <c r="N1088" s="36"/>
      <c r="O1088" s="36"/>
      <c r="P1088" s="36"/>
      <c r="Q1088" s="35" t="s">
        <v>27</v>
      </c>
      <c r="R1088" s="37" t="s">
        <v>28</v>
      </c>
      <c r="S1088" s="31"/>
      <c r="T1088" s="32"/>
      <c r="U1088" s="33"/>
      <c r="V1088" s="38" t="s">
        <v>29</v>
      </c>
      <c r="W1088" s="39" t="s">
        <v>30</v>
      </c>
      <c r="X1088" s="1"/>
    </row>
    <row r="1089" spans="1:24" ht="23.25">
      <c r="A1089" s="1"/>
      <c r="B1089" s="40"/>
      <c r="C1089" s="40"/>
      <c r="D1089" s="40"/>
      <c r="E1089" s="40"/>
      <c r="F1089" s="41"/>
      <c r="G1089" s="42"/>
      <c r="H1089" s="43"/>
      <c r="I1089" s="44"/>
      <c r="J1089" s="45"/>
      <c r="K1089" s="46"/>
      <c r="L1089" s="47"/>
      <c r="M1089" s="86"/>
      <c r="N1089" s="70"/>
      <c r="O1089" s="70"/>
      <c r="P1089" s="70"/>
      <c r="Q1089" s="78"/>
      <c r="R1089" s="79"/>
      <c r="S1089" s="80"/>
      <c r="T1089" s="80"/>
      <c r="U1089" s="80"/>
      <c r="V1089" s="80"/>
      <c r="W1089" s="81"/>
      <c r="X1089" s="1"/>
    </row>
    <row r="1090" spans="1:24" ht="23.25">
      <c r="A1090" s="1"/>
      <c r="B1090" s="96" t="s">
        <v>153</v>
      </c>
      <c r="C1090" s="96" t="s">
        <v>155</v>
      </c>
      <c r="D1090" s="96" t="s">
        <v>76</v>
      </c>
      <c r="E1090" s="96" t="s">
        <v>45</v>
      </c>
      <c r="F1090" s="96" t="s">
        <v>525</v>
      </c>
      <c r="G1090" s="96" t="s">
        <v>49</v>
      </c>
      <c r="H1090" s="96"/>
      <c r="I1090" s="44"/>
      <c r="J1090" s="48" t="s">
        <v>41</v>
      </c>
      <c r="K1090" s="49"/>
      <c r="L1090" s="42"/>
      <c r="M1090" s="86"/>
      <c r="N1090" s="71"/>
      <c r="O1090" s="72"/>
      <c r="P1090" s="70"/>
      <c r="Q1090" s="78"/>
      <c r="R1090" s="79"/>
      <c r="S1090" s="80">
        <f>S1104+S1107</f>
        <v>2847.8</v>
      </c>
      <c r="T1090" s="81">
        <f>T1104+T1107</f>
        <v>2847.8</v>
      </c>
      <c r="U1090" s="88">
        <f>U1104+U1107</f>
        <v>2847.8</v>
      </c>
      <c r="V1090" s="80">
        <f>(U1090/S1090)*100</f>
        <v>100</v>
      </c>
      <c r="W1090" s="81">
        <f>(U1090/T1090)*100</f>
        <v>100</v>
      </c>
      <c r="X1090" s="1"/>
    </row>
    <row r="1091" spans="1:24" ht="23.25">
      <c r="A1091" s="1"/>
      <c r="B1091" s="96"/>
      <c r="C1091" s="96"/>
      <c r="D1091" s="96"/>
      <c r="E1091" s="96"/>
      <c r="F1091" s="96"/>
      <c r="G1091" s="96"/>
      <c r="H1091" s="96"/>
      <c r="I1091" s="44"/>
      <c r="J1091" s="48"/>
      <c r="K1091" s="49"/>
      <c r="L1091" s="42"/>
      <c r="M1091" s="86"/>
      <c r="N1091" s="71"/>
      <c r="O1091" s="72"/>
      <c r="P1091" s="70"/>
      <c r="Q1091" s="78"/>
      <c r="R1091" s="79"/>
      <c r="S1091" s="80"/>
      <c r="T1091" s="81"/>
      <c r="U1091" s="88"/>
      <c r="V1091" s="80"/>
      <c r="W1091" s="81"/>
      <c r="X1091" s="1"/>
    </row>
    <row r="1092" spans="1:24" ht="23.25">
      <c r="A1092" s="1"/>
      <c r="B1092" s="96"/>
      <c r="C1092" s="96"/>
      <c r="D1092" s="96"/>
      <c r="E1092" s="96"/>
      <c r="F1092" s="96"/>
      <c r="G1092" s="96"/>
      <c r="H1092" s="96"/>
      <c r="I1092" s="44"/>
      <c r="J1092" s="48" t="s">
        <v>528</v>
      </c>
      <c r="K1092" s="49"/>
      <c r="L1092" s="42" t="s">
        <v>529</v>
      </c>
      <c r="M1092" s="86"/>
      <c r="N1092" s="71"/>
      <c r="O1092" s="72"/>
      <c r="P1092" s="70"/>
      <c r="Q1092" s="78"/>
      <c r="R1092" s="79"/>
      <c r="S1092" s="80"/>
      <c r="T1092" s="81"/>
      <c r="U1092" s="88"/>
      <c r="V1092" s="80"/>
      <c r="W1092" s="81"/>
      <c r="X1092" s="1"/>
    </row>
    <row r="1093" spans="1:24" ht="23.25">
      <c r="A1093" s="1"/>
      <c r="B1093" s="96"/>
      <c r="C1093" s="96"/>
      <c r="D1093" s="96"/>
      <c r="E1093" s="96"/>
      <c r="F1093" s="96"/>
      <c r="G1093" s="96"/>
      <c r="H1093" s="96"/>
      <c r="I1093" s="44"/>
      <c r="J1093" s="48" t="s">
        <v>507</v>
      </c>
      <c r="K1093" s="49"/>
      <c r="L1093" s="42" t="s">
        <v>530</v>
      </c>
      <c r="M1093" s="86"/>
      <c r="N1093" s="71"/>
      <c r="O1093" s="72"/>
      <c r="P1093" s="70"/>
      <c r="Q1093" s="78"/>
      <c r="R1093" s="79"/>
      <c r="S1093" s="80"/>
      <c r="T1093" s="81"/>
      <c r="U1093" s="88"/>
      <c r="V1093" s="80"/>
      <c r="W1093" s="81"/>
      <c r="X1093" s="1"/>
    </row>
    <row r="1094" spans="1:24" ht="23.25">
      <c r="A1094" s="1"/>
      <c r="B1094" s="96"/>
      <c r="C1094" s="96"/>
      <c r="D1094" s="96"/>
      <c r="E1094" s="96"/>
      <c r="F1094" s="96"/>
      <c r="G1094" s="96"/>
      <c r="H1094" s="96"/>
      <c r="I1094" s="44"/>
      <c r="J1094" s="48" t="s">
        <v>554</v>
      </c>
      <c r="K1094" s="49"/>
      <c r="L1094" s="42" t="s">
        <v>531</v>
      </c>
      <c r="M1094" s="86"/>
      <c r="N1094" s="71"/>
      <c r="O1094" s="72"/>
      <c r="P1094" s="70"/>
      <c r="Q1094" s="78"/>
      <c r="R1094" s="79"/>
      <c r="S1094" s="80"/>
      <c r="T1094" s="81"/>
      <c r="U1094" s="88"/>
      <c r="V1094" s="80"/>
      <c r="W1094" s="81"/>
      <c r="X1094" s="1"/>
    </row>
    <row r="1095" spans="1:24" ht="23.25">
      <c r="A1095" s="1"/>
      <c r="B1095" s="96"/>
      <c r="C1095" s="96"/>
      <c r="D1095" s="96"/>
      <c r="E1095" s="96"/>
      <c r="F1095" s="96"/>
      <c r="G1095" s="96"/>
      <c r="H1095" s="96"/>
      <c r="I1095" s="44"/>
      <c r="J1095" s="48" t="s">
        <v>206</v>
      </c>
      <c r="K1095" s="49"/>
      <c r="L1095" s="42" t="s">
        <v>532</v>
      </c>
      <c r="M1095" s="86"/>
      <c r="N1095" s="71"/>
      <c r="O1095" s="72"/>
      <c r="P1095" s="70"/>
      <c r="Q1095" s="78"/>
      <c r="R1095" s="79"/>
      <c r="S1095" s="80"/>
      <c r="T1095" s="81"/>
      <c r="U1095" s="88"/>
      <c r="V1095" s="80"/>
      <c r="W1095" s="81"/>
      <c r="X1095" s="1"/>
    </row>
    <row r="1096" spans="1:24" ht="23.25">
      <c r="A1096" s="1"/>
      <c r="B1096" s="96"/>
      <c r="C1096" s="96"/>
      <c r="D1096" s="96"/>
      <c r="E1096" s="96"/>
      <c r="F1096" s="96"/>
      <c r="G1096" s="96"/>
      <c r="H1096" s="96"/>
      <c r="I1096" s="44"/>
      <c r="J1096" s="48"/>
      <c r="K1096" s="49"/>
      <c r="L1096" s="42" t="s">
        <v>533</v>
      </c>
      <c r="M1096" s="86"/>
      <c r="N1096" s="71"/>
      <c r="O1096" s="72"/>
      <c r="P1096" s="70"/>
      <c r="Q1096" s="78"/>
      <c r="R1096" s="79"/>
      <c r="S1096" s="80"/>
      <c r="T1096" s="81"/>
      <c r="U1096" s="88"/>
      <c r="V1096" s="80"/>
      <c r="W1096" s="81"/>
      <c r="X1096" s="1"/>
    </row>
    <row r="1097" spans="1:24" ht="23.25">
      <c r="A1097" s="1"/>
      <c r="B1097" s="96"/>
      <c r="C1097" s="96"/>
      <c r="D1097" s="96"/>
      <c r="E1097" s="96"/>
      <c r="F1097" s="96"/>
      <c r="G1097" s="96"/>
      <c r="H1097" s="96"/>
      <c r="I1097" s="44"/>
      <c r="J1097" s="48"/>
      <c r="K1097" s="49"/>
      <c r="L1097" s="42" t="s">
        <v>534</v>
      </c>
      <c r="M1097" s="86"/>
      <c r="N1097" s="71"/>
      <c r="O1097" s="72"/>
      <c r="P1097" s="70"/>
      <c r="Q1097" s="78"/>
      <c r="R1097" s="79"/>
      <c r="S1097" s="80"/>
      <c r="T1097" s="81"/>
      <c r="U1097" s="88"/>
      <c r="V1097" s="80"/>
      <c r="W1097" s="81"/>
      <c r="X1097" s="1"/>
    </row>
    <row r="1098" spans="1:24" ht="23.25">
      <c r="A1098" s="1"/>
      <c r="B1098" s="96"/>
      <c r="C1098" s="96"/>
      <c r="D1098" s="96"/>
      <c r="E1098" s="96"/>
      <c r="F1098" s="96"/>
      <c r="G1098" s="96"/>
      <c r="H1098" s="96"/>
      <c r="I1098" s="44"/>
      <c r="J1098" s="48"/>
      <c r="K1098" s="49"/>
      <c r="L1098" s="42" t="s">
        <v>535</v>
      </c>
      <c r="M1098" s="86" t="s">
        <v>214</v>
      </c>
      <c r="N1098" s="71">
        <v>90</v>
      </c>
      <c r="O1098" s="72">
        <v>90</v>
      </c>
      <c r="P1098" s="79">
        <v>91.7</v>
      </c>
      <c r="Q1098" s="78">
        <f>(P1098/N1098)*100</f>
        <v>101.8888888888889</v>
      </c>
      <c r="R1098" s="79">
        <f>(P1098/O1098)*100</f>
        <v>101.8888888888889</v>
      </c>
      <c r="S1098" s="80">
        <f>SUM(S1099:S1100)</f>
        <v>16328.3</v>
      </c>
      <c r="T1098" s="81">
        <f>SUM(T1099:T1100)</f>
        <v>20997.1</v>
      </c>
      <c r="U1098" s="88">
        <f>SUM(U1099:U1100)</f>
        <v>19539.6</v>
      </c>
      <c r="V1098" s="80">
        <f>(U1098/S1098)*100</f>
        <v>119.66708108008794</v>
      </c>
      <c r="W1098" s="81">
        <f>(U1098/T1098)*100</f>
        <v>93.05856523043659</v>
      </c>
      <c r="X1098" s="1"/>
    </row>
    <row r="1099" spans="1:24" ht="23.25">
      <c r="A1099" s="1"/>
      <c r="B1099" s="96"/>
      <c r="C1099" s="96"/>
      <c r="D1099" s="96"/>
      <c r="E1099" s="96"/>
      <c r="F1099" s="96"/>
      <c r="G1099" s="96"/>
      <c r="H1099" s="96"/>
      <c r="I1099" s="44"/>
      <c r="J1099" s="48" t="s">
        <v>40</v>
      </c>
      <c r="K1099" s="49"/>
      <c r="L1099" s="42"/>
      <c r="M1099" s="86"/>
      <c r="N1099" s="71"/>
      <c r="O1099" s="72"/>
      <c r="P1099" s="70"/>
      <c r="Q1099" s="78"/>
      <c r="R1099" s="79"/>
      <c r="S1099" s="80">
        <f aca="true" t="shared" si="86" ref="S1099:U1100">S1103</f>
        <v>16328.3</v>
      </c>
      <c r="T1099" s="81">
        <f t="shared" si="86"/>
        <v>20997.1</v>
      </c>
      <c r="U1099" s="88">
        <f t="shared" si="86"/>
        <v>19539.6</v>
      </c>
      <c r="V1099" s="80">
        <f>(U1099/S1099)*100</f>
        <v>119.66708108008794</v>
      </c>
      <c r="W1099" s="81">
        <f>(U1099/T1099)*100</f>
        <v>93.05856523043659</v>
      </c>
      <c r="X1099" s="1"/>
    </row>
    <row r="1100" spans="1:24" ht="23.25">
      <c r="A1100" s="1"/>
      <c r="B1100" s="96"/>
      <c r="C1100" s="96"/>
      <c r="D1100" s="96"/>
      <c r="E1100" s="96"/>
      <c r="F1100" s="96"/>
      <c r="G1100" s="96"/>
      <c r="H1100" s="96"/>
      <c r="I1100" s="44"/>
      <c r="J1100" s="48" t="s">
        <v>41</v>
      </c>
      <c r="K1100" s="49"/>
      <c r="L1100" s="42"/>
      <c r="M1100" s="86"/>
      <c r="N1100" s="71"/>
      <c r="O1100" s="72"/>
      <c r="P1100" s="70"/>
      <c r="Q1100" s="78"/>
      <c r="R1100" s="79"/>
      <c r="S1100" s="80">
        <f t="shared" si="86"/>
        <v>0</v>
      </c>
      <c r="T1100" s="81">
        <f t="shared" si="86"/>
        <v>0</v>
      </c>
      <c r="U1100" s="88">
        <f t="shared" si="86"/>
        <v>0</v>
      </c>
      <c r="V1100" s="80"/>
      <c r="W1100" s="81"/>
      <c r="X1100" s="1"/>
    </row>
    <row r="1101" spans="1:24" ht="23.25">
      <c r="A1101" s="1"/>
      <c r="B1101" s="96"/>
      <c r="C1101" s="96"/>
      <c r="D1101" s="96"/>
      <c r="E1101" s="96"/>
      <c r="F1101" s="96"/>
      <c r="G1101" s="96"/>
      <c r="H1101" s="96"/>
      <c r="I1101" s="44"/>
      <c r="J1101" s="48"/>
      <c r="K1101" s="49"/>
      <c r="L1101" s="42"/>
      <c r="M1101" s="86"/>
      <c r="N1101" s="71"/>
      <c r="O1101" s="72"/>
      <c r="P1101" s="70"/>
      <c r="Q1101" s="78"/>
      <c r="R1101" s="79"/>
      <c r="S1101" s="80"/>
      <c r="T1101" s="81"/>
      <c r="U1101" s="88"/>
      <c r="V1101" s="80"/>
      <c r="W1101" s="81"/>
      <c r="X1101" s="1"/>
    </row>
    <row r="1102" spans="1:24" ht="23.25">
      <c r="A1102" s="1"/>
      <c r="B1102" s="96"/>
      <c r="C1102" s="96"/>
      <c r="D1102" s="96"/>
      <c r="E1102" s="96"/>
      <c r="F1102" s="96"/>
      <c r="G1102" s="96"/>
      <c r="H1102" s="96" t="s">
        <v>148</v>
      </c>
      <c r="I1102" s="44"/>
      <c r="J1102" s="48" t="s">
        <v>149</v>
      </c>
      <c r="K1102" s="49"/>
      <c r="L1102" s="42"/>
      <c r="M1102" s="86"/>
      <c r="N1102" s="71"/>
      <c r="O1102" s="72"/>
      <c r="P1102" s="70"/>
      <c r="Q1102" s="78"/>
      <c r="R1102" s="79"/>
      <c r="S1102" s="80">
        <f>SUM(S1103:S1104)</f>
        <v>16328.3</v>
      </c>
      <c r="T1102" s="81">
        <f>SUM(T1103:T1104)</f>
        <v>20997.1</v>
      </c>
      <c r="U1102" s="88">
        <f>SUM(U1103:U1104)</f>
        <v>19539.6</v>
      </c>
      <c r="V1102" s="80">
        <f>(U1102/S1102)*100</f>
        <v>119.66708108008794</v>
      </c>
      <c r="W1102" s="81">
        <f>(U1102/T1102)*100</f>
        <v>93.05856523043659</v>
      </c>
      <c r="X1102" s="1"/>
    </row>
    <row r="1103" spans="1:24" ht="23.25">
      <c r="A1103" s="1"/>
      <c r="B1103" s="96"/>
      <c r="C1103" s="96"/>
      <c r="D1103" s="96"/>
      <c r="E1103" s="96"/>
      <c r="F1103" s="96"/>
      <c r="G1103" s="96"/>
      <c r="H1103" s="96"/>
      <c r="I1103" s="44"/>
      <c r="J1103" s="48" t="s">
        <v>40</v>
      </c>
      <c r="K1103" s="49"/>
      <c r="L1103" s="42"/>
      <c r="M1103" s="86"/>
      <c r="N1103" s="71"/>
      <c r="O1103" s="72"/>
      <c r="P1103" s="70"/>
      <c r="Q1103" s="78"/>
      <c r="R1103" s="79"/>
      <c r="S1103" s="80">
        <v>16328.3</v>
      </c>
      <c r="T1103" s="81">
        <v>20997.1</v>
      </c>
      <c r="U1103" s="88">
        <v>19539.6</v>
      </c>
      <c r="V1103" s="80">
        <f>(U1103/S1103)*100</f>
        <v>119.66708108008794</v>
      </c>
      <c r="W1103" s="81">
        <f>(U1103/T1103)*100</f>
        <v>93.05856523043659</v>
      </c>
      <c r="X1103" s="1"/>
    </row>
    <row r="1104" spans="1:24" ht="23.25">
      <c r="A1104" s="1"/>
      <c r="B1104" s="96"/>
      <c r="C1104" s="96"/>
      <c r="D1104" s="96"/>
      <c r="E1104" s="96"/>
      <c r="F1104" s="96"/>
      <c r="G1104" s="96"/>
      <c r="H1104" s="96"/>
      <c r="I1104" s="44"/>
      <c r="J1104" s="48" t="s">
        <v>41</v>
      </c>
      <c r="K1104" s="49"/>
      <c r="L1104" s="42"/>
      <c r="M1104" s="86"/>
      <c r="N1104" s="71"/>
      <c r="O1104" s="72"/>
      <c r="P1104" s="70"/>
      <c r="Q1104" s="78"/>
      <c r="R1104" s="79"/>
      <c r="S1104" s="80"/>
      <c r="T1104" s="81"/>
      <c r="U1104" s="88"/>
      <c r="V1104" s="80"/>
      <c r="W1104" s="81"/>
      <c r="X1104" s="1"/>
    </row>
    <row r="1105" spans="1:24" ht="23.25">
      <c r="A1105" s="1"/>
      <c r="B1105" s="96"/>
      <c r="C1105" s="96"/>
      <c r="D1105" s="96"/>
      <c r="E1105" s="96"/>
      <c r="F1105" s="96"/>
      <c r="G1105" s="96"/>
      <c r="H1105" s="96" t="s">
        <v>492</v>
      </c>
      <c r="I1105" s="44"/>
      <c r="J1105" s="48" t="s">
        <v>493</v>
      </c>
      <c r="K1105" s="49"/>
      <c r="L1105" s="42"/>
      <c r="M1105" s="86"/>
      <c r="N1105" s="71"/>
      <c r="O1105" s="72"/>
      <c r="P1105" s="70"/>
      <c r="Q1105" s="78"/>
      <c r="R1105" s="79"/>
      <c r="S1105" s="80">
        <f>SUM(S1106:S1107)</f>
        <v>2847.8</v>
      </c>
      <c r="T1105" s="81">
        <f>SUM(T1106:T1107)</f>
        <v>2847.8</v>
      </c>
      <c r="U1105" s="88">
        <f>SUM(U1106:U1107)</f>
        <v>2847.8</v>
      </c>
      <c r="V1105" s="80">
        <f>(U1105/S1105)*100</f>
        <v>100</v>
      </c>
      <c r="W1105" s="81">
        <f>(U1105/T1105)*100</f>
        <v>100</v>
      </c>
      <c r="X1105" s="1"/>
    </row>
    <row r="1106" spans="1:24" ht="23.25">
      <c r="A1106" s="1"/>
      <c r="B1106" s="40"/>
      <c r="C1106" s="40"/>
      <c r="D1106" s="40"/>
      <c r="E1106" s="40"/>
      <c r="F1106" s="50"/>
      <c r="G1106" s="89"/>
      <c r="H1106" s="40"/>
      <c r="I1106" s="44"/>
      <c r="J1106" s="48" t="s">
        <v>40</v>
      </c>
      <c r="K1106" s="49"/>
      <c r="L1106" s="42"/>
      <c r="M1106" s="86"/>
      <c r="N1106" s="71"/>
      <c r="O1106" s="72"/>
      <c r="P1106" s="70"/>
      <c r="Q1106" s="78"/>
      <c r="R1106" s="79"/>
      <c r="S1106" s="80"/>
      <c r="T1106" s="81"/>
      <c r="U1106" s="88"/>
      <c r="V1106" s="80"/>
      <c r="W1106" s="81"/>
      <c r="X1106" s="1"/>
    </row>
    <row r="1107" spans="1:24" ht="23.25">
      <c r="A1107" s="1"/>
      <c r="B1107" s="40"/>
      <c r="C1107" s="40"/>
      <c r="D1107" s="40"/>
      <c r="E1107" s="40"/>
      <c r="F1107" s="50"/>
      <c r="G1107" s="89"/>
      <c r="H1107" s="40"/>
      <c r="I1107" s="44"/>
      <c r="J1107" s="48" t="s">
        <v>41</v>
      </c>
      <c r="K1107" s="49"/>
      <c r="L1107" s="42"/>
      <c r="M1107" s="86"/>
      <c r="N1107" s="71"/>
      <c r="O1107" s="72"/>
      <c r="P1107" s="70"/>
      <c r="Q1107" s="78"/>
      <c r="R1107" s="79"/>
      <c r="S1107" s="80">
        <v>2847.8</v>
      </c>
      <c r="T1107" s="81">
        <v>2847.8</v>
      </c>
      <c r="U1107" s="88">
        <v>2847.8</v>
      </c>
      <c r="V1107" s="80">
        <f>(U1107/S1107)*100</f>
        <v>100</v>
      </c>
      <c r="W1107" s="81">
        <f>(U1107/T1107)*100</f>
        <v>100</v>
      </c>
      <c r="X1107" s="1"/>
    </row>
    <row r="1108" spans="1:24" ht="23.25">
      <c r="A1108" s="1"/>
      <c r="B1108" s="40"/>
      <c r="C1108" s="40"/>
      <c r="D1108" s="40"/>
      <c r="E1108" s="40"/>
      <c r="F1108" s="50"/>
      <c r="G1108" s="89"/>
      <c r="H1108" s="40"/>
      <c r="I1108" s="44"/>
      <c r="J1108" s="48"/>
      <c r="K1108" s="49"/>
      <c r="L1108" s="42"/>
      <c r="M1108" s="86"/>
      <c r="N1108" s="71"/>
      <c r="O1108" s="72"/>
      <c r="P1108" s="70"/>
      <c r="Q1108" s="78"/>
      <c r="R1108" s="79"/>
      <c r="S1108" s="80"/>
      <c r="T1108" s="81"/>
      <c r="U1108" s="88"/>
      <c r="V1108" s="80"/>
      <c r="W1108" s="81"/>
      <c r="X1108" s="1"/>
    </row>
    <row r="1109" spans="1:24" ht="23.25">
      <c r="A1109" s="1"/>
      <c r="B1109" s="40"/>
      <c r="C1109" s="40"/>
      <c r="D1109" s="40"/>
      <c r="E1109" s="40"/>
      <c r="F1109" s="96" t="s">
        <v>536</v>
      </c>
      <c r="G1109" s="96"/>
      <c r="H1109" s="96"/>
      <c r="I1109" s="44"/>
      <c r="J1109" s="48" t="s">
        <v>537</v>
      </c>
      <c r="K1109" s="49"/>
      <c r="L1109" s="42"/>
      <c r="M1109" s="86"/>
      <c r="N1109" s="71"/>
      <c r="O1109" s="72"/>
      <c r="P1109" s="70"/>
      <c r="Q1109" s="78"/>
      <c r="R1109" s="79"/>
      <c r="S1109" s="80">
        <f>SUM(S1110:S1111)</f>
        <v>2625.3</v>
      </c>
      <c r="T1109" s="81">
        <f>SUM(T1110:T1111)</f>
        <v>3839.9</v>
      </c>
      <c r="U1109" s="88">
        <f>SUM(U1110:U1111)</f>
        <v>3779.2</v>
      </c>
      <c r="V1109" s="80">
        <f>(U1109/S1109)*100</f>
        <v>143.95307202986322</v>
      </c>
      <c r="W1109" s="81">
        <f>(U1109/T1109)*100</f>
        <v>98.41922966743924</v>
      </c>
      <c r="X1109" s="1"/>
    </row>
    <row r="1110" spans="1:24" ht="23.25">
      <c r="A1110" s="1"/>
      <c r="B1110" s="40"/>
      <c r="C1110" s="40"/>
      <c r="D1110" s="40"/>
      <c r="E1110" s="40"/>
      <c r="F1110" s="96"/>
      <c r="G1110" s="96"/>
      <c r="H1110" s="96"/>
      <c r="I1110" s="44"/>
      <c r="J1110" s="48" t="s">
        <v>40</v>
      </c>
      <c r="K1110" s="49"/>
      <c r="L1110" s="42"/>
      <c r="M1110" s="86"/>
      <c r="N1110" s="71"/>
      <c r="O1110" s="72"/>
      <c r="P1110" s="70"/>
      <c r="Q1110" s="78"/>
      <c r="R1110" s="79"/>
      <c r="S1110" s="80">
        <f aca="true" t="shared" si="87" ref="S1110:U1111">S1114</f>
        <v>2125.3</v>
      </c>
      <c r="T1110" s="81">
        <f t="shared" si="87"/>
        <v>2839.9</v>
      </c>
      <c r="U1110" s="88">
        <f t="shared" si="87"/>
        <v>2779.2</v>
      </c>
      <c r="V1110" s="80">
        <f>(U1110/S1110)*100</f>
        <v>130.76742106996656</v>
      </c>
      <c r="W1110" s="81">
        <f>(U1110/T1110)*100</f>
        <v>97.86260079580266</v>
      </c>
      <c r="X1110" s="1"/>
    </row>
    <row r="1111" spans="1:24" ht="23.25">
      <c r="A1111" s="1"/>
      <c r="B1111" s="40"/>
      <c r="C1111" s="40"/>
      <c r="D1111" s="40"/>
      <c r="E1111" s="40"/>
      <c r="F1111" s="96"/>
      <c r="G1111" s="96"/>
      <c r="H1111" s="96"/>
      <c r="I1111" s="44"/>
      <c r="J1111" s="48" t="s">
        <v>41</v>
      </c>
      <c r="K1111" s="49"/>
      <c r="L1111" s="42"/>
      <c r="M1111" s="86"/>
      <c r="N1111" s="71"/>
      <c r="O1111" s="72"/>
      <c r="P1111" s="70"/>
      <c r="Q1111" s="78"/>
      <c r="R1111" s="79"/>
      <c r="S1111" s="80">
        <f t="shared" si="87"/>
        <v>500</v>
      </c>
      <c r="T1111" s="81">
        <f t="shared" si="87"/>
        <v>1000</v>
      </c>
      <c r="U1111" s="88">
        <f t="shared" si="87"/>
        <v>1000</v>
      </c>
      <c r="V1111" s="80">
        <f>(U1111/S1111)*100</f>
        <v>200</v>
      </c>
      <c r="W1111" s="81">
        <f>(U1111/T1111)*100</f>
        <v>100</v>
      </c>
      <c r="X1111" s="1"/>
    </row>
    <row r="1112" spans="1:24" ht="23.25">
      <c r="A1112" s="1"/>
      <c r="B1112" s="40"/>
      <c r="C1112" s="40"/>
      <c r="D1112" s="40"/>
      <c r="E1112" s="40"/>
      <c r="F1112" s="96"/>
      <c r="G1112" s="96"/>
      <c r="H1112" s="96"/>
      <c r="I1112" s="44"/>
      <c r="J1112" s="48"/>
      <c r="K1112" s="49"/>
      <c r="L1112" s="42"/>
      <c r="M1112" s="86"/>
      <c r="N1112" s="71"/>
      <c r="O1112" s="72"/>
      <c r="P1112" s="70"/>
      <c r="Q1112" s="78"/>
      <c r="R1112" s="79"/>
      <c r="S1112" s="80"/>
      <c r="T1112" s="81"/>
      <c r="U1112" s="88"/>
      <c r="V1112" s="80"/>
      <c r="W1112" s="81"/>
      <c r="X1112" s="1"/>
    </row>
    <row r="1113" spans="1:24" ht="23.25">
      <c r="A1113" s="1"/>
      <c r="B1113" s="40"/>
      <c r="C1113" s="40"/>
      <c r="D1113" s="40"/>
      <c r="E1113" s="40"/>
      <c r="F1113" s="96"/>
      <c r="G1113" s="96" t="s">
        <v>49</v>
      </c>
      <c r="H1113" s="96"/>
      <c r="I1113" s="44"/>
      <c r="J1113" s="48" t="s">
        <v>50</v>
      </c>
      <c r="K1113" s="49"/>
      <c r="L1113" s="42"/>
      <c r="M1113" s="86"/>
      <c r="N1113" s="71"/>
      <c r="O1113" s="72"/>
      <c r="P1113" s="70"/>
      <c r="Q1113" s="78"/>
      <c r="R1113" s="79"/>
      <c r="S1113" s="80">
        <f>SUM(S1114:S1115)</f>
        <v>2625.3</v>
      </c>
      <c r="T1113" s="81">
        <f>SUM(T1114:T1115)</f>
        <v>3839.9</v>
      </c>
      <c r="U1113" s="88">
        <f>SUM(U1114:U1115)</f>
        <v>3779.2</v>
      </c>
      <c r="V1113" s="80">
        <f>(U1113/S1113)*100</f>
        <v>143.95307202986322</v>
      </c>
      <c r="W1113" s="81">
        <f>(U1113/T1113)*100</f>
        <v>98.41922966743924</v>
      </c>
      <c r="X1113" s="1"/>
    </row>
    <row r="1114" spans="1:24" ht="23.25">
      <c r="A1114" s="1"/>
      <c r="B1114" s="40"/>
      <c r="C1114" s="40"/>
      <c r="D1114" s="40"/>
      <c r="E1114" s="40"/>
      <c r="F1114" s="96"/>
      <c r="G1114" s="96"/>
      <c r="H1114" s="96"/>
      <c r="I1114" s="44"/>
      <c r="J1114" s="48" t="s">
        <v>40</v>
      </c>
      <c r="K1114" s="49"/>
      <c r="L1114" s="42"/>
      <c r="M1114" s="86"/>
      <c r="N1114" s="71"/>
      <c r="O1114" s="72"/>
      <c r="P1114" s="70"/>
      <c r="Q1114" s="78"/>
      <c r="R1114" s="79"/>
      <c r="S1114" s="80">
        <f>S1124+S1137</f>
        <v>2125.3</v>
      </c>
      <c r="T1114" s="81">
        <f>T1124+T1137</f>
        <v>2839.9</v>
      </c>
      <c r="U1114" s="88">
        <f>U1124+U1137</f>
        <v>2779.2</v>
      </c>
      <c r="V1114" s="80">
        <f>(U1114/S1114)*100</f>
        <v>130.76742106996656</v>
      </c>
      <c r="W1114" s="81">
        <f>(U1114/T1114)*100</f>
        <v>97.86260079580266</v>
      </c>
      <c r="X1114" s="1"/>
    </row>
    <row r="1115" spans="1:24" ht="23.25">
      <c r="A1115" s="1"/>
      <c r="B1115" s="40"/>
      <c r="C1115" s="40"/>
      <c r="D1115" s="40"/>
      <c r="E1115" s="40"/>
      <c r="F1115" s="96"/>
      <c r="G1115" s="96"/>
      <c r="H1115" s="96"/>
      <c r="I1115" s="44"/>
      <c r="J1115" s="48" t="s">
        <v>41</v>
      </c>
      <c r="K1115" s="49"/>
      <c r="L1115" s="42"/>
      <c r="M1115" s="86"/>
      <c r="N1115" s="71"/>
      <c r="O1115" s="72"/>
      <c r="P1115" s="70"/>
      <c r="Q1115" s="78"/>
      <c r="R1115" s="79"/>
      <c r="S1115" s="80">
        <f>S1135+S1138</f>
        <v>500</v>
      </c>
      <c r="T1115" s="81">
        <f>T1135+T1138</f>
        <v>1000</v>
      </c>
      <c r="U1115" s="88">
        <f>U1135+U1138</f>
        <v>1000</v>
      </c>
      <c r="V1115" s="80">
        <f>(U1115/S1115)*100</f>
        <v>200</v>
      </c>
      <c r="W1115" s="81">
        <f>(U1115/T1115)*100</f>
        <v>100</v>
      </c>
      <c r="X1115" s="1"/>
    </row>
    <row r="1116" spans="1:24" ht="23.25">
      <c r="A1116" s="1"/>
      <c r="B1116" s="40"/>
      <c r="C1116" s="40"/>
      <c r="D1116" s="40"/>
      <c r="E1116" s="40"/>
      <c r="F1116" s="96"/>
      <c r="G1116" s="96"/>
      <c r="H1116" s="96"/>
      <c r="I1116" s="44"/>
      <c r="J1116" s="48"/>
      <c r="K1116" s="49"/>
      <c r="L1116" s="42"/>
      <c r="M1116" s="86"/>
      <c r="N1116" s="71"/>
      <c r="O1116" s="72"/>
      <c r="P1116" s="70"/>
      <c r="Q1116" s="78"/>
      <c r="R1116" s="79"/>
      <c r="S1116" s="80"/>
      <c r="T1116" s="81"/>
      <c r="U1116" s="88"/>
      <c r="V1116" s="80"/>
      <c r="W1116" s="81"/>
      <c r="X1116" s="1"/>
    </row>
    <row r="1117" spans="1:24" ht="23.25">
      <c r="A1117" s="1"/>
      <c r="B1117" s="40"/>
      <c r="C1117" s="40"/>
      <c r="D1117" s="40"/>
      <c r="E1117" s="40"/>
      <c r="F1117" s="96"/>
      <c r="G1117" s="96"/>
      <c r="H1117" s="96"/>
      <c r="I1117" s="44"/>
      <c r="J1117" s="48" t="s">
        <v>538</v>
      </c>
      <c r="K1117" s="49"/>
      <c r="L1117" s="42"/>
      <c r="M1117" s="86"/>
      <c r="N1117" s="71"/>
      <c r="O1117" s="72"/>
      <c r="P1117" s="70"/>
      <c r="Q1117" s="78"/>
      <c r="R1117" s="79"/>
      <c r="S1117" s="80"/>
      <c r="T1117" s="81"/>
      <c r="U1117" s="88"/>
      <c r="V1117" s="80"/>
      <c r="W1117" s="81"/>
      <c r="X1117" s="1"/>
    </row>
    <row r="1118" spans="1:24" ht="23.25">
      <c r="A1118" s="1"/>
      <c r="B1118" s="40"/>
      <c r="C1118" s="40"/>
      <c r="D1118" s="40"/>
      <c r="E1118" s="40"/>
      <c r="F1118" s="96"/>
      <c r="G1118" s="96"/>
      <c r="H1118" s="96"/>
      <c r="I1118" s="44"/>
      <c r="J1118" s="48" t="s">
        <v>539</v>
      </c>
      <c r="K1118" s="49"/>
      <c r="L1118" s="42"/>
      <c r="M1118" s="86"/>
      <c r="N1118" s="71"/>
      <c r="O1118" s="72"/>
      <c r="P1118" s="70"/>
      <c r="Q1118" s="78"/>
      <c r="R1118" s="79"/>
      <c r="S1118" s="80"/>
      <c r="T1118" s="81"/>
      <c r="U1118" s="88"/>
      <c r="V1118" s="80"/>
      <c r="W1118" s="81"/>
      <c r="X1118" s="1"/>
    </row>
    <row r="1119" spans="1:24" ht="23.25">
      <c r="A1119" s="1"/>
      <c r="B1119" s="40"/>
      <c r="C1119" s="40"/>
      <c r="D1119" s="40"/>
      <c r="E1119" s="40"/>
      <c r="F1119" s="96"/>
      <c r="G1119" s="96"/>
      <c r="H1119" s="96"/>
      <c r="I1119" s="44"/>
      <c r="J1119" s="48" t="s">
        <v>540</v>
      </c>
      <c r="K1119" s="49"/>
      <c r="L1119" s="42" t="s">
        <v>541</v>
      </c>
      <c r="M1119" s="86" t="s">
        <v>542</v>
      </c>
      <c r="N1119" s="71">
        <v>4000</v>
      </c>
      <c r="O1119" s="72">
        <v>4000</v>
      </c>
      <c r="P1119" s="70">
        <v>15853</v>
      </c>
      <c r="Q1119" s="78">
        <f>(P1119/N1119)*100</f>
        <v>396.325</v>
      </c>
      <c r="R1119" s="79">
        <f>(P1119/O1119)*100</f>
        <v>396.325</v>
      </c>
      <c r="S1119" s="80">
        <f>SUM(S1120:S1121)</f>
        <v>2125.3</v>
      </c>
      <c r="T1119" s="81">
        <f>SUM(T1120:T1121)</f>
        <v>2839.9</v>
      </c>
      <c r="U1119" s="88">
        <f>SUM(U1120:U1121)</f>
        <v>2779.2</v>
      </c>
      <c r="V1119" s="80">
        <f>(U1119/S1119)*100</f>
        <v>130.76742106996656</v>
      </c>
      <c r="W1119" s="81">
        <f>(U1119/T1119)*100</f>
        <v>97.86260079580266</v>
      </c>
      <c r="X1119" s="1"/>
    </row>
    <row r="1120" spans="1:24" ht="23.25">
      <c r="A1120" s="1"/>
      <c r="B1120" s="40"/>
      <c r="C1120" s="40"/>
      <c r="D1120" s="40"/>
      <c r="E1120" s="40"/>
      <c r="F1120" s="96"/>
      <c r="G1120" s="96"/>
      <c r="H1120" s="96"/>
      <c r="I1120" s="44"/>
      <c r="J1120" s="48" t="s">
        <v>40</v>
      </c>
      <c r="K1120" s="49"/>
      <c r="L1120" s="42"/>
      <c r="M1120" s="86"/>
      <c r="N1120" s="71"/>
      <c r="O1120" s="72"/>
      <c r="P1120" s="70"/>
      <c r="Q1120" s="78"/>
      <c r="R1120" s="79"/>
      <c r="S1120" s="80">
        <f>S1124</f>
        <v>2125.3</v>
      </c>
      <c r="T1120" s="81">
        <f>T1124</f>
        <v>2839.9</v>
      </c>
      <c r="U1120" s="88">
        <f>U1124</f>
        <v>2779.2</v>
      </c>
      <c r="V1120" s="80">
        <f>(U1120/S1120)*100</f>
        <v>130.76742106996656</v>
      </c>
      <c r="W1120" s="81">
        <f>(U1120/T1120)*100</f>
        <v>97.86260079580266</v>
      </c>
      <c r="X1120" s="1"/>
    </row>
    <row r="1121" spans="1:24" ht="23.25">
      <c r="A1121" s="1"/>
      <c r="B1121" s="40"/>
      <c r="C1121" s="40"/>
      <c r="D1121" s="40"/>
      <c r="E1121" s="40"/>
      <c r="F1121" s="96"/>
      <c r="G1121" s="96"/>
      <c r="H1121" s="96"/>
      <c r="I1121" s="44"/>
      <c r="J1121" s="48" t="s">
        <v>41</v>
      </c>
      <c r="K1121" s="49"/>
      <c r="L1121" s="42"/>
      <c r="M1121" s="86"/>
      <c r="N1121" s="71"/>
      <c r="O1121" s="72"/>
      <c r="P1121" s="70"/>
      <c r="Q1121" s="78"/>
      <c r="R1121" s="79"/>
      <c r="S1121" s="80">
        <f>S1135</f>
        <v>0</v>
      </c>
      <c r="T1121" s="81">
        <f>T1135</f>
        <v>0</v>
      </c>
      <c r="U1121" s="88">
        <f>U1135</f>
        <v>0</v>
      </c>
      <c r="V1121" s="80"/>
      <c r="W1121" s="81"/>
      <c r="X1121" s="1"/>
    </row>
    <row r="1122" spans="1:24" ht="23.25">
      <c r="A1122" s="1"/>
      <c r="B1122" s="40"/>
      <c r="C1122" s="40"/>
      <c r="D1122" s="40"/>
      <c r="E1122" s="40"/>
      <c r="F1122" s="96"/>
      <c r="G1122" s="96"/>
      <c r="H1122" s="96"/>
      <c r="I1122" s="44"/>
      <c r="J1122" s="48"/>
      <c r="K1122" s="49"/>
      <c r="L1122" s="42"/>
      <c r="M1122" s="86"/>
      <c r="N1122" s="71"/>
      <c r="O1122" s="72"/>
      <c r="P1122" s="70"/>
      <c r="Q1122" s="78"/>
      <c r="R1122" s="79"/>
      <c r="S1122" s="80"/>
      <c r="T1122" s="81"/>
      <c r="U1122" s="88"/>
      <c r="V1122" s="80"/>
      <c r="W1122" s="81"/>
      <c r="X1122" s="1"/>
    </row>
    <row r="1123" spans="1:24" ht="23.25">
      <c r="A1123" s="1"/>
      <c r="B1123" s="40"/>
      <c r="C1123" s="40"/>
      <c r="D1123" s="40"/>
      <c r="E1123" s="40"/>
      <c r="F1123" s="96"/>
      <c r="G1123" s="96"/>
      <c r="H1123" s="96" t="s">
        <v>140</v>
      </c>
      <c r="I1123" s="44"/>
      <c r="J1123" s="48" t="s">
        <v>141</v>
      </c>
      <c r="K1123" s="49"/>
      <c r="L1123" s="42"/>
      <c r="M1123" s="86"/>
      <c r="N1123" s="71"/>
      <c r="O1123" s="72"/>
      <c r="P1123" s="70"/>
      <c r="Q1123" s="78"/>
      <c r="R1123" s="79"/>
      <c r="S1123" s="80">
        <f>SUM(S1124:S1135)</f>
        <v>2125.3</v>
      </c>
      <c r="T1123" s="81">
        <f>SUM(T1124:T1135)</f>
        <v>2839.9</v>
      </c>
      <c r="U1123" s="88">
        <f>SUM(U1124:U1135)</f>
        <v>2779.2</v>
      </c>
      <c r="V1123" s="80">
        <f>(U1123/S1123)*100</f>
        <v>130.76742106996656</v>
      </c>
      <c r="W1123" s="81">
        <f>(U1123/T1123)*100</f>
        <v>97.86260079580266</v>
      </c>
      <c r="X1123" s="1"/>
    </row>
    <row r="1124" spans="1:24" ht="23.25">
      <c r="A1124" s="1"/>
      <c r="B1124" s="40"/>
      <c r="C1124" s="40"/>
      <c r="D1124" s="40"/>
      <c r="E1124" s="40"/>
      <c r="F1124" s="96"/>
      <c r="G1124" s="96"/>
      <c r="H1124" s="96"/>
      <c r="I1124" s="44"/>
      <c r="J1124" s="48" t="s">
        <v>40</v>
      </c>
      <c r="K1124" s="49"/>
      <c r="L1124" s="42"/>
      <c r="M1124" s="86"/>
      <c r="N1124" s="71"/>
      <c r="O1124" s="72"/>
      <c r="P1124" s="70"/>
      <c r="Q1124" s="78"/>
      <c r="R1124" s="79"/>
      <c r="S1124" s="80">
        <v>2125.3</v>
      </c>
      <c r="T1124" s="81">
        <v>2839.9</v>
      </c>
      <c r="U1124" s="88">
        <v>2779.2</v>
      </c>
      <c r="V1124" s="80">
        <f>(U1124/S1124)*100</f>
        <v>130.76742106996656</v>
      </c>
      <c r="W1124" s="81">
        <f>(U1124/T1124)*100</f>
        <v>97.86260079580266</v>
      </c>
      <c r="X1124" s="1"/>
    </row>
    <row r="1125" spans="1:24" ht="23.25">
      <c r="A1125" s="1"/>
      <c r="B1125" s="54"/>
      <c r="C1125" s="54"/>
      <c r="D1125" s="54"/>
      <c r="E1125" s="54"/>
      <c r="F1125" s="52"/>
      <c r="G1125" s="53"/>
      <c r="H1125" s="54"/>
      <c r="I1125" s="55"/>
      <c r="J1125" s="56"/>
      <c r="K1125" s="57"/>
      <c r="L1125" s="53"/>
      <c r="M1125" s="87"/>
      <c r="N1125" s="73"/>
      <c r="O1125" s="74"/>
      <c r="P1125" s="75"/>
      <c r="Q1125" s="82"/>
      <c r="R1125" s="83"/>
      <c r="S1125" s="84"/>
      <c r="T1125" s="85"/>
      <c r="U1125" s="82"/>
      <c r="V1125" s="84"/>
      <c r="W1125" s="85"/>
      <c r="X1125" s="1"/>
    </row>
    <row r="1126" spans="1:24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58"/>
      <c r="T1126" s="58"/>
      <c r="U1126" s="58"/>
      <c r="V1126" s="58"/>
      <c r="W1126" s="58"/>
      <c r="X1126" s="1"/>
    </row>
    <row r="1127" spans="1:24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58"/>
      <c r="T1127" s="58"/>
      <c r="U1127" s="59"/>
      <c r="V1127" s="58"/>
      <c r="W1127" s="59" t="s">
        <v>582</v>
      </c>
      <c r="X1127" s="1"/>
    </row>
    <row r="1128" spans="1:24" ht="23.25">
      <c r="A1128" s="1"/>
      <c r="B1128" s="7"/>
      <c r="C1128" s="8"/>
      <c r="D1128" s="8"/>
      <c r="E1128" s="8"/>
      <c r="F1128" s="8"/>
      <c r="G1128" s="8"/>
      <c r="H1128" s="60"/>
      <c r="I1128" s="10"/>
      <c r="J1128" s="10"/>
      <c r="K1128" s="11"/>
      <c r="L1128" s="7" t="s">
        <v>35</v>
      </c>
      <c r="M1128" s="12"/>
      <c r="N1128" s="12"/>
      <c r="O1128" s="12"/>
      <c r="P1128" s="12"/>
      <c r="Q1128" s="12"/>
      <c r="R1128" s="12"/>
      <c r="S1128" s="13"/>
      <c r="T1128" s="8"/>
      <c r="U1128" s="8"/>
      <c r="V1128" s="8"/>
      <c r="W1128" s="9"/>
      <c r="X1128" s="1"/>
    </row>
    <row r="1129" spans="1:24" ht="23.25">
      <c r="A1129" s="1"/>
      <c r="B1129" s="14" t="s">
        <v>24</v>
      </c>
      <c r="C1129" s="15"/>
      <c r="D1129" s="15"/>
      <c r="E1129" s="15"/>
      <c r="F1129" s="15"/>
      <c r="G1129" s="15"/>
      <c r="H1129" s="61"/>
      <c r="I1129" s="17"/>
      <c r="J1129" s="17"/>
      <c r="K1129" s="18"/>
      <c r="L1129" s="19"/>
      <c r="M1129" s="66"/>
      <c r="N1129" s="62" t="s">
        <v>36</v>
      </c>
      <c r="O1129" s="62"/>
      <c r="P1129" s="62"/>
      <c r="Q1129" s="62"/>
      <c r="R1129" s="63"/>
      <c r="S1129" s="14" t="s">
        <v>2</v>
      </c>
      <c r="T1129" s="15"/>
      <c r="U1129" s="15"/>
      <c r="V1129" s="15"/>
      <c r="W1129" s="16"/>
      <c r="X1129" s="1"/>
    </row>
    <row r="1130" spans="1:24" ht="23.25">
      <c r="A1130" s="1"/>
      <c r="B1130" s="20" t="s">
        <v>25</v>
      </c>
      <c r="C1130" s="21"/>
      <c r="D1130" s="21"/>
      <c r="E1130" s="21"/>
      <c r="F1130" s="21"/>
      <c r="G1130" s="21"/>
      <c r="H1130" s="61"/>
      <c r="I1130" s="1"/>
      <c r="J1130" s="2" t="s">
        <v>4</v>
      </c>
      <c r="K1130" s="18"/>
      <c r="L1130" s="23" t="s">
        <v>33</v>
      </c>
      <c r="M1130" s="23" t="s">
        <v>21</v>
      </c>
      <c r="N1130" s="64"/>
      <c r="O1130" s="17"/>
      <c r="P1130" s="65"/>
      <c r="Q1130" s="23" t="s">
        <v>3</v>
      </c>
      <c r="R1130" s="16"/>
      <c r="S1130" s="20" t="s">
        <v>37</v>
      </c>
      <c r="T1130" s="21"/>
      <c r="U1130" s="21"/>
      <c r="V1130" s="21"/>
      <c r="W1130" s="22"/>
      <c r="X1130" s="1"/>
    </row>
    <row r="1131" spans="1:24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34</v>
      </c>
      <c r="M1131" s="30" t="s">
        <v>22</v>
      </c>
      <c r="N1131" s="28" t="s">
        <v>6</v>
      </c>
      <c r="O1131" s="67" t="s">
        <v>7</v>
      </c>
      <c r="P1131" s="28" t="s">
        <v>8</v>
      </c>
      <c r="Q1131" s="20" t="s">
        <v>31</v>
      </c>
      <c r="R1131" s="22"/>
      <c r="S1131" s="24"/>
      <c r="T1131" s="25"/>
      <c r="U1131" s="1"/>
      <c r="V1131" s="14" t="s">
        <v>3</v>
      </c>
      <c r="W1131" s="16"/>
      <c r="X1131" s="1"/>
    </row>
    <row r="1132" spans="1:24" ht="23.25">
      <c r="A1132" s="1"/>
      <c r="B1132" s="14" t="s">
        <v>14</v>
      </c>
      <c r="C1132" s="14" t="s">
        <v>15</v>
      </c>
      <c r="D1132" s="14" t="s">
        <v>16</v>
      </c>
      <c r="E1132" s="14" t="s">
        <v>17</v>
      </c>
      <c r="F1132" s="27" t="s">
        <v>18</v>
      </c>
      <c r="G1132" s="2" t="s">
        <v>5</v>
      </c>
      <c r="H1132" s="14" t="s">
        <v>19</v>
      </c>
      <c r="I1132" s="24"/>
      <c r="J1132" s="1"/>
      <c r="K1132" s="18"/>
      <c r="L1132" s="26" t="s">
        <v>20</v>
      </c>
      <c r="M1132" s="28" t="s">
        <v>23</v>
      </c>
      <c r="N1132" s="28"/>
      <c r="O1132" s="28"/>
      <c r="P1132" s="28"/>
      <c r="Q1132" s="26" t="s">
        <v>26</v>
      </c>
      <c r="R1132" s="29" t="s">
        <v>26</v>
      </c>
      <c r="S1132" s="30" t="s">
        <v>6</v>
      </c>
      <c r="T1132" s="28" t="s">
        <v>9</v>
      </c>
      <c r="U1132" s="26" t="s">
        <v>10</v>
      </c>
      <c r="V1132" s="14" t="s">
        <v>11</v>
      </c>
      <c r="W1132" s="16"/>
      <c r="X1132" s="1"/>
    </row>
    <row r="1133" spans="1:24" ht="23.25">
      <c r="A1133" s="1"/>
      <c r="B1133" s="31"/>
      <c r="C1133" s="31"/>
      <c r="D1133" s="31"/>
      <c r="E1133" s="31"/>
      <c r="F1133" s="32"/>
      <c r="G1133" s="33"/>
      <c r="H1133" s="31"/>
      <c r="I1133" s="31"/>
      <c r="J1133" s="33"/>
      <c r="K1133" s="34"/>
      <c r="L1133" s="35"/>
      <c r="M1133" s="36"/>
      <c r="N1133" s="36"/>
      <c r="O1133" s="36"/>
      <c r="P1133" s="36"/>
      <c r="Q1133" s="35" t="s">
        <v>27</v>
      </c>
      <c r="R1133" s="37" t="s">
        <v>28</v>
      </c>
      <c r="S1133" s="31"/>
      <c r="T1133" s="32"/>
      <c r="U1133" s="33"/>
      <c r="V1133" s="38" t="s">
        <v>29</v>
      </c>
      <c r="W1133" s="39" t="s">
        <v>30</v>
      </c>
      <c r="X1133" s="1"/>
    </row>
    <row r="1134" spans="1:24" ht="23.25">
      <c r="A1134" s="1"/>
      <c r="B1134" s="40"/>
      <c r="C1134" s="40"/>
      <c r="D1134" s="40"/>
      <c r="E1134" s="40"/>
      <c r="F1134" s="41"/>
      <c r="G1134" s="42"/>
      <c r="H1134" s="43"/>
      <c r="I1134" s="44"/>
      <c r="J1134" s="45"/>
      <c r="K1134" s="46"/>
      <c r="L1134" s="47"/>
      <c r="M1134" s="86"/>
      <c r="N1134" s="70"/>
      <c r="O1134" s="70"/>
      <c r="P1134" s="70"/>
      <c r="Q1134" s="78"/>
      <c r="R1134" s="79"/>
      <c r="S1134" s="80"/>
      <c r="T1134" s="80"/>
      <c r="U1134" s="80"/>
      <c r="V1134" s="80"/>
      <c r="W1134" s="81"/>
      <c r="X1134" s="1"/>
    </row>
    <row r="1135" spans="1:24" ht="23.25">
      <c r="A1135" s="1"/>
      <c r="B1135" s="96" t="s">
        <v>153</v>
      </c>
      <c r="C1135" s="96" t="s">
        <v>155</v>
      </c>
      <c r="D1135" s="96" t="s">
        <v>76</v>
      </c>
      <c r="E1135" s="96" t="s">
        <v>45</v>
      </c>
      <c r="F1135" s="96" t="s">
        <v>536</v>
      </c>
      <c r="G1135" s="96" t="s">
        <v>49</v>
      </c>
      <c r="H1135" s="96" t="s">
        <v>140</v>
      </c>
      <c r="I1135" s="44"/>
      <c r="J1135" s="48" t="s">
        <v>41</v>
      </c>
      <c r="K1135" s="49"/>
      <c r="L1135" s="42"/>
      <c r="M1135" s="86"/>
      <c r="N1135" s="71"/>
      <c r="O1135" s="72"/>
      <c r="P1135" s="70"/>
      <c r="Q1135" s="78"/>
      <c r="R1135" s="79"/>
      <c r="S1135" s="80"/>
      <c r="T1135" s="81"/>
      <c r="U1135" s="88"/>
      <c r="V1135" s="80"/>
      <c r="W1135" s="81"/>
      <c r="X1135" s="1"/>
    </row>
    <row r="1136" spans="1:24" ht="23.25">
      <c r="A1136" s="1"/>
      <c r="B1136" s="96"/>
      <c r="C1136" s="96"/>
      <c r="D1136" s="96"/>
      <c r="E1136" s="96"/>
      <c r="F1136" s="96"/>
      <c r="G1136" s="96"/>
      <c r="H1136" s="96" t="s">
        <v>432</v>
      </c>
      <c r="I1136" s="44"/>
      <c r="J1136" s="48" t="s">
        <v>433</v>
      </c>
      <c r="K1136" s="49"/>
      <c r="L1136" s="42"/>
      <c r="M1136" s="86"/>
      <c r="N1136" s="71"/>
      <c r="O1136" s="72"/>
      <c r="P1136" s="70"/>
      <c r="Q1136" s="78"/>
      <c r="R1136" s="79"/>
      <c r="S1136" s="80">
        <f>SUM(S1137:S1138)</f>
        <v>500</v>
      </c>
      <c r="T1136" s="81">
        <f>SUM(T1137:T1138)</f>
        <v>1000</v>
      </c>
      <c r="U1136" s="88">
        <f>SUM(U1137:U1138)</f>
        <v>1000</v>
      </c>
      <c r="V1136" s="80">
        <f>(U1136/S1136)*100</f>
        <v>200</v>
      </c>
      <c r="W1136" s="81">
        <f>(U1136/T1136)*100</f>
        <v>100</v>
      </c>
      <c r="X1136" s="1"/>
    </row>
    <row r="1137" spans="1:24" ht="23.25">
      <c r="A1137" s="1"/>
      <c r="B1137" s="96"/>
      <c r="C1137" s="96"/>
      <c r="D1137" s="96"/>
      <c r="E1137" s="96"/>
      <c r="F1137" s="96"/>
      <c r="G1137" s="96"/>
      <c r="H1137" s="96"/>
      <c r="I1137" s="44"/>
      <c r="J1137" s="48" t="s">
        <v>40</v>
      </c>
      <c r="K1137" s="49"/>
      <c r="L1137" s="42"/>
      <c r="M1137" s="86"/>
      <c r="N1137" s="71"/>
      <c r="O1137" s="72"/>
      <c r="P1137" s="70"/>
      <c r="Q1137" s="78"/>
      <c r="R1137" s="79"/>
      <c r="S1137" s="80"/>
      <c r="T1137" s="81"/>
      <c r="U1137" s="88"/>
      <c r="V1137" s="80"/>
      <c r="W1137" s="81"/>
      <c r="X1137" s="1"/>
    </row>
    <row r="1138" spans="1:24" ht="23.25">
      <c r="A1138" s="1"/>
      <c r="B1138" s="96"/>
      <c r="C1138" s="96"/>
      <c r="D1138" s="96"/>
      <c r="E1138" s="96"/>
      <c r="F1138" s="96"/>
      <c r="G1138" s="96"/>
      <c r="H1138" s="96"/>
      <c r="I1138" s="44"/>
      <c r="J1138" s="48" t="s">
        <v>41</v>
      </c>
      <c r="K1138" s="49"/>
      <c r="L1138" s="42"/>
      <c r="M1138" s="86"/>
      <c r="N1138" s="71"/>
      <c r="O1138" s="72"/>
      <c r="P1138" s="70"/>
      <c r="Q1138" s="78"/>
      <c r="R1138" s="79"/>
      <c r="S1138" s="80">
        <v>500</v>
      </c>
      <c r="T1138" s="81">
        <v>1000</v>
      </c>
      <c r="U1138" s="88">
        <v>1000</v>
      </c>
      <c r="V1138" s="80">
        <f>(U1138/S1138)*100</f>
        <v>200</v>
      </c>
      <c r="W1138" s="81">
        <f>(U1138/T1138)*100</f>
        <v>100</v>
      </c>
      <c r="X1138" s="1"/>
    </row>
    <row r="1139" spans="1:24" ht="23.25">
      <c r="A1139" s="1"/>
      <c r="B1139" s="96"/>
      <c r="C1139" s="96"/>
      <c r="D1139" s="96"/>
      <c r="E1139" s="96"/>
      <c r="F1139" s="96"/>
      <c r="G1139" s="96"/>
      <c r="H1139" s="96"/>
      <c r="I1139" s="44"/>
      <c r="J1139" s="48"/>
      <c r="K1139" s="49"/>
      <c r="L1139" s="42"/>
      <c r="M1139" s="86"/>
      <c r="N1139" s="71"/>
      <c r="O1139" s="72"/>
      <c r="P1139" s="70"/>
      <c r="Q1139" s="78"/>
      <c r="R1139" s="79"/>
      <c r="S1139" s="80"/>
      <c r="T1139" s="81"/>
      <c r="U1139" s="88"/>
      <c r="V1139" s="80"/>
      <c r="W1139" s="81"/>
      <c r="X1139" s="1"/>
    </row>
    <row r="1140" spans="1:24" ht="23.25">
      <c r="A1140" s="1"/>
      <c r="B1140" s="96"/>
      <c r="C1140" s="96"/>
      <c r="D1140" s="96"/>
      <c r="E1140" s="96"/>
      <c r="F1140" s="96" t="s">
        <v>543</v>
      </c>
      <c r="G1140" s="96"/>
      <c r="H1140" s="96"/>
      <c r="I1140" s="44"/>
      <c r="J1140" s="48" t="s">
        <v>544</v>
      </c>
      <c r="K1140" s="49"/>
      <c r="L1140" s="42"/>
      <c r="M1140" s="86"/>
      <c r="N1140" s="71"/>
      <c r="O1140" s="72"/>
      <c r="P1140" s="70"/>
      <c r="Q1140" s="78"/>
      <c r="R1140" s="79"/>
      <c r="S1140" s="80"/>
      <c r="T1140" s="81"/>
      <c r="U1140" s="88"/>
      <c r="V1140" s="80"/>
      <c r="W1140" s="81"/>
      <c r="X1140" s="1"/>
    </row>
    <row r="1141" spans="1:24" ht="23.25">
      <c r="A1141" s="1"/>
      <c r="B1141" s="96"/>
      <c r="C1141" s="96"/>
      <c r="D1141" s="96"/>
      <c r="E1141" s="96"/>
      <c r="F1141" s="96"/>
      <c r="G1141" s="96"/>
      <c r="H1141" s="96"/>
      <c r="I1141" s="44"/>
      <c r="J1141" s="48" t="s">
        <v>545</v>
      </c>
      <c r="K1141" s="49"/>
      <c r="L1141" s="42"/>
      <c r="M1141" s="86"/>
      <c r="N1141" s="71"/>
      <c r="O1141" s="72"/>
      <c r="P1141" s="70"/>
      <c r="Q1141" s="78"/>
      <c r="R1141" s="79"/>
      <c r="S1141" s="80">
        <f>SUM(S1142:S1143)</f>
        <v>153210</v>
      </c>
      <c r="T1141" s="81">
        <f>SUM(T1142:T1143)</f>
        <v>2703.5</v>
      </c>
      <c r="U1141" s="88">
        <f>SUM(U1142:U1143)</f>
        <v>0</v>
      </c>
      <c r="V1141" s="80">
        <f>(U1141/S1141)*100</f>
        <v>0</v>
      </c>
      <c r="W1141" s="81">
        <f>(U1141/T1141)*100</f>
        <v>0</v>
      </c>
      <c r="X1141" s="1"/>
    </row>
    <row r="1142" spans="1:24" ht="23.25">
      <c r="A1142" s="1"/>
      <c r="B1142" s="96"/>
      <c r="C1142" s="96"/>
      <c r="D1142" s="96"/>
      <c r="E1142" s="96"/>
      <c r="F1142" s="96"/>
      <c r="G1142" s="96"/>
      <c r="H1142" s="96"/>
      <c r="I1142" s="44"/>
      <c r="J1142" s="48" t="s">
        <v>40</v>
      </c>
      <c r="K1142" s="49"/>
      <c r="L1142" s="42"/>
      <c r="M1142" s="86"/>
      <c r="N1142" s="71"/>
      <c r="O1142" s="72"/>
      <c r="P1142" s="70"/>
      <c r="Q1142" s="78"/>
      <c r="R1142" s="79"/>
      <c r="S1142" s="80">
        <f aca="true" t="shared" si="88" ref="S1142:U1143">S1146</f>
        <v>99240</v>
      </c>
      <c r="T1142" s="81">
        <f t="shared" si="88"/>
        <v>7</v>
      </c>
      <c r="U1142" s="88">
        <f t="shared" si="88"/>
        <v>0</v>
      </c>
      <c r="V1142" s="80">
        <f>(U1142/S1142)*100</f>
        <v>0</v>
      </c>
      <c r="W1142" s="81">
        <f>(U1142/T1142)*100</f>
        <v>0</v>
      </c>
      <c r="X1142" s="1"/>
    </row>
    <row r="1143" spans="1:24" ht="23.25">
      <c r="A1143" s="1"/>
      <c r="B1143" s="96"/>
      <c r="C1143" s="96"/>
      <c r="D1143" s="96"/>
      <c r="E1143" s="96"/>
      <c r="F1143" s="96"/>
      <c r="G1143" s="96"/>
      <c r="H1143" s="96"/>
      <c r="I1143" s="44"/>
      <c r="J1143" s="48" t="s">
        <v>41</v>
      </c>
      <c r="K1143" s="49"/>
      <c r="L1143" s="42"/>
      <c r="M1143" s="86"/>
      <c r="N1143" s="71"/>
      <c r="O1143" s="72"/>
      <c r="P1143" s="70"/>
      <c r="Q1143" s="78"/>
      <c r="R1143" s="79"/>
      <c r="S1143" s="80">
        <f t="shared" si="88"/>
        <v>53970</v>
      </c>
      <c r="T1143" s="81">
        <f t="shared" si="88"/>
        <v>2696.5</v>
      </c>
      <c r="U1143" s="88">
        <f t="shared" si="88"/>
        <v>0</v>
      </c>
      <c r="V1143" s="80">
        <f>(U1143/S1143)*100</f>
        <v>0</v>
      </c>
      <c r="W1143" s="81">
        <f>(U1143/T1143)*100</f>
        <v>0</v>
      </c>
      <c r="X1143" s="1"/>
    </row>
    <row r="1144" spans="1:24" ht="23.25">
      <c r="A1144" s="1"/>
      <c r="B1144" s="96"/>
      <c r="C1144" s="96"/>
      <c r="D1144" s="96"/>
      <c r="E1144" s="96"/>
      <c r="F1144" s="96"/>
      <c r="G1144" s="96"/>
      <c r="H1144" s="96"/>
      <c r="I1144" s="44"/>
      <c r="J1144" s="48"/>
      <c r="K1144" s="49"/>
      <c r="L1144" s="42"/>
      <c r="M1144" s="86"/>
      <c r="N1144" s="71"/>
      <c r="O1144" s="72"/>
      <c r="P1144" s="70"/>
      <c r="Q1144" s="78"/>
      <c r="R1144" s="79"/>
      <c r="S1144" s="80"/>
      <c r="T1144" s="81"/>
      <c r="U1144" s="88"/>
      <c r="V1144" s="80"/>
      <c r="W1144" s="81"/>
      <c r="X1144" s="1"/>
    </row>
    <row r="1145" spans="1:24" ht="23.25">
      <c r="A1145" s="1"/>
      <c r="B1145" s="96"/>
      <c r="C1145" s="96"/>
      <c r="D1145" s="96"/>
      <c r="E1145" s="96"/>
      <c r="F1145" s="96"/>
      <c r="G1145" s="96" t="s">
        <v>49</v>
      </c>
      <c r="H1145" s="96"/>
      <c r="I1145" s="44"/>
      <c r="J1145" s="48" t="s">
        <v>50</v>
      </c>
      <c r="K1145" s="49"/>
      <c r="L1145" s="42"/>
      <c r="M1145" s="86"/>
      <c r="N1145" s="71"/>
      <c r="O1145" s="72"/>
      <c r="P1145" s="70"/>
      <c r="Q1145" s="78"/>
      <c r="R1145" s="79"/>
      <c r="S1145" s="80">
        <f>SUM(S1146:S1147)</f>
        <v>153210</v>
      </c>
      <c r="T1145" s="81">
        <f>SUM(T1146:T1147)</f>
        <v>2703.5</v>
      </c>
      <c r="U1145" s="88">
        <f>SUM(U1146:U1147)</f>
        <v>0</v>
      </c>
      <c r="V1145" s="80">
        <f>(U1145/S1145)*100</f>
        <v>0</v>
      </c>
      <c r="W1145" s="81">
        <f>(U1145/T1145)*100</f>
        <v>0</v>
      </c>
      <c r="X1145" s="1"/>
    </row>
    <row r="1146" spans="1:24" ht="23.25">
      <c r="A1146" s="1"/>
      <c r="B1146" s="96"/>
      <c r="C1146" s="96"/>
      <c r="D1146" s="96"/>
      <c r="E1146" s="96"/>
      <c r="F1146" s="96"/>
      <c r="G1146" s="96"/>
      <c r="H1146" s="96"/>
      <c r="I1146" s="44"/>
      <c r="J1146" s="48" t="s">
        <v>40</v>
      </c>
      <c r="K1146" s="49"/>
      <c r="L1146" s="42"/>
      <c r="M1146" s="86"/>
      <c r="N1146" s="71"/>
      <c r="O1146" s="72"/>
      <c r="P1146" s="70"/>
      <c r="Q1146" s="78"/>
      <c r="R1146" s="79"/>
      <c r="S1146" s="80">
        <f aca="true" t="shared" si="89" ref="S1146:U1147">S1151+S1154+S1157+S1160+S1163</f>
        <v>99240</v>
      </c>
      <c r="T1146" s="81">
        <f t="shared" si="89"/>
        <v>7</v>
      </c>
      <c r="U1146" s="88">
        <f t="shared" si="89"/>
        <v>0</v>
      </c>
      <c r="V1146" s="80">
        <f>(U1146/S1146)*100</f>
        <v>0</v>
      </c>
      <c r="W1146" s="81">
        <f>(U1146/T1146)*100</f>
        <v>0</v>
      </c>
      <c r="X1146" s="1"/>
    </row>
    <row r="1147" spans="1:24" ht="23.25">
      <c r="A1147" s="1"/>
      <c r="B1147" s="96"/>
      <c r="C1147" s="96"/>
      <c r="D1147" s="96"/>
      <c r="E1147" s="96"/>
      <c r="F1147" s="96"/>
      <c r="G1147" s="96"/>
      <c r="H1147" s="96"/>
      <c r="I1147" s="44"/>
      <c r="J1147" s="48" t="s">
        <v>41</v>
      </c>
      <c r="K1147" s="49"/>
      <c r="L1147" s="42"/>
      <c r="M1147" s="86"/>
      <c r="N1147" s="71"/>
      <c r="O1147" s="72"/>
      <c r="P1147" s="70"/>
      <c r="Q1147" s="78"/>
      <c r="R1147" s="79"/>
      <c r="S1147" s="80">
        <f t="shared" si="89"/>
        <v>53970</v>
      </c>
      <c r="T1147" s="81">
        <f t="shared" si="89"/>
        <v>2696.5</v>
      </c>
      <c r="U1147" s="88">
        <f t="shared" si="89"/>
        <v>0</v>
      </c>
      <c r="V1147" s="80">
        <f>(U1147/S1147)*100</f>
        <v>0</v>
      </c>
      <c r="W1147" s="81">
        <f>(U1147/T1147)*100</f>
        <v>0</v>
      </c>
      <c r="X1147" s="1"/>
    </row>
    <row r="1148" spans="1:24" ht="23.25">
      <c r="A1148" s="1"/>
      <c r="B1148" s="96"/>
      <c r="C1148" s="96"/>
      <c r="D1148" s="96"/>
      <c r="E1148" s="96"/>
      <c r="F1148" s="96"/>
      <c r="G1148" s="96"/>
      <c r="H1148" s="96"/>
      <c r="I1148" s="44"/>
      <c r="J1148" s="48"/>
      <c r="K1148" s="49"/>
      <c r="L1148" s="42"/>
      <c r="M1148" s="86"/>
      <c r="N1148" s="71"/>
      <c r="O1148" s="72"/>
      <c r="P1148" s="70"/>
      <c r="Q1148" s="78"/>
      <c r="R1148" s="79"/>
      <c r="S1148" s="80"/>
      <c r="T1148" s="81"/>
      <c r="U1148" s="88"/>
      <c r="V1148" s="80"/>
      <c r="W1148" s="81"/>
      <c r="X1148" s="1"/>
    </row>
    <row r="1149" spans="1:24" ht="23.25">
      <c r="A1149" s="1"/>
      <c r="B1149" s="96"/>
      <c r="C1149" s="96"/>
      <c r="D1149" s="96"/>
      <c r="E1149" s="96"/>
      <c r="F1149" s="96"/>
      <c r="G1149" s="96"/>
      <c r="H1149" s="96" t="s">
        <v>145</v>
      </c>
      <c r="I1149" s="44"/>
      <c r="J1149" s="48" t="s">
        <v>146</v>
      </c>
      <c r="K1149" s="49"/>
      <c r="L1149" s="42"/>
      <c r="M1149" s="86"/>
      <c r="N1149" s="71"/>
      <c r="O1149" s="72"/>
      <c r="P1149" s="70"/>
      <c r="Q1149" s="78"/>
      <c r="R1149" s="79"/>
      <c r="S1149" s="80"/>
      <c r="T1149" s="81"/>
      <c r="U1149" s="88"/>
      <c r="V1149" s="80"/>
      <c r="W1149" s="81"/>
      <c r="X1149" s="1"/>
    </row>
    <row r="1150" spans="1:24" ht="23.25">
      <c r="A1150" s="1"/>
      <c r="B1150" s="96"/>
      <c r="C1150" s="96"/>
      <c r="D1150" s="96"/>
      <c r="E1150" s="96"/>
      <c r="F1150" s="96"/>
      <c r="G1150" s="96"/>
      <c r="H1150" s="96"/>
      <c r="I1150" s="44"/>
      <c r="J1150" s="48" t="s">
        <v>147</v>
      </c>
      <c r="K1150" s="49"/>
      <c r="L1150" s="42"/>
      <c r="M1150" s="86"/>
      <c r="N1150" s="71"/>
      <c r="O1150" s="72"/>
      <c r="P1150" s="70"/>
      <c r="Q1150" s="78"/>
      <c r="R1150" s="79"/>
      <c r="S1150" s="80">
        <f>SUM(S1151:S1152)</f>
        <v>99240</v>
      </c>
      <c r="T1150" s="81">
        <f>SUM(T1151:T1152)</f>
        <v>7</v>
      </c>
      <c r="U1150" s="88">
        <f>SUM(U1151:U1152)</f>
        <v>0</v>
      </c>
      <c r="V1150" s="80">
        <f>(U1150/S1150)*100</f>
        <v>0</v>
      </c>
      <c r="W1150" s="81">
        <f>(U1150/T1150)*100</f>
        <v>0</v>
      </c>
      <c r="X1150" s="1"/>
    </row>
    <row r="1151" spans="1:24" ht="23.25">
      <c r="A1151" s="1"/>
      <c r="B1151" s="96"/>
      <c r="C1151" s="96"/>
      <c r="D1151" s="96"/>
      <c r="E1151" s="96"/>
      <c r="F1151" s="96"/>
      <c r="G1151" s="96"/>
      <c r="H1151" s="96"/>
      <c r="I1151" s="44"/>
      <c r="J1151" s="48" t="s">
        <v>40</v>
      </c>
      <c r="K1151" s="49"/>
      <c r="L1151" s="42"/>
      <c r="M1151" s="86"/>
      <c r="N1151" s="71"/>
      <c r="O1151" s="72"/>
      <c r="P1151" s="70"/>
      <c r="Q1151" s="78"/>
      <c r="R1151" s="79"/>
      <c r="S1151" s="80">
        <v>99240</v>
      </c>
      <c r="T1151" s="81">
        <v>7</v>
      </c>
      <c r="U1151" s="88"/>
      <c r="V1151" s="80">
        <f>(U1151/S1151)*100</f>
        <v>0</v>
      </c>
      <c r="W1151" s="81">
        <f>(U1151/T1151)*100</f>
        <v>0</v>
      </c>
      <c r="X1151" s="1"/>
    </row>
    <row r="1152" spans="1:24" ht="23.25">
      <c r="A1152" s="1"/>
      <c r="B1152" s="96"/>
      <c r="C1152" s="96"/>
      <c r="D1152" s="96"/>
      <c r="E1152" s="96"/>
      <c r="F1152" s="96"/>
      <c r="G1152" s="96"/>
      <c r="H1152" s="96"/>
      <c r="I1152" s="44"/>
      <c r="J1152" s="48" t="s">
        <v>41</v>
      </c>
      <c r="K1152" s="49"/>
      <c r="L1152" s="42"/>
      <c r="M1152" s="86"/>
      <c r="N1152" s="71"/>
      <c r="O1152" s="72"/>
      <c r="P1152" s="70"/>
      <c r="Q1152" s="78"/>
      <c r="R1152" s="79"/>
      <c r="S1152" s="80"/>
      <c r="T1152" s="81"/>
      <c r="U1152" s="88"/>
      <c r="V1152" s="80"/>
      <c r="W1152" s="81"/>
      <c r="X1152" s="1"/>
    </row>
    <row r="1153" spans="1:24" ht="23.25">
      <c r="A1153" s="1"/>
      <c r="B1153" s="96"/>
      <c r="C1153" s="96"/>
      <c r="D1153" s="96"/>
      <c r="E1153" s="96"/>
      <c r="F1153" s="96"/>
      <c r="G1153" s="96"/>
      <c r="H1153" s="96" t="s">
        <v>290</v>
      </c>
      <c r="I1153" s="44"/>
      <c r="J1153" s="48" t="s">
        <v>291</v>
      </c>
      <c r="K1153" s="49"/>
      <c r="L1153" s="42"/>
      <c r="M1153" s="86"/>
      <c r="N1153" s="71"/>
      <c r="O1153" s="72"/>
      <c r="P1153" s="70"/>
      <c r="Q1153" s="78"/>
      <c r="R1153" s="79"/>
      <c r="S1153" s="80">
        <f>SUM(S1154:S1155)</f>
        <v>12190</v>
      </c>
      <c r="T1153" s="81">
        <f>SUM(T1154:T1155)</f>
        <v>0</v>
      </c>
      <c r="U1153" s="88">
        <f>SUM(U1154:U1155)</f>
        <v>0</v>
      </c>
      <c r="V1153" s="80">
        <f>(U1153/S1153)*100</f>
        <v>0</v>
      </c>
      <c r="W1153" s="81"/>
      <c r="X1153" s="1"/>
    </row>
    <row r="1154" spans="1:24" ht="23.25">
      <c r="A1154" s="1"/>
      <c r="B1154" s="96"/>
      <c r="C1154" s="96"/>
      <c r="D1154" s="96"/>
      <c r="E1154" s="96"/>
      <c r="F1154" s="96"/>
      <c r="G1154" s="96"/>
      <c r="H1154" s="96"/>
      <c r="I1154" s="44"/>
      <c r="J1154" s="48" t="s">
        <v>40</v>
      </c>
      <c r="K1154" s="49"/>
      <c r="L1154" s="42"/>
      <c r="M1154" s="86"/>
      <c r="N1154" s="71"/>
      <c r="O1154" s="72"/>
      <c r="P1154" s="70"/>
      <c r="Q1154" s="78"/>
      <c r="R1154" s="79"/>
      <c r="S1154" s="80"/>
      <c r="T1154" s="81"/>
      <c r="U1154" s="88"/>
      <c r="V1154" s="80"/>
      <c r="W1154" s="81"/>
      <c r="X1154" s="1"/>
    </row>
    <row r="1155" spans="1:24" ht="23.25">
      <c r="A1155" s="1"/>
      <c r="B1155" s="96"/>
      <c r="C1155" s="96"/>
      <c r="D1155" s="96"/>
      <c r="E1155" s="96"/>
      <c r="F1155" s="96"/>
      <c r="G1155" s="96"/>
      <c r="H1155" s="96"/>
      <c r="I1155" s="44"/>
      <c r="J1155" s="48" t="s">
        <v>41</v>
      </c>
      <c r="K1155" s="49"/>
      <c r="L1155" s="42"/>
      <c r="M1155" s="86"/>
      <c r="N1155" s="71"/>
      <c r="O1155" s="72"/>
      <c r="P1155" s="70"/>
      <c r="Q1155" s="78"/>
      <c r="R1155" s="79"/>
      <c r="S1155" s="80">
        <v>12190</v>
      </c>
      <c r="T1155" s="81"/>
      <c r="U1155" s="88"/>
      <c r="V1155" s="80">
        <f>(U1155/S1155)*100</f>
        <v>0</v>
      </c>
      <c r="W1155" s="81"/>
      <c r="X1155" s="1"/>
    </row>
    <row r="1156" spans="1:24" ht="23.25">
      <c r="A1156" s="1"/>
      <c r="B1156" s="96"/>
      <c r="C1156" s="96"/>
      <c r="D1156" s="96"/>
      <c r="E1156" s="96"/>
      <c r="F1156" s="96"/>
      <c r="G1156" s="96"/>
      <c r="H1156" s="96" t="s">
        <v>432</v>
      </c>
      <c r="I1156" s="44"/>
      <c r="J1156" s="48" t="s">
        <v>433</v>
      </c>
      <c r="K1156" s="49"/>
      <c r="L1156" s="42"/>
      <c r="M1156" s="86"/>
      <c r="N1156" s="71"/>
      <c r="O1156" s="72"/>
      <c r="P1156" s="70"/>
      <c r="Q1156" s="78"/>
      <c r="R1156" s="79"/>
      <c r="S1156" s="80">
        <f>SUM(S1157:S1158)</f>
        <v>4200</v>
      </c>
      <c r="T1156" s="81">
        <f>SUM(T1157:T1158)</f>
        <v>0</v>
      </c>
      <c r="U1156" s="88">
        <f>SUM(U1157:U1158)</f>
        <v>0</v>
      </c>
      <c r="V1156" s="80">
        <f>(U1156/S1156)*100</f>
        <v>0</v>
      </c>
      <c r="W1156" s="81"/>
      <c r="X1156" s="1"/>
    </row>
    <row r="1157" spans="1:24" ht="23.25">
      <c r="A1157" s="1"/>
      <c r="B1157" s="96"/>
      <c r="C1157" s="96"/>
      <c r="D1157" s="96"/>
      <c r="E1157" s="96"/>
      <c r="F1157" s="96"/>
      <c r="G1157" s="96"/>
      <c r="H1157" s="96"/>
      <c r="I1157" s="44"/>
      <c r="J1157" s="48" t="s">
        <v>40</v>
      </c>
      <c r="K1157" s="49"/>
      <c r="L1157" s="42"/>
      <c r="M1157" s="86"/>
      <c r="N1157" s="71"/>
      <c r="O1157" s="72"/>
      <c r="P1157" s="70"/>
      <c r="Q1157" s="78"/>
      <c r="R1157" s="79"/>
      <c r="S1157" s="80"/>
      <c r="T1157" s="81"/>
      <c r="U1157" s="88"/>
      <c r="V1157" s="80"/>
      <c r="W1157" s="81"/>
      <c r="X1157" s="1"/>
    </row>
    <row r="1158" spans="1:24" ht="23.25">
      <c r="A1158" s="1"/>
      <c r="B1158" s="96"/>
      <c r="C1158" s="96"/>
      <c r="D1158" s="96"/>
      <c r="E1158" s="96"/>
      <c r="F1158" s="96"/>
      <c r="G1158" s="96"/>
      <c r="H1158" s="96"/>
      <c r="I1158" s="44"/>
      <c r="J1158" s="48" t="s">
        <v>41</v>
      </c>
      <c r="K1158" s="49"/>
      <c r="L1158" s="42"/>
      <c r="M1158" s="86"/>
      <c r="N1158" s="71"/>
      <c r="O1158" s="72"/>
      <c r="P1158" s="70"/>
      <c r="Q1158" s="78"/>
      <c r="R1158" s="79"/>
      <c r="S1158" s="80">
        <v>4200</v>
      </c>
      <c r="T1158" s="81"/>
      <c r="U1158" s="88"/>
      <c r="V1158" s="80">
        <f>(U1158/S1158)*100</f>
        <v>0</v>
      </c>
      <c r="W1158" s="81"/>
      <c r="X1158" s="1"/>
    </row>
    <row r="1159" spans="1:24" ht="23.25">
      <c r="A1159" s="1"/>
      <c r="B1159" s="96"/>
      <c r="C1159" s="96"/>
      <c r="D1159" s="96"/>
      <c r="E1159" s="96"/>
      <c r="F1159" s="96"/>
      <c r="G1159" s="96"/>
      <c r="H1159" s="96" t="s">
        <v>486</v>
      </c>
      <c r="I1159" s="44"/>
      <c r="J1159" s="48" t="s">
        <v>487</v>
      </c>
      <c r="K1159" s="49"/>
      <c r="L1159" s="42"/>
      <c r="M1159" s="86"/>
      <c r="N1159" s="71"/>
      <c r="O1159" s="72"/>
      <c r="P1159" s="70"/>
      <c r="Q1159" s="78"/>
      <c r="R1159" s="79"/>
      <c r="S1159" s="80">
        <f>SUM(S1160:S1161)</f>
        <v>12760</v>
      </c>
      <c r="T1159" s="81">
        <f>SUM(T1160:T1161)</f>
        <v>1986.8</v>
      </c>
      <c r="U1159" s="88">
        <f>SUM(U1160:U1161)</f>
        <v>0</v>
      </c>
      <c r="V1159" s="80">
        <f>(U1159/S1159)*100</f>
        <v>0</v>
      </c>
      <c r="W1159" s="81">
        <f>(U1159/T1159)*100</f>
        <v>0</v>
      </c>
      <c r="X1159" s="1"/>
    </row>
    <row r="1160" spans="1:24" ht="23.25">
      <c r="A1160" s="1"/>
      <c r="B1160" s="96"/>
      <c r="C1160" s="96"/>
      <c r="D1160" s="96"/>
      <c r="E1160" s="96"/>
      <c r="F1160" s="96"/>
      <c r="G1160" s="96"/>
      <c r="H1160" s="96"/>
      <c r="I1160" s="44"/>
      <c r="J1160" s="48" t="s">
        <v>40</v>
      </c>
      <c r="K1160" s="49"/>
      <c r="L1160" s="42"/>
      <c r="M1160" s="86"/>
      <c r="N1160" s="71"/>
      <c r="O1160" s="72"/>
      <c r="P1160" s="70"/>
      <c r="Q1160" s="78"/>
      <c r="R1160" s="79"/>
      <c r="S1160" s="80"/>
      <c r="T1160" s="81"/>
      <c r="U1160" s="88"/>
      <c r="V1160" s="80"/>
      <c r="W1160" s="81"/>
      <c r="X1160" s="1"/>
    </row>
    <row r="1161" spans="1:24" ht="23.25">
      <c r="A1161" s="1"/>
      <c r="B1161" s="96"/>
      <c r="C1161" s="96"/>
      <c r="D1161" s="96"/>
      <c r="E1161" s="96"/>
      <c r="F1161" s="96"/>
      <c r="G1161" s="96"/>
      <c r="H1161" s="96"/>
      <c r="I1161" s="44"/>
      <c r="J1161" s="48" t="s">
        <v>41</v>
      </c>
      <c r="K1161" s="49"/>
      <c r="L1161" s="42"/>
      <c r="M1161" s="86"/>
      <c r="N1161" s="71"/>
      <c r="O1161" s="72"/>
      <c r="P1161" s="70"/>
      <c r="Q1161" s="78"/>
      <c r="R1161" s="79"/>
      <c r="S1161" s="80">
        <v>12760</v>
      </c>
      <c r="T1161" s="81">
        <v>1986.8</v>
      </c>
      <c r="U1161" s="88"/>
      <c r="V1161" s="80">
        <f>(U1161/S1161)*100</f>
        <v>0</v>
      </c>
      <c r="W1161" s="81">
        <f>(U1161/T1161)*100</f>
        <v>0</v>
      </c>
      <c r="X1161" s="1"/>
    </row>
    <row r="1162" spans="1:24" ht="23.25">
      <c r="A1162" s="1"/>
      <c r="B1162" s="96"/>
      <c r="C1162" s="96"/>
      <c r="D1162" s="96"/>
      <c r="E1162" s="96"/>
      <c r="F1162" s="96"/>
      <c r="G1162" s="96"/>
      <c r="H1162" s="96" t="s">
        <v>51</v>
      </c>
      <c r="I1162" s="44"/>
      <c r="J1162" s="48" t="s">
        <v>52</v>
      </c>
      <c r="K1162" s="49"/>
      <c r="L1162" s="42"/>
      <c r="M1162" s="86"/>
      <c r="N1162" s="71"/>
      <c r="O1162" s="72"/>
      <c r="P1162" s="70"/>
      <c r="Q1162" s="78"/>
      <c r="R1162" s="79"/>
      <c r="S1162" s="80">
        <f>SUM(S1163:S1164)</f>
        <v>24820</v>
      </c>
      <c r="T1162" s="81">
        <f>SUM(T1163:T1164)</f>
        <v>709.7</v>
      </c>
      <c r="U1162" s="88">
        <f>SUM(U1163:U1164)</f>
        <v>0</v>
      </c>
      <c r="V1162" s="80">
        <f>(U1162/S1162)*100</f>
        <v>0</v>
      </c>
      <c r="W1162" s="81">
        <f>(U1162/T1162)*100</f>
        <v>0</v>
      </c>
      <c r="X1162" s="1"/>
    </row>
    <row r="1163" spans="1:24" ht="23.25">
      <c r="A1163" s="1"/>
      <c r="B1163" s="40"/>
      <c r="C1163" s="40"/>
      <c r="D1163" s="40"/>
      <c r="E1163" s="40"/>
      <c r="F1163" s="50"/>
      <c r="G1163" s="89"/>
      <c r="H1163" s="40"/>
      <c r="I1163" s="44"/>
      <c r="J1163" s="48" t="s">
        <v>40</v>
      </c>
      <c r="K1163" s="49"/>
      <c r="L1163" s="42"/>
      <c r="M1163" s="86"/>
      <c r="N1163" s="71"/>
      <c r="O1163" s="72"/>
      <c r="P1163" s="70"/>
      <c r="Q1163" s="78"/>
      <c r="R1163" s="79"/>
      <c r="S1163" s="80"/>
      <c r="T1163" s="81"/>
      <c r="U1163" s="88"/>
      <c r="V1163" s="80"/>
      <c r="W1163" s="81"/>
      <c r="X1163" s="1"/>
    </row>
    <row r="1164" spans="1:24" ht="23.25">
      <c r="A1164" s="1"/>
      <c r="B1164" s="40"/>
      <c r="C1164" s="40"/>
      <c r="D1164" s="40"/>
      <c r="E1164" s="40"/>
      <c r="F1164" s="50"/>
      <c r="G1164" s="89"/>
      <c r="H1164" s="40"/>
      <c r="I1164" s="44"/>
      <c r="J1164" s="48" t="s">
        <v>41</v>
      </c>
      <c r="K1164" s="49"/>
      <c r="L1164" s="42"/>
      <c r="M1164" s="86"/>
      <c r="N1164" s="71"/>
      <c r="O1164" s="72"/>
      <c r="P1164" s="70"/>
      <c r="Q1164" s="78"/>
      <c r="R1164" s="79"/>
      <c r="S1164" s="80">
        <v>24820</v>
      </c>
      <c r="T1164" s="81">
        <v>709.7</v>
      </c>
      <c r="U1164" s="88"/>
      <c r="V1164" s="80">
        <f>(U1164/S1164)*100</f>
        <v>0</v>
      </c>
      <c r="W1164" s="81">
        <f>(U1164/T1164)*100</f>
        <v>0</v>
      </c>
      <c r="X1164" s="1"/>
    </row>
    <row r="1165" spans="1:24" ht="23.25">
      <c r="A1165" s="1"/>
      <c r="B1165" s="40"/>
      <c r="C1165" s="40"/>
      <c r="D1165" s="40"/>
      <c r="E1165" s="40"/>
      <c r="F1165" s="50"/>
      <c r="G1165" s="89"/>
      <c r="H1165" s="40"/>
      <c r="I1165" s="44"/>
      <c r="J1165" s="48"/>
      <c r="K1165" s="49"/>
      <c r="L1165" s="42"/>
      <c r="M1165" s="86"/>
      <c r="N1165" s="71"/>
      <c r="O1165" s="72"/>
      <c r="P1165" s="70"/>
      <c r="Q1165" s="78"/>
      <c r="R1165" s="79"/>
      <c r="S1165" s="80"/>
      <c r="T1165" s="81"/>
      <c r="U1165" s="88"/>
      <c r="V1165" s="80"/>
      <c r="W1165" s="81"/>
      <c r="X1165" s="1"/>
    </row>
    <row r="1166" spans="1:24" ht="23.25">
      <c r="A1166" s="1"/>
      <c r="B1166" s="40"/>
      <c r="C1166" s="40"/>
      <c r="D1166" s="40"/>
      <c r="E1166" s="40"/>
      <c r="F1166" s="50"/>
      <c r="G1166" s="89"/>
      <c r="H1166" s="40"/>
      <c r="I1166" s="44"/>
      <c r="J1166" s="92" t="s">
        <v>546</v>
      </c>
      <c r="K1166" s="49"/>
      <c r="L1166" s="42"/>
      <c r="M1166" s="86"/>
      <c r="N1166" s="71"/>
      <c r="O1166" s="72"/>
      <c r="P1166" s="70"/>
      <c r="Q1166" s="78"/>
      <c r="R1166" s="79"/>
      <c r="S1166" s="80"/>
      <c r="T1166" s="81"/>
      <c r="U1166" s="88"/>
      <c r="V1166" s="80"/>
      <c r="W1166" s="81"/>
      <c r="X1166" s="1"/>
    </row>
    <row r="1167" spans="1:24" ht="23.25">
      <c r="A1167" s="1"/>
      <c r="B1167" s="40"/>
      <c r="C1167" s="40"/>
      <c r="D1167" s="40"/>
      <c r="E1167" s="40"/>
      <c r="F1167" s="50"/>
      <c r="G1167" s="89"/>
      <c r="H1167" s="40"/>
      <c r="I1167" s="44"/>
      <c r="J1167" s="92" t="s">
        <v>547</v>
      </c>
      <c r="K1167" s="49"/>
      <c r="L1167" s="42"/>
      <c r="M1167" s="86"/>
      <c r="N1167" s="71"/>
      <c r="O1167" s="72"/>
      <c r="P1167" s="70"/>
      <c r="Q1167" s="78"/>
      <c r="R1167" s="79"/>
      <c r="S1167" s="93">
        <f>SUM(S1168:S1169)</f>
        <v>2771325.9</v>
      </c>
      <c r="T1167" s="94">
        <f>SUM(T1168:T1169)</f>
        <v>2859889.4000000004</v>
      </c>
      <c r="U1167" s="95">
        <f>SUM(U1168:U1169)</f>
        <v>2733529.5</v>
      </c>
      <c r="V1167" s="93">
        <f>(U1167/S1167)*100</f>
        <v>98.63616184585148</v>
      </c>
      <c r="W1167" s="94">
        <f>(U1167/T1167)*100</f>
        <v>95.58165081488814</v>
      </c>
      <c r="X1167" s="1"/>
    </row>
    <row r="1168" spans="1:24" ht="23.25">
      <c r="A1168" s="1"/>
      <c r="B1168" s="40"/>
      <c r="C1168" s="40"/>
      <c r="D1168" s="40"/>
      <c r="E1168" s="40"/>
      <c r="F1168" s="50"/>
      <c r="G1168" s="89"/>
      <c r="H1168" s="40"/>
      <c r="I1168" s="44"/>
      <c r="J1168" s="92" t="s">
        <v>548</v>
      </c>
      <c r="K1168" s="49"/>
      <c r="L1168" s="42"/>
      <c r="M1168" s="86"/>
      <c r="N1168" s="71"/>
      <c r="O1168" s="72"/>
      <c r="P1168" s="70"/>
      <c r="Q1168" s="78"/>
      <c r="R1168" s="79"/>
      <c r="S1168" s="93">
        <f aca="true" t="shared" si="90" ref="S1168:U1169">S14+S73+S290</f>
        <v>1409673.1</v>
      </c>
      <c r="T1168" s="94">
        <f t="shared" si="90"/>
        <v>1454869.3</v>
      </c>
      <c r="U1168" s="95">
        <f t="shared" si="90"/>
        <v>1361020.9</v>
      </c>
      <c r="V1168" s="93">
        <f>(U1168/S1168)*100</f>
        <v>96.548689196098</v>
      </c>
      <c r="W1168" s="94">
        <f>(U1168/T1168)*100</f>
        <v>93.54935869497005</v>
      </c>
      <c r="X1168" s="1"/>
    </row>
    <row r="1169" spans="1:24" ht="23.25">
      <c r="A1169" s="1"/>
      <c r="B1169" s="40"/>
      <c r="C1169" s="40"/>
      <c r="D1169" s="40"/>
      <c r="E1169" s="40"/>
      <c r="F1169" s="50"/>
      <c r="G1169" s="89"/>
      <c r="H1169" s="40"/>
      <c r="I1169" s="44"/>
      <c r="J1169" s="92" t="s">
        <v>549</v>
      </c>
      <c r="K1169" s="49"/>
      <c r="L1169" s="42"/>
      <c r="M1169" s="86"/>
      <c r="N1169" s="71"/>
      <c r="O1169" s="72"/>
      <c r="P1169" s="70"/>
      <c r="Q1169" s="78"/>
      <c r="R1169" s="79"/>
      <c r="S1169" s="93">
        <f t="shared" si="90"/>
        <v>1361652.7999999998</v>
      </c>
      <c r="T1169" s="94">
        <f t="shared" si="90"/>
        <v>1405020.1</v>
      </c>
      <c r="U1169" s="95">
        <f t="shared" si="90"/>
        <v>1372508.6</v>
      </c>
      <c r="V1169" s="93">
        <f>(U1169/S1169)*100</f>
        <v>100.79725169294261</v>
      </c>
      <c r="W1169" s="94">
        <f>(U1169/T1169)*100</f>
        <v>97.68604733839751</v>
      </c>
      <c r="X1169" s="1"/>
    </row>
    <row r="1170" spans="1:24" ht="23.25">
      <c r="A1170" s="1"/>
      <c r="B1170" s="54"/>
      <c r="C1170" s="54"/>
      <c r="D1170" s="54"/>
      <c r="E1170" s="54"/>
      <c r="F1170" s="52"/>
      <c r="G1170" s="53"/>
      <c r="H1170" s="54"/>
      <c r="I1170" s="55"/>
      <c r="J1170" s="56"/>
      <c r="K1170" s="57"/>
      <c r="L1170" s="53"/>
      <c r="M1170" s="87"/>
      <c r="N1170" s="73"/>
      <c r="O1170" s="74"/>
      <c r="P1170" s="75"/>
      <c r="Q1170" s="82"/>
      <c r="R1170" s="83"/>
      <c r="S1170" s="84"/>
      <c r="T1170" s="85"/>
      <c r="U1170" s="82"/>
      <c r="V1170" s="84"/>
      <c r="W1170" s="85"/>
      <c r="X1170" s="1"/>
    </row>
    <row r="1171" spans="1:24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58"/>
      <c r="T1171" s="58"/>
      <c r="U1171" s="58"/>
      <c r="V1171" s="58"/>
      <c r="W1171" s="58"/>
      <c r="X1171" s="1"/>
    </row>
    <row r="1172" spans="1:24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58"/>
      <c r="T1172" s="58"/>
      <c r="U1172" s="59"/>
      <c r="V1172" s="58"/>
      <c r="W1172" s="59" t="s">
        <v>583</v>
      </c>
      <c r="X1172" s="1"/>
    </row>
    <row r="1173" spans="1:24" ht="23.25">
      <c r="A1173" s="1"/>
      <c r="B1173" s="7"/>
      <c r="C1173" s="8"/>
      <c r="D1173" s="8"/>
      <c r="E1173" s="8"/>
      <c r="F1173" s="8"/>
      <c r="G1173" s="8"/>
      <c r="H1173" s="60"/>
      <c r="I1173" s="10"/>
      <c r="J1173" s="10"/>
      <c r="K1173" s="11"/>
      <c r="L1173" s="7" t="s">
        <v>35</v>
      </c>
      <c r="M1173" s="12"/>
      <c r="N1173" s="12"/>
      <c r="O1173" s="12"/>
      <c r="P1173" s="12"/>
      <c r="Q1173" s="12"/>
      <c r="R1173" s="12"/>
      <c r="S1173" s="13"/>
      <c r="T1173" s="8"/>
      <c r="U1173" s="8"/>
      <c r="V1173" s="8"/>
      <c r="W1173" s="9"/>
      <c r="X1173" s="1"/>
    </row>
    <row r="1174" spans="1:24" ht="23.25">
      <c r="A1174" s="1"/>
      <c r="B1174" s="14" t="s">
        <v>24</v>
      </c>
      <c r="C1174" s="15"/>
      <c r="D1174" s="15"/>
      <c r="E1174" s="15"/>
      <c r="F1174" s="15"/>
      <c r="G1174" s="15"/>
      <c r="H1174" s="61"/>
      <c r="I1174" s="17"/>
      <c r="J1174" s="17"/>
      <c r="K1174" s="18"/>
      <c r="L1174" s="19"/>
      <c r="M1174" s="66"/>
      <c r="N1174" s="62" t="s">
        <v>36</v>
      </c>
      <c r="O1174" s="62"/>
      <c r="P1174" s="62"/>
      <c r="Q1174" s="62"/>
      <c r="R1174" s="63"/>
      <c r="S1174" s="14" t="s">
        <v>2</v>
      </c>
      <c r="T1174" s="15"/>
      <c r="U1174" s="15"/>
      <c r="V1174" s="15"/>
      <c r="W1174" s="16"/>
      <c r="X1174" s="1"/>
    </row>
    <row r="1175" spans="1:24" ht="23.25">
      <c r="A1175" s="1"/>
      <c r="B1175" s="20" t="s">
        <v>25</v>
      </c>
      <c r="C1175" s="21"/>
      <c r="D1175" s="21"/>
      <c r="E1175" s="21"/>
      <c r="F1175" s="21"/>
      <c r="G1175" s="21"/>
      <c r="H1175" s="61"/>
      <c r="I1175" s="1"/>
      <c r="J1175" s="2" t="s">
        <v>4</v>
      </c>
      <c r="K1175" s="18"/>
      <c r="L1175" s="23" t="s">
        <v>33</v>
      </c>
      <c r="M1175" s="23" t="s">
        <v>21</v>
      </c>
      <c r="N1175" s="64"/>
      <c r="O1175" s="17"/>
      <c r="P1175" s="65"/>
      <c r="Q1175" s="23" t="s">
        <v>3</v>
      </c>
      <c r="R1175" s="16"/>
      <c r="S1175" s="20" t="s">
        <v>37</v>
      </c>
      <c r="T1175" s="21"/>
      <c r="U1175" s="21"/>
      <c r="V1175" s="21"/>
      <c r="W1175" s="22"/>
      <c r="X1175" s="1"/>
    </row>
    <row r="1176" spans="1:24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34</v>
      </c>
      <c r="M1176" s="30" t="s">
        <v>22</v>
      </c>
      <c r="N1176" s="28" t="s">
        <v>6</v>
      </c>
      <c r="O1176" s="67" t="s">
        <v>7</v>
      </c>
      <c r="P1176" s="28" t="s">
        <v>8</v>
      </c>
      <c r="Q1176" s="20" t="s">
        <v>31</v>
      </c>
      <c r="R1176" s="22"/>
      <c r="S1176" s="24"/>
      <c r="T1176" s="25"/>
      <c r="U1176" s="1"/>
      <c r="V1176" s="14" t="s">
        <v>3</v>
      </c>
      <c r="W1176" s="16"/>
      <c r="X1176" s="1"/>
    </row>
    <row r="1177" spans="1:24" ht="23.25">
      <c r="A1177" s="1"/>
      <c r="B1177" s="14" t="s">
        <v>14</v>
      </c>
      <c r="C1177" s="14" t="s">
        <v>15</v>
      </c>
      <c r="D1177" s="14" t="s">
        <v>16</v>
      </c>
      <c r="E1177" s="14" t="s">
        <v>17</v>
      </c>
      <c r="F1177" s="27" t="s">
        <v>18</v>
      </c>
      <c r="G1177" s="2" t="s">
        <v>5</v>
      </c>
      <c r="H1177" s="14" t="s">
        <v>19</v>
      </c>
      <c r="I1177" s="24"/>
      <c r="J1177" s="1"/>
      <c r="K1177" s="18"/>
      <c r="L1177" s="26" t="s">
        <v>20</v>
      </c>
      <c r="M1177" s="28" t="s">
        <v>23</v>
      </c>
      <c r="N1177" s="28"/>
      <c r="O1177" s="28"/>
      <c r="P1177" s="28"/>
      <c r="Q1177" s="26" t="s">
        <v>26</v>
      </c>
      <c r="R1177" s="29" t="s">
        <v>26</v>
      </c>
      <c r="S1177" s="30" t="s">
        <v>6</v>
      </c>
      <c r="T1177" s="28" t="s">
        <v>9</v>
      </c>
      <c r="U1177" s="26" t="s">
        <v>10</v>
      </c>
      <c r="V1177" s="14" t="s">
        <v>11</v>
      </c>
      <c r="W1177" s="16"/>
      <c r="X1177" s="1"/>
    </row>
    <row r="1178" spans="1:24" ht="23.25">
      <c r="A1178" s="1"/>
      <c r="B1178" s="31"/>
      <c r="C1178" s="31"/>
      <c r="D1178" s="31"/>
      <c r="E1178" s="31"/>
      <c r="F1178" s="32"/>
      <c r="G1178" s="33"/>
      <c r="H1178" s="31"/>
      <c r="I1178" s="31"/>
      <c r="J1178" s="33"/>
      <c r="K1178" s="34"/>
      <c r="L1178" s="35"/>
      <c r="M1178" s="36"/>
      <c r="N1178" s="36"/>
      <c r="O1178" s="36"/>
      <c r="P1178" s="36"/>
      <c r="Q1178" s="35" t="s">
        <v>27</v>
      </c>
      <c r="R1178" s="37" t="s">
        <v>28</v>
      </c>
      <c r="S1178" s="31"/>
      <c r="T1178" s="32"/>
      <c r="U1178" s="33"/>
      <c r="V1178" s="38" t="s">
        <v>29</v>
      </c>
      <c r="W1178" s="39" t="s">
        <v>30</v>
      </c>
      <c r="X1178" s="1"/>
    </row>
    <row r="1179" spans="1:24" ht="23.25">
      <c r="A1179" s="1"/>
      <c r="B1179" s="40"/>
      <c r="C1179" s="40"/>
      <c r="D1179" s="40"/>
      <c r="E1179" s="40"/>
      <c r="F1179" s="41"/>
      <c r="G1179" s="42"/>
      <c r="H1179" s="43"/>
      <c r="I1179" s="44"/>
      <c r="J1179" s="45"/>
      <c r="K1179" s="46"/>
      <c r="L1179" s="47"/>
      <c r="M1179" s="86"/>
      <c r="N1179" s="70"/>
      <c r="O1179" s="70"/>
      <c r="P1179" s="70"/>
      <c r="Q1179" s="78"/>
      <c r="R1179" s="79"/>
      <c r="S1179" s="80"/>
      <c r="T1179" s="80"/>
      <c r="U1179" s="80"/>
      <c r="V1179" s="80"/>
      <c r="W1179" s="81"/>
      <c r="X1179" s="1"/>
    </row>
    <row r="1180" spans="1:24" ht="23.25">
      <c r="A1180" s="1"/>
      <c r="B1180" s="43"/>
      <c r="C1180" s="43"/>
      <c r="D1180" s="43"/>
      <c r="E1180" s="43"/>
      <c r="F1180" s="41"/>
      <c r="G1180" s="42"/>
      <c r="H1180" s="43"/>
      <c r="I1180" s="44"/>
      <c r="J1180" s="48"/>
      <c r="K1180" s="49"/>
      <c r="L1180" s="42"/>
      <c r="M1180" s="86"/>
      <c r="N1180" s="71"/>
      <c r="O1180" s="72"/>
      <c r="P1180" s="70"/>
      <c r="Q1180" s="78"/>
      <c r="R1180" s="79"/>
      <c r="S1180" s="80"/>
      <c r="T1180" s="81"/>
      <c r="U1180" s="88"/>
      <c r="V1180" s="80"/>
      <c r="W1180" s="81"/>
      <c r="X1180" s="1"/>
    </row>
    <row r="1181" spans="1:24" ht="23.25">
      <c r="A1181" s="1"/>
      <c r="B1181" s="40"/>
      <c r="C1181" s="40"/>
      <c r="D1181" s="40"/>
      <c r="E1181" s="40"/>
      <c r="F1181" s="41"/>
      <c r="G1181" s="42"/>
      <c r="H1181" s="43"/>
      <c r="I1181" s="44"/>
      <c r="J1181" s="48"/>
      <c r="K1181" s="49"/>
      <c r="L1181" s="42"/>
      <c r="M1181" s="86"/>
      <c r="N1181" s="71"/>
      <c r="O1181" s="72"/>
      <c r="P1181" s="70"/>
      <c r="Q1181" s="78"/>
      <c r="R1181" s="79"/>
      <c r="S1181" s="80"/>
      <c r="T1181" s="81"/>
      <c r="U1181" s="88"/>
      <c r="V1181" s="80"/>
      <c r="W1181" s="81"/>
      <c r="X1181" s="1"/>
    </row>
    <row r="1182" spans="1:24" ht="23.25">
      <c r="A1182" s="1"/>
      <c r="B1182" s="43"/>
      <c r="C1182" s="43"/>
      <c r="D1182" s="43"/>
      <c r="E1182" s="43"/>
      <c r="F1182" s="41"/>
      <c r="G1182" s="42"/>
      <c r="H1182" s="43"/>
      <c r="I1182" s="44"/>
      <c r="J1182" s="42" t="s">
        <v>550</v>
      </c>
      <c r="K1182" s="49"/>
      <c r="L1182" s="42"/>
      <c r="M1182" s="86"/>
      <c r="N1182" s="71"/>
      <c r="O1182" s="72"/>
      <c r="P1182" s="70"/>
      <c r="Q1182" s="78"/>
      <c r="R1182" s="79"/>
      <c r="S1182" s="80"/>
      <c r="T1182" s="81"/>
      <c r="U1182" s="88"/>
      <c r="V1182" s="80"/>
      <c r="W1182" s="81"/>
      <c r="X1182" s="1"/>
    </row>
    <row r="1183" spans="1:24" ht="23.25">
      <c r="A1183" s="1"/>
      <c r="B1183" s="43"/>
      <c r="C1183" s="43"/>
      <c r="D1183" s="43"/>
      <c r="E1183" s="43"/>
      <c r="F1183" s="41"/>
      <c r="G1183" s="42"/>
      <c r="H1183" s="43"/>
      <c r="I1183" s="44"/>
      <c r="J1183" s="42" t="s">
        <v>610</v>
      </c>
      <c r="K1183" s="49"/>
      <c r="L1183" s="42"/>
      <c r="M1183" s="86"/>
      <c r="N1183" s="71"/>
      <c r="O1183" s="72"/>
      <c r="P1183" s="70"/>
      <c r="Q1183" s="78"/>
      <c r="R1183" s="79"/>
      <c r="S1183" s="80"/>
      <c r="T1183" s="81"/>
      <c r="U1183" s="88"/>
      <c r="V1183" s="80"/>
      <c r="W1183" s="81"/>
      <c r="X1183" s="1"/>
    </row>
    <row r="1184" spans="1:24" ht="23.25">
      <c r="A1184" s="1"/>
      <c r="B1184" s="43"/>
      <c r="C1184" s="43"/>
      <c r="D1184" s="43"/>
      <c r="E1184" s="43"/>
      <c r="F1184" s="50"/>
      <c r="G1184" s="42"/>
      <c r="H1184" s="43"/>
      <c r="I1184" s="44"/>
      <c r="J1184" s="42" t="s">
        <v>611</v>
      </c>
      <c r="K1184" s="49"/>
      <c r="L1184" s="42"/>
      <c r="M1184" s="86"/>
      <c r="N1184" s="71"/>
      <c r="O1184" s="72"/>
      <c r="P1184" s="70"/>
      <c r="Q1184" s="78"/>
      <c r="R1184" s="79"/>
      <c r="S1184" s="80"/>
      <c r="T1184" s="81"/>
      <c r="U1184" s="88"/>
      <c r="V1184" s="80"/>
      <c r="W1184" s="81"/>
      <c r="X1184" s="1"/>
    </row>
    <row r="1185" spans="1:24" ht="23.25">
      <c r="A1185" s="1"/>
      <c r="B1185" s="43"/>
      <c r="C1185" s="43"/>
      <c r="D1185" s="43"/>
      <c r="E1185" s="43"/>
      <c r="F1185" s="41"/>
      <c r="G1185" s="42"/>
      <c r="H1185" s="43"/>
      <c r="I1185" s="44"/>
      <c r="J1185" s="42" t="s">
        <v>612</v>
      </c>
      <c r="K1185" s="49"/>
      <c r="L1185" s="42"/>
      <c r="M1185" s="86"/>
      <c r="N1185" s="71"/>
      <c r="O1185" s="72"/>
      <c r="P1185" s="70"/>
      <c r="Q1185" s="78"/>
      <c r="R1185" s="79"/>
      <c r="S1185" s="80"/>
      <c r="T1185" s="81"/>
      <c r="U1185" s="88"/>
      <c r="V1185" s="80"/>
      <c r="W1185" s="81"/>
      <c r="X1185" s="1"/>
    </row>
    <row r="1186" spans="1:24" ht="23.25">
      <c r="A1186" s="1"/>
      <c r="B1186" s="43"/>
      <c r="C1186" s="43"/>
      <c r="D1186" s="43"/>
      <c r="E1186" s="43"/>
      <c r="F1186" s="41"/>
      <c r="G1186" s="42"/>
      <c r="H1186" s="40"/>
      <c r="I1186" s="44"/>
      <c r="J1186" s="42" t="s">
        <v>605</v>
      </c>
      <c r="K1186" s="49"/>
      <c r="L1186" s="42"/>
      <c r="M1186" s="86"/>
      <c r="N1186" s="71"/>
      <c r="O1186" s="72"/>
      <c r="P1186" s="70"/>
      <c r="Q1186" s="78"/>
      <c r="R1186" s="79"/>
      <c r="S1186" s="80"/>
      <c r="T1186" s="81"/>
      <c r="U1186" s="88"/>
      <c r="V1186" s="80"/>
      <c r="W1186" s="81"/>
      <c r="X1186" s="1"/>
    </row>
    <row r="1187" spans="1:24" ht="23.25">
      <c r="A1187" s="1"/>
      <c r="B1187" s="43"/>
      <c r="C1187" s="43"/>
      <c r="D1187" s="43"/>
      <c r="E1187" s="43"/>
      <c r="F1187" s="41"/>
      <c r="G1187" s="42"/>
      <c r="H1187" s="43"/>
      <c r="I1187" s="44"/>
      <c r="J1187" s="42" t="s">
        <v>613</v>
      </c>
      <c r="K1187" s="49"/>
      <c r="L1187" s="42"/>
      <c r="M1187" s="86"/>
      <c r="N1187" s="71"/>
      <c r="O1187" s="72"/>
      <c r="P1187" s="70"/>
      <c r="Q1187" s="78"/>
      <c r="R1187" s="79"/>
      <c r="S1187" s="80"/>
      <c r="T1187" s="81"/>
      <c r="U1187" s="88"/>
      <c r="V1187" s="80"/>
      <c r="W1187" s="81"/>
      <c r="X1187" s="1"/>
    </row>
    <row r="1188" spans="1:24" ht="23.25">
      <c r="A1188" s="1"/>
      <c r="B1188" s="43"/>
      <c r="C1188" s="43"/>
      <c r="D1188" s="43"/>
      <c r="E1188" s="43"/>
      <c r="F1188" s="41"/>
      <c r="G1188" s="42"/>
      <c r="H1188" s="43"/>
      <c r="I1188" s="44"/>
      <c r="J1188" s="42" t="s">
        <v>606</v>
      </c>
      <c r="K1188" s="49"/>
      <c r="L1188" s="42"/>
      <c r="M1188" s="86"/>
      <c r="N1188" s="71"/>
      <c r="O1188" s="72"/>
      <c r="P1188" s="70"/>
      <c r="Q1188" s="78"/>
      <c r="R1188" s="79"/>
      <c r="S1188" s="80"/>
      <c r="T1188" s="81"/>
      <c r="U1188" s="88"/>
      <c r="V1188" s="80"/>
      <c r="W1188" s="81"/>
      <c r="X1188" s="1"/>
    </row>
    <row r="1189" spans="1:24" ht="23.25">
      <c r="A1189" s="1"/>
      <c r="B1189" s="43"/>
      <c r="C1189" s="43"/>
      <c r="D1189" s="43"/>
      <c r="E1189" s="43"/>
      <c r="F1189" s="41"/>
      <c r="G1189" s="42"/>
      <c r="H1189" s="43"/>
      <c r="I1189" s="44"/>
      <c r="J1189" s="42" t="s">
        <v>614</v>
      </c>
      <c r="K1189" s="49"/>
      <c r="L1189" s="42"/>
      <c r="M1189" s="86"/>
      <c r="N1189" s="71"/>
      <c r="O1189" s="72"/>
      <c r="P1189" s="70"/>
      <c r="Q1189" s="78"/>
      <c r="R1189" s="79"/>
      <c r="S1189" s="80"/>
      <c r="T1189" s="81"/>
      <c r="U1189" s="88"/>
      <c r="V1189" s="80"/>
      <c r="W1189" s="81"/>
      <c r="X1189" s="1"/>
    </row>
    <row r="1190" spans="1:24" ht="23.25">
      <c r="A1190" s="1"/>
      <c r="B1190" s="43"/>
      <c r="C1190" s="43"/>
      <c r="D1190" s="43"/>
      <c r="E1190" s="43"/>
      <c r="F1190" s="41"/>
      <c r="G1190" s="42"/>
      <c r="H1190" s="43"/>
      <c r="I1190" s="44"/>
      <c r="J1190" s="42" t="s">
        <v>607</v>
      </c>
      <c r="K1190" s="49"/>
      <c r="L1190" s="42"/>
      <c r="M1190" s="86"/>
      <c r="N1190" s="71"/>
      <c r="O1190" s="72"/>
      <c r="P1190" s="70"/>
      <c r="Q1190" s="78"/>
      <c r="R1190" s="79"/>
      <c r="S1190" s="80"/>
      <c r="T1190" s="81"/>
      <c r="U1190" s="88"/>
      <c r="V1190" s="80"/>
      <c r="W1190" s="81"/>
      <c r="X1190" s="1"/>
    </row>
    <row r="1191" spans="1:24" ht="23.25">
      <c r="A1191" s="1"/>
      <c r="B1191" s="43"/>
      <c r="C1191" s="43"/>
      <c r="D1191" s="43"/>
      <c r="E1191" s="43"/>
      <c r="F1191" s="41"/>
      <c r="G1191" s="42"/>
      <c r="H1191" s="43"/>
      <c r="I1191" s="44"/>
      <c r="J1191" s="42" t="s">
        <v>615</v>
      </c>
      <c r="K1191" s="49"/>
      <c r="L1191" s="42"/>
      <c r="M1191" s="86"/>
      <c r="N1191" s="71"/>
      <c r="O1191" s="72"/>
      <c r="P1191" s="70"/>
      <c r="Q1191" s="78"/>
      <c r="R1191" s="79"/>
      <c r="S1191" s="80"/>
      <c r="T1191" s="81"/>
      <c r="U1191" s="88"/>
      <c r="V1191" s="80"/>
      <c r="W1191" s="81"/>
      <c r="X1191" s="1"/>
    </row>
    <row r="1192" spans="1:24" ht="23.25">
      <c r="A1192" s="1"/>
      <c r="B1192" s="43"/>
      <c r="C1192" s="43"/>
      <c r="D1192" s="43"/>
      <c r="E1192" s="43"/>
      <c r="F1192" s="50"/>
      <c r="G1192" s="42"/>
      <c r="H1192" s="43"/>
      <c r="I1192" s="44"/>
      <c r="J1192" s="42" t="s">
        <v>608</v>
      </c>
      <c r="K1192" s="49"/>
      <c r="L1192" s="42"/>
      <c r="M1192" s="86"/>
      <c r="N1192" s="71"/>
      <c r="O1192" s="72"/>
      <c r="P1192" s="70"/>
      <c r="Q1192" s="78"/>
      <c r="R1192" s="79"/>
      <c r="S1192" s="80"/>
      <c r="T1192" s="81"/>
      <c r="U1192" s="88"/>
      <c r="V1192" s="80"/>
      <c r="W1192" s="81"/>
      <c r="X1192" s="1"/>
    </row>
    <row r="1193" spans="1:24" ht="23.25">
      <c r="A1193" s="1"/>
      <c r="B1193" s="43"/>
      <c r="C1193" s="43"/>
      <c r="D1193" s="43"/>
      <c r="E1193" s="43"/>
      <c r="F1193" s="41"/>
      <c r="G1193" s="42"/>
      <c r="H1193" s="43"/>
      <c r="I1193" s="44"/>
      <c r="J1193" s="42" t="s">
        <v>609</v>
      </c>
      <c r="K1193" s="49"/>
      <c r="L1193" s="42"/>
      <c r="M1193" s="86"/>
      <c r="N1193" s="71"/>
      <c r="O1193" s="72"/>
      <c r="P1193" s="70"/>
      <c r="Q1193" s="78"/>
      <c r="R1193" s="79"/>
      <c r="S1193" s="80"/>
      <c r="T1193" s="81"/>
      <c r="U1193" s="88"/>
      <c r="V1193" s="80"/>
      <c r="W1193" s="81"/>
      <c r="X1193" s="1"/>
    </row>
    <row r="1194" spans="1:24" ht="23.25">
      <c r="A1194" s="1"/>
      <c r="B1194" s="43"/>
      <c r="C1194" s="43"/>
      <c r="D1194" s="43"/>
      <c r="E1194" s="43"/>
      <c r="F1194" s="41"/>
      <c r="G1194" s="42"/>
      <c r="H1194" s="40"/>
      <c r="I1194" s="44"/>
      <c r="J1194" s="42" t="s">
        <v>616</v>
      </c>
      <c r="K1194" s="49"/>
      <c r="L1194" s="42"/>
      <c r="M1194" s="86"/>
      <c r="N1194" s="71"/>
      <c r="O1194" s="72"/>
      <c r="P1194" s="70"/>
      <c r="Q1194" s="78"/>
      <c r="R1194" s="79"/>
      <c r="S1194" s="80"/>
      <c r="T1194" s="81"/>
      <c r="U1194" s="88"/>
      <c r="V1194" s="80"/>
      <c r="W1194" s="81"/>
      <c r="X1194" s="1"/>
    </row>
    <row r="1195" spans="1:24" ht="23.25">
      <c r="A1195" s="1"/>
      <c r="B1195" s="43"/>
      <c r="C1195" s="43"/>
      <c r="D1195" s="43"/>
      <c r="E1195" s="43"/>
      <c r="F1195" s="41"/>
      <c r="G1195" s="42"/>
      <c r="H1195" s="40"/>
      <c r="I1195" s="44"/>
      <c r="J1195" s="48"/>
      <c r="K1195" s="49"/>
      <c r="L1195" s="42"/>
      <c r="M1195" s="86"/>
      <c r="N1195" s="71"/>
      <c r="O1195" s="72"/>
      <c r="P1195" s="70"/>
      <c r="Q1195" s="78"/>
      <c r="R1195" s="79"/>
      <c r="S1195" s="80"/>
      <c r="T1195" s="81"/>
      <c r="U1195" s="88"/>
      <c r="V1195" s="80"/>
      <c r="W1195" s="81"/>
      <c r="X1195" s="1"/>
    </row>
    <row r="1196" spans="1:24" ht="23.25">
      <c r="A1196" s="1"/>
      <c r="B1196" s="43"/>
      <c r="C1196" s="43"/>
      <c r="D1196" s="43"/>
      <c r="E1196" s="43"/>
      <c r="F1196" s="41"/>
      <c r="G1196" s="42"/>
      <c r="H1196" s="43"/>
      <c r="I1196" s="44"/>
      <c r="J1196" s="48"/>
      <c r="K1196" s="49"/>
      <c r="L1196" s="42"/>
      <c r="M1196" s="86"/>
      <c r="N1196" s="71"/>
      <c r="O1196" s="72"/>
      <c r="P1196" s="70"/>
      <c r="Q1196" s="78"/>
      <c r="R1196" s="79"/>
      <c r="S1196" s="80"/>
      <c r="T1196" s="81"/>
      <c r="U1196" s="88"/>
      <c r="V1196" s="80"/>
      <c r="W1196" s="81"/>
      <c r="X1196" s="1"/>
    </row>
    <row r="1197" spans="1:24" ht="23.25">
      <c r="A1197" s="1"/>
      <c r="B1197" s="43"/>
      <c r="C1197" s="43"/>
      <c r="D1197" s="43"/>
      <c r="E1197" s="43"/>
      <c r="F1197" s="41"/>
      <c r="G1197" s="42"/>
      <c r="H1197" s="43"/>
      <c r="I1197" s="44"/>
      <c r="J1197" s="48"/>
      <c r="K1197" s="49"/>
      <c r="L1197" s="42"/>
      <c r="M1197" s="86"/>
      <c r="N1197" s="71"/>
      <c r="O1197" s="72"/>
      <c r="P1197" s="70"/>
      <c r="Q1197" s="78"/>
      <c r="R1197" s="79"/>
      <c r="S1197" s="80"/>
      <c r="T1197" s="81"/>
      <c r="U1197" s="88"/>
      <c r="V1197" s="80"/>
      <c r="W1197" s="81"/>
      <c r="X1197" s="1"/>
    </row>
    <row r="1198" spans="1:24" ht="23.25">
      <c r="A1198" s="1"/>
      <c r="B1198" s="43"/>
      <c r="C1198" s="43"/>
      <c r="D1198" s="43"/>
      <c r="E1198" s="43"/>
      <c r="F1198" s="41"/>
      <c r="G1198" s="42"/>
      <c r="H1198" s="43"/>
      <c r="I1198" s="44"/>
      <c r="J1198" s="48"/>
      <c r="K1198" s="49"/>
      <c r="L1198" s="42"/>
      <c r="M1198" s="86"/>
      <c r="N1198" s="71"/>
      <c r="O1198" s="72"/>
      <c r="P1198" s="70"/>
      <c r="Q1198" s="78"/>
      <c r="R1198" s="79"/>
      <c r="S1198" s="80"/>
      <c r="T1198" s="81"/>
      <c r="U1198" s="88"/>
      <c r="V1198" s="80"/>
      <c r="W1198" s="81"/>
      <c r="X1198" s="1"/>
    </row>
    <row r="1199" spans="1:24" ht="23.25">
      <c r="A1199" s="1"/>
      <c r="B1199" s="43"/>
      <c r="C1199" s="43"/>
      <c r="D1199" s="43"/>
      <c r="E1199" s="43"/>
      <c r="F1199" s="41"/>
      <c r="G1199" s="42"/>
      <c r="H1199" s="43"/>
      <c r="I1199" s="44"/>
      <c r="J1199" s="48"/>
      <c r="K1199" s="49"/>
      <c r="L1199" s="42"/>
      <c r="M1199" s="86"/>
      <c r="N1199" s="71"/>
      <c r="O1199" s="72"/>
      <c r="P1199" s="70"/>
      <c r="Q1199" s="78"/>
      <c r="R1199" s="79"/>
      <c r="S1199" s="80"/>
      <c r="T1199" s="81"/>
      <c r="U1199" s="88"/>
      <c r="V1199" s="80"/>
      <c r="W1199" s="81"/>
      <c r="X1199" s="1"/>
    </row>
    <row r="1200" spans="1:24" ht="23.25">
      <c r="A1200" s="1"/>
      <c r="B1200" s="43"/>
      <c r="C1200" s="43"/>
      <c r="D1200" s="43"/>
      <c r="E1200" s="43"/>
      <c r="F1200" s="41"/>
      <c r="G1200" s="42"/>
      <c r="H1200" s="43"/>
      <c r="I1200" s="44"/>
      <c r="J1200" s="48"/>
      <c r="K1200" s="49"/>
      <c r="L1200" s="42"/>
      <c r="M1200" s="86"/>
      <c r="N1200" s="71"/>
      <c r="O1200" s="72"/>
      <c r="P1200" s="70"/>
      <c r="Q1200" s="78"/>
      <c r="R1200" s="79"/>
      <c r="S1200" s="80"/>
      <c r="T1200" s="81"/>
      <c r="U1200" s="88"/>
      <c r="V1200" s="80"/>
      <c r="W1200" s="81"/>
      <c r="X1200" s="1"/>
    </row>
    <row r="1201" spans="1:24" ht="23.25">
      <c r="A1201" s="1"/>
      <c r="B1201" s="43"/>
      <c r="C1201" s="43"/>
      <c r="D1201" s="43"/>
      <c r="E1201" s="43"/>
      <c r="F1201" s="41"/>
      <c r="G1201" s="42"/>
      <c r="H1201" s="43"/>
      <c r="I1201" s="44"/>
      <c r="J1201" s="48"/>
      <c r="K1201" s="49"/>
      <c r="L1201" s="42"/>
      <c r="M1201" s="86"/>
      <c r="N1201" s="71"/>
      <c r="O1201" s="72"/>
      <c r="P1201" s="70"/>
      <c r="Q1201" s="78"/>
      <c r="R1201" s="79"/>
      <c r="S1201" s="80"/>
      <c r="T1201" s="81"/>
      <c r="U1201" s="88"/>
      <c r="V1201" s="80"/>
      <c r="W1201" s="81"/>
      <c r="X1201" s="1"/>
    </row>
    <row r="1202" spans="1:24" ht="23.25">
      <c r="A1202" s="1"/>
      <c r="B1202" s="43"/>
      <c r="C1202" s="43"/>
      <c r="D1202" s="43"/>
      <c r="E1202" s="43"/>
      <c r="F1202" s="41"/>
      <c r="G1202" s="42"/>
      <c r="H1202" s="43"/>
      <c r="I1202" s="44"/>
      <c r="J1202" s="48"/>
      <c r="K1202" s="49"/>
      <c r="L1202" s="42"/>
      <c r="M1202" s="86"/>
      <c r="N1202" s="71"/>
      <c r="O1202" s="72"/>
      <c r="P1202" s="70"/>
      <c r="Q1202" s="78"/>
      <c r="R1202" s="79"/>
      <c r="S1202" s="80"/>
      <c r="T1202" s="81"/>
      <c r="U1202" s="88"/>
      <c r="V1202" s="80"/>
      <c r="W1202" s="81"/>
      <c r="X1202" s="1"/>
    </row>
    <row r="1203" spans="1:24" ht="23.25">
      <c r="A1203" s="1"/>
      <c r="B1203" s="43"/>
      <c r="C1203" s="43"/>
      <c r="D1203" s="43"/>
      <c r="E1203" s="43"/>
      <c r="F1203" s="41"/>
      <c r="G1203" s="42"/>
      <c r="H1203" s="43"/>
      <c r="I1203" s="44"/>
      <c r="J1203" s="48"/>
      <c r="K1203" s="49"/>
      <c r="L1203" s="42"/>
      <c r="M1203" s="86"/>
      <c r="N1203" s="71"/>
      <c r="O1203" s="72"/>
      <c r="P1203" s="70"/>
      <c r="Q1203" s="78"/>
      <c r="R1203" s="79"/>
      <c r="S1203" s="80"/>
      <c r="T1203" s="81"/>
      <c r="U1203" s="88"/>
      <c r="V1203" s="80"/>
      <c r="W1203" s="81"/>
      <c r="X1203" s="1"/>
    </row>
    <row r="1204" spans="1:24" ht="23.25">
      <c r="A1204" s="1"/>
      <c r="B1204" s="43"/>
      <c r="C1204" s="43"/>
      <c r="D1204" s="43"/>
      <c r="E1204" s="43"/>
      <c r="F1204" s="41"/>
      <c r="G1204" s="42"/>
      <c r="H1204" s="40"/>
      <c r="I1204" s="44"/>
      <c r="J1204" s="48"/>
      <c r="K1204" s="49"/>
      <c r="L1204" s="42"/>
      <c r="M1204" s="86"/>
      <c r="N1204" s="71"/>
      <c r="O1204" s="72"/>
      <c r="P1204" s="70"/>
      <c r="Q1204" s="78"/>
      <c r="R1204" s="79"/>
      <c r="S1204" s="80"/>
      <c r="T1204" s="81"/>
      <c r="U1204" s="88"/>
      <c r="V1204" s="80"/>
      <c r="W1204" s="81"/>
      <c r="X1204" s="1"/>
    </row>
    <row r="1205" spans="1:24" ht="23.25">
      <c r="A1205" s="1"/>
      <c r="B1205" s="43"/>
      <c r="C1205" s="43"/>
      <c r="D1205" s="43"/>
      <c r="E1205" s="43"/>
      <c r="F1205" s="41"/>
      <c r="G1205" s="42"/>
      <c r="H1205" s="43"/>
      <c r="I1205" s="44"/>
      <c r="J1205" s="48"/>
      <c r="K1205" s="49"/>
      <c r="L1205" s="42"/>
      <c r="M1205" s="86"/>
      <c r="N1205" s="71"/>
      <c r="O1205" s="72"/>
      <c r="P1205" s="70"/>
      <c r="Q1205" s="78"/>
      <c r="R1205" s="79"/>
      <c r="S1205" s="80"/>
      <c r="T1205" s="81"/>
      <c r="U1205" s="88"/>
      <c r="V1205" s="80"/>
      <c r="W1205" s="81"/>
      <c r="X1205" s="1"/>
    </row>
    <row r="1206" spans="1:24" ht="23.25">
      <c r="A1206" s="1"/>
      <c r="B1206" s="43"/>
      <c r="C1206" s="43"/>
      <c r="D1206" s="43"/>
      <c r="E1206" s="43"/>
      <c r="F1206" s="41"/>
      <c r="G1206" s="42"/>
      <c r="H1206" s="40"/>
      <c r="I1206" s="44"/>
      <c r="J1206" s="48"/>
      <c r="K1206" s="49"/>
      <c r="L1206" s="42"/>
      <c r="M1206" s="86"/>
      <c r="N1206" s="71"/>
      <c r="O1206" s="72"/>
      <c r="P1206" s="70"/>
      <c r="Q1206" s="78"/>
      <c r="R1206" s="79"/>
      <c r="S1206" s="80"/>
      <c r="T1206" s="81"/>
      <c r="U1206" s="88"/>
      <c r="V1206" s="80"/>
      <c r="W1206" s="81"/>
      <c r="X1206" s="1"/>
    </row>
    <row r="1207" spans="1:24" ht="23.25">
      <c r="A1207" s="1"/>
      <c r="B1207" s="43"/>
      <c r="C1207" s="43"/>
      <c r="D1207" s="43"/>
      <c r="E1207" s="43"/>
      <c r="F1207" s="41"/>
      <c r="G1207" s="42"/>
      <c r="H1207" s="43"/>
      <c r="I1207" s="44"/>
      <c r="J1207" s="48"/>
      <c r="K1207" s="49"/>
      <c r="L1207" s="42"/>
      <c r="M1207" s="86"/>
      <c r="N1207" s="71"/>
      <c r="O1207" s="72"/>
      <c r="P1207" s="70"/>
      <c r="Q1207" s="78"/>
      <c r="R1207" s="79"/>
      <c r="S1207" s="80"/>
      <c r="T1207" s="81"/>
      <c r="U1207" s="88"/>
      <c r="V1207" s="80"/>
      <c r="W1207" s="81"/>
      <c r="X1207" s="1"/>
    </row>
    <row r="1208" spans="1:24" ht="23.25">
      <c r="A1208" s="1"/>
      <c r="B1208" s="43"/>
      <c r="C1208" s="43"/>
      <c r="D1208" s="43"/>
      <c r="E1208" s="43"/>
      <c r="F1208" s="41"/>
      <c r="G1208" s="42"/>
      <c r="H1208" s="40"/>
      <c r="I1208" s="44"/>
      <c r="J1208" s="48"/>
      <c r="K1208" s="49"/>
      <c r="L1208" s="42"/>
      <c r="M1208" s="86"/>
      <c r="N1208" s="71"/>
      <c r="O1208" s="72"/>
      <c r="P1208" s="70"/>
      <c r="Q1208" s="78"/>
      <c r="R1208" s="79"/>
      <c r="S1208" s="80"/>
      <c r="T1208" s="81"/>
      <c r="U1208" s="88"/>
      <c r="V1208" s="80"/>
      <c r="W1208" s="81"/>
      <c r="X1208" s="1"/>
    </row>
    <row r="1209" spans="1:24" ht="23.25">
      <c r="A1209" s="1"/>
      <c r="B1209" s="43"/>
      <c r="C1209" s="43"/>
      <c r="D1209" s="43"/>
      <c r="E1209" s="43"/>
      <c r="F1209" s="41"/>
      <c r="G1209" s="42"/>
      <c r="H1209" s="43"/>
      <c r="I1209" s="44"/>
      <c r="J1209" s="48"/>
      <c r="K1209" s="49"/>
      <c r="L1209" s="42"/>
      <c r="M1209" s="86"/>
      <c r="N1209" s="71"/>
      <c r="O1209" s="72"/>
      <c r="P1209" s="70"/>
      <c r="Q1209" s="78"/>
      <c r="R1209" s="79"/>
      <c r="S1209" s="80"/>
      <c r="T1209" s="81"/>
      <c r="U1209" s="88"/>
      <c r="V1209" s="80"/>
      <c r="W1209" s="81"/>
      <c r="X1209" s="1"/>
    </row>
    <row r="1210" spans="1:24" ht="23.25">
      <c r="A1210" s="1"/>
      <c r="B1210" s="43"/>
      <c r="C1210" s="43"/>
      <c r="D1210" s="43"/>
      <c r="E1210" s="43"/>
      <c r="F1210" s="41"/>
      <c r="G1210" s="42"/>
      <c r="H1210" s="43"/>
      <c r="I1210" s="44"/>
      <c r="J1210" s="48"/>
      <c r="K1210" s="49"/>
      <c r="L1210" s="42"/>
      <c r="M1210" s="86"/>
      <c r="N1210" s="71"/>
      <c r="O1210" s="72"/>
      <c r="P1210" s="70"/>
      <c r="Q1210" s="78"/>
      <c r="R1210" s="79"/>
      <c r="S1210" s="80"/>
      <c r="T1210" s="81"/>
      <c r="U1210" s="88"/>
      <c r="V1210" s="80"/>
      <c r="W1210" s="81"/>
      <c r="X1210" s="1"/>
    </row>
    <row r="1211" spans="1:24" ht="23.25">
      <c r="A1211" s="1"/>
      <c r="B1211" s="43"/>
      <c r="C1211" s="43"/>
      <c r="D1211" s="43"/>
      <c r="E1211" s="43"/>
      <c r="F1211" s="50"/>
      <c r="G1211" s="42"/>
      <c r="H1211" s="43"/>
      <c r="I1211" s="44"/>
      <c r="J1211" s="48"/>
      <c r="K1211" s="49"/>
      <c r="L1211" s="42"/>
      <c r="M1211" s="86"/>
      <c r="N1211" s="71"/>
      <c r="O1211" s="72"/>
      <c r="P1211" s="70"/>
      <c r="Q1211" s="78"/>
      <c r="R1211" s="79"/>
      <c r="S1211" s="80"/>
      <c r="T1211" s="81"/>
      <c r="U1211" s="88"/>
      <c r="V1211" s="80"/>
      <c r="W1211" s="81"/>
      <c r="X1211" s="1"/>
    </row>
    <row r="1212" spans="1:24" ht="23.25">
      <c r="A1212" s="1"/>
      <c r="B1212" s="43"/>
      <c r="C1212" s="43"/>
      <c r="D1212" s="43"/>
      <c r="E1212" s="43"/>
      <c r="F1212" s="41"/>
      <c r="G1212" s="42"/>
      <c r="H1212" s="43"/>
      <c r="I1212" s="44"/>
      <c r="J1212" s="48"/>
      <c r="K1212" s="49"/>
      <c r="L1212" s="42"/>
      <c r="M1212" s="86"/>
      <c r="N1212" s="71"/>
      <c r="O1212" s="72"/>
      <c r="P1212" s="70"/>
      <c r="Q1212" s="78"/>
      <c r="R1212" s="79"/>
      <c r="S1212" s="80"/>
      <c r="T1212" s="81"/>
      <c r="U1212" s="88"/>
      <c r="V1212" s="80"/>
      <c r="W1212" s="81"/>
      <c r="X1212" s="1"/>
    </row>
    <row r="1213" spans="1:24" ht="23.25">
      <c r="A1213" s="1"/>
      <c r="B1213" s="43"/>
      <c r="C1213" s="43"/>
      <c r="D1213" s="43"/>
      <c r="E1213" s="43"/>
      <c r="F1213" s="50"/>
      <c r="G1213" s="42"/>
      <c r="H1213" s="43"/>
      <c r="I1213" s="44"/>
      <c r="J1213" s="48"/>
      <c r="K1213" s="49"/>
      <c r="L1213" s="42"/>
      <c r="M1213" s="86"/>
      <c r="N1213" s="71"/>
      <c r="O1213" s="72"/>
      <c r="P1213" s="70"/>
      <c r="Q1213" s="78"/>
      <c r="R1213" s="79"/>
      <c r="S1213" s="80"/>
      <c r="T1213" s="81"/>
      <c r="U1213" s="88"/>
      <c r="V1213" s="80"/>
      <c r="W1213" s="81"/>
      <c r="X1213" s="1"/>
    </row>
    <row r="1214" spans="1:24" ht="23.25">
      <c r="A1214" s="1"/>
      <c r="B1214" s="43"/>
      <c r="C1214" s="43"/>
      <c r="D1214" s="43"/>
      <c r="E1214" s="43"/>
      <c r="F1214" s="50"/>
      <c r="G1214" s="42"/>
      <c r="H1214" s="43"/>
      <c r="I1214" s="44"/>
      <c r="J1214" s="48"/>
      <c r="K1214" s="49"/>
      <c r="L1214" s="42"/>
      <c r="M1214" s="86"/>
      <c r="N1214" s="71"/>
      <c r="O1214" s="72"/>
      <c r="P1214" s="70"/>
      <c r="Q1214" s="78"/>
      <c r="R1214" s="79"/>
      <c r="S1214" s="80"/>
      <c r="T1214" s="81"/>
      <c r="U1214" s="88"/>
      <c r="V1214" s="80"/>
      <c r="W1214" s="81"/>
      <c r="X1214" s="1"/>
    </row>
    <row r="1215" spans="1:24" ht="23.25">
      <c r="A1215" s="1"/>
      <c r="B1215" s="54"/>
      <c r="C1215" s="54"/>
      <c r="D1215" s="54"/>
      <c r="E1215" s="54"/>
      <c r="F1215" s="52"/>
      <c r="G1215" s="53"/>
      <c r="H1215" s="54"/>
      <c r="I1215" s="55"/>
      <c r="J1215" s="56"/>
      <c r="K1215" s="57"/>
      <c r="L1215" s="53"/>
      <c r="M1215" s="87"/>
      <c r="N1215" s="73"/>
      <c r="O1215" s="74"/>
      <c r="P1215" s="75"/>
      <c r="Q1215" s="82"/>
      <c r="R1215" s="83"/>
      <c r="S1215" s="84"/>
      <c r="T1215" s="85"/>
      <c r="U1215" s="82"/>
      <c r="V1215" s="84"/>
      <c r="W1215" s="85"/>
      <c r="X1215" s="1"/>
    </row>
    <row r="1216" spans="1:24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58"/>
      <c r="T1216" s="58"/>
      <c r="U1216" s="58"/>
      <c r="V1216" s="58"/>
      <c r="W1216" s="58"/>
      <c r="X1216" s="1"/>
    </row>
    <row r="1261" spans="1:24" ht="23.25">
      <c r="A1261" t="s">
        <v>13</v>
      </c>
      <c r="X126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3" manualBreakCount="13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2001-05-10T14:12:31Z</cp:lastPrinted>
  <dcterms:created xsi:type="dcterms:W3CDTF">1998-09-03T23:55:40Z</dcterms:created>
  <dcterms:modified xsi:type="dcterms:W3CDTF">2001-06-04T19:54:17Z</dcterms:modified>
  <cp:category/>
  <cp:version/>
  <cp:contentType/>
  <cp:contentStatus/>
</cp:coreProperties>
</file>