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'Hoja1'!$A$1:$Z$1080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<sst xmlns="http://schemas.openxmlformats.org/spreadsheetml/2006/main" count="2094" uniqueCount="203">
  <si>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</si>
  <si>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</si>
  <si>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</si>
  <si>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</si>
  <si>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</si>
  <si>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</si>
  <si>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</si>
  <si>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</si>
  <si>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</si>
  <si>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</si>
  <si>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</si>
  <si>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</si>
  <si>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</si>
  <si>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</si>
  <si>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</si>
  <si>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</si>
  <si>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</si>
  <si>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</si>
  <si>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</si>
  <si>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</si>
  <si>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</si>
  <si>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</si>
  <si>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</si>
  <si>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</si>
  <si>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</si>
  <si>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</si>
  <si>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</si>
  <si>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</si>
  <si>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</si>
  <si>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</si>
  <si>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</si>
  <si>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</si>
  <si>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</si>
  <si>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</si>
  <si>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</si>
  <si>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</si>
  <si>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</si>
  <si>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</si>
  <si>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</si>
  <si>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</si>
  <si>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</si>
  <si>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</si>
  <si>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</si>
  <si>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</si>
  <si>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</si>
  <si>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PORCENTAJE DE EJERCIDO  EJER/ORIG</t>
  </si>
  <si>
    <t>PORCENTAJE DE EJERCIDO  EJER/MODIF</t>
  </si>
  <si>
    <t>07</t>
  </si>
  <si>
    <t>EDUCACION</t>
  </si>
  <si>
    <t xml:space="preserve">  Original</t>
  </si>
  <si>
    <t xml:space="preserve">  Modificado</t>
  </si>
  <si>
    <t xml:space="preserve">  Ejercido</t>
  </si>
  <si>
    <t xml:space="preserve">  Porcentaje de Ejercido   Ejer/Orig</t>
  </si>
  <si>
    <t xml:space="preserve">  Porcentaje de Ejercido   Ejer/Modif</t>
  </si>
  <si>
    <t>06</t>
  </si>
  <si>
    <t>Ciencia y Tecnología</t>
  </si>
  <si>
    <t>25</t>
  </si>
  <si>
    <t>Programa de Ciencia y Tecnología</t>
  </si>
  <si>
    <t>019</t>
  </si>
  <si>
    <t>Fomento a la Investigación Científica y</t>
  </si>
  <si>
    <t>Tecnológica</t>
  </si>
  <si>
    <t>432</t>
  </si>
  <si>
    <t>Formar servidores públicos especializados</t>
  </si>
  <si>
    <t>N000</t>
  </si>
  <si>
    <t>Proyectos</t>
  </si>
  <si>
    <t>Actividad Institucional no Asociada a</t>
  </si>
  <si>
    <t>T0Q</t>
  </si>
  <si>
    <t>Instituto Nacional de Investigaciones</t>
  </si>
  <si>
    <t>Nucleares</t>
  </si>
  <si>
    <t>433</t>
  </si>
  <si>
    <t>Llevar a cabo la investigación científica y</t>
  </si>
  <si>
    <t>tecnológica</t>
  </si>
  <si>
    <t>T0K</t>
  </si>
  <si>
    <t>Instituto de Investigaciones Eléctricas</t>
  </si>
  <si>
    <t>09</t>
  </si>
  <si>
    <t>SEGURIDAD SOCIAL</t>
  </si>
  <si>
    <t>03</t>
  </si>
  <si>
    <t>Seguros</t>
  </si>
  <si>
    <t>17</t>
  </si>
  <si>
    <t>Programa de Desarrollo y Reestructuración</t>
  </si>
  <si>
    <t>del Sector de la Energía</t>
  </si>
  <si>
    <t>000</t>
  </si>
  <si>
    <t>Programa Normal de Operación</t>
  </si>
  <si>
    <t>707</t>
  </si>
  <si>
    <t>Pagar las aportaciones del Gobierno Federal</t>
  </si>
  <si>
    <t>100</t>
  </si>
  <si>
    <t>Secretaria</t>
  </si>
  <si>
    <t>110</t>
  </si>
  <si>
    <t>Unidad de Comunicación Social</t>
  </si>
  <si>
    <t>111</t>
  </si>
  <si>
    <t>Dirección General de Asuntos Jurídicos</t>
  </si>
  <si>
    <t>112</t>
  </si>
  <si>
    <t>Dirección General de Asuntos Internacionales</t>
  </si>
  <si>
    <t>113</t>
  </si>
  <si>
    <t>Unidad de Contraloría Interna</t>
  </si>
  <si>
    <t>114</t>
  </si>
  <si>
    <t>Instalaciones Eléctricas</t>
  </si>
  <si>
    <t xml:space="preserve">Dirección General de Gas L.P. y de </t>
  </si>
  <si>
    <t>200</t>
  </si>
  <si>
    <t>Subsecretaría de Política y Desarrollo de</t>
  </si>
  <si>
    <t>Energéticos</t>
  </si>
  <si>
    <t>210</t>
  </si>
  <si>
    <t>Dirección General de Política y Desarrollo de</t>
  </si>
  <si>
    <t>211</t>
  </si>
  <si>
    <t>Dirección General de Recursos Energéticos</t>
  </si>
  <si>
    <t>y Radiactivos</t>
  </si>
  <si>
    <t>300</t>
  </si>
  <si>
    <t>Subsecretaría de Operación Energética</t>
  </si>
  <si>
    <t>310</t>
  </si>
  <si>
    <t>Dirección General de Operación Financiera</t>
  </si>
  <si>
    <t>311</t>
  </si>
  <si>
    <t>Dirección General de Operaciones</t>
  </si>
  <si>
    <t>Productivas</t>
  </si>
  <si>
    <t>312</t>
  </si>
  <si>
    <t>Dirección General de Seguridad y Protección</t>
  </si>
  <si>
    <t>al Ambiente</t>
  </si>
  <si>
    <t>400</t>
  </si>
  <si>
    <t>Oficialía Mayor</t>
  </si>
  <si>
    <t>410</t>
  </si>
  <si>
    <t>Dirección General de Recursos Humanos</t>
  </si>
  <si>
    <t>411</t>
  </si>
  <si>
    <t>Dirección General de Programación y</t>
  </si>
  <si>
    <t>Presupuesto</t>
  </si>
  <si>
    <t>412</t>
  </si>
  <si>
    <t>Dirección General de Recursos y Servicios</t>
  </si>
  <si>
    <t>C00</t>
  </si>
  <si>
    <t>Comisión Reguladora de Energía</t>
  </si>
  <si>
    <t>15</t>
  </si>
  <si>
    <t>ENERGIA</t>
  </si>
  <si>
    <t>00</t>
  </si>
  <si>
    <t>Subfunción de Servicios Compartidos</t>
  </si>
  <si>
    <t>101</t>
  </si>
  <si>
    <t>Diseñar políticas públicas y las estrategias</t>
  </si>
  <si>
    <t>para su implantación</t>
  </si>
  <si>
    <t>102</t>
  </si>
  <si>
    <t>Proporcionar asesoría, así como apoyo</t>
  </si>
  <si>
    <t>técnico y jurídico</t>
  </si>
  <si>
    <t>104</t>
  </si>
  <si>
    <t>Comunicar y difundir las actividades y</t>
  </si>
  <si>
    <t>compromisos del Gobierno Federal</t>
  </si>
  <si>
    <t>301</t>
  </si>
  <si>
    <t>Regular y supervisar a agentes económicos</t>
  </si>
  <si>
    <t>304</t>
  </si>
  <si>
    <t xml:space="preserve">Regular el almacenamiento y distribución de </t>
  </si>
  <si>
    <t xml:space="preserve">los bienes y servicios públicos y </t>
  </si>
  <si>
    <t>concesionados</t>
  </si>
  <si>
    <t>602</t>
  </si>
  <si>
    <t>Auditar a la gestión pública</t>
  </si>
  <si>
    <t>701</t>
  </si>
  <si>
    <t>Administrar recursos humanos, materiales y</t>
  </si>
  <si>
    <t>financieros</t>
  </si>
  <si>
    <t>703</t>
  </si>
  <si>
    <t>Capacitar y formar servidores públicos</t>
  </si>
  <si>
    <t>704</t>
  </si>
  <si>
    <t xml:space="preserve">Conservar y mantener la infraestructura de </t>
  </si>
  <si>
    <t>bienes muebles e inmuebles diferentes a los</t>
  </si>
  <si>
    <t>de la infraestructura básica</t>
  </si>
  <si>
    <t>708</t>
  </si>
  <si>
    <t xml:space="preserve">Prever el pago de los incrementos por </t>
  </si>
  <si>
    <t>servicios personales</t>
  </si>
  <si>
    <t>01</t>
  </si>
  <si>
    <t>Hidrocarburos</t>
  </si>
  <si>
    <t>02</t>
  </si>
  <si>
    <t>Electricidad</t>
  </si>
  <si>
    <t>A00</t>
  </si>
  <si>
    <t>Comision Nacional de Seguridad Nuclear y</t>
  </si>
  <si>
    <t>Salvaguardias</t>
  </si>
  <si>
    <t>B00</t>
  </si>
  <si>
    <t>Comisión Nacional para el Ahorro de Energía</t>
  </si>
  <si>
    <t>201</t>
  </si>
  <si>
    <t>Promover la aplicación de políticas públicas</t>
  </si>
  <si>
    <t>sectoriales</t>
  </si>
  <si>
    <t>508</t>
  </si>
  <si>
    <t>Transmitir y transformar energía eléctrica</t>
  </si>
  <si>
    <t>T1O</t>
  </si>
  <si>
    <t>Luz y Fuerza del Centro</t>
  </si>
  <si>
    <t>HOJA   2    DE   24    .</t>
  </si>
  <si>
    <t>HOJA   3    DE   24    .</t>
  </si>
  <si>
    <t>HOJA   4    DE   24    .</t>
  </si>
  <si>
    <t>HOJA   5    DE   24    .</t>
  </si>
  <si>
    <t>HOJA   6    DE   24    .</t>
  </si>
  <si>
    <t>HOJA   7    DE   24    .</t>
  </si>
  <si>
    <t>HOJA   8    DE   24    .</t>
  </si>
  <si>
    <t>HOJA   9    DE   24    .</t>
  </si>
  <si>
    <t>HOJA   10    DE   24    .</t>
  </si>
  <si>
    <t>HOJA   11    DE   24    .</t>
  </si>
  <si>
    <t>HOJA   12    DE   24    .</t>
  </si>
  <si>
    <t>HOJA   13    DE   24    .</t>
  </si>
  <si>
    <t>HOJA   14    DE   24    .</t>
  </si>
  <si>
    <t>HOJA   15    DE   24    .</t>
  </si>
  <si>
    <t>HOJA   16    DE   24    .</t>
  </si>
  <si>
    <t>HOJA   17    DE   24    .</t>
  </si>
  <si>
    <t>HOJA   18    DE   24    .</t>
  </si>
  <si>
    <t>HOJA   19    DE   24    .</t>
  </si>
  <si>
    <t>HOJA   20    DE   24    .</t>
  </si>
  <si>
    <t>HOJA   21    DE   24    .</t>
  </si>
  <si>
    <t>HOJA   22    DE   24    .</t>
  </si>
  <si>
    <t>HOJA   23    DE   24    .</t>
  </si>
  <si>
    <t>HOJA   24    DE   24    .</t>
  </si>
  <si>
    <t xml:space="preserve"> D E P E N D E N C I A  :   Secretaría de Energía</t>
  </si>
  <si>
    <t>NOTA: Puede haber diferencias en los montos presupuestarios, debido al redondeo de cifras.</t>
  </si>
  <si>
    <t>1/ En el capítulo de obra pública por 1 546.9 miles de pesos, no se incluyen 985 miles de pesos de Ayudas, Subsidios y Transferencias.</t>
  </si>
  <si>
    <r>
      <t>TOTAL EJERCIDO</t>
    </r>
    <r>
      <rPr>
        <sz val="19"/>
        <color indexed="8"/>
        <rFont val="Arial"/>
        <family val="2"/>
      </rPr>
      <t xml:space="preserve">    1/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</si>
</sst>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199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43</v>
      </c>
      <c r="K13" s="76"/>
      <c r="L13" s="77">
        <f>+L344+L121+L20</f>
        <v>269968.2</v>
      </c>
      <c r="M13" s="77">
        <f>+M344+M121+M20</f>
        <v>14100</v>
      </c>
      <c r="N13" s="77">
        <f>+N344+N121+N20</f>
        <v>143793</v>
      </c>
      <c r="O13" s="77">
        <f>+O344+O121+O20</f>
        <v>11950736.3</v>
      </c>
      <c r="P13" s="77"/>
      <c r="Q13" s="78">
        <f>SUM(L13:P13)</f>
        <v>12378597.5</v>
      </c>
      <c r="R13" s="77">
        <f aca="true" t="shared" si="0" ref="R13:T15">+R344+R121+R20</f>
        <v>6300</v>
      </c>
      <c r="S13" s="77">
        <f t="shared" si="0"/>
        <v>4500</v>
      </c>
      <c r="T13" s="77">
        <f t="shared" si="0"/>
        <v>3000</v>
      </c>
      <c r="U13" s="77"/>
      <c r="V13" s="78">
        <f>SUM(R13:U13)</f>
        <v>13800</v>
      </c>
      <c r="W13" s="78">
        <f>+Q13+V13</f>
        <v>12392397.5</v>
      </c>
      <c r="X13" s="78">
        <f>(+Q13/W13)*100</f>
        <v>99.88864140292466</v>
      </c>
      <c r="Y13" s="78">
        <f>(+V13/W13)*100</f>
        <v>0.11135859707534397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44</v>
      </c>
      <c r="K14" s="76"/>
      <c r="L14" s="77">
        <f aca="true" t="shared" si="1" ref="L14:O15">+L345+L122+L21</f>
        <v>279757.89999999997</v>
      </c>
      <c r="M14" s="77">
        <f t="shared" si="1"/>
        <v>14394.900000000001</v>
      </c>
      <c r="N14" s="77">
        <f t="shared" si="1"/>
        <v>137715.30000000002</v>
      </c>
      <c r="O14" s="77">
        <f t="shared" si="1"/>
        <v>11950159.200000001</v>
      </c>
      <c r="P14" s="77"/>
      <c r="Q14" s="78">
        <f>SUM(L14:P14)</f>
        <v>12382027.3</v>
      </c>
      <c r="R14" s="77">
        <f t="shared" si="0"/>
        <v>19064.9</v>
      </c>
      <c r="S14" s="77">
        <f t="shared" si="0"/>
        <v>5683.7</v>
      </c>
      <c r="T14" s="77">
        <f t="shared" si="0"/>
        <v>1961.3</v>
      </c>
      <c r="U14" s="77"/>
      <c r="V14" s="78">
        <f>SUM(R14:U14)</f>
        <v>26709.9</v>
      </c>
      <c r="W14" s="78">
        <f>+Q14+V14</f>
        <v>12408737.200000001</v>
      </c>
      <c r="X14" s="78">
        <f>(+Q14/W14)*100</f>
        <v>99.78474924910167</v>
      </c>
      <c r="Y14" s="78">
        <f>(+V14/W14)*100</f>
        <v>0.2152507508983267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202</v>
      </c>
      <c r="K15" s="76"/>
      <c r="L15" s="77">
        <f t="shared" si="1"/>
        <v>273831.8</v>
      </c>
      <c r="M15" s="77">
        <f t="shared" si="1"/>
        <v>12543.4</v>
      </c>
      <c r="N15" s="77">
        <f t="shared" si="1"/>
        <v>109345</v>
      </c>
      <c r="O15" s="77">
        <f t="shared" si="1"/>
        <v>11915153.1</v>
      </c>
      <c r="P15" s="77"/>
      <c r="Q15" s="78">
        <f>SUM(L15:P15)</f>
        <v>12310873.299999999</v>
      </c>
      <c r="R15" s="77">
        <f t="shared" si="0"/>
        <v>17806.9</v>
      </c>
      <c r="S15" s="77">
        <f t="shared" si="0"/>
        <v>5391.1</v>
      </c>
      <c r="T15" s="77">
        <f t="shared" si="0"/>
        <v>1546.9</v>
      </c>
      <c r="U15" s="77"/>
      <c r="V15" s="78">
        <f>SUM(R15:U15)</f>
        <v>24744.9</v>
      </c>
      <c r="W15" s="78">
        <f>+Q15+V15</f>
        <v>12335618.2</v>
      </c>
      <c r="X15" s="78">
        <f>(+Q15/W15)*100</f>
        <v>99.79940283819744</v>
      </c>
      <c r="Y15" s="78">
        <f>(+V15/W15)*100</f>
        <v>0.20059716180255968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45</v>
      </c>
      <c r="K16" s="76"/>
      <c r="L16" s="77">
        <f>(+L15/L13)*100</f>
        <v>101.43113151845291</v>
      </c>
      <c r="M16" s="77">
        <f aca="true" t="shared" si="2" ref="M16:W16">(+M15/M13)*100</f>
        <v>88.96028368794326</v>
      </c>
      <c r="N16" s="77">
        <f t="shared" si="2"/>
        <v>76.04334007914154</v>
      </c>
      <c r="O16" s="77">
        <f t="shared" si="2"/>
        <v>99.7022509818077</v>
      </c>
      <c r="P16" s="77"/>
      <c r="Q16" s="77">
        <f t="shared" si="2"/>
        <v>99.45289278530947</v>
      </c>
      <c r="R16" s="77">
        <f t="shared" si="2"/>
        <v>282.64920634920634</v>
      </c>
      <c r="S16" s="77">
        <f t="shared" si="2"/>
        <v>119.80222222222223</v>
      </c>
      <c r="T16" s="77">
        <f t="shared" si="2"/>
        <v>51.56333333333334</v>
      </c>
      <c r="U16" s="77"/>
      <c r="V16" s="77">
        <f t="shared" si="2"/>
        <v>179.3108695652174</v>
      </c>
      <c r="W16" s="77">
        <f t="shared" si="2"/>
        <v>99.54182150790433</v>
      </c>
      <c r="X16" s="77"/>
      <c r="Y16" s="7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46</v>
      </c>
      <c r="K17" s="76"/>
      <c r="L17" s="77">
        <f>(+L15/L14)*100</f>
        <v>97.8817041449053</v>
      </c>
      <c r="M17" s="77">
        <f aca="true" t="shared" si="3" ref="M17:W17">(+M15/M14)*100</f>
        <v>87.13780575064779</v>
      </c>
      <c r="N17" s="77">
        <f t="shared" si="3"/>
        <v>79.3993114781001</v>
      </c>
      <c r="O17" s="77">
        <f t="shared" si="3"/>
        <v>99.7070658272067</v>
      </c>
      <c r="P17" s="77"/>
      <c r="Q17" s="77">
        <f t="shared" si="3"/>
        <v>99.42534450719552</v>
      </c>
      <c r="R17" s="77">
        <f t="shared" si="3"/>
        <v>93.40148650137164</v>
      </c>
      <c r="S17" s="77">
        <f t="shared" si="3"/>
        <v>94.85194503580415</v>
      </c>
      <c r="T17" s="77">
        <f t="shared" si="3"/>
        <v>78.87115688573905</v>
      </c>
      <c r="U17" s="77"/>
      <c r="V17" s="77">
        <f t="shared" si="3"/>
        <v>92.64317724888525</v>
      </c>
      <c r="W17" s="77">
        <f t="shared" si="3"/>
        <v>99.41074584124482</v>
      </c>
      <c r="X17" s="77"/>
      <c r="Y17" s="7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47</v>
      </c>
      <c r="C19" s="51"/>
      <c r="D19" s="51"/>
      <c r="E19" s="51"/>
      <c r="F19" s="51"/>
      <c r="G19" s="51"/>
      <c r="H19" s="51"/>
      <c r="I19" s="61"/>
      <c r="J19" s="54" t="s">
        <v>48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49</v>
      </c>
      <c r="K20" s="55"/>
      <c r="L20" s="70"/>
      <c r="M20" s="70"/>
      <c r="N20" s="70"/>
      <c r="O20" s="70">
        <f>+O27</f>
        <v>338855.39999999997</v>
      </c>
      <c r="P20" s="70"/>
      <c r="Q20" s="23">
        <f>SUM(L20:P20)</f>
        <v>338855.39999999997</v>
      </c>
      <c r="R20" s="70">
        <f>+R27</f>
        <v>0</v>
      </c>
      <c r="S20" s="70"/>
      <c r="T20" s="70"/>
      <c r="U20" s="70"/>
      <c r="V20" s="23">
        <f>SUM(R20:U20)</f>
        <v>0</v>
      </c>
      <c r="W20" s="23">
        <f>+Q20+V20</f>
        <v>338855.39999999997</v>
      </c>
      <c r="X20" s="23">
        <f>(+Q20/W20)*100</f>
        <v>100</v>
      </c>
      <c r="Y20" s="23">
        <f>(+V20/W20)*100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50</v>
      </c>
      <c r="K21" s="55"/>
      <c r="L21" s="70"/>
      <c r="M21" s="70"/>
      <c r="N21" s="70"/>
      <c r="O21" s="70">
        <f>+O28</f>
        <v>326090.5</v>
      </c>
      <c r="P21" s="70"/>
      <c r="Q21" s="23">
        <f>SUM(L21:P21)</f>
        <v>326090.5</v>
      </c>
      <c r="R21" s="70">
        <f>+R28</f>
        <v>12764.9</v>
      </c>
      <c r="S21" s="70"/>
      <c r="T21" s="70"/>
      <c r="U21" s="70"/>
      <c r="V21" s="23">
        <f>SUM(R21:U21)</f>
        <v>12764.9</v>
      </c>
      <c r="W21" s="23">
        <f>+Q21+V21</f>
        <v>338855.4</v>
      </c>
      <c r="X21" s="23">
        <f>(+Q21/W21)*100</f>
        <v>96.23293593668566</v>
      </c>
      <c r="Y21" s="23">
        <f>(+V21/W21)*100</f>
        <v>3.7670640633143218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51</v>
      </c>
      <c r="K22" s="53"/>
      <c r="L22" s="70"/>
      <c r="M22" s="70"/>
      <c r="N22" s="70"/>
      <c r="O22" s="70">
        <f>+O29</f>
        <v>326090.5</v>
      </c>
      <c r="P22" s="70"/>
      <c r="Q22" s="23">
        <f>SUM(L22:P22)</f>
        <v>326090.5</v>
      </c>
      <c r="R22" s="70">
        <f>+R29</f>
        <v>12764.9</v>
      </c>
      <c r="S22" s="70"/>
      <c r="T22" s="70"/>
      <c r="U22" s="70"/>
      <c r="V22" s="23">
        <f>SUM(R22:U22)</f>
        <v>12764.9</v>
      </c>
      <c r="W22" s="23">
        <f>+Q22+V22</f>
        <v>338855.4</v>
      </c>
      <c r="X22" s="23">
        <f>(+Q22/W22)*100</f>
        <v>96.23293593668566</v>
      </c>
      <c r="Y22" s="23">
        <f>(+V22/W22)*100</f>
        <v>3.7670640633143218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52</v>
      </c>
      <c r="K23" s="53"/>
      <c r="L23" s="70"/>
      <c r="M23" s="70"/>
      <c r="N23" s="70"/>
      <c r="O23" s="70">
        <f>(+O22/O20)*100</f>
        <v>96.23293593668569</v>
      </c>
      <c r="P23" s="70"/>
      <c r="Q23" s="70">
        <f>(+Q22/Q20)*100</f>
        <v>96.23293593668569</v>
      </c>
      <c r="R23" s="70"/>
      <c r="S23" s="70"/>
      <c r="T23" s="70"/>
      <c r="U23" s="70"/>
      <c r="V23" s="70"/>
      <c r="W23" s="70">
        <f>(+W22/W20)*100</f>
        <v>100.00000000000003</v>
      </c>
      <c r="X23" s="70"/>
      <c r="Y23" s="70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53</v>
      </c>
      <c r="K24" s="53"/>
      <c r="L24" s="70"/>
      <c r="M24" s="70"/>
      <c r="N24" s="70"/>
      <c r="O24" s="70">
        <f>(+O22/O21)*100</f>
        <v>100</v>
      </c>
      <c r="P24" s="70"/>
      <c r="Q24" s="70">
        <f>(+Q22/Q21)*100</f>
        <v>100</v>
      </c>
      <c r="R24" s="70">
        <f>(+R22/R21)*100</f>
        <v>100</v>
      </c>
      <c r="S24" s="70"/>
      <c r="T24" s="70"/>
      <c r="U24" s="70"/>
      <c r="V24" s="70">
        <f>(+V22/V21)*100</f>
        <v>100</v>
      </c>
      <c r="W24" s="70">
        <f>(+W22/W21)*100</f>
        <v>100</v>
      </c>
      <c r="X24" s="70"/>
      <c r="Y24" s="70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70"/>
      <c r="N25" s="70"/>
      <c r="O25" s="70"/>
      <c r="P25" s="70"/>
      <c r="Q25" s="23"/>
      <c r="R25" s="70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 t="s">
        <v>54</v>
      </c>
      <c r="D26" s="51"/>
      <c r="E26" s="51"/>
      <c r="F26" s="51"/>
      <c r="G26" s="51"/>
      <c r="H26" s="51"/>
      <c r="I26" s="61"/>
      <c r="J26" s="52" t="s">
        <v>55</v>
      </c>
      <c r="K26" s="53"/>
      <c r="L26" s="70"/>
      <c r="M26" s="70"/>
      <c r="N26" s="70"/>
      <c r="O26" s="70"/>
      <c r="P26" s="70"/>
      <c r="Q26" s="23"/>
      <c r="R26" s="70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4" t="s">
        <v>49</v>
      </c>
      <c r="K27" s="53"/>
      <c r="L27" s="70"/>
      <c r="M27" s="70"/>
      <c r="N27" s="70"/>
      <c r="O27" s="70">
        <f>+O34</f>
        <v>338855.39999999997</v>
      </c>
      <c r="P27" s="70"/>
      <c r="Q27" s="23">
        <f>SUM(L27:P27)</f>
        <v>338855.39999999997</v>
      </c>
      <c r="R27" s="70">
        <f>+R34</f>
        <v>0</v>
      </c>
      <c r="S27" s="70"/>
      <c r="T27" s="70"/>
      <c r="U27" s="70"/>
      <c r="V27" s="23">
        <f>SUM(R27:U27)</f>
        <v>0</v>
      </c>
      <c r="W27" s="23">
        <f>+Q27+V27</f>
        <v>338855.39999999997</v>
      </c>
      <c r="X27" s="23">
        <f>(+Q27/W27)*100</f>
        <v>100</v>
      </c>
      <c r="Y27" s="23">
        <f>(+V27/W27)*100</f>
        <v>0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4" t="s">
        <v>50</v>
      </c>
      <c r="K28" s="53"/>
      <c r="L28" s="70"/>
      <c r="M28" s="70"/>
      <c r="N28" s="70"/>
      <c r="O28" s="70">
        <f>+O35</f>
        <v>326090.5</v>
      </c>
      <c r="P28" s="70"/>
      <c r="Q28" s="23">
        <f>SUM(L28:P28)</f>
        <v>326090.5</v>
      </c>
      <c r="R28" s="70">
        <f>+R35</f>
        <v>12764.9</v>
      </c>
      <c r="S28" s="70"/>
      <c r="T28" s="70"/>
      <c r="U28" s="70"/>
      <c r="V28" s="23">
        <f>SUM(R28:U28)</f>
        <v>12764.9</v>
      </c>
      <c r="W28" s="23">
        <f>+Q28+V28</f>
        <v>338855.4</v>
      </c>
      <c r="X28" s="23">
        <f>(+Q28/W28)*100</f>
        <v>96.23293593668566</v>
      </c>
      <c r="Y28" s="23">
        <f>(+V28/W28)*100</f>
        <v>3.7670640633143218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/>
      <c r="M29" s="70"/>
      <c r="N29" s="70"/>
      <c r="O29" s="70">
        <f>+O36</f>
        <v>326090.5</v>
      </c>
      <c r="P29" s="70"/>
      <c r="Q29" s="23">
        <f>SUM(L29:P29)</f>
        <v>326090.5</v>
      </c>
      <c r="R29" s="70">
        <f>+R36</f>
        <v>12764.9</v>
      </c>
      <c r="S29" s="70"/>
      <c r="T29" s="70"/>
      <c r="U29" s="70"/>
      <c r="V29" s="23">
        <f>SUM(R29:U29)</f>
        <v>12764.9</v>
      </c>
      <c r="W29" s="23">
        <f>+Q29+V29</f>
        <v>338855.4</v>
      </c>
      <c r="X29" s="23">
        <f>(+Q29/W29)*100</f>
        <v>96.23293593668566</v>
      </c>
      <c r="Y29" s="23">
        <f>(+V29/W29)*100</f>
        <v>3.7670640633143218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52</v>
      </c>
      <c r="K30" s="53"/>
      <c r="L30" s="70"/>
      <c r="M30" s="70"/>
      <c r="N30" s="70"/>
      <c r="O30" s="70">
        <f>(+O29/O27)*100</f>
        <v>96.23293593668569</v>
      </c>
      <c r="P30" s="70"/>
      <c r="Q30" s="70">
        <f>(+Q29/Q27)*100</f>
        <v>96.23293593668569</v>
      </c>
      <c r="R30" s="70"/>
      <c r="S30" s="70"/>
      <c r="T30" s="70"/>
      <c r="U30" s="70"/>
      <c r="V30" s="70"/>
      <c r="W30" s="70">
        <f>(+W29/W27)*100</f>
        <v>100.00000000000003</v>
      </c>
      <c r="X30" s="70"/>
      <c r="Y30" s="70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/>
      <c r="M31" s="70"/>
      <c r="N31" s="70"/>
      <c r="O31" s="70">
        <f>(+O29/O28)*100</f>
        <v>100</v>
      </c>
      <c r="P31" s="70"/>
      <c r="Q31" s="70">
        <f>(+Q29/Q28)*100</f>
        <v>100</v>
      </c>
      <c r="R31" s="70">
        <f>(+R29/R28)*100</f>
        <v>100</v>
      </c>
      <c r="S31" s="70"/>
      <c r="T31" s="70"/>
      <c r="U31" s="70"/>
      <c r="V31" s="70">
        <f>(+V29/V28)*100</f>
        <v>100</v>
      </c>
      <c r="W31" s="70">
        <f>(+W29/W28)*100</f>
        <v>100</v>
      </c>
      <c r="X31" s="70"/>
      <c r="Y31" s="70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70"/>
      <c r="N32" s="70"/>
      <c r="O32" s="70"/>
      <c r="P32" s="70"/>
      <c r="Q32" s="23"/>
      <c r="R32" s="70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56</v>
      </c>
      <c r="E33" s="51"/>
      <c r="F33" s="51"/>
      <c r="G33" s="51"/>
      <c r="H33" s="51"/>
      <c r="I33" s="61"/>
      <c r="J33" s="52" t="s">
        <v>57</v>
      </c>
      <c r="K33" s="53"/>
      <c r="L33" s="70"/>
      <c r="M33" s="70"/>
      <c r="N33" s="70"/>
      <c r="O33" s="70"/>
      <c r="P33" s="70"/>
      <c r="Q33" s="23"/>
      <c r="R33" s="70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4" t="s">
        <v>49</v>
      </c>
      <c r="K34" s="53"/>
      <c r="L34" s="70"/>
      <c r="M34" s="70"/>
      <c r="N34" s="70"/>
      <c r="O34" s="70">
        <f>+O42</f>
        <v>338855.39999999997</v>
      </c>
      <c r="P34" s="70"/>
      <c r="Q34" s="23">
        <f>SUM(L34:P34)</f>
        <v>338855.39999999997</v>
      </c>
      <c r="R34" s="70">
        <f>+R42</f>
        <v>0</v>
      </c>
      <c r="S34" s="70"/>
      <c r="T34" s="70"/>
      <c r="U34" s="70"/>
      <c r="V34" s="23">
        <f>SUM(R34:U34)</f>
        <v>0</v>
      </c>
      <c r="W34" s="23">
        <f>+Q34+V34</f>
        <v>338855.39999999997</v>
      </c>
      <c r="X34" s="23">
        <f>(+Q34/W34)*100</f>
        <v>100</v>
      </c>
      <c r="Y34" s="23">
        <f>(+V34/W34)*100</f>
        <v>0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4" t="s">
        <v>50</v>
      </c>
      <c r="K35" s="53"/>
      <c r="L35" s="70"/>
      <c r="M35" s="70"/>
      <c r="N35" s="70"/>
      <c r="O35" s="70">
        <f>+O43</f>
        <v>326090.5</v>
      </c>
      <c r="P35" s="70"/>
      <c r="Q35" s="23">
        <f>SUM(L35:P35)</f>
        <v>326090.5</v>
      </c>
      <c r="R35" s="70">
        <f>+R43</f>
        <v>12764.9</v>
      </c>
      <c r="S35" s="70"/>
      <c r="T35" s="70"/>
      <c r="U35" s="70"/>
      <c r="V35" s="23">
        <f>SUM(R35:U35)</f>
        <v>12764.9</v>
      </c>
      <c r="W35" s="23">
        <f>+Q35+V35</f>
        <v>338855.4</v>
      </c>
      <c r="X35" s="23">
        <f>(+Q35/W35)*100</f>
        <v>96.23293593668566</v>
      </c>
      <c r="Y35" s="23">
        <f>(+V35/W35)*100</f>
        <v>3.7670640633143218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/>
      <c r="M36" s="70"/>
      <c r="N36" s="70"/>
      <c r="O36" s="70">
        <f>+O44</f>
        <v>326090.5</v>
      </c>
      <c r="P36" s="70"/>
      <c r="Q36" s="23">
        <f>SUM(L36:P36)</f>
        <v>326090.5</v>
      </c>
      <c r="R36" s="70">
        <f>+R44</f>
        <v>12764.9</v>
      </c>
      <c r="S36" s="70"/>
      <c r="T36" s="70"/>
      <c r="U36" s="70"/>
      <c r="V36" s="23">
        <f>SUM(R36:U36)</f>
        <v>12764.9</v>
      </c>
      <c r="W36" s="23">
        <f>+Q36+V36</f>
        <v>338855.4</v>
      </c>
      <c r="X36" s="23">
        <f>(+Q36/W36)*100</f>
        <v>96.23293593668566</v>
      </c>
      <c r="Y36" s="23">
        <f>(+V36/W36)*100</f>
        <v>3.7670640633143218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70"/>
      <c r="M37" s="70"/>
      <c r="N37" s="70"/>
      <c r="O37" s="70">
        <f>(+O36/O34)*100</f>
        <v>96.23293593668569</v>
      </c>
      <c r="P37" s="70"/>
      <c r="Q37" s="70">
        <f>(+Q36/Q34)*100</f>
        <v>96.23293593668569</v>
      </c>
      <c r="R37" s="70"/>
      <c r="S37" s="70"/>
      <c r="T37" s="70"/>
      <c r="U37" s="70"/>
      <c r="V37" s="70"/>
      <c r="W37" s="70">
        <f>(+W36/W34)*100</f>
        <v>100.00000000000003</v>
      </c>
      <c r="X37" s="70"/>
      <c r="Y37" s="70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/>
      <c r="M38" s="70"/>
      <c r="N38" s="70"/>
      <c r="O38" s="70">
        <f>(+O36/O35)*100</f>
        <v>100</v>
      </c>
      <c r="P38" s="70"/>
      <c r="Q38" s="70">
        <f>(+Q36/Q35)*100</f>
        <v>100</v>
      </c>
      <c r="R38" s="70">
        <f>(+R36/R35)*100</f>
        <v>100</v>
      </c>
      <c r="S38" s="70"/>
      <c r="T38" s="70"/>
      <c r="U38" s="70"/>
      <c r="V38" s="70">
        <f>(+V36/V35)*100</f>
        <v>100</v>
      </c>
      <c r="W38" s="70">
        <f>(+W36/W35)*100</f>
        <v>100</v>
      </c>
      <c r="X38" s="70"/>
      <c r="Y38" s="70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70"/>
      <c r="N39" s="70"/>
      <c r="O39" s="70"/>
      <c r="P39" s="70"/>
      <c r="Q39" s="23"/>
      <c r="R39" s="70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 t="s">
        <v>58</v>
      </c>
      <c r="F40" s="51"/>
      <c r="G40" s="51"/>
      <c r="H40" s="51"/>
      <c r="I40" s="61"/>
      <c r="J40" s="52" t="s">
        <v>59</v>
      </c>
      <c r="K40" s="53"/>
      <c r="L40" s="70"/>
      <c r="M40" s="70"/>
      <c r="N40" s="70"/>
      <c r="O40" s="70"/>
      <c r="P40" s="70"/>
      <c r="Q40" s="23"/>
      <c r="R40" s="70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60</v>
      </c>
      <c r="K41" s="53"/>
      <c r="L41" s="70"/>
      <c r="M41" s="70"/>
      <c r="N41" s="70"/>
      <c r="O41" s="70"/>
      <c r="P41" s="70"/>
      <c r="Q41" s="23"/>
      <c r="R41" s="70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4" t="s">
        <v>49</v>
      </c>
      <c r="K42" s="53"/>
      <c r="L42" s="70">
        <f>+L82+L58</f>
        <v>0</v>
      </c>
      <c r="M42" s="70">
        <f>+M82+M58</f>
        <v>0</v>
      </c>
      <c r="N42" s="70">
        <f>+N82+N58</f>
        <v>0</v>
      </c>
      <c r="O42" s="70">
        <f>+O82+O58</f>
        <v>338855.39999999997</v>
      </c>
      <c r="P42" s="70">
        <f>+P82+P58</f>
        <v>0</v>
      </c>
      <c r="Q42" s="23">
        <f>SUM(L42:P42)</f>
        <v>338855.39999999997</v>
      </c>
      <c r="R42" s="70">
        <f>+R82+R58</f>
        <v>0</v>
      </c>
      <c r="S42" s="70"/>
      <c r="T42" s="70"/>
      <c r="U42" s="70"/>
      <c r="V42" s="23">
        <f>SUM(R42:U42)</f>
        <v>0</v>
      </c>
      <c r="W42" s="23">
        <f>+Q42+V42</f>
        <v>338855.39999999997</v>
      </c>
      <c r="X42" s="23">
        <f>(+Q42/W42)*100</f>
        <v>100</v>
      </c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4" t="s">
        <v>50</v>
      </c>
      <c r="K43" s="53"/>
      <c r="L43" s="70">
        <f aca="true" t="shared" si="4" ref="L43:P44">+L83+L59</f>
        <v>0</v>
      </c>
      <c r="M43" s="70">
        <f t="shared" si="4"/>
        <v>0</v>
      </c>
      <c r="N43" s="70">
        <f t="shared" si="4"/>
        <v>0</v>
      </c>
      <c r="O43" s="70">
        <f t="shared" si="4"/>
        <v>326090.5</v>
      </c>
      <c r="P43" s="70">
        <f t="shared" si="4"/>
        <v>0</v>
      </c>
      <c r="Q43" s="23">
        <f>SUM(L43:P43)</f>
        <v>326090.5</v>
      </c>
      <c r="R43" s="70">
        <f>+R83+R59</f>
        <v>12764.9</v>
      </c>
      <c r="S43" s="70"/>
      <c r="T43" s="70"/>
      <c r="U43" s="70"/>
      <c r="V43" s="23">
        <f>SUM(R43:U43)</f>
        <v>12764.9</v>
      </c>
      <c r="W43" s="23">
        <f>+Q43+V43</f>
        <v>338855.4</v>
      </c>
      <c r="X43" s="23">
        <f>(+Q43/W43)*100</f>
        <v>96.23293593668566</v>
      </c>
      <c r="Y43" s="23"/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51</v>
      </c>
      <c r="K44" s="53"/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326090.5</v>
      </c>
      <c r="P44" s="70">
        <f t="shared" si="4"/>
        <v>0</v>
      </c>
      <c r="Q44" s="23">
        <f>SUM(L44:P44)</f>
        <v>326090.5</v>
      </c>
      <c r="R44" s="70">
        <f>+R84+R60</f>
        <v>12764.9</v>
      </c>
      <c r="S44" s="70"/>
      <c r="T44" s="70"/>
      <c r="U44" s="70"/>
      <c r="V44" s="23">
        <f>SUM(R44:U44)</f>
        <v>12764.9</v>
      </c>
      <c r="W44" s="23">
        <f>+Q44+V44</f>
        <v>338855.4</v>
      </c>
      <c r="X44" s="23">
        <f>(+Q44/W44)*100</f>
        <v>96.23293593668566</v>
      </c>
      <c r="Y44" s="23">
        <f>(+V44/W44)*100</f>
        <v>3.7670640633143218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176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47</v>
      </c>
      <c r="C54" s="51" t="s">
        <v>54</v>
      </c>
      <c r="D54" s="51" t="s">
        <v>56</v>
      </c>
      <c r="E54" s="51" t="s">
        <v>58</v>
      </c>
      <c r="F54" s="51"/>
      <c r="G54" s="51"/>
      <c r="H54" s="51"/>
      <c r="I54" s="61"/>
      <c r="J54" s="52" t="s">
        <v>52</v>
      </c>
      <c r="K54" s="55"/>
      <c r="L54" s="70"/>
      <c r="M54" s="70"/>
      <c r="N54" s="70"/>
      <c r="O54" s="70">
        <f>(+O44/O42)*100</f>
        <v>96.23293593668569</v>
      </c>
      <c r="P54" s="70"/>
      <c r="Q54" s="70">
        <f>(+Q44/Q42)*100</f>
        <v>96.23293593668569</v>
      </c>
      <c r="R54" s="70"/>
      <c r="S54" s="70"/>
      <c r="T54" s="70"/>
      <c r="U54" s="70"/>
      <c r="V54" s="70"/>
      <c r="W54" s="70">
        <f>(+W44/W42)*100</f>
        <v>100.00000000000003</v>
      </c>
      <c r="X54" s="70"/>
      <c r="Y54" s="70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2" t="s">
        <v>53</v>
      </c>
      <c r="K55" s="55"/>
      <c r="L55" s="70"/>
      <c r="M55" s="70"/>
      <c r="N55" s="70"/>
      <c r="O55" s="70">
        <f>(+O44/O43)*100</f>
        <v>100</v>
      </c>
      <c r="P55" s="70"/>
      <c r="Q55" s="70">
        <f>(+Q44/Q43)*100</f>
        <v>100</v>
      </c>
      <c r="R55" s="70">
        <f>(+R44/R43)*100</f>
        <v>100</v>
      </c>
      <c r="S55" s="70"/>
      <c r="T55" s="70"/>
      <c r="U55" s="70"/>
      <c r="V55" s="70">
        <f>(+V44/V43)*100</f>
        <v>100</v>
      </c>
      <c r="W55" s="70">
        <f>(+W44/W43)*100</f>
        <v>100</v>
      </c>
      <c r="X55" s="70"/>
      <c r="Y55" s="70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 t="s">
        <v>61</v>
      </c>
      <c r="G57" s="51"/>
      <c r="H57" s="51"/>
      <c r="I57" s="61"/>
      <c r="J57" s="52" t="s">
        <v>62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4" t="s">
        <v>49</v>
      </c>
      <c r="K58" s="53"/>
      <c r="L58" s="70"/>
      <c r="M58" s="70"/>
      <c r="N58" s="70"/>
      <c r="O58" s="70">
        <f>+O66</f>
        <v>16119.1</v>
      </c>
      <c r="P58" s="70"/>
      <c r="Q58" s="23">
        <f>SUM(L58:P58)</f>
        <v>16119.1</v>
      </c>
      <c r="R58" s="70">
        <f>+R66</f>
        <v>0</v>
      </c>
      <c r="S58" s="70"/>
      <c r="T58" s="70"/>
      <c r="U58" s="70"/>
      <c r="V58" s="23">
        <f>SUM(R58:U58)</f>
        <v>0</v>
      </c>
      <c r="W58" s="23">
        <f>+Q58+V58</f>
        <v>16119.1</v>
      </c>
      <c r="X58" s="23">
        <f>(+Q58/W58)*100</f>
        <v>100</v>
      </c>
      <c r="Y58" s="23">
        <f>(+V58/W58)*100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4" t="s">
        <v>50</v>
      </c>
      <c r="K59" s="53"/>
      <c r="L59" s="70"/>
      <c r="M59" s="70"/>
      <c r="N59" s="70"/>
      <c r="O59" s="70">
        <f>+O67</f>
        <v>16119.1</v>
      </c>
      <c r="P59" s="70"/>
      <c r="Q59" s="23">
        <f>SUM(L59:P59)</f>
        <v>16119.1</v>
      </c>
      <c r="R59" s="70">
        <f>+R67</f>
        <v>0</v>
      </c>
      <c r="S59" s="70"/>
      <c r="T59" s="70"/>
      <c r="U59" s="70"/>
      <c r="V59" s="23">
        <f>SUM(R59:U59)</f>
        <v>0</v>
      </c>
      <c r="W59" s="23">
        <f>+Q59+V59</f>
        <v>16119.1</v>
      </c>
      <c r="X59" s="23">
        <f>(+Q59/W59)*100</f>
        <v>100</v>
      </c>
      <c r="Y59" s="23">
        <f>(+V59/W59)*100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51</v>
      </c>
      <c r="K60" s="53"/>
      <c r="L60" s="70"/>
      <c r="M60" s="70"/>
      <c r="N60" s="70"/>
      <c r="O60" s="70">
        <f>+O68</f>
        <v>16119.1</v>
      </c>
      <c r="P60" s="70"/>
      <c r="Q60" s="23">
        <f>SUM(L60:P60)</f>
        <v>16119.1</v>
      </c>
      <c r="R60" s="70">
        <f>+R68</f>
        <v>0</v>
      </c>
      <c r="S60" s="70"/>
      <c r="T60" s="70"/>
      <c r="U60" s="70"/>
      <c r="V60" s="23">
        <f>SUM(R60:U60)</f>
        <v>0</v>
      </c>
      <c r="W60" s="23">
        <f>+Q60+V60</f>
        <v>16119.1</v>
      </c>
      <c r="X60" s="23">
        <f>(+Q60/W60)*100</f>
        <v>100</v>
      </c>
      <c r="Y60" s="23">
        <f>(+V60/W60)*100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52</v>
      </c>
      <c r="K61" s="53"/>
      <c r="L61" s="70"/>
      <c r="M61" s="70"/>
      <c r="N61" s="70"/>
      <c r="O61" s="70">
        <f>(+O60/O58)*100</f>
        <v>100</v>
      </c>
      <c r="P61" s="70"/>
      <c r="Q61" s="70">
        <f>(+Q60/Q58)*100</f>
        <v>100</v>
      </c>
      <c r="R61" s="70"/>
      <c r="S61" s="70"/>
      <c r="T61" s="70"/>
      <c r="U61" s="70"/>
      <c r="V61" s="70"/>
      <c r="W61" s="70">
        <f>(+W60/W58)*100</f>
        <v>100</v>
      </c>
      <c r="X61" s="70"/>
      <c r="Y61" s="70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53</v>
      </c>
      <c r="K62" s="53"/>
      <c r="L62" s="70"/>
      <c r="M62" s="70"/>
      <c r="N62" s="70"/>
      <c r="O62" s="70">
        <f>(+O60/O59)*100</f>
        <v>100</v>
      </c>
      <c r="P62" s="70"/>
      <c r="Q62" s="70">
        <f>(+Q60/Q59)*100</f>
        <v>100</v>
      </c>
      <c r="R62" s="70"/>
      <c r="S62" s="70"/>
      <c r="T62" s="70"/>
      <c r="U62" s="70"/>
      <c r="V62" s="70"/>
      <c r="W62" s="70">
        <f>(+W60/W59)*100</f>
        <v>100</v>
      </c>
      <c r="X62" s="70"/>
      <c r="Y62" s="70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70"/>
      <c r="N63" s="70"/>
      <c r="O63" s="70"/>
      <c r="P63" s="70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 t="s">
        <v>63</v>
      </c>
      <c r="H64" s="51"/>
      <c r="I64" s="61"/>
      <c r="J64" s="52" t="s">
        <v>65</v>
      </c>
      <c r="K64" s="53"/>
      <c r="L64" s="70"/>
      <c r="M64" s="70"/>
      <c r="N64" s="70"/>
      <c r="O64" s="70"/>
      <c r="P64" s="70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64</v>
      </c>
      <c r="K65" s="53"/>
      <c r="L65" s="70"/>
      <c r="M65" s="70"/>
      <c r="N65" s="70"/>
      <c r="O65" s="70"/>
      <c r="P65" s="70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4" t="s">
        <v>49</v>
      </c>
      <c r="K66" s="53"/>
      <c r="L66" s="70"/>
      <c r="M66" s="70"/>
      <c r="N66" s="70"/>
      <c r="O66" s="70">
        <f>+O74</f>
        <v>16119.1</v>
      </c>
      <c r="P66" s="70"/>
      <c r="Q66" s="23">
        <f>SUM(L66:P66)</f>
        <v>16119.1</v>
      </c>
      <c r="R66" s="70"/>
      <c r="S66" s="70"/>
      <c r="T66" s="70"/>
      <c r="U66" s="70"/>
      <c r="V66" s="23">
        <f>SUM(R66:U66)</f>
        <v>0</v>
      </c>
      <c r="W66" s="23">
        <f>+Q66+V66</f>
        <v>16119.1</v>
      </c>
      <c r="X66" s="23">
        <f>(+Q66/W66)*100</f>
        <v>100</v>
      </c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4" t="s">
        <v>50</v>
      </c>
      <c r="K67" s="53"/>
      <c r="L67" s="70"/>
      <c r="M67" s="70"/>
      <c r="N67" s="70"/>
      <c r="O67" s="70">
        <f>+O75</f>
        <v>16119.1</v>
      </c>
      <c r="P67" s="70"/>
      <c r="Q67" s="23">
        <f>SUM(L67:P67)</f>
        <v>16119.1</v>
      </c>
      <c r="R67" s="70"/>
      <c r="S67" s="70"/>
      <c r="T67" s="70"/>
      <c r="U67" s="70"/>
      <c r="V67" s="23">
        <f>SUM(R67:U67)</f>
        <v>0</v>
      </c>
      <c r="W67" s="23">
        <f>+Q67+V67</f>
        <v>16119.1</v>
      </c>
      <c r="X67" s="23">
        <f>(+Q67/W67)*100</f>
        <v>100</v>
      </c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51</v>
      </c>
      <c r="K68" s="53"/>
      <c r="L68" s="70"/>
      <c r="M68" s="70"/>
      <c r="N68" s="70"/>
      <c r="O68" s="70">
        <f>+O76</f>
        <v>16119.1</v>
      </c>
      <c r="P68" s="70"/>
      <c r="Q68" s="23">
        <f>SUM(L68:P68)</f>
        <v>16119.1</v>
      </c>
      <c r="R68" s="70"/>
      <c r="S68" s="70"/>
      <c r="T68" s="70"/>
      <c r="U68" s="70"/>
      <c r="V68" s="23">
        <f>SUM(R68:U68)</f>
        <v>0</v>
      </c>
      <c r="W68" s="23">
        <f>+Q68+V68</f>
        <v>16119.1</v>
      </c>
      <c r="X68" s="23">
        <f>(+Q68/W68)*100</f>
        <v>100</v>
      </c>
      <c r="Y68" s="23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/>
      <c r="M69" s="70"/>
      <c r="N69" s="70"/>
      <c r="O69" s="70">
        <f>(+O68/O66)*100</f>
        <v>100</v>
      </c>
      <c r="P69" s="70"/>
      <c r="Q69" s="70">
        <f>(+Q68/Q66)*100</f>
        <v>100</v>
      </c>
      <c r="R69" s="70"/>
      <c r="S69" s="70"/>
      <c r="T69" s="70"/>
      <c r="U69" s="70"/>
      <c r="V69" s="70"/>
      <c r="W69" s="70">
        <f>(+W68/W66)*100</f>
        <v>100</v>
      </c>
      <c r="X69" s="70"/>
      <c r="Y69" s="70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53</v>
      </c>
      <c r="K70" s="53"/>
      <c r="L70" s="70"/>
      <c r="M70" s="70"/>
      <c r="N70" s="70"/>
      <c r="O70" s="70">
        <f>(+O68/O67)*100</f>
        <v>100</v>
      </c>
      <c r="P70" s="70"/>
      <c r="Q70" s="70">
        <f>(+Q68/Q67)*100</f>
        <v>100</v>
      </c>
      <c r="R70" s="70"/>
      <c r="S70" s="70"/>
      <c r="T70" s="70"/>
      <c r="U70" s="70"/>
      <c r="V70" s="70"/>
      <c r="W70" s="70">
        <f>(+W68/W67)*100</f>
        <v>100</v>
      </c>
      <c r="X70" s="70"/>
      <c r="Y70" s="70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/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 t="s">
        <v>66</v>
      </c>
      <c r="I72" s="61"/>
      <c r="J72" s="52" t="s">
        <v>67</v>
      </c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68</v>
      </c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4" t="s">
        <v>49</v>
      </c>
      <c r="K74" s="53"/>
      <c r="L74" s="70"/>
      <c r="M74" s="70"/>
      <c r="N74" s="70"/>
      <c r="O74" s="70">
        <v>16119.1</v>
      </c>
      <c r="P74" s="70"/>
      <c r="Q74" s="23">
        <f>SUM(L74:P74)</f>
        <v>16119.1</v>
      </c>
      <c r="R74" s="70"/>
      <c r="S74" s="70"/>
      <c r="T74" s="70"/>
      <c r="U74" s="70"/>
      <c r="V74" s="23">
        <f>SUM(R74:U74)</f>
        <v>0</v>
      </c>
      <c r="W74" s="23">
        <f>+Q74+V74</f>
        <v>16119.1</v>
      </c>
      <c r="X74" s="23">
        <f>(+Q74/W74)*100</f>
        <v>100</v>
      </c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4" t="s">
        <v>50</v>
      </c>
      <c r="K75" s="53"/>
      <c r="L75" s="70"/>
      <c r="M75" s="70"/>
      <c r="N75" s="70"/>
      <c r="O75" s="70">
        <v>16119.1</v>
      </c>
      <c r="P75" s="70"/>
      <c r="Q75" s="23">
        <f>SUM(L75:P75)</f>
        <v>16119.1</v>
      </c>
      <c r="R75" s="70"/>
      <c r="S75" s="70"/>
      <c r="T75" s="70"/>
      <c r="U75" s="70"/>
      <c r="V75" s="23">
        <f>SUM(R75:U75)</f>
        <v>0</v>
      </c>
      <c r="W75" s="23">
        <f>+Q75+V75</f>
        <v>16119.1</v>
      </c>
      <c r="X75" s="23">
        <f>(+Q75/W75)*100</f>
        <v>100</v>
      </c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51</v>
      </c>
      <c r="K76" s="53"/>
      <c r="L76" s="70"/>
      <c r="M76" s="70"/>
      <c r="N76" s="70"/>
      <c r="O76" s="70">
        <v>16119.1</v>
      </c>
      <c r="P76" s="70"/>
      <c r="Q76" s="23">
        <f>SUM(L76:P76)</f>
        <v>16119.1</v>
      </c>
      <c r="R76" s="70"/>
      <c r="S76" s="70"/>
      <c r="T76" s="70"/>
      <c r="U76" s="70"/>
      <c r="V76" s="23">
        <f>SUM(R76:U76)</f>
        <v>0</v>
      </c>
      <c r="W76" s="23">
        <f>+Q76+V76</f>
        <v>16119.1</v>
      </c>
      <c r="X76" s="23">
        <f>(+Q76/W76)*100</f>
        <v>100</v>
      </c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52</v>
      </c>
      <c r="K77" s="53"/>
      <c r="L77" s="70"/>
      <c r="M77" s="70"/>
      <c r="N77" s="70"/>
      <c r="O77" s="70">
        <f>(+O76/O74)*100</f>
        <v>100</v>
      </c>
      <c r="P77" s="70"/>
      <c r="Q77" s="70">
        <f>(+Q76/Q74)*100</f>
        <v>100</v>
      </c>
      <c r="R77" s="70"/>
      <c r="S77" s="70"/>
      <c r="T77" s="70"/>
      <c r="U77" s="70"/>
      <c r="V77" s="70"/>
      <c r="W77" s="70">
        <f>(+W76/W74)*100</f>
        <v>100</v>
      </c>
      <c r="X77" s="70"/>
      <c r="Y77" s="70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53</v>
      </c>
      <c r="K78" s="53"/>
      <c r="L78" s="70"/>
      <c r="M78" s="70"/>
      <c r="N78" s="70"/>
      <c r="O78" s="70">
        <f>(+O76/O75)*100</f>
        <v>100</v>
      </c>
      <c r="P78" s="70"/>
      <c r="Q78" s="70">
        <f>(+Q76/Q75)*100</f>
        <v>100</v>
      </c>
      <c r="R78" s="70"/>
      <c r="S78" s="70"/>
      <c r="T78" s="70"/>
      <c r="U78" s="70"/>
      <c r="V78" s="70"/>
      <c r="W78" s="70">
        <f>(+W76/W75)*100</f>
        <v>100</v>
      </c>
      <c r="X78" s="70"/>
      <c r="Y78" s="70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/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 t="s">
        <v>69</v>
      </c>
      <c r="G80" s="51"/>
      <c r="H80" s="51"/>
      <c r="I80" s="61"/>
      <c r="J80" s="52" t="s">
        <v>70</v>
      </c>
      <c r="K80" s="53"/>
      <c r="L80" s="70"/>
      <c r="M80" s="23"/>
      <c r="N80" s="70"/>
      <c r="O80" s="70"/>
      <c r="P80" s="23"/>
      <c r="Q80" s="23"/>
      <c r="R80" s="23"/>
      <c r="S80" s="70"/>
      <c r="T80" s="70"/>
      <c r="U80" s="70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71</v>
      </c>
      <c r="K81" s="53"/>
      <c r="L81" s="70"/>
      <c r="M81" s="23"/>
      <c r="N81" s="70"/>
      <c r="O81" s="70"/>
      <c r="P81" s="23"/>
      <c r="Q81" s="23"/>
      <c r="R81" s="23"/>
      <c r="S81" s="70"/>
      <c r="T81" s="70"/>
      <c r="U81" s="70"/>
      <c r="V81" s="23"/>
      <c r="W81" s="23"/>
      <c r="X81" s="23"/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4" t="s">
        <v>49</v>
      </c>
      <c r="K82" s="53"/>
      <c r="L82" s="70"/>
      <c r="M82" s="70"/>
      <c r="N82" s="70"/>
      <c r="O82" s="70">
        <f>+O99</f>
        <v>322736.3</v>
      </c>
      <c r="P82" s="70"/>
      <c r="Q82" s="23">
        <f>SUM(L82:P82)</f>
        <v>322736.3</v>
      </c>
      <c r="R82" s="70">
        <f>+R99</f>
        <v>0</v>
      </c>
      <c r="S82" s="70"/>
      <c r="T82" s="70"/>
      <c r="U82" s="70"/>
      <c r="V82" s="23">
        <f>SUM(R82:U82)</f>
        <v>0</v>
      </c>
      <c r="W82" s="23">
        <f>+Q82+V82</f>
        <v>322736.3</v>
      </c>
      <c r="X82" s="23">
        <f>(+Q82/W82)*100</f>
        <v>100</v>
      </c>
      <c r="Y82" s="23">
        <f>(+V82/W82)*100</f>
        <v>0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4" t="s">
        <v>50</v>
      </c>
      <c r="K83" s="53"/>
      <c r="L83" s="70"/>
      <c r="M83" s="70"/>
      <c r="N83" s="70"/>
      <c r="O83" s="70">
        <f>+O100</f>
        <v>309971.4</v>
      </c>
      <c r="P83" s="70"/>
      <c r="Q83" s="23">
        <f>SUM(L83:P83)</f>
        <v>309971.4</v>
      </c>
      <c r="R83" s="70">
        <f>+R100</f>
        <v>12764.9</v>
      </c>
      <c r="S83" s="70"/>
      <c r="T83" s="70"/>
      <c r="U83" s="70"/>
      <c r="V83" s="23">
        <f>SUM(R83:U83)</f>
        <v>12764.9</v>
      </c>
      <c r="W83" s="23">
        <f>+Q83+V83</f>
        <v>322736.30000000005</v>
      </c>
      <c r="X83" s="23">
        <f>(+Q83/W83)*100</f>
        <v>96.04478950771883</v>
      </c>
      <c r="Y83" s="23">
        <f>(+V83/W83)*100</f>
        <v>3.955210492281159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51</v>
      </c>
      <c r="K84" s="53"/>
      <c r="L84" s="70"/>
      <c r="M84" s="70"/>
      <c r="N84" s="70"/>
      <c r="O84" s="70">
        <f>+O101</f>
        <v>309971.4</v>
      </c>
      <c r="P84" s="70"/>
      <c r="Q84" s="23">
        <f>SUM(L84:P84)</f>
        <v>309971.4</v>
      </c>
      <c r="R84" s="70">
        <f>+R101</f>
        <v>12764.9</v>
      </c>
      <c r="S84" s="70"/>
      <c r="T84" s="70"/>
      <c r="U84" s="70"/>
      <c r="V84" s="23">
        <f>SUM(R84:U84)</f>
        <v>12764.9</v>
      </c>
      <c r="W84" s="23">
        <f>+Q84+V84</f>
        <v>322736.30000000005</v>
      </c>
      <c r="X84" s="23">
        <f>(+Q84/W84)*100</f>
        <v>96.04478950771883</v>
      </c>
      <c r="Y84" s="23">
        <f>(+V84/W84)*100</f>
        <v>3.955210492281159</v>
      </c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52</v>
      </c>
      <c r="K85" s="53"/>
      <c r="L85" s="70"/>
      <c r="M85" s="70"/>
      <c r="N85" s="70"/>
      <c r="O85" s="70">
        <f>(+O84/O82)*100</f>
        <v>96.04478950771885</v>
      </c>
      <c r="P85" s="70"/>
      <c r="Q85" s="70">
        <f>(+Q84/Q82)*100</f>
        <v>96.04478950771885</v>
      </c>
      <c r="R85" s="70"/>
      <c r="S85" s="70"/>
      <c r="T85" s="70"/>
      <c r="U85" s="70"/>
      <c r="V85" s="70"/>
      <c r="W85" s="70">
        <f>(+W84/W82)*100</f>
        <v>100.00000000000003</v>
      </c>
      <c r="X85" s="70"/>
      <c r="Y85" s="70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53</v>
      </c>
      <c r="K86" s="53"/>
      <c r="L86" s="70"/>
      <c r="M86" s="70"/>
      <c r="N86" s="70"/>
      <c r="O86" s="70">
        <f aca="true" t="shared" si="5" ref="O86:W86">(+O84/O83)*100</f>
        <v>100</v>
      </c>
      <c r="P86" s="70"/>
      <c r="Q86" s="70">
        <f t="shared" si="5"/>
        <v>100</v>
      </c>
      <c r="R86" s="70">
        <f t="shared" si="5"/>
        <v>100</v>
      </c>
      <c r="S86" s="70"/>
      <c r="T86" s="70"/>
      <c r="U86" s="70"/>
      <c r="V86" s="70">
        <f t="shared" si="5"/>
        <v>100</v>
      </c>
      <c r="W86" s="70">
        <f t="shared" si="5"/>
        <v>100</v>
      </c>
      <c r="X86" s="70"/>
      <c r="Y86" s="70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/>
      <c r="K87" s="53"/>
      <c r="L87" s="70"/>
      <c r="M87" s="23"/>
      <c r="N87" s="70"/>
      <c r="O87" s="70"/>
      <c r="P87" s="23"/>
      <c r="Q87" s="23"/>
      <c r="R87" s="23"/>
      <c r="S87" s="70"/>
      <c r="T87" s="70"/>
      <c r="U87" s="70"/>
      <c r="V87" s="23"/>
      <c r="W87" s="23"/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1" t="s">
        <v>63</v>
      </c>
      <c r="H88" s="51"/>
      <c r="I88" s="61"/>
      <c r="J88" s="52" t="s">
        <v>65</v>
      </c>
      <c r="K88" s="53"/>
      <c r="L88" s="70"/>
      <c r="M88" s="23"/>
      <c r="N88" s="70"/>
      <c r="O88" s="70"/>
      <c r="P88" s="23"/>
      <c r="Q88" s="23"/>
      <c r="R88" s="23"/>
      <c r="S88" s="70"/>
      <c r="T88" s="70"/>
      <c r="U88" s="70"/>
      <c r="V88" s="23"/>
      <c r="W88" s="23"/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64</v>
      </c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177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47</v>
      </c>
      <c r="C99" s="51" t="s">
        <v>54</v>
      </c>
      <c r="D99" s="51" t="s">
        <v>56</v>
      </c>
      <c r="E99" s="51" t="s">
        <v>58</v>
      </c>
      <c r="F99" s="51" t="s">
        <v>69</v>
      </c>
      <c r="G99" s="51" t="s">
        <v>63</v>
      </c>
      <c r="H99" s="51"/>
      <c r="I99" s="61"/>
      <c r="J99" s="54" t="s">
        <v>49</v>
      </c>
      <c r="K99" s="55"/>
      <c r="L99" s="70"/>
      <c r="M99" s="70"/>
      <c r="N99" s="70"/>
      <c r="O99" s="70">
        <f>+O114+O106</f>
        <v>322736.3</v>
      </c>
      <c r="P99" s="70"/>
      <c r="Q99" s="23">
        <f>SUM(L99:P99)</f>
        <v>322736.3</v>
      </c>
      <c r="R99" s="70">
        <f>+R114+R106</f>
        <v>0</v>
      </c>
      <c r="S99" s="70">
        <f aca="true" t="shared" si="6" ref="S99:U101">+S114+S106</f>
        <v>0</v>
      </c>
      <c r="T99" s="70">
        <f t="shared" si="6"/>
        <v>0</v>
      </c>
      <c r="U99" s="70">
        <f t="shared" si="6"/>
        <v>0</v>
      </c>
      <c r="V99" s="23">
        <f>SUM(R99:U99)</f>
        <v>0</v>
      </c>
      <c r="W99" s="23">
        <f>+Q99+V99</f>
        <v>322736.3</v>
      </c>
      <c r="X99" s="23">
        <f>(+Q99/W99)*100</f>
        <v>100</v>
      </c>
      <c r="Y99" s="23">
        <f>(+V99/W99)*100</f>
        <v>0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50</v>
      </c>
      <c r="K100" s="55"/>
      <c r="L100" s="70"/>
      <c r="M100" s="70"/>
      <c r="N100" s="70"/>
      <c r="O100" s="70">
        <f>+O115+O107</f>
        <v>309971.4</v>
      </c>
      <c r="P100" s="70"/>
      <c r="Q100" s="23">
        <f>SUM(L100:P100)</f>
        <v>309971.4</v>
      </c>
      <c r="R100" s="70">
        <f>+R115+R107</f>
        <v>12764.9</v>
      </c>
      <c r="S100" s="70">
        <f t="shared" si="6"/>
        <v>0</v>
      </c>
      <c r="T100" s="70">
        <f t="shared" si="6"/>
        <v>0</v>
      </c>
      <c r="U100" s="70">
        <f t="shared" si="6"/>
        <v>0</v>
      </c>
      <c r="V100" s="23">
        <f>SUM(R100:U100)</f>
        <v>12764.9</v>
      </c>
      <c r="W100" s="23">
        <f>+Q100+V100</f>
        <v>322736.30000000005</v>
      </c>
      <c r="X100" s="23">
        <f>(+Q100/W100)*100</f>
        <v>96.04478950771883</v>
      </c>
      <c r="Y100" s="23">
        <f>(+V100/W100)*100</f>
        <v>3.955210492281159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51</v>
      </c>
      <c r="K101" s="53"/>
      <c r="L101" s="70"/>
      <c r="M101" s="70"/>
      <c r="N101" s="70"/>
      <c r="O101" s="70">
        <f>+O116+O108</f>
        <v>309971.4</v>
      </c>
      <c r="P101" s="70"/>
      <c r="Q101" s="23">
        <f>SUM(L101:P101)</f>
        <v>309971.4</v>
      </c>
      <c r="R101" s="70">
        <f>+R116+R108</f>
        <v>12764.9</v>
      </c>
      <c r="S101" s="70">
        <f t="shared" si="6"/>
        <v>0</v>
      </c>
      <c r="T101" s="70">
        <f t="shared" si="6"/>
        <v>0</v>
      </c>
      <c r="U101" s="70">
        <f t="shared" si="6"/>
        <v>0</v>
      </c>
      <c r="V101" s="23">
        <f>SUM(R101:U101)</f>
        <v>12764.9</v>
      </c>
      <c r="W101" s="23">
        <f>+Q101+V101</f>
        <v>322736.30000000005</v>
      </c>
      <c r="X101" s="23">
        <f>(+Q101/W101)*100</f>
        <v>96.04478950771883</v>
      </c>
      <c r="Y101" s="23">
        <f>(+V101/W101)*100</f>
        <v>3.955210492281159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52</v>
      </c>
      <c r="K102" s="53"/>
      <c r="L102" s="70"/>
      <c r="M102" s="70"/>
      <c r="N102" s="70"/>
      <c r="O102" s="70">
        <f>(+O101/O99)*100</f>
        <v>96.04478950771885</v>
      </c>
      <c r="P102" s="70"/>
      <c r="Q102" s="70">
        <f>(+Q101/Q99)*100</f>
        <v>96.04478950771885</v>
      </c>
      <c r="R102" s="70"/>
      <c r="S102" s="70"/>
      <c r="T102" s="70"/>
      <c r="U102" s="70"/>
      <c r="V102" s="70"/>
      <c r="W102" s="70">
        <f>(+W101/W99)*100</f>
        <v>100.00000000000003</v>
      </c>
      <c r="X102" s="70"/>
      <c r="Y102" s="70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53</v>
      </c>
      <c r="K103" s="53"/>
      <c r="L103" s="70"/>
      <c r="M103" s="70"/>
      <c r="N103" s="70"/>
      <c r="O103" s="70">
        <f>(+O101/O100)*100</f>
        <v>100</v>
      </c>
      <c r="P103" s="70"/>
      <c r="Q103" s="70">
        <f>(+Q101/Q100)*100</f>
        <v>100</v>
      </c>
      <c r="R103" s="70">
        <f>(+R101/R100)*100</f>
        <v>100</v>
      </c>
      <c r="S103" s="70"/>
      <c r="T103" s="70"/>
      <c r="U103" s="70"/>
      <c r="V103" s="70">
        <f>(+V101/V100)*100</f>
        <v>100</v>
      </c>
      <c r="W103" s="70">
        <f>(+W101/W100)*100</f>
        <v>100</v>
      </c>
      <c r="X103" s="70"/>
      <c r="Y103" s="70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/>
      <c r="K104" s="53"/>
      <c r="L104" s="70"/>
      <c r="M104" s="23"/>
      <c r="N104" s="70"/>
      <c r="O104" s="70"/>
      <c r="P104" s="23"/>
      <c r="Q104" s="23"/>
      <c r="R104" s="23"/>
      <c r="S104" s="70"/>
      <c r="T104" s="70"/>
      <c r="U104" s="70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 t="s">
        <v>72</v>
      </c>
      <c r="I105" s="61"/>
      <c r="J105" s="52" t="s">
        <v>73</v>
      </c>
      <c r="K105" s="53"/>
      <c r="L105" s="70"/>
      <c r="M105" s="23"/>
      <c r="N105" s="70"/>
      <c r="O105" s="70"/>
      <c r="P105" s="23"/>
      <c r="Q105" s="23"/>
      <c r="R105" s="23"/>
      <c r="S105" s="70"/>
      <c r="T105" s="70"/>
      <c r="U105" s="70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4" t="s">
        <v>49</v>
      </c>
      <c r="K106" s="53"/>
      <c r="L106" s="70"/>
      <c r="M106" s="70"/>
      <c r="N106" s="70"/>
      <c r="O106" s="70">
        <v>102300</v>
      </c>
      <c r="P106" s="70"/>
      <c r="Q106" s="23">
        <f>SUM(L106:P106)</f>
        <v>102300</v>
      </c>
      <c r="R106" s="70">
        <v>0</v>
      </c>
      <c r="S106" s="70"/>
      <c r="T106" s="70"/>
      <c r="U106" s="70"/>
      <c r="V106" s="23">
        <f>SUM(R106:U106)</f>
        <v>0</v>
      </c>
      <c r="W106" s="23">
        <f>+Q106+V106</f>
        <v>102300</v>
      </c>
      <c r="X106" s="23">
        <f>(+Q106/W106)*100</f>
        <v>100</v>
      </c>
      <c r="Y106" s="23">
        <f>(+V106/W106)*100</f>
        <v>0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4" t="s">
        <v>50</v>
      </c>
      <c r="K107" s="53"/>
      <c r="L107" s="70"/>
      <c r="M107" s="70"/>
      <c r="N107" s="70"/>
      <c r="O107" s="70">
        <v>102300</v>
      </c>
      <c r="P107" s="70"/>
      <c r="Q107" s="23">
        <f>SUM(L107:P107)</f>
        <v>102300</v>
      </c>
      <c r="R107" s="70"/>
      <c r="S107" s="70"/>
      <c r="T107" s="70"/>
      <c r="U107" s="70"/>
      <c r="V107" s="23">
        <f>SUM(R107:U107)</f>
        <v>0</v>
      </c>
      <c r="W107" s="23">
        <f>+Q107+V107</f>
        <v>102300</v>
      </c>
      <c r="X107" s="23">
        <f>(+Q107/W107)*100</f>
        <v>100</v>
      </c>
      <c r="Y107" s="23">
        <f>(+V107/W107)*100</f>
        <v>0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51</v>
      </c>
      <c r="K108" s="53"/>
      <c r="L108" s="70"/>
      <c r="M108" s="70"/>
      <c r="N108" s="70"/>
      <c r="O108" s="70">
        <v>102300</v>
      </c>
      <c r="P108" s="70"/>
      <c r="Q108" s="23">
        <f>SUM(L108:P108)</f>
        <v>102300</v>
      </c>
      <c r="R108" s="70"/>
      <c r="S108" s="70"/>
      <c r="T108" s="70"/>
      <c r="U108" s="70"/>
      <c r="V108" s="23">
        <f>SUM(R108:U108)</f>
        <v>0</v>
      </c>
      <c r="W108" s="23">
        <f>+Q108+V108</f>
        <v>102300</v>
      </c>
      <c r="X108" s="23">
        <f>(+Q108/W108)*100</f>
        <v>100</v>
      </c>
      <c r="Y108" s="23">
        <f>(+V108/W108)*100</f>
        <v>0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52</v>
      </c>
      <c r="K109" s="53"/>
      <c r="L109" s="70"/>
      <c r="M109" s="70"/>
      <c r="N109" s="70"/>
      <c r="O109" s="70">
        <f>(+O108/O106)*100</f>
        <v>100</v>
      </c>
      <c r="P109" s="70"/>
      <c r="Q109" s="70">
        <f>(+Q108/Q106)*100</f>
        <v>100</v>
      </c>
      <c r="R109" s="70"/>
      <c r="S109" s="70"/>
      <c r="T109" s="70"/>
      <c r="U109" s="70"/>
      <c r="V109" s="70"/>
      <c r="W109" s="70">
        <f>(+W108/W106)*100</f>
        <v>100</v>
      </c>
      <c r="X109" s="70"/>
      <c r="Y109" s="70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53</v>
      </c>
      <c r="K110" s="53"/>
      <c r="L110" s="70"/>
      <c r="M110" s="70"/>
      <c r="N110" s="70"/>
      <c r="O110" s="70">
        <f>(+O108/O107)*100</f>
        <v>100</v>
      </c>
      <c r="P110" s="70"/>
      <c r="Q110" s="70">
        <f>(+Q108/Q107)*100</f>
        <v>100</v>
      </c>
      <c r="R110" s="70"/>
      <c r="S110" s="70"/>
      <c r="T110" s="70"/>
      <c r="U110" s="70"/>
      <c r="V110" s="70"/>
      <c r="W110" s="70">
        <f>(+W108/W107)*100</f>
        <v>100</v>
      </c>
      <c r="X110" s="70"/>
      <c r="Y110" s="70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/>
      <c r="K111" s="53"/>
      <c r="L111" s="70"/>
      <c r="M111" s="70"/>
      <c r="N111" s="70"/>
      <c r="O111" s="70"/>
      <c r="P111" s="70"/>
      <c r="Q111" s="23"/>
      <c r="R111" s="70"/>
      <c r="S111" s="70"/>
      <c r="T111" s="70"/>
      <c r="U111" s="70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 t="s">
        <v>66</v>
      </c>
      <c r="I112" s="61"/>
      <c r="J112" s="52" t="s">
        <v>67</v>
      </c>
      <c r="K112" s="53"/>
      <c r="L112" s="70"/>
      <c r="M112" s="70"/>
      <c r="N112" s="70"/>
      <c r="O112" s="70"/>
      <c r="P112" s="70"/>
      <c r="Q112" s="23"/>
      <c r="R112" s="70"/>
      <c r="S112" s="70"/>
      <c r="T112" s="70"/>
      <c r="U112" s="70"/>
      <c r="V112" s="23"/>
      <c r="W112" s="23"/>
      <c r="X112" s="23"/>
      <c r="Y112" s="23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1"/>
      <c r="I113" s="61"/>
      <c r="J113" s="52" t="s">
        <v>68</v>
      </c>
      <c r="K113" s="53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6"/>
      <c r="C114" s="57"/>
      <c r="D114" s="57"/>
      <c r="E114" s="57"/>
      <c r="F114" s="57"/>
      <c r="G114" s="57"/>
      <c r="H114" s="51"/>
      <c r="I114" s="61"/>
      <c r="J114" s="54" t="s">
        <v>49</v>
      </c>
      <c r="K114" s="53"/>
      <c r="L114" s="70"/>
      <c r="M114" s="70"/>
      <c r="N114" s="70"/>
      <c r="O114" s="70">
        <v>220436.3</v>
      </c>
      <c r="P114" s="70"/>
      <c r="Q114" s="23">
        <f>SUM(L114:P114)</f>
        <v>220436.3</v>
      </c>
      <c r="R114" s="70">
        <v>0</v>
      </c>
      <c r="S114" s="70"/>
      <c r="T114" s="70"/>
      <c r="U114" s="70"/>
      <c r="V114" s="23">
        <f>SUM(R114:U114)</f>
        <v>0</v>
      </c>
      <c r="W114" s="23">
        <f>+Q114+V114</f>
        <v>220436.3</v>
      </c>
      <c r="X114" s="23">
        <f>(+Q114/W114)*100</f>
        <v>100</v>
      </c>
      <c r="Y114" s="23">
        <f>(+V114/W114)*100</f>
        <v>0</v>
      </c>
      <c r="Z114" s="4"/>
    </row>
    <row r="115" spans="1:26" ht="23.25">
      <c r="A115" s="4"/>
      <c r="B115" s="56"/>
      <c r="C115" s="57"/>
      <c r="D115" s="57"/>
      <c r="E115" s="57"/>
      <c r="F115" s="57"/>
      <c r="G115" s="57"/>
      <c r="H115" s="51"/>
      <c r="I115" s="61"/>
      <c r="J115" s="54" t="s">
        <v>50</v>
      </c>
      <c r="K115" s="53"/>
      <c r="L115" s="70"/>
      <c r="M115" s="70"/>
      <c r="N115" s="70"/>
      <c r="O115" s="70">
        <v>207671.4</v>
      </c>
      <c r="P115" s="70"/>
      <c r="Q115" s="23">
        <f>SUM(L115:P115)</f>
        <v>207671.4</v>
      </c>
      <c r="R115" s="70">
        <v>12764.9</v>
      </c>
      <c r="S115" s="70"/>
      <c r="T115" s="70"/>
      <c r="U115" s="70"/>
      <c r="V115" s="23">
        <f>SUM(R115:U115)</f>
        <v>12764.9</v>
      </c>
      <c r="W115" s="23">
        <f>+Q115+V115</f>
        <v>220436.3</v>
      </c>
      <c r="X115" s="23">
        <f>(+Q115/W115)*100</f>
        <v>94.20925682385342</v>
      </c>
      <c r="Y115" s="23">
        <f>(+V115/W115)*100</f>
        <v>5.790743176146579</v>
      </c>
      <c r="Z115" s="4"/>
    </row>
    <row r="116" spans="1:26" ht="23.25">
      <c r="A116" s="4"/>
      <c r="B116" s="56"/>
      <c r="C116" s="57"/>
      <c r="D116" s="57"/>
      <c r="E116" s="57"/>
      <c r="F116" s="57"/>
      <c r="G116" s="57"/>
      <c r="H116" s="51"/>
      <c r="I116" s="61"/>
      <c r="J116" s="52" t="s">
        <v>51</v>
      </c>
      <c r="K116" s="53"/>
      <c r="L116" s="70"/>
      <c r="M116" s="70"/>
      <c r="N116" s="70"/>
      <c r="O116" s="70">
        <v>207671.4</v>
      </c>
      <c r="P116" s="70"/>
      <c r="Q116" s="23">
        <f>SUM(L116:P116)</f>
        <v>207671.4</v>
      </c>
      <c r="R116" s="70">
        <v>12764.9</v>
      </c>
      <c r="S116" s="70"/>
      <c r="T116" s="70"/>
      <c r="U116" s="70"/>
      <c r="V116" s="23">
        <f>SUM(R116:U116)</f>
        <v>12764.9</v>
      </c>
      <c r="W116" s="23">
        <f>+Q116+V116</f>
        <v>220436.3</v>
      </c>
      <c r="X116" s="23">
        <f>(+Q116/W116)*100</f>
        <v>94.20925682385342</v>
      </c>
      <c r="Y116" s="23">
        <f>(+V116/W116)*100</f>
        <v>5.790743176146579</v>
      </c>
      <c r="Z116" s="4"/>
    </row>
    <row r="117" spans="1:26" ht="23.25">
      <c r="A117" s="4"/>
      <c r="B117" s="56"/>
      <c r="C117" s="57"/>
      <c r="D117" s="57"/>
      <c r="E117" s="57"/>
      <c r="F117" s="57"/>
      <c r="G117" s="57"/>
      <c r="H117" s="51"/>
      <c r="I117" s="61"/>
      <c r="J117" s="52" t="s">
        <v>52</v>
      </c>
      <c r="K117" s="53"/>
      <c r="L117" s="70"/>
      <c r="M117" s="70"/>
      <c r="N117" s="70"/>
      <c r="O117" s="70">
        <f>(+O116/O114)*100</f>
        <v>94.20925682385342</v>
      </c>
      <c r="P117" s="70"/>
      <c r="Q117" s="70">
        <f>(+Q116/Q114)*100</f>
        <v>94.20925682385342</v>
      </c>
      <c r="R117" s="70"/>
      <c r="S117" s="70"/>
      <c r="T117" s="70"/>
      <c r="U117" s="70"/>
      <c r="V117" s="70"/>
      <c r="W117" s="70">
        <f>(+W116/W114)*100</f>
        <v>100</v>
      </c>
      <c r="X117" s="70"/>
      <c r="Y117" s="70"/>
      <c r="Z117" s="4"/>
    </row>
    <row r="118" spans="1:26" ht="23.25">
      <c r="A118" s="4"/>
      <c r="B118" s="56"/>
      <c r="C118" s="57"/>
      <c r="D118" s="57"/>
      <c r="E118" s="57"/>
      <c r="F118" s="57"/>
      <c r="G118" s="57"/>
      <c r="H118" s="51"/>
      <c r="I118" s="61"/>
      <c r="J118" s="52" t="s">
        <v>53</v>
      </c>
      <c r="K118" s="53"/>
      <c r="L118" s="70"/>
      <c r="M118" s="70"/>
      <c r="N118" s="70"/>
      <c r="O118" s="70">
        <f aca="true" t="shared" si="7" ref="O118:W118">(+O116/O115)*100</f>
        <v>100</v>
      </c>
      <c r="P118" s="70"/>
      <c r="Q118" s="70">
        <f t="shared" si="7"/>
        <v>100</v>
      </c>
      <c r="R118" s="70">
        <f t="shared" si="7"/>
        <v>100</v>
      </c>
      <c r="S118" s="70"/>
      <c r="T118" s="70"/>
      <c r="U118" s="70"/>
      <c r="V118" s="70">
        <f t="shared" si="7"/>
        <v>100</v>
      </c>
      <c r="W118" s="70">
        <f t="shared" si="7"/>
        <v>100</v>
      </c>
      <c r="X118" s="70"/>
      <c r="Y118" s="70"/>
      <c r="Z118" s="4"/>
    </row>
    <row r="119" spans="1:26" ht="23.25">
      <c r="A119" s="4"/>
      <c r="B119" s="56"/>
      <c r="C119" s="57"/>
      <c r="D119" s="57"/>
      <c r="E119" s="57"/>
      <c r="F119" s="57"/>
      <c r="G119" s="57"/>
      <c r="H119" s="51"/>
      <c r="I119" s="61"/>
      <c r="J119" s="52"/>
      <c r="K119" s="53"/>
      <c r="L119" s="70"/>
      <c r="M119" s="23"/>
      <c r="N119" s="70"/>
      <c r="O119" s="70"/>
      <c r="P119" s="23"/>
      <c r="Q119" s="23"/>
      <c r="R119" s="23"/>
      <c r="S119" s="70"/>
      <c r="T119" s="70"/>
      <c r="U119" s="70"/>
      <c r="V119" s="23"/>
      <c r="W119" s="23"/>
      <c r="X119" s="23"/>
      <c r="Y119" s="23"/>
      <c r="Z119" s="4"/>
    </row>
    <row r="120" spans="1:26" ht="23.25">
      <c r="A120" s="4"/>
      <c r="B120" s="51" t="s">
        <v>74</v>
      </c>
      <c r="C120" s="51"/>
      <c r="D120" s="51"/>
      <c r="E120" s="51"/>
      <c r="F120" s="51"/>
      <c r="G120" s="51"/>
      <c r="H120" s="51"/>
      <c r="I120" s="61"/>
      <c r="J120" s="52" t="s">
        <v>75</v>
      </c>
      <c r="K120" s="53"/>
      <c r="L120" s="70"/>
      <c r="M120" s="23"/>
      <c r="N120" s="70"/>
      <c r="O120" s="70"/>
      <c r="P120" s="23"/>
      <c r="Q120" s="23"/>
      <c r="R120" s="23"/>
      <c r="S120" s="70"/>
      <c r="T120" s="70"/>
      <c r="U120" s="70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4" t="s">
        <v>49</v>
      </c>
      <c r="K121" s="53"/>
      <c r="L121" s="70">
        <f>+L128</f>
        <v>26954.399999999998</v>
      </c>
      <c r="M121" s="70"/>
      <c r="N121" s="70"/>
      <c r="O121" s="70">
        <f>+O128</f>
        <v>2623.5</v>
      </c>
      <c r="P121" s="70"/>
      <c r="Q121" s="23">
        <f>SUM(L121:P121)</f>
        <v>29577.899999999998</v>
      </c>
      <c r="R121" s="70"/>
      <c r="S121" s="70"/>
      <c r="T121" s="70"/>
      <c r="U121" s="70"/>
      <c r="V121" s="23"/>
      <c r="W121" s="23">
        <f>+Q121+V121</f>
        <v>29577.899999999998</v>
      </c>
      <c r="X121" s="23">
        <f>(+Q121/W121)*100</f>
        <v>100</v>
      </c>
      <c r="Y121" s="23">
        <f>(+V121/W121)*100</f>
        <v>0</v>
      </c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4" t="s">
        <v>50</v>
      </c>
      <c r="K122" s="53"/>
      <c r="L122" s="70">
        <f>+L129</f>
        <v>30689.199999999997</v>
      </c>
      <c r="M122" s="70"/>
      <c r="N122" s="70"/>
      <c r="O122" s="70">
        <f>+O129</f>
        <v>2943.6</v>
      </c>
      <c r="P122" s="70"/>
      <c r="Q122" s="23">
        <f>SUM(L122:P122)</f>
        <v>33632.799999999996</v>
      </c>
      <c r="R122" s="70"/>
      <c r="S122" s="70"/>
      <c r="T122" s="70"/>
      <c r="U122" s="70"/>
      <c r="V122" s="23"/>
      <c r="W122" s="23">
        <f>+Q122+V122</f>
        <v>33632.799999999996</v>
      </c>
      <c r="X122" s="23">
        <f>(+Q122/W122)*100</f>
        <v>100</v>
      </c>
      <c r="Y122" s="23">
        <f>(+V122/W122)*100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51</v>
      </c>
      <c r="K123" s="53"/>
      <c r="L123" s="70">
        <f>+L130</f>
        <v>27283.300000000003</v>
      </c>
      <c r="M123" s="70"/>
      <c r="N123" s="70"/>
      <c r="O123" s="70">
        <f>+O130</f>
        <v>2695.6</v>
      </c>
      <c r="P123" s="70"/>
      <c r="Q123" s="23">
        <f>SUM(L123:P123)</f>
        <v>29978.9</v>
      </c>
      <c r="R123" s="70"/>
      <c r="S123" s="70"/>
      <c r="T123" s="70"/>
      <c r="U123" s="70"/>
      <c r="V123" s="23"/>
      <c r="W123" s="23">
        <f>+Q123+V123</f>
        <v>29978.9</v>
      </c>
      <c r="X123" s="23">
        <f>(+Q123/W123)*100</f>
        <v>100</v>
      </c>
      <c r="Y123" s="23">
        <f>(+V123/W123)*100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52</v>
      </c>
      <c r="K124" s="53"/>
      <c r="L124" s="70">
        <f>(+L123/L121)*100</f>
        <v>101.22020894547832</v>
      </c>
      <c r="M124" s="70"/>
      <c r="N124" s="70"/>
      <c r="O124" s="70">
        <f>(+O123/O121)*100</f>
        <v>102.74823708785972</v>
      </c>
      <c r="P124" s="70"/>
      <c r="Q124" s="70">
        <f>(+Q123/Q121)*100</f>
        <v>101.35574195598743</v>
      </c>
      <c r="R124" s="70"/>
      <c r="S124" s="70"/>
      <c r="T124" s="70"/>
      <c r="U124" s="70"/>
      <c r="V124" s="70"/>
      <c r="W124" s="70">
        <f>(+W123/W121)*100</f>
        <v>101.35574195598743</v>
      </c>
      <c r="X124" s="70"/>
      <c r="Y124" s="70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53</v>
      </c>
      <c r="K125" s="53"/>
      <c r="L125" s="70">
        <f>(+L123/L122)*100</f>
        <v>88.90195899534692</v>
      </c>
      <c r="M125" s="70"/>
      <c r="N125" s="70"/>
      <c r="O125" s="70">
        <f>(+O123/O122)*100</f>
        <v>91.57494224758798</v>
      </c>
      <c r="P125" s="70"/>
      <c r="Q125" s="70">
        <f>(+Q123/Q122)*100</f>
        <v>89.13590304702554</v>
      </c>
      <c r="R125" s="70"/>
      <c r="S125" s="70"/>
      <c r="T125" s="70"/>
      <c r="U125" s="70"/>
      <c r="V125" s="70"/>
      <c r="W125" s="70">
        <f>(+W123/W122)*100</f>
        <v>89.13590304702554</v>
      </c>
      <c r="X125" s="70"/>
      <c r="Y125" s="70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/>
      <c r="K126" s="53"/>
      <c r="L126" s="70"/>
      <c r="M126" s="23"/>
      <c r="N126" s="70"/>
      <c r="O126" s="70"/>
      <c r="P126" s="23"/>
      <c r="Q126" s="23"/>
      <c r="R126" s="23"/>
      <c r="S126" s="70"/>
      <c r="T126" s="70"/>
      <c r="U126" s="70"/>
      <c r="V126" s="23"/>
      <c r="W126" s="23"/>
      <c r="X126" s="23"/>
      <c r="Y126" s="23"/>
      <c r="Z126" s="4"/>
    </row>
    <row r="127" spans="1:26" ht="23.25">
      <c r="A127" s="4"/>
      <c r="B127" s="56"/>
      <c r="C127" s="56" t="s">
        <v>76</v>
      </c>
      <c r="D127" s="56"/>
      <c r="E127" s="56"/>
      <c r="F127" s="56"/>
      <c r="G127" s="56"/>
      <c r="H127" s="56"/>
      <c r="I127" s="61"/>
      <c r="J127" s="52" t="s">
        <v>77</v>
      </c>
      <c r="K127" s="53"/>
      <c r="L127" s="70"/>
      <c r="M127" s="23"/>
      <c r="N127" s="70"/>
      <c r="O127" s="70"/>
      <c r="P127" s="23"/>
      <c r="Q127" s="23"/>
      <c r="R127" s="23"/>
      <c r="S127" s="70"/>
      <c r="T127" s="70"/>
      <c r="U127" s="70"/>
      <c r="V127" s="23"/>
      <c r="W127" s="23"/>
      <c r="X127" s="23"/>
      <c r="Y127" s="23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4" t="s">
        <v>49</v>
      </c>
      <c r="K128" s="53"/>
      <c r="L128" s="21">
        <f>+L145</f>
        <v>26954.399999999998</v>
      </c>
      <c r="M128" s="21"/>
      <c r="N128" s="21"/>
      <c r="O128" s="21">
        <f>+O145</f>
        <v>2623.5</v>
      </c>
      <c r="P128" s="21"/>
      <c r="Q128" s="23">
        <f>SUM(L128:P128)</f>
        <v>29577.899999999998</v>
      </c>
      <c r="R128" s="21"/>
      <c r="S128" s="21"/>
      <c r="T128" s="21"/>
      <c r="U128" s="21"/>
      <c r="V128" s="23"/>
      <c r="W128" s="23">
        <f>+Q128+V128</f>
        <v>29577.899999999998</v>
      </c>
      <c r="X128" s="23">
        <f>(+Q128/W128)*100</f>
        <v>100</v>
      </c>
      <c r="Y128" s="23">
        <f>(+V128/W128)*100</f>
        <v>0</v>
      </c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4" t="s">
        <v>50</v>
      </c>
      <c r="K129" s="53"/>
      <c r="L129" s="21">
        <f>+L146</f>
        <v>30689.199999999997</v>
      </c>
      <c r="M129" s="21"/>
      <c r="N129" s="21"/>
      <c r="O129" s="21">
        <f>+O146</f>
        <v>2943.6</v>
      </c>
      <c r="P129" s="21"/>
      <c r="Q129" s="23">
        <f>SUM(L129:P129)</f>
        <v>33632.799999999996</v>
      </c>
      <c r="R129" s="21"/>
      <c r="S129" s="21"/>
      <c r="T129" s="21"/>
      <c r="U129" s="21"/>
      <c r="V129" s="23"/>
      <c r="W129" s="23">
        <f>+Q129+V129</f>
        <v>33632.799999999996</v>
      </c>
      <c r="X129" s="23">
        <f>(+Q129/W129)*100</f>
        <v>100</v>
      </c>
      <c r="Y129" s="23">
        <f>(+V129/W129)*100</f>
        <v>0</v>
      </c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51</v>
      </c>
      <c r="K130" s="53"/>
      <c r="L130" s="21">
        <f>+L147</f>
        <v>27283.300000000003</v>
      </c>
      <c r="M130" s="21"/>
      <c r="N130" s="21"/>
      <c r="O130" s="21">
        <f>+O147</f>
        <v>2695.6</v>
      </c>
      <c r="P130" s="21"/>
      <c r="Q130" s="23">
        <f>SUM(L130:P130)</f>
        <v>29978.9</v>
      </c>
      <c r="R130" s="21"/>
      <c r="S130" s="21"/>
      <c r="T130" s="21"/>
      <c r="U130" s="21"/>
      <c r="V130" s="23"/>
      <c r="W130" s="23">
        <f>+Q130+V130</f>
        <v>29978.9</v>
      </c>
      <c r="X130" s="23">
        <f>(+Q130/W130)*100</f>
        <v>100</v>
      </c>
      <c r="Y130" s="23">
        <f>(+V130/W130)*100</f>
        <v>0</v>
      </c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52</v>
      </c>
      <c r="K131" s="53"/>
      <c r="L131" s="70">
        <f>(+L130/L128)*100</f>
        <v>101.22020894547832</v>
      </c>
      <c r="M131" s="70"/>
      <c r="N131" s="70"/>
      <c r="O131" s="70">
        <f>(+O130/O128)*100</f>
        <v>102.74823708785972</v>
      </c>
      <c r="P131" s="70"/>
      <c r="Q131" s="70">
        <f>(+Q130/Q128)*100</f>
        <v>101.35574195598743</v>
      </c>
      <c r="R131" s="70"/>
      <c r="S131" s="70"/>
      <c r="T131" s="70"/>
      <c r="U131" s="70"/>
      <c r="V131" s="70"/>
      <c r="W131" s="70">
        <f>(+W130/W128)*100</f>
        <v>101.35574195598743</v>
      </c>
      <c r="X131" s="70"/>
      <c r="Y131" s="70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53</v>
      </c>
      <c r="K132" s="53"/>
      <c r="L132" s="70">
        <f>(+L130/L129)*100</f>
        <v>88.90195899534692</v>
      </c>
      <c r="M132" s="70"/>
      <c r="N132" s="70"/>
      <c r="O132" s="70">
        <f>(+O130/O129)*100</f>
        <v>91.57494224758798</v>
      </c>
      <c r="P132" s="70"/>
      <c r="Q132" s="70">
        <f>(+Q130/Q129)*100</f>
        <v>89.13590304702554</v>
      </c>
      <c r="R132" s="70"/>
      <c r="S132" s="70"/>
      <c r="T132" s="70"/>
      <c r="U132" s="70"/>
      <c r="V132" s="70"/>
      <c r="W132" s="70">
        <f>(+W130/W129)*100</f>
        <v>89.13590304702554</v>
      </c>
      <c r="X132" s="70"/>
      <c r="Y132" s="70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/>
      <c r="K133" s="53"/>
      <c r="L133" s="70"/>
      <c r="M133" s="23"/>
      <c r="N133" s="70"/>
      <c r="O133" s="70"/>
      <c r="P133" s="23"/>
      <c r="Q133" s="23"/>
      <c r="R133" s="23"/>
      <c r="S133" s="70"/>
      <c r="T133" s="70"/>
      <c r="U133" s="70"/>
      <c r="V133" s="23"/>
      <c r="W133" s="23"/>
      <c r="X133" s="23"/>
      <c r="Y133" s="23"/>
      <c r="Z133" s="4"/>
    </row>
    <row r="134" spans="1:26" ht="23.25">
      <c r="A134" s="4"/>
      <c r="B134" s="56"/>
      <c r="C134" s="56"/>
      <c r="D134" s="56" t="s">
        <v>78</v>
      </c>
      <c r="E134" s="56"/>
      <c r="F134" s="56"/>
      <c r="G134" s="56"/>
      <c r="H134" s="56"/>
      <c r="I134" s="61"/>
      <c r="J134" s="52" t="s">
        <v>79</v>
      </c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178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74</v>
      </c>
      <c r="C144" s="51" t="s">
        <v>76</v>
      </c>
      <c r="D144" s="51" t="s">
        <v>78</v>
      </c>
      <c r="E144" s="51"/>
      <c r="F144" s="51"/>
      <c r="G144" s="51"/>
      <c r="H144" s="51"/>
      <c r="I144" s="61"/>
      <c r="J144" s="54" t="s">
        <v>80</v>
      </c>
      <c r="K144" s="55"/>
      <c r="L144" s="70"/>
      <c r="M144" s="70"/>
      <c r="N144" s="70"/>
      <c r="O144" s="70"/>
      <c r="P144" s="70"/>
      <c r="Q144" s="70"/>
      <c r="R144" s="70"/>
      <c r="S144" s="70"/>
      <c r="T144" s="70"/>
      <c r="U144" s="74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49</v>
      </c>
      <c r="K145" s="55"/>
      <c r="L145" s="70">
        <f>+L152</f>
        <v>26954.399999999998</v>
      </c>
      <c r="M145" s="70"/>
      <c r="N145" s="70"/>
      <c r="O145" s="70">
        <f>+O152</f>
        <v>2623.5</v>
      </c>
      <c r="P145" s="70"/>
      <c r="Q145" s="23">
        <f>SUM(L145:P145)</f>
        <v>29577.899999999998</v>
      </c>
      <c r="R145" s="70"/>
      <c r="S145" s="70"/>
      <c r="T145" s="70"/>
      <c r="U145" s="70"/>
      <c r="V145" s="23">
        <f>SUM(R145:U145)</f>
        <v>0</v>
      </c>
      <c r="W145" s="23">
        <f>+Q145+V145</f>
        <v>29577.899999999998</v>
      </c>
      <c r="X145" s="23">
        <f>(+Q145/W145)*100</f>
        <v>100</v>
      </c>
      <c r="Y145" s="23">
        <f>(+V145/W145)*100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4" t="s">
        <v>50</v>
      </c>
      <c r="K146" s="53"/>
      <c r="L146" s="70">
        <f>+L153</f>
        <v>30689.199999999997</v>
      </c>
      <c r="M146" s="70"/>
      <c r="N146" s="70"/>
      <c r="O146" s="70">
        <f>+O153</f>
        <v>2943.6</v>
      </c>
      <c r="P146" s="70"/>
      <c r="Q146" s="23">
        <f>SUM(L146:P146)</f>
        <v>33632.799999999996</v>
      </c>
      <c r="R146" s="70"/>
      <c r="S146" s="70"/>
      <c r="T146" s="70"/>
      <c r="U146" s="70"/>
      <c r="V146" s="23">
        <f>SUM(R146:U146)</f>
        <v>0</v>
      </c>
      <c r="W146" s="23">
        <f>+Q146+V146</f>
        <v>33632.799999999996</v>
      </c>
      <c r="X146" s="23">
        <f>(+Q146/W146)*100</f>
        <v>100</v>
      </c>
      <c r="Y146" s="23">
        <f>(+V146/W146)*100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51</v>
      </c>
      <c r="K147" s="53"/>
      <c r="L147" s="70">
        <f>+L154</f>
        <v>27283.300000000003</v>
      </c>
      <c r="M147" s="70"/>
      <c r="N147" s="70"/>
      <c r="O147" s="70">
        <f>+O154</f>
        <v>2695.6</v>
      </c>
      <c r="P147" s="70"/>
      <c r="Q147" s="23">
        <f>SUM(L147:P147)</f>
        <v>29978.9</v>
      </c>
      <c r="R147" s="70"/>
      <c r="S147" s="70"/>
      <c r="T147" s="70"/>
      <c r="U147" s="70"/>
      <c r="V147" s="23">
        <f>SUM(R147:U147)</f>
        <v>0</v>
      </c>
      <c r="W147" s="23">
        <f>+Q147+V147</f>
        <v>29978.9</v>
      </c>
      <c r="X147" s="23">
        <f>(+Q147/W147)*100</f>
        <v>100</v>
      </c>
      <c r="Y147" s="23">
        <f>(+V147/W147)*100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52</v>
      </c>
      <c r="K148" s="53"/>
      <c r="L148" s="70">
        <f>(+L147/L145)*100</f>
        <v>101.22020894547832</v>
      </c>
      <c r="M148" s="70"/>
      <c r="N148" s="70"/>
      <c r="O148" s="70">
        <f>(+O147/O145)*100</f>
        <v>102.74823708785972</v>
      </c>
      <c r="P148" s="70"/>
      <c r="Q148" s="70">
        <f>(+Q147/Q145)*100</f>
        <v>101.35574195598743</v>
      </c>
      <c r="R148" s="70"/>
      <c r="S148" s="70"/>
      <c r="T148" s="70"/>
      <c r="U148" s="70"/>
      <c r="V148" s="70"/>
      <c r="W148" s="70">
        <f>(+W147/W145)*100</f>
        <v>101.35574195598743</v>
      </c>
      <c r="X148" s="70"/>
      <c r="Y148" s="70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53</v>
      </c>
      <c r="K149" s="53"/>
      <c r="L149" s="70">
        <f>(+L147/L146)*100</f>
        <v>88.90195899534692</v>
      </c>
      <c r="M149" s="70"/>
      <c r="N149" s="70"/>
      <c r="O149" s="70">
        <f>(+O147/O146)*100</f>
        <v>91.57494224758798</v>
      </c>
      <c r="P149" s="70"/>
      <c r="Q149" s="70">
        <f>(+Q147/Q146)*100</f>
        <v>89.13590304702554</v>
      </c>
      <c r="R149" s="70"/>
      <c r="S149" s="70"/>
      <c r="T149" s="70"/>
      <c r="U149" s="70"/>
      <c r="V149" s="70"/>
      <c r="W149" s="70">
        <f>(+W147/W146)*100</f>
        <v>89.13590304702554</v>
      </c>
      <c r="X149" s="70"/>
      <c r="Y149" s="70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 t="s">
        <v>81</v>
      </c>
      <c r="F151" s="51"/>
      <c r="G151" s="51"/>
      <c r="H151" s="51"/>
      <c r="I151" s="61"/>
      <c r="J151" s="52" t="s">
        <v>82</v>
      </c>
      <c r="K151" s="53"/>
      <c r="L151" s="70"/>
      <c r="M151" s="23"/>
      <c r="N151" s="70"/>
      <c r="O151" s="70"/>
      <c r="P151" s="23"/>
      <c r="Q151" s="23"/>
      <c r="R151" s="23"/>
      <c r="S151" s="70"/>
      <c r="T151" s="70"/>
      <c r="U151" s="70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4" t="s">
        <v>49</v>
      </c>
      <c r="K152" s="53"/>
      <c r="L152" s="70">
        <f>+L159</f>
        <v>26954.399999999998</v>
      </c>
      <c r="M152" s="70"/>
      <c r="N152" s="70"/>
      <c r="O152" s="70">
        <f>+O159</f>
        <v>2623.5</v>
      </c>
      <c r="P152" s="70"/>
      <c r="Q152" s="23">
        <f>SUM(L152:P152)</f>
        <v>29577.899999999998</v>
      </c>
      <c r="R152" s="70"/>
      <c r="S152" s="70"/>
      <c r="T152" s="70"/>
      <c r="U152" s="70"/>
      <c r="V152" s="23">
        <f>SUM(R152:U152)</f>
        <v>0</v>
      </c>
      <c r="W152" s="23">
        <f>+Q152+V152</f>
        <v>29577.899999999998</v>
      </c>
      <c r="X152" s="23">
        <f>(+Q152/W152)*100</f>
        <v>100</v>
      </c>
      <c r="Y152" s="23">
        <f>(+V152/W152)*100</f>
        <v>0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4" t="s">
        <v>50</v>
      </c>
      <c r="K153" s="53"/>
      <c r="L153" s="70">
        <f>+L160</f>
        <v>30689.199999999997</v>
      </c>
      <c r="M153" s="70"/>
      <c r="N153" s="70"/>
      <c r="O153" s="70">
        <f>+O160</f>
        <v>2943.6</v>
      </c>
      <c r="P153" s="70"/>
      <c r="Q153" s="23">
        <f>SUM(L153:P153)</f>
        <v>33632.799999999996</v>
      </c>
      <c r="R153" s="70"/>
      <c r="S153" s="70"/>
      <c r="T153" s="70"/>
      <c r="U153" s="70"/>
      <c r="V153" s="23">
        <f>SUM(R153:U153)</f>
        <v>0</v>
      </c>
      <c r="W153" s="23">
        <f>+Q153+V153</f>
        <v>33632.799999999996</v>
      </c>
      <c r="X153" s="23">
        <f>(+Q153/W153)*100</f>
        <v>100</v>
      </c>
      <c r="Y153" s="23">
        <f>(+V153/W153)*100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51</v>
      </c>
      <c r="K154" s="53"/>
      <c r="L154" s="70">
        <f>+L161</f>
        <v>27283.300000000003</v>
      </c>
      <c r="M154" s="70"/>
      <c r="N154" s="70"/>
      <c r="O154" s="70">
        <f>+O161</f>
        <v>2695.6</v>
      </c>
      <c r="P154" s="70"/>
      <c r="Q154" s="23">
        <f>SUM(L154:P154)</f>
        <v>29978.9</v>
      </c>
      <c r="R154" s="70"/>
      <c r="S154" s="70"/>
      <c r="T154" s="70"/>
      <c r="U154" s="70"/>
      <c r="V154" s="23">
        <f>SUM(R154:U154)</f>
        <v>0</v>
      </c>
      <c r="W154" s="23">
        <f>+Q154+V154</f>
        <v>29978.9</v>
      </c>
      <c r="X154" s="23">
        <f>(+Q154/W154)*100</f>
        <v>100</v>
      </c>
      <c r="Y154" s="23">
        <f>(+V154/W154)*100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52</v>
      </c>
      <c r="K155" s="53"/>
      <c r="L155" s="70">
        <f>(+L154/L152)*100</f>
        <v>101.22020894547832</v>
      </c>
      <c r="M155" s="70"/>
      <c r="N155" s="70"/>
      <c r="O155" s="70">
        <f>(+O154/O152)*100</f>
        <v>102.74823708785972</v>
      </c>
      <c r="P155" s="70"/>
      <c r="Q155" s="70">
        <f>(+Q154/Q152)*100</f>
        <v>101.35574195598743</v>
      </c>
      <c r="R155" s="70"/>
      <c r="S155" s="70"/>
      <c r="T155" s="70"/>
      <c r="U155" s="70"/>
      <c r="V155" s="70"/>
      <c r="W155" s="70">
        <f>(+W154/W152)*100</f>
        <v>101.35574195598743</v>
      </c>
      <c r="X155" s="70"/>
      <c r="Y155" s="70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53</v>
      </c>
      <c r="K156" s="53"/>
      <c r="L156" s="70">
        <f>(+L154/L153)*100</f>
        <v>88.90195899534692</v>
      </c>
      <c r="M156" s="70"/>
      <c r="N156" s="70"/>
      <c r="O156" s="70">
        <f>(+O154/O153)*100</f>
        <v>91.57494224758798</v>
      </c>
      <c r="P156" s="70"/>
      <c r="Q156" s="70">
        <f>(+Q154/Q153)*100</f>
        <v>89.13590304702554</v>
      </c>
      <c r="R156" s="70"/>
      <c r="S156" s="70"/>
      <c r="T156" s="70"/>
      <c r="U156" s="70"/>
      <c r="V156" s="70"/>
      <c r="W156" s="70">
        <f>(+W154/W153)*100</f>
        <v>89.13590304702554</v>
      </c>
      <c r="X156" s="70"/>
      <c r="Y156" s="70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/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 t="s">
        <v>83</v>
      </c>
      <c r="G158" s="57"/>
      <c r="H158" s="57"/>
      <c r="I158" s="52"/>
      <c r="J158" s="52" t="s">
        <v>84</v>
      </c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4" t="s">
        <v>49</v>
      </c>
      <c r="K159" s="53"/>
      <c r="L159" s="70">
        <f>+L167</f>
        <v>26954.399999999998</v>
      </c>
      <c r="M159" s="70"/>
      <c r="N159" s="70"/>
      <c r="O159" s="70">
        <f>+O167</f>
        <v>2623.5</v>
      </c>
      <c r="P159" s="70"/>
      <c r="Q159" s="23">
        <f>SUM(L159:P159)</f>
        <v>29577.899999999998</v>
      </c>
      <c r="R159" s="70"/>
      <c r="S159" s="70"/>
      <c r="T159" s="70"/>
      <c r="U159" s="70"/>
      <c r="V159" s="23">
        <f>SUM(R159:U159)</f>
        <v>0</v>
      </c>
      <c r="W159" s="23">
        <f>+Q159+V159</f>
        <v>29577.899999999998</v>
      </c>
      <c r="X159" s="23">
        <f>(+Q159/W159)*100</f>
        <v>100</v>
      </c>
      <c r="Y159" s="23">
        <f>(+V159/W159)*100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4" t="s">
        <v>50</v>
      </c>
      <c r="K160" s="53"/>
      <c r="L160" s="70">
        <f>+L168</f>
        <v>30689.199999999997</v>
      </c>
      <c r="M160" s="70"/>
      <c r="N160" s="70"/>
      <c r="O160" s="70">
        <f>+O168</f>
        <v>2943.6</v>
      </c>
      <c r="P160" s="70"/>
      <c r="Q160" s="23">
        <f>SUM(L160:P160)</f>
        <v>33632.799999999996</v>
      </c>
      <c r="R160" s="70"/>
      <c r="S160" s="70"/>
      <c r="T160" s="70"/>
      <c r="U160" s="70"/>
      <c r="V160" s="23">
        <f>SUM(R160:U160)</f>
        <v>0</v>
      </c>
      <c r="W160" s="23">
        <f>+Q160+V160</f>
        <v>33632.799999999996</v>
      </c>
      <c r="X160" s="23">
        <f>(+Q160/W160)*100</f>
        <v>100</v>
      </c>
      <c r="Y160" s="23">
        <f>(+V160/W160)*100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51</v>
      </c>
      <c r="K161" s="53"/>
      <c r="L161" s="70">
        <f>+L169</f>
        <v>27283.300000000003</v>
      </c>
      <c r="M161" s="70"/>
      <c r="N161" s="70"/>
      <c r="O161" s="70">
        <f>+O169</f>
        <v>2695.6</v>
      </c>
      <c r="P161" s="70"/>
      <c r="Q161" s="23">
        <f>SUM(L161:P161)</f>
        <v>29978.9</v>
      </c>
      <c r="R161" s="70"/>
      <c r="S161" s="70"/>
      <c r="T161" s="70"/>
      <c r="U161" s="70"/>
      <c r="V161" s="23">
        <f>SUM(R161:U161)</f>
        <v>0</v>
      </c>
      <c r="W161" s="23">
        <f>+Q161+V161</f>
        <v>29978.9</v>
      </c>
      <c r="X161" s="23">
        <f>(+Q161/W161)*100</f>
        <v>100</v>
      </c>
      <c r="Y161" s="23">
        <f>(+V161/W161)*100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52</v>
      </c>
      <c r="K162" s="53"/>
      <c r="L162" s="70">
        <f>(+L161/L159)*100</f>
        <v>101.22020894547832</v>
      </c>
      <c r="M162" s="70"/>
      <c r="N162" s="70"/>
      <c r="O162" s="70">
        <f>(+O161/O159)*100</f>
        <v>102.74823708785972</v>
      </c>
      <c r="P162" s="70"/>
      <c r="Q162" s="70">
        <f>(+Q161/Q159)*100</f>
        <v>101.35574195598743</v>
      </c>
      <c r="R162" s="70"/>
      <c r="S162" s="70"/>
      <c r="T162" s="70"/>
      <c r="U162" s="70"/>
      <c r="V162" s="70"/>
      <c r="W162" s="70">
        <f>(+W161/W159)*100</f>
        <v>101.35574195598743</v>
      </c>
      <c r="X162" s="70"/>
      <c r="Y162" s="70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53</v>
      </c>
      <c r="K163" s="53"/>
      <c r="L163" s="70">
        <f>(+L161/L160)*100</f>
        <v>88.90195899534692</v>
      </c>
      <c r="M163" s="70"/>
      <c r="N163" s="70"/>
      <c r="O163" s="70">
        <f>(+O161/O160)*100</f>
        <v>91.57494224758798</v>
      </c>
      <c r="P163" s="70"/>
      <c r="Q163" s="70">
        <f>(+Q161/Q160)*100</f>
        <v>89.13590304702554</v>
      </c>
      <c r="R163" s="70"/>
      <c r="S163" s="70"/>
      <c r="T163" s="70"/>
      <c r="U163" s="70"/>
      <c r="V163" s="70"/>
      <c r="W163" s="70">
        <f>(+W161/W160)*100</f>
        <v>89.13590304702554</v>
      </c>
      <c r="X163" s="70"/>
      <c r="Y163" s="70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/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 t="s">
        <v>63</v>
      </c>
      <c r="H165" s="51"/>
      <c r="I165" s="61"/>
      <c r="J165" s="52" t="s">
        <v>65</v>
      </c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64</v>
      </c>
      <c r="K166" s="53"/>
      <c r="L166" s="70"/>
      <c r="M166" s="23"/>
      <c r="N166" s="70"/>
      <c r="O166" s="70"/>
      <c r="P166" s="23"/>
      <c r="Q166" s="23"/>
      <c r="R166" s="23"/>
      <c r="S166" s="70"/>
      <c r="T166" s="70"/>
      <c r="U166" s="70"/>
      <c r="V166" s="23"/>
      <c r="W166" s="23"/>
      <c r="X166" s="23"/>
      <c r="Y166" s="23"/>
      <c r="Z166" s="4"/>
    </row>
    <row r="167" spans="1:26" ht="23.25">
      <c r="A167" s="4"/>
      <c r="B167" s="51"/>
      <c r="C167" s="51"/>
      <c r="D167" s="51"/>
      <c r="E167" s="51"/>
      <c r="F167" s="51"/>
      <c r="G167" s="51"/>
      <c r="H167" s="51"/>
      <c r="I167" s="61"/>
      <c r="J167" s="54" t="s">
        <v>49</v>
      </c>
      <c r="K167" s="53"/>
      <c r="L167" s="21">
        <f>+L337+L330+L313+L305+L298+L291+L283+L266+L259+L252+L244+L236+L219+L211+L204+L197+L190+L174</f>
        <v>26954.399999999998</v>
      </c>
      <c r="M167" s="21"/>
      <c r="N167" s="21"/>
      <c r="O167" s="21">
        <f>+O337+O330+O313+O305+O298+O291+O283+O266+O259+O252+O244+O236+O219+O211+O204+O197+O190+O174</f>
        <v>2623.5</v>
      </c>
      <c r="P167" s="21"/>
      <c r="Q167" s="23">
        <f>SUM(L167:P167)</f>
        <v>29577.899999999998</v>
      </c>
      <c r="R167" s="21"/>
      <c r="S167" s="21"/>
      <c r="T167" s="21"/>
      <c r="U167" s="21"/>
      <c r="V167" s="23"/>
      <c r="W167" s="23">
        <f>+Q167+V167</f>
        <v>29577.899999999998</v>
      </c>
      <c r="X167" s="23">
        <f>(+Q167/W167)*100</f>
        <v>100</v>
      </c>
      <c r="Y167" s="23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4" t="s">
        <v>50</v>
      </c>
      <c r="K168" s="53"/>
      <c r="L168" s="21">
        <f>+L338+L331+L314+L306+L299+L292+L284+L267+L260+L253+L245+L237+L220+L212+L205+L198+L191+L175</f>
        <v>30689.199999999997</v>
      </c>
      <c r="M168" s="21"/>
      <c r="N168" s="21"/>
      <c r="O168" s="21">
        <f>+O338+O331+O314+O306+O299+O292+O284+O267+O260+O253+O245+O237+O220+O212+O205+O198+O191+O175</f>
        <v>2943.6</v>
      </c>
      <c r="P168" s="21"/>
      <c r="Q168" s="23">
        <f>SUM(L168:P168)</f>
        <v>33632.799999999996</v>
      </c>
      <c r="R168" s="21"/>
      <c r="S168" s="21"/>
      <c r="T168" s="21"/>
      <c r="U168" s="21"/>
      <c r="V168" s="23"/>
      <c r="W168" s="23">
        <f>+Q168+V168</f>
        <v>33632.799999999996</v>
      </c>
      <c r="X168" s="23">
        <f>(+Q168/W168)*100</f>
        <v>100</v>
      </c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51</v>
      </c>
      <c r="K169" s="53"/>
      <c r="L169" s="21">
        <f>+L339+L332+L324+L307+L300+L293+L285+L268+L261+L254+L246+L238+L221+L213+L206+L199+L192+L176</f>
        <v>27283.300000000003</v>
      </c>
      <c r="M169" s="21"/>
      <c r="N169" s="21"/>
      <c r="O169" s="21">
        <f>+O339+O332+O324+O307+O300+O293+O285+O268+O261+O254+O246+O238+O221+O213+O206+O199+O192+O176</f>
        <v>2695.6</v>
      </c>
      <c r="P169" s="21"/>
      <c r="Q169" s="23">
        <f>SUM(L169:P169)</f>
        <v>29978.9</v>
      </c>
      <c r="R169" s="21"/>
      <c r="S169" s="21"/>
      <c r="T169" s="21"/>
      <c r="U169" s="21"/>
      <c r="V169" s="23"/>
      <c r="W169" s="23">
        <f>+Q169+V169</f>
        <v>29978.9</v>
      </c>
      <c r="X169" s="23">
        <f>(+Q169/W169)*100</f>
        <v>100</v>
      </c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52</v>
      </c>
      <c r="K170" s="53"/>
      <c r="L170" s="70">
        <f>(+L169/L167)*100</f>
        <v>101.22020894547832</v>
      </c>
      <c r="M170" s="70"/>
      <c r="N170" s="70"/>
      <c r="O170" s="70">
        <f>(+O169/O167)*100</f>
        <v>102.74823708785972</v>
      </c>
      <c r="P170" s="70"/>
      <c r="Q170" s="70">
        <f>(+Q169/Q167)*100</f>
        <v>101.35574195598743</v>
      </c>
      <c r="R170" s="70"/>
      <c r="S170" s="70"/>
      <c r="T170" s="70"/>
      <c r="U170" s="70"/>
      <c r="V170" s="70"/>
      <c r="W170" s="70">
        <f>(+W169/W167)*100</f>
        <v>101.35574195598743</v>
      </c>
      <c r="X170" s="70"/>
      <c r="Y170" s="70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53</v>
      </c>
      <c r="K171" s="53"/>
      <c r="L171" s="70">
        <f>(+L169/L168)*100</f>
        <v>88.90195899534692</v>
      </c>
      <c r="M171" s="70"/>
      <c r="N171" s="70"/>
      <c r="O171" s="70">
        <f>(+O169/O168)*100</f>
        <v>91.57494224758798</v>
      </c>
      <c r="P171" s="70"/>
      <c r="Q171" s="70">
        <f>(+Q169/Q168)*100</f>
        <v>89.13590304702554</v>
      </c>
      <c r="R171" s="70"/>
      <c r="S171" s="70"/>
      <c r="T171" s="70"/>
      <c r="U171" s="70"/>
      <c r="V171" s="70"/>
      <c r="W171" s="70">
        <f>(+W169/W168)*100</f>
        <v>89.13590304702554</v>
      </c>
      <c r="X171" s="70"/>
      <c r="Y171" s="70"/>
      <c r="Z171" s="4"/>
    </row>
    <row r="172" spans="1:26" ht="23.25">
      <c r="A172" s="4"/>
      <c r="B172" s="51"/>
      <c r="C172" s="51"/>
      <c r="D172" s="51"/>
      <c r="E172" s="51"/>
      <c r="F172" s="51"/>
      <c r="G172" s="51"/>
      <c r="H172" s="51"/>
      <c r="I172" s="61"/>
      <c r="J172" s="52"/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 t="s">
        <v>85</v>
      </c>
      <c r="I173" s="52"/>
      <c r="J173" s="52" t="s">
        <v>86</v>
      </c>
      <c r="K173" s="53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4" t="s">
        <v>49</v>
      </c>
      <c r="K174" s="53"/>
      <c r="L174" s="70">
        <v>3950.8</v>
      </c>
      <c r="M174" s="70"/>
      <c r="N174" s="70"/>
      <c r="O174" s="70"/>
      <c r="P174" s="70"/>
      <c r="Q174" s="23">
        <f>SUM(L174:P174)</f>
        <v>3950.8</v>
      </c>
      <c r="R174" s="70"/>
      <c r="S174" s="70"/>
      <c r="T174" s="70"/>
      <c r="U174" s="70"/>
      <c r="V174" s="23"/>
      <c r="W174" s="23">
        <f>+Q174+V174</f>
        <v>3950.8</v>
      </c>
      <c r="X174" s="23">
        <f>(+Q174/W174)*100</f>
        <v>100</v>
      </c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4" t="s">
        <v>50</v>
      </c>
      <c r="K175" s="53"/>
      <c r="L175" s="70">
        <v>4771.9</v>
      </c>
      <c r="M175" s="70"/>
      <c r="N175" s="70"/>
      <c r="O175" s="70"/>
      <c r="P175" s="70"/>
      <c r="Q175" s="23">
        <f>SUM(L175:P175)</f>
        <v>4771.9</v>
      </c>
      <c r="R175" s="70"/>
      <c r="S175" s="70"/>
      <c r="T175" s="70"/>
      <c r="U175" s="70"/>
      <c r="V175" s="23"/>
      <c r="W175" s="23">
        <f>+Q175+V175</f>
        <v>4771.9</v>
      </c>
      <c r="X175" s="23">
        <f>(+Q175/W175)*100</f>
        <v>100</v>
      </c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51</v>
      </c>
      <c r="K176" s="53"/>
      <c r="L176" s="70">
        <v>4245.9</v>
      </c>
      <c r="M176" s="70"/>
      <c r="N176" s="70"/>
      <c r="O176" s="70"/>
      <c r="P176" s="70"/>
      <c r="Q176" s="23">
        <f>SUM(L176:P176)</f>
        <v>4245.9</v>
      </c>
      <c r="R176" s="70"/>
      <c r="S176" s="70"/>
      <c r="T176" s="70"/>
      <c r="U176" s="70"/>
      <c r="V176" s="23"/>
      <c r="W176" s="23">
        <f>+Q176+V176</f>
        <v>4245.9</v>
      </c>
      <c r="X176" s="23">
        <f>(+Q176/W176)*100</f>
        <v>100</v>
      </c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52</v>
      </c>
      <c r="K177" s="53"/>
      <c r="L177" s="70">
        <f>(+L176/L174)*100</f>
        <v>107.46937329148525</v>
      </c>
      <c r="M177" s="70"/>
      <c r="N177" s="70"/>
      <c r="O177" s="70"/>
      <c r="P177" s="70"/>
      <c r="Q177" s="70">
        <f>(+Q176/Q174)*100</f>
        <v>107.46937329148525</v>
      </c>
      <c r="R177" s="70"/>
      <c r="S177" s="70"/>
      <c r="T177" s="70"/>
      <c r="U177" s="70"/>
      <c r="V177" s="70"/>
      <c r="W177" s="70">
        <f>(+W176/W174)*100</f>
        <v>107.46937329148525</v>
      </c>
      <c r="X177" s="70"/>
      <c r="Y177" s="70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53</v>
      </c>
      <c r="K178" s="53"/>
      <c r="L178" s="70">
        <f>(+L176/L175)*100</f>
        <v>88.97713698945913</v>
      </c>
      <c r="M178" s="70"/>
      <c r="N178" s="70"/>
      <c r="O178" s="70"/>
      <c r="P178" s="70"/>
      <c r="Q178" s="70">
        <f>(+Q176/Q175)*100</f>
        <v>88.97713698945913</v>
      </c>
      <c r="R178" s="70"/>
      <c r="S178" s="70"/>
      <c r="T178" s="70"/>
      <c r="U178" s="70"/>
      <c r="V178" s="70"/>
      <c r="W178" s="70">
        <f>(+W176/W175)*100</f>
        <v>88.97713698945913</v>
      </c>
      <c r="X178" s="70"/>
      <c r="Y178" s="70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179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74</v>
      </c>
      <c r="C189" s="51" t="s">
        <v>76</v>
      </c>
      <c r="D189" s="51" t="s">
        <v>78</v>
      </c>
      <c r="E189" s="51" t="s">
        <v>81</v>
      </c>
      <c r="F189" s="51" t="s">
        <v>83</v>
      </c>
      <c r="G189" s="51" t="s">
        <v>63</v>
      </c>
      <c r="H189" s="51" t="s">
        <v>87</v>
      </c>
      <c r="I189" s="61"/>
      <c r="J189" s="54" t="s">
        <v>88</v>
      </c>
      <c r="K189" s="55"/>
      <c r="L189" s="70"/>
      <c r="M189" s="70"/>
      <c r="N189" s="70"/>
      <c r="O189" s="70"/>
      <c r="P189" s="70"/>
      <c r="Q189" s="70"/>
      <c r="R189" s="70"/>
      <c r="S189" s="70"/>
      <c r="T189" s="70"/>
      <c r="U189" s="74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49</v>
      </c>
      <c r="K190" s="55"/>
      <c r="L190" s="70">
        <v>996.9</v>
      </c>
      <c r="M190" s="70"/>
      <c r="N190" s="70"/>
      <c r="O190" s="70"/>
      <c r="P190" s="70"/>
      <c r="Q190" s="23">
        <f>SUM(L190:P190)</f>
        <v>996.9</v>
      </c>
      <c r="R190" s="70"/>
      <c r="S190" s="70"/>
      <c r="T190" s="70"/>
      <c r="U190" s="70"/>
      <c r="V190" s="23"/>
      <c r="W190" s="23">
        <f>+Q190+V190</f>
        <v>996.9</v>
      </c>
      <c r="X190" s="23">
        <f>(+Q190/W190)*100</f>
        <v>100</v>
      </c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4" t="s">
        <v>50</v>
      </c>
      <c r="K191" s="53"/>
      <c r="L191" s="70">
        <v>1155.7</v>
      </c>
      <c r="M191" s="70"/>
      <c r="N191" s="70"/>
      <c r="O191" s="70"/>
      <c r="P191" s="70"/>
      <c r="Q191" s="23">
        <f>SUM(L191:P191)</f>
        <v>1155.7</v>
      </c>
      <c r="R191" s="70"/>
      <c r="S191" s="70"/>
      <c r="T191" s="70"/>
      <c r="U191" s="70"/>
      <c r="V191" s="23"/>
      <c r="W191" s="23">
        <f>+Q191+V191</f>
        <v>1155.7</v>
      </c>
      <c r="X191" s="23">
        <f>(+Q191/W191)*100</f>
        <v>100</v>
      </c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51</v>
      </c>
      <c r="K192" s="53"/>
      <c r="L192" s="70">
        <v>991.3</v>
      </c>
      <c r="M192" s="70"/>
      <c r="N192" s="70"/>
      <c r="O192" s="70"/>
      <c r="P192" s="70"/>
      <c r="Q192" s="23">
        <f>SUM(L192:P192)</f>
        <v>991.3</v>
      </c>
      <c r="R192" s="70"/>
      <c r="S192" s="70"/>
      <c r="T192" s="70"/>
      <c r="U192" s="70"/>
      <c r="V192" s="23"/>
      <c r="W192" s="23">
        <f>+Q192+V192</f>
        <v>991.3</v>
      </c>
      <c r="X192" s="23">
        <f>(+Q192/W192)*100</f>
        <v>100</v>
      </c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52</v>
      </c>
      <c r="K193" s="53"/>
      <c r="L193" s="70">
        <f>(+L192/L190)*100</f>
        <v>99.43825860166517</v>
      </c>
      <c r="M193" s="70"/>
      <c r="N193" s="70"/>
      <c r="O193" s="70"/>
      <c r="P193" s="70"/>
      <c r="Q193" s="70">
        <f>(+Q192/Q190)*100</f>
        <v>99.43825860166517</v>
      </c>
      <c r="R193" s="70"/>
      <c r="S193" s="70"/>
      <c r="T193" s="70"/>
      <c r="U193" s="70"/>
      <c r="V193" s="70"/>
      <c r="W193" s="70">
        <f>(+W192/W190)*100</f>
        <v>99.43825860166517</v>
      </c>
      <c r="X193" s="70"/>
      <c r="Y193" s="70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53</v>
      </c>
      <c r="K194" s="53"/>
      <c r="L194" s="70">
        <f>(+L192/L191)*100</f>
        <v>85.77485506619365</v>
      </c>
      <c r="M194" s="70"/>
      <c r="N194" s="70"/>
      <c r="O194" s="70"/>
      <c r="P194" s="70"/>
      <c r="Q194" s="70">
        <f>(+Q192/Q191)*100</f>
        <v>85.77485506619365</v>
      </c>
      <c r="R194" s="70"/>
      <c r="S194" s="70"/>
      <c r="T194" s="70"/>
      <c r="U194" s="70"/>
      <c r="V194" s="70"/>
      <c r="W194" s="70">
        <f>(+W192/W191)*100</f>
        <v>85.77485506619365</v>
      </c>
      <c r="X194" s="70"/>
      <c r="Y194" s="70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/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 t="s">
        <v>89</v>
      </c>
      <c r="I196" s="61"/>
      <c r="J196" s="52" t="s">
        <v>90</v>
      </c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4" t="s">
        <v>49</v>
      </c>
      <c r="K197" s="53"/>
      <c r="L197" s="70">
        <v>1727.8</v>
      </c>
      <c r="M197" s="70"/>
      <c r="N197" s="70"/>
      <c r="O197" s="70"/>
      <c r="P197" s="70"/>
      <c r="Q197" s="23">
        <f>SUM(L197:P197)</f>
        <v>1727.8</v>
      </c>
      <c r="R197" s="70"/>
      <c r="S197" s="70"/>
      <c r="T197" s="70"/>
      <c r="U197" s="70"/>
      <c r="V197" s="23"/>
      <c r="W197" s="23">
        <f>+Q197+V197</f>
        <v>1727.8</v>
      </c>
      <c r="X197" s="23">
        <f>(+Q197/W197)*100</f>
        <v>100</v>
      </c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4" t="s">
        <v>50</v>
      </c>
      <c r="K198" s="53"/>
      <c r="L198" s="70">
        <v>1956.6</v>
      </c>
      <c r="M198" s="70"/>
      <c r="N198" s="70"/>
      <c r="O198" s="70"/>
      <c r="P198" s="70"/>
      <c r="Q198" s="23">
        <f>SUM(L198:P198)</f>
        <v>1956.6</v>
      </c>
      <c r="R198" s="70"/>
      <c r="S198" s="70"/>
      <c r="T198" s="70"/>
      <c r="U198" s="70"/>
      <c r="V198" s="23"/>
      <c r="W198" s="23">
        <f>+Q198+V198</f>
        <v>1956.6</v>
      </c>
      <c r="X198" s="23">
        <f>(+Q198/W198)*100</f>
        <v>100</v>
      </c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51</v>
      </c>
      <c r="K199" s="53"/>
      <c r="L199" s="70">
        <v>1578.9</v>
      </c>
      <c r="M199" s="70"/>
      <c r="N199" s="70"/>
      <c r="O199" s="70"/>
      <c r="P199" s="70"/>
      <c r="Q199" s="23">
        <f>SUM(L199:P199)</f>
        <v>1578.9</v>
      </c>
      <c r="R199" s="70"/>
      <c r="S199" s="70"/>
      <c r="T199" s="70"/>
      <c r="U199" s="70"/>
      <c r="V199" s="23"/>
      <c r="W199" s="23">
        <f>+Q199+V199</f>
        <v>1578.9</v>
      </c>
      <c r="X199" s="23">
        <f>(+Q199/W199)*100</f>
        <v>100</v>
      </c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70">
        <f>(+L199/L197)*100</f>
        <v>91.38210441023269</v>
      </c>
      <c r="M200" s="70"/>
      <c r="N200" s="70"/>
      <c r="O200" s="70"/>
      <c r="P200" s="70"/>
      <c r="Q200" s="70">
        <f>(+Q199/Q197)*100</f>
        <v>91.38210441023269</v>
      </c>
      <c r="R200" s="70"/>
      <c r="S200" s="70"/>
      <c r="T200" s="70"/>
      <c r="U200" s="70"/>
      <c r="V200" s="70"/>
      <c r="W200" s="70">
        <f>(+W199/W197)*100</f>
        <v>91.38210441023269</v>
      </c>
      <c r="X200" s="70"/>
      <c r="Y200" s="70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70">
        <f>(+L199/L198)*100</f>
        <v>80.69610548911378</v>
      </c>
      <c r="M201" s="70"/>
      <c r="N201" s="70"/>
      <c r="O201" s="70"/>
      <c r="P201" s="70"/>
      <c r="Q201" s="70">
        <f>(+Q199/Q198)*100</f>
        <v>80.69610548911378</v>
      </c>
      <c r="R201" s="70"/>
      <c r="S201" s="70"/>
      <c r="T201" s="70"/>
      <c r="U201" s="70"/>
      <c r="V201" s="70"/>
      <c r="W201" s="70">
        <f>(+W199/W198)*100</f>
        <v>80.69610548911378</v>
      </c>
      <c r="X201" s="70"/>
      <c r="Y201" s="70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/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 t="s">
        <v>91</v>
      </c>
      <c r="I203" s="52"/>
      <c r="J203" s="52" t="s">
        <v>92</v>
      </c>
      <c r="K203" s="53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4" t="s">
        <v>49</v>
      </c>
      <c r="K204" s="53"/>
      <c r="L204" s="70">
        <v>891.3</v>
      </c>
      <c r="M204" s="70"/>
      <c r="N204" s="70"/>
      <c r="O204" s="70"/>
      <c r="P204" s="70"/>
      <c r="Q204" s="23">
        <f>SUM(L204:P204)</f>
        <v>891.3</v>
      </c>
      <c r="R204" s="70"/>
      <c r="S204" s="70"/>
      <c r="T204" s="70"/>
      <c r="U204" s="70"/>
      <c r="V204" s="23"/>
      <c r="W204" s="23">
        <f>+Q204+V204</f>
        <v>891.3</v>
      </c>
      <c r="X204" s="23">
        <f>(+Q204/W204)*100</f>
        <v>100</v>
      </c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4" t="s">
        <v>50</v>
      </c>
      <c r="K205" s="53"/>
      <c r="L205" s="70">
        <v>1145.7</v>
      </c>
      <c r="M205" s="70"/>
      <c r="N205" s="70"/>
      <c r="O205" s="70"/>
      <c r="P205" s="70"/>
      <c r="Q205" s="23">
        <f>SUM(L205:P205)</f>
        <v>1145.7</v>
      </c>
      <c r="R205" s="70"/>
      <c r="S205" s="70"/>
      <c r="T205" s="70"/>
      <c r="U205" s="70"/>
      <c r="V205" s="23"/>
      <c r="W205" s="23">
        <f>+Q205+V205</f>
        <v>1145.7</v>
      </c>
      <c r="X205" s="23">
        <f>(+Q205/W205)*100</f>
        <v>100</v>
      </c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51</v>
      </c>
      <c r="K206" s="53"/>
      <c r="L206" s="70">
        <v>1014.2</v>
      </c>
      <c r="M206" s="70"/>
      <c r="N206" s="70"/>
      <c r="O206" s="70"/>
      <c r="P206" s="70"/>
      <c r="Q206" s="23">
        <f>SUM(L206:P206)</f>
        <v>1014.2</v>
      </c>
      <c r="R206" s="70"/>
      <c r="S206" s="70"/>
      <c r="T206" s="70"/>
      <c r="U206" s="70"/>
      <c r="V206" s="23"/>
      <c r="W206" s="23">
        <f>+Q206+V206</f>
        <v>1014.2</v>
      </c>
      <c r="X206" s="23">
        <f>(+Q206/W206)*100</f>
        <v>100</v>
      </c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52</v>
      </c>
      <c r="K207" s="53"/>
      <c r="L207" s="70">
        <f>(+L206/L204)*100</f>
        <v>113.78884775047683</v>
      </c>
      <c r="M207" s="70"/>
      <c r="N207" s="70"/>
      <c r="O207" s="70"/>
      <c r="P207" s="70"/>
      <c r="Q207" s="70">
        <f>(+Q206/Q204)*100</f>
        <v>113.78884775047683</v>
      </c>
      <c r="R207" s="70"/>
      <c r="S207" s="70"/>
      <c r="T207" s="70"/>
      <c r="U207" s="70"/>
      <c r="V207" s="70"/>
      <c r="W207" s="70">
        <f>(+W206/W204)*100</f>
        <v>113.78884775047683</v>
      </c>
      <c r="X207" s="70"/>
      <c r="Y207" s="70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53</v>
      </c>
      <c r="K208" s="53"/>
      <c r="L208" s="70">
        <f>(+L206/L205)*100</f>
        <v>88.52230077681766</v>
      </c>
      <c r="M208" s="70"/>
      <c r="N208" s="70"/>
      <c r="O208" s="70"/>
      <c r="P208" s="70"/>
      <c r="Q208" s="70">
        <f>(+Q206/Q205)*100</f>
        <v>88.52230077681766</v>
      </c>
      <c r="R208" s="70"/>
      <c r="S208" s="70"/>
      <c r="T208" s="70"/>
      <c r="U208" s="70"/>
      <c r="V208" s="70"/>
      <c r="W208" s="70">
        <f>(+W206/W205)*100</f>
        <v>88.52230077681766</v>
      </c>
      <c r="X208" s="70"/>
      <c r="Y208" s="70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/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 t="s">
        <v>93</v>
      </c>
      <c r="I210" s="61"/>
      <c r="J210" s="52" t="s">
        <v>94</v>
      </c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4" t="s">
        <v>49</v>
      </c>
      <c r="K211" s="53"/>
      <c r="L211" s="70">
        <v>1211.5</v>
      </c>
      <c r="M211" s="70"/>
      <c r="N211" s="70"/>
      <c r="O211" s="70"/>
      <c r="P211" s="70"/>
      <c r="Q211" s="23">
        <f>SUM(L211:P211)</f>
        <v>1211.5</v>
      </c>
      <c r="R211" s="70"/>
      <c r="S211" s="70"/>
      <c r="T211" s="70"/>
      <c r="U211" s="70"/>
      <c r="V211" s="23"/>
      <c r="W211" s="23">
        <f>+Q211+V211</f>
        <v>1211.5</v>
      </c>
      <c r="X211" s="23">
        <f>(+Q211/W211)*100</f>
        <v>100</v>
      </c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4" t="s">
        <v>50</v>
      </c>
      <c r="K212" s="53"/>
      <c r="L212" s="70">
        <v>1383.1</v>
      </c>
      <c r="M212" s="70"/>
      <c r="N212" s="70"/>
      <c r="O212" s="70"/>
      <c r="P212" s="70"/>
      <c r="Q212" s="23">
        <f>SUM(L212:P212)</f>
        <v>1383.1</v>
      </c>
      <c r="R212" s="70"/>
      <c r="S212" s="70"/>
      <c r="T212" s="70"/>
      <c r="U212" s="70"/>
      <c r="V212" s="23"/>
      <c r="W212" s="23">
        <f>+Q212+V212</f>
        <v>1383.1</v>
      </c>
      <c r="X212" s="23">
        <f>(+Q212/W212)*100</f>
        <v>100</v>
      </c>
      <c r="Y212" s="23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51</v>
      </c>
      <c r="K213" s="53"/>
      <c r="L213" s="70">
        <v>985.8</v>
      </c>
      <c r="M213" s="70"/>
      <c r="N213" s="70"/>
      <c r="O213" s="70"/>
      <c r="P213" s="70"/>
      <c r="Q213" s="23">
        <f>SUM(L213:P213)</f>
        <v>985.8</v>
      </c>
      <c r="R213" s="70"/>
      <c r="S213" s="70"/>
      <c r="T213" s="70"/>
      <c r="U213" s="70"/>
      <c r="V213" s="23"/>
      <c r="W213" s="23">
        <f>+Q213+V213</f>
        <v>985.8</v>
      </c>
      <c r="X213" s="23">
        <f>(+Q213/W213)*100</f>
        <v>100</v>
      </c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52</v>
      </c>
      <c r="K214" s="53"/>
      <c r="L214" s="70">
        <f>(+L213/L211)*100</f>
        <v>81.37020222864217</v>
      </c>
      <c r="M214" s="70"/>
      <c r="N214" s="70"/>
      <c r="O214" s="70"/>
      <c r="P214" s="70"/>
      <c r="Q214" s="70">
        <f>(+Q213/Q211)*100</f>
        <v>81.37020222864217</v>
      </c>
      <c r="R214" s="70"/>
      <c r="S214" s="70"/>
      <c r="T214" s="70"/>
      <c r="U214" s="70"/>
      <c r="V214" s="70"/>
      <c r="W214" s="70">
        <f>(+W213/W211)*100</f>
        <v>81.37020222864217</v>
      </c>
      <c r="X214" s="70"/>
      <c r="Y214" s="70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53</v>
      </c>
      <c r="K215" s="53"/>
      <c r="L215" s="70">
        <f>(+L213/L212)*100</f>
        <v>71.27467283638205</v>
      </c>
      <c r="M215" s="70"/>
      <c r="N215" s="70"/>
      <c r="O215" s="70"/>
      <c r="P215" s="70"/>
      <c r="Q215" s="70">
        <f>(+Q213/Q212)*100</f>
        <v>71.27467283638205</v>
      </c>
      <c r="R215" s="70"/>
      <c r="S215" s="70"/>
      <c r="T215" s="70"/>
      <c r="U215" s="70"/>
      <c r="V215" s="70"/>
      <c r="W215" s="70">
        <f>(+W213/W212)*100</f>
        <v>71.27467283638205</v>
      </c>
      <c r="X215" s="70"/>
      <c r="Y215" s="70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/>
      <c r="K216" s="53"/>
      <c r="L216" s="70"/>
      <c r="M216" s="23"/>
      <c r="N216" s="70"/>
      <c r="O216" s="70"/>
      <c r="P216" s="23"/>
      <c r="Q216" s="23"/>
      <c r="R216" s="23"/>
      <c r="S216" s="70"/>
      <c r="T216" s="70"/>
      <c r="U216" s="70"/>
      <c r="V216" s="23"/>
      <c r="W216" s="23"/>
      <c r="X216" s="23"/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 t="s">
        <v>95</v>
      </c>
      <c r="I217" s="61"/>
      <c r="J217" s="52" t="s">
        <v>97</v>
      </c>
      <c r="K217" s="53"/>
      <c r="L217" s="70"/>
      <c r="M217" s="23"/>
      <c r="N217" s="70"/>
      <c r="O217" s="70"/>
      <c r="P217" s="23"/>
      <c r="Q217" s="23"/>
      <c r="R217" s="23"/>
      <c r="S217" s="70"/>
      <c r="T217" s="70"/>
      <c r="U217" s="70"/>
      <c r="V217" s="23"/>
      <c r="W217" s="23"/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96</v>
      </c>
      <c r="K218" s="53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4" t="s">
        <v>49</v>
      </c>
      <c r="K219" s="53"/>
      <c r="L219" s="70">
        <v>1080.3</v>
      </c>
      <c r="M219" s="70"/>
      <c r="N219" s="70"/>
      <c r="O219" s="70"/>
      <c r="P219" s="70"/>
      <c r="Q219" s="23">
        <f>SUM(L219:P219)</f>
        <v>1080.3</v>
      </c>
      <c r="R219" s="70"/>
      <c r="S219" s="70"/>
      <c r="T219" s="70"/>
      <c r="U219" s="70"/>
      <c r="V219" s="23"/>
      <c r="W219" s="23">
        <f>+Q219+V219</f>
        <v>1080.3</v>
      </c>
      <c r="X219" s="23">
        <f>(+Q219/W219)*100</f>
        <v>100</v>
      </c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4" t="s">
        <v>50</v>
      </c>
      <c r="K220" s="53"/>
      <c r="L220" s="70">
        <v>1132.2</v>
      </c>
      <c r="M220" s="70"/>
      <c r="N220" s="70"/>
      <c r="O220" s="70"/>
      <c r="P220" s="70"/>
      <c r="Q220" s="23">
        <f>SUM(L220:P220)</f>
        <v>1132.2</v>
      </c>
      <c r="R220" s="70"/>
      <c r="S220" s="70"/>
      <c r="T220" s="70"/>
      <c r="U220" s="70"/>
      <c r="V220" s="23"/>
      <c r="W220" s="23">
        <f>+Q220+V220</f>
        <v>1132.2</v>
      </c>
      <c r="X220" s="23">
        <f>(+Q220/W220)*100</f>
        <v>100</v>
      </c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51</v>
      </c>
      <c r="K221" s="53"/>
      <c r="L221" s="70">
        <v>1058.9</v>
      </c>
      <c r="M221" s="70"/>
      <c r="N221" s="70"/>
      <c r="O221" s="70"/>
      <c r="P221" s="70"/>
      <c r="Q221" s="23">
        <f>SUM(L221:P221)</f>
        <v>1058.9</v>
      </c>
      <c r="R221" s="70"/>
      <c r="S221" s="70"/>
      <c r="T221" s="70"/>
      <c r="U221" s="70"/>
      <c r="V221" s="23"/>
      <c r="W221" s="23">
        <f>+Q221+V221</f>
        <v>1058.9</v>
      </c>
      <c r="X221" s="23">
        <f>(+Q221/W221)*100</f>
        <v>100</v>
      </c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52</v>
      </c>
      <c r="K222" s="53"/>
      <c r="L222" s="70">
        <f>(+L221/L219)*100</f>
        <v>98.01906877719153</v>
      </c>
      <c r="M222" s="70"/>
      <c r="N222" s="70"/>
      <c r="O222" s="70"/>
      <c r="P222" s="70"/>
      <c r="Q222" s="70">
        <f>(+Q221/Q219)*100</f>
        <v>98.01906877719153</v>
      </c>
      <c r="R222" s="70"/>
      <c r="S222" s="70"/>
      <c r="T222" s="70"/>
      <c r="U222" s="70"/>
      <c r="V222" s="70"/>
      <c r="W222" s="70">
        <f>(+W221/W219)*100</f>
        <v>98.01906877719153</v>
      </c>
      <c r="X222" s="70"/>
      <c r="Y222" s="70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53</v>
      </c>
      <c r="K223" s="53"/>
      <c r="L223" s="70">
        <f>(+L221/L220)*100</f>
        <v>93.52587881999646</v>
      </c>
      <c r="M223" s="70"/>
      <c r="N223" s="70"/>
      <c r="O223" s="70"/>
      <c r="P223" s="70"/>
      <c r="Q223" s="70">
        <f>(+Q221/Q220)*100</f>
        <v>93.52587881999646</v>
      </c>
      <c r="R223" s="70"/>
      <c r="S223" s="70"/>
      <c r="T223" s="70"/>
      <c r="U223" s="70"/>
      <c r="V223" s="70"/>
      <c r="W223" s="70">
        <f>(+W221/W220)*100</f>
        <v>93.52587881999646</v>
      </c>
      <c r="X223" s="70"/>
      <c r="Y223" s="70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180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74</v>
      </c>
      <c r="C234" s="51" t="s">
        <v>76</v>
      </c>
      <c r="D234" s="51" t="s">
        <v>78</v>
      </c>
      <c r="E234" s="51" t="s">
        <v>81</v>
      </c>
      <c r="F234" s="51" t="s">
        <v>83</v>
      </c>
      <c r="G234" s="51" t="s">
        <v>63</v>
      </c>
      <c r="H234" s="51" t="s">
        <v>98</v>
      </c>
      <c r="I234" s="61"/>
      <c r="J234" s="54" t="s">
        <v>99</v>
      </c>
      <c r="K234" s="55"/>
      <c r="L234" s="70"/>
      <c r="M234" s="70"/>
      <c r="N234" s="70"/>
      <c r="O234" s="70"/>
      <c r="P234" s="70"/>
      <c r="Q234" s="70"/>
      <c r="R234" s="70"/>
      <c r="S234" s="70"/>
      <c r="T234" s="70"/>
      <c r="U234" s="74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100</v>
      </c>
      <c r="K235" s="55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23"/>
      <c r="W235" s="23"/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4" t="s">
        <v>49</v>
      </c>
      <c r="K236" s="53"/>
      <c r="L236" s="70">
        <v>1616.4</v>
      </c>
      <c r="M236" s="70"/>
      <c r="N236" s="70"/>
      <c r="O236" s="70"/>
      <c r="P236" s="70"/>
      <c r="Q236" s="23">
        <f>SUM(L236:P236)</f>
        <v>1616.4</v>
      </c>
      <c r="R236" s="70"/>
      <c r="S236" s="70"/>
      <c r="T236" s="70"/>
      <c r="U236" s="70"/>
      <c r="V236" s="23"/>
      <c r="W236" s="23">
        <f>+Q236+V236</f>
        <v>1616.4</v>
      </c>
      <c r="X236" s="23">
        <f>(+Q236/W236)*100</f>
        <v>100</v>
      </c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4" t="s">
        <v>50</v>
      </c>
      <c r="K237" s="53"/>
      <c r="L237" s="70">
        <v>1980.4</v>
      </c>
      <c r="M237" s="70"/>
      <c r="N237" s="70"/>
      <c r="O237" s="70"/>
      <c r="P237" s="70"/>
      <c r="Q237" s="23">
        <f>SUM(L237:P237)</f>
        <v>1980.4</v>
      </c>
      <c r="R237" s="70"/>
      <c r="S237" s="70"/>
      <c r="T237" s="70"/>
      <c r="U237" s="70"/>
      <c r="V237" s="23"/>
      <c r="W237" s="23">
        <f>+Q237+V237</f>
        <v>1980.4</v>
      </c>
      <c r="X237" s="23">
        <f>(+Q237/W237)*100</f>
        <v>100</v>
      </c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51</v>
      </c>
      <c r="K238" s="53"/>
      <c r="L238" s="70">
        <v>1478.7</v>
      </c>
      <c r="M238" s="70"/>
      <c r="N238" s="70"/>
      <c r="O238" s="70"/>
      <c r="P238" s="70"/>
      <c r="Q238" s="23">
        <f>SUM(L238:P238)</f>
        <v>1478.7</v>
      </c>
      <c r="R238" s="70"/>
      <c r="S238" s="70"/>
      <c r="T238" s="70"/>
      <c r="U238" s="70"/>
      <c r="V238" s="23"/>
      <c r="W238" s="23">
        <f>+Q238+V238</f>
        <v>1478.7</v>
      </c>
      <c r="X238" s="23">
        <f>(+Q238/W238)*100</f>
        <v>100</v>
      </c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52</v>
      </c>
      <c r="K239" s="53"/>
      <c r="L239" s="70">
        <f>(+L238/L236)*100</f>
        <v>91.48106904231625</v>
      </c>
      <c r="M239" s="70"/>
      <c r="N239" s="70"/>
      <c r="O239" s="70"/>
      <c r="P239" s="70"/>
      <c r="Q239" s="70">
        <f>(+Q238/Q236)*100</f>
        <v>91.48106904231625</v>
      </c>
      <c r="R239" s="70"/>
      <c r="S239" s="70"/>
      <c r="T239" s="70"/>
      <c r="U239" s="70"/>
      <c r="V239" s="70"/>
      <c r="W239" s="70">
        <f>(+W238/W236)*100</f>
        <v>91.48106904231625</v>
      </c>
      <c r="X239" s="70"/>
      <c r="Y239" s="70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53</v>
      </c>
      <c r="K240" s="53"/>
      <c r="L240" s="70">
        <f>(+L238/L237)*100</f>
        <v>74.6667339931327</v>
      </c>
      <c r="M240" s="70"/>
      <c r="N240" s="70"/>
      <c r="O240" s="70"/>
      <c r="P240" s="70"/>
      <c r="Q240" s="70">
        <f>(+Q238/Q237)*100</f>
        <v>74.6667339931327</v>
      </c>
      <c r="R240" s="70"/>
      <c r="S240" s="70"/>
      <c r="T240" s="70"/>
      <c r="U240" s="70"/>
      <c r="V240" s="70"/>
      <c r="W240" s="70">
        <f>(+W238/W237)*100</f>
        <v>74.6667339931327</v>
      </c>
      <c r="X240" s="70"/>
      <c r="Y240" s="70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/>
      <c r="K241" s="53"/>
      <c r="L241" s="70"/>
      <c r="M241" s="23"/>
      <c r="N241" s="70"/>
      <c r="O241" s="70"/>
      <c r="P241" s="23"/>
      <c r="Q241" s="23"/>
      <c r="R241" s="23"/>
      <c r="S241" s="70"/>
      <c r="T241" s="70"/>
      <c r="U241" s="70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 t="s">
        <v>101</v>
      </c>
      <c r="I242" s="61"/>
      <c r="J242" s="54" t="s">
        <v>102</v>
      </c>
      <c r="K242" s="53"/>
      <c r="L242" s="70"/>
      <c r="M242" s="23"/>
      <c r="N242" s="70"/>
      <c r="O242" s="70"/>
      <c r="P242" s="23"/>
      <c r="Q242" s="23"/>
      <c r="R242" s="23"/>
      <c r="S242" s="70"/>
      <c r="T242" s="70"/>
      <c r="U242" s="70"/>
      <c r="V242" s="23"/>
      <c r="W242" s="23"/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4" t="s">
        <v>100</v>
      </c>
      <c r="K243" s="53"/>
      <c r="L243" s="70"/>
      <c r="M243" s="23"/>
      <c r="N243" s="70"/>
      <c r="O243" s="70"/>
      <c r="P243" s="23"/>
      <c r="Q243" s="23"/>
      <c r="R243" s="23"/>
      <c r="S243" s="70"/>
      <c r="T243" s="70"/>
      <c r="U243" s="70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4" t="s">
        <v>49</v>
      </c>
      <c r="K244" s="53"/>
      <c r="L244" s="70">
        <v>1807.3</v>
      </c>
      <c r="M244" s="70"/>
      <c r="N244" s="70"/>
      <c r="O244" s="70"/>
      <c r="P244" s="70"/>
      <c r="Q244" s="23">
        <f>SUM(L244:P244)</f>
        <v>1807.3</v>
      </c>
      <c r="R244" s="70"/>
      <c r="S244" s="70"/>
      <c r="T244" s="70"/>
      <c r="U244" s="70"/>
      <c r="V244" s="23"/>
      <c r="W244" s="23">
        <f>+Q244+V244</f>
        <v>1807.3</v>
      </c>
      <c r="X244" s="23">
        <f>(+Q244/W244)*100</f>
        <v>100</v>
      </c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4" t="s">
        <v>50</v>
      </c>
      <c r="K245" s="53"/>
      <c r="L245" s="70">
        <v>2022.1</v>
      </c>
      <c r="M245" s="70"/>
      <c r="N245" s="70"/>
      <c r="O245" s="70"/>
      <c r="P245" s="70"/>
      <c r="Q245" s="23">
        <f>SUM(L245:P245)</f>
        <v>2022.1</v>
      </c>
      <c r="R245" s="70"/>
      <c r="S245" s="70"/>
      <c r="T245" s="70"/>
      <c r="U245" s="70"/>
      <c r="V245" s="23"/>
      <c r="W245" s="23">
        <f>+Q245+V245</f>
        <v>2022.1</v>
      </c>
      <c r="X245" s="23">
        <f>(+Q245/W245)*100</f>
        <v>100</v>
      </c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51</v>
      </c>
      <c r="K246" s="53"/>
      <c r="L246" s="70">
        <v>1573.4</v>
      </c>
      <c r="M246" s="70"/>
      <c r="N246" s="70"/>
      <c r="O246" s="70"/>
      <c r="P246" s="70"/>
      <c r="Q246" s="23">
        <f>SUM(L246:P246)</f>
        <v>1573.4</v>
      </c>
      <c r="R246" s="70"/>
      <c r="S246" s="70"/>
      <c r="T246" s="70"/>
      <c r="U246" s="70"/>
      <c r="V246" s="23"/>
      <c r="W246" s="23">
        <f>+Q246+V246</f>
        <v>1573.4</v>
      </c>
      <c r="X246" s="23">
        <f>(+Q246/W246)*100</f>
        <v>100</v>
      </c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52</v>
      </c>
      <c r="K247" s="53"/>
      <c r="L247" s="70">
        <f>(+L246/L244)*100</f>
        <v>87.05804238366625</v>
      </c>
      <c r="M247" s="70"/>
      <c r="N247" s="70"/>
      <c r="O247" s="70"/>
      <c r="P247" s="70"/>
      <c r="Q247" s="70">
        <f>(+Q246/Q244)*100</f>
        <v>87.05804238366625</v>
      </c>
      <c r="R247" s="70"/>
      <c r="S247" s="70"/>
      <c r="T247" s="70"/>
      <c r="U247" s="70"/>
      <c r="V247" s="70"/>
      <c r="W247" s="70">
        <f>(+W246/W244)*100</f>
        <v>87.05804238366625</v>
      </c>
      <c r="X247" s="70"/>
      <c r="Y247" s="70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53</v>
      </c>
      <c r="K248" s="53"/>
      <c r="L248" s="70">
        <f>(+L246/L245)*100</f>
        <v>77.81019731961823</v>
      </c>
      <c r="M248" s="70"/>
      <c r="N248" s="70"/>
      <c r="O248" s="70"/>
      <c r="P248" s="70"/>
      <c r="Q248" s="70">
        <f>(+Q246/Q245)*100</f>
        <v>77.81019731961823</v>
      </c>
      <c r="R248" s="70"/>
      <c r="S248" s="70"/>
      <c r="T248" s="70"/>
      <c r="U248" s="70"/>
      <c r="V248" s="70"/>
      <c r="W248" s="70">
        <f>(+W246/W245)*100</f>
        <v>77.81019731961823</v>
      </c>
      <c r="X248" s="70"/>
      <c r="Y248" s="70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/>
      <c r="K249" s="53"/>
      <c r="L249" s="70"/>
      <c r="M249" s="23"/>
      <c r="N249" s="70"/>
      <c r="O249" s="70"/>
      <c r="P249" s="23"/>
      <c r="Q249" s="23"/>
      <c r="R249" s="23"/>
      <c r="S249" s="70"/>
      <c r="T249" s="70"/>
      <c r="U249" s="70"/>
      <c r="V249" s="23"/>
      <c r="W249" s="23"/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 t="s">
        <v>103</v>
      </c>
      <c r="I250" s="61"/>
      <c r="J250" s="54" t="s">
        <v>104</v>
      </c>
      <c r="K250" s="53"/>
      <c r="L250" s="70"/>
      <c r="M250" s="23"/>
      <c r="N250" s="70"/>
      <c r="O250" s="70"/>
      <c r="P250" s="23"/>
      <c r="Q250" s="23"/>
      <c r="R250" s="23"/>
      <c r="S250" s="70"/>
      <c r="T250" s="70"/>
      <c r="U250" s="70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105</v>
      </c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4" t="s">
        <v>49</v>
      </c>
      <c r="K252" s="53"/>
      <c r="L252" s="70">
        <v>1135</v>
      </c>
      <c r="M252" s="70"/>
      <c r="N252" s="70"/>
      <c r="O252" s="70"/>
      <c r="P252" s="70"/>
      <c r="Q252" s="23">
        <f>SUM(L252:P252)</f>
        <v>1135</v>
      </c>
      <c r="R252" s="70"/>
      <c r="S252" s="70"/>
      <c r="T252" s="70"/>
      <c r="U252" s="70"/>
      <c r="V252" s="23"/>
      <c r="W252" s="23">
        <f>+Q252+V252</f>
        <v>1135</v>
      </c>
      <c r="X252" s="23">
        <f>(+Q252/W252)*100</f>
        <v>100</v>
      </c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4" t="s">
        <v>50</v>
      </c>
      <c r="K253" s="53"/>
      <c r="L253" s="70">
        <v>1352.8</v>
      </c>
      <c r="M253" s="70"/>
      <c r="N253" s="70"/>
      <c r="O253" s="70"/>
      <c r="P253" s="70"/>
      <c r="Q253" s="23">
        <f>SUM(L253:P253)</f>
        <v>1352.8</v>
      </c>
      <c r="R253" s="70"/>
      <c r="S253" s="70"/>
      <c r="T253" s="70"/>
      <c r="U253" s="70"/>
      <c r="V253" s="23"/>
      <c r="W253" s="23">
        <f>+Q253+V253</f>
        <v>1352.8</v>
      </c>
      <c r="X253" s="23">
        <f>(+Q253/W253)*100</f>
        <v>100</v>
      </c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v>907.4</v>
      </c>
      <c r="M254" s="70"/>
      <c r="N254" s="70"/>
      <c r="O254" s="70"/>
      <c r="P254" s="70"/>
      <c r="Q254" s="23">
        <f>SUM(L254:P254)</f>
        <v>907.4</v>
      </c>
      <c r="R254" s="70"/>
      <c r="S254" s="70"/>
      <c r="T254" s="70"/>
      <c r="U254" s="70"/>
      <c r="V254" s="23"/>
      <c r="W254" s="23">
        <f>+Q254+V254</f>
        <v>907.4</v>
      </c>
      <c r="X254" s="23">
        <f>(+Q254/W254)*100</f>
        <v>100</v>
      </c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f>(+L254/L252)*100</f>
        <v>79.94713656387665</v>
      </c>
      <c r="M255" s="70"/>
      <c r="N255" s="70"/>
      <c r="O255" s="70"/>
      <c r="P255" s="70"/>
      <c r="Q255" s="70">
        <f>(+Q254/Q252)*100</f>
        <v>79.94713656387665</v>
      </c>
      <c r="R255" s="70"/>
      <c r="S255" s="70"/>
      <c r="T255" s="70"/>
      <c r="U255" s="70"/>
      <c r="V255" s="70"/>
      <c r="W255" s="70">
        <f>(+W254/W252)*100</f>
        <v>79.94713656387665</v>
      </c>
      <c r="X255" s="70"/>
      <c r="Y255" s="70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>(+L254/L253)*100</f>
        <v>67.07569485511532</v>
      </c>
      <c r="M256" s="70"/>
      <c r="N256" s="70"/>
      <c r="O256" s="70"/>
      <c r="P256" s="70"/>
      <c r="Q256" s="70">
        <f>(+Q254/Q253)*100</f>
        <v>67.07569485511532</v>
      </c>
      <c r="R256" s="70"/>
      <c r="S256" s="70"/>
      <c r="T256" s="70"/>
      <c r="U256" s="70"/>
      <c r="V256" s="70"/>
      <c r="W256" s="70">
        <f>(+W254/W253)*100</f>
        <v>67.07569485511532</v>
      </c>
      <c r="X256" s="70"/>
      <c r="Y256" s="70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/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 t="s">
        <v>106</v>
      </c>
      <c r="I258" s="61"/>
      <c r="J258" s="54" t="s">
        <v>107</v>
      </c>
      <c r="K258" s="53"/>
      <c r="L258" s="70"/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4" t="s">
        <v>49</v>
      </c>
      <c r="K259" s="53"/>
      <c r="L259" s="70">
        <v>2728.6</v>
      </c>
      <c r="M259" s="70"/>
      <c r="N259" s="70"/>
      <c r="O259" s="70"/>
      <c r="P259" s="70"/>
      <c r="Q259" s="23">
        <f>SUM(L259:P259)</f>
        <v>2728.6</v>
      </c>
      <c r="R259" s="70"/>
      <c r="S259" s="70"/>
      <c r="T259" s="70"/>
      <c r="U259" s="70"/>
      <c r="V259" s="23"/>
      <c r="W259" s="23">
        <f>+Q259+V259</f>
        <v>2728.6</v>
      </c>
      <c r="X259" s="23">
        <f>(+Q259/W259)*100</f>
        <v>100</v>
      </c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4" t="s">
        <v>50</v>
      </c>
      <c r="K260" s="53"/>
      <c r="L260" s="70">
        <v>3044.3</v>
      </c>
      <c r="M260" s="70"/>
      <c r="N260" s="70"/>
      <c r="O260" s="70"/>
      <c r="P260" s="70"/>
      <c r="Q260" s="23">
        <f>SUM(L260:P260)</f>
        <v>3044.3</v>
      </c>
      <c r="R260" s="70"/>
      <c r="S260" s="70"/>
      <c r="T260" s="70"/>
      <c r="U260" s="70"/>
      <c r="V260" s="23"/>
      <c r="W260" s="23">
        <f>+Q260+V260</f>
        <v>3044.3</v>
      </c>
      <c r="X260" s="23">
        <f>(+Q260/W260)*100</f>
        <v>100</v>
      </c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51</v>
      </c>
      <c r="K261" s="53"/>
      <c r="L261" s="70">
        <v>2949</v>
      </c>
      <c r="M261" s="70"/>
      <c r="N261" s="70"/>
      <c r="O261" s="70"/>
      <c r="P261" s="70"/>
      <c r="Q261" s="23">
        <f>SUM(L261:P261)</f>
        <v>2949</v>
      </c>
      <c r="R261" s="70"/>
      <c r="S261" s="70"/>
      <c r="T261" s="70"/>
      <c r="U261" s="70"/>
      <c r="V261" s="23"/>
      <c r="W261" s="23">
        <f>+Q261+V261</f>
        <v>2949</v>
      </c>
      <c r="X261" s="23">
        <f>(+Q261/W261)*100</f>
        <v>100</v>
      </c>
      <c r="Y261" s="23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52</v>
      </c>
      <c r="K262" s="53"/>
      <c r="L262" s="70">
        <f>(+L261/L259)*100</f>
        <v>108.07740233086565</v>
      </c>
      <c r="M262" s="70"/>
      <c r="N262" s="70"/>
      <c r="O262" s="70"/>
      <c r="P262" s="70"/>
      <c r="Q262" s="70">
        <f>(+Q261/Q259)*100</f>
        <v>108.07740233086565</v>
      </c>
      <c r="R262" s="70"/>
      <c r="S262" s="70"/>
      <c r="T262" s="70"/>
      <c r="U262" s="70"/>
      <c r="V262" s="70"/>
      <c r="W262" s="70">
        <f>(+W261/W259)*100</f>
        <v>108.07740233086565</v>
      </c>
      <c r="X262" s="70"/>
      <c r="Y262" s="70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53</v>
      </c>
      <c r="K263" s="53"/>
      <c r="L263" s="70">
        <f>(+L261/L260)*100</f>
        <v>96.86955950464802</v>
      </c>
      <c r="M263" s="70"/>
      <c r="N263" s="70"/>
      <c r="O263" s="70"/>
      <c r="P263" s="70"/>
      <c r="Q263" s="70">
        <f>(+Q261/Q260)*100</f>
        <v>96.86955950464802</v>
      </c>
      <c r="R263" s="70"/>
      <c r="S263" s="70"/>
      <c r="T263" s="70"/>
      <c r="U263" s="70"/>
      <c r="V263" s="70"/>
      <c r="W263" s="70">
        <f>(+W261/W260)*100</f>
        <v>96.86955950464802</v>
      </c>
      <c r="X263" s="70"/>
      <c r="Y263" s="70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/>
      <c r="K264" s="53"/>
      <c r="L264" s="70"/>
      <c r="M264" s="23"/>
      <c r="N264" s="70"/>
      <c r="O264" s="70"/>
      <c r="P264" s="23"/>
      <c r="Q264" s="23"/>
      <c r="R264" s="23"/>
      <c r="S264" s="70"/>
      <c r="T264" s="70"/>
      <c r="U264" s="70"/>
      <c r="V264" s="23"/>
      <c r="W264" s="23"/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 t="s">
        <v>108</v>
      </c>
      <c r="I265" s="61"/>
      <c r="J265" s="54" t="s">
        <v>109</v>
      </c>
      <c r="K265" s="53"/>
      <c r="L265" s="70"/>
      <c r="M265" s="23"/>
      <c r="N265" s="70"/>
      <c r="O265" s="70"/>
      <c r="P265" s="23"/>
      <c r="Q265" s="23"/>
      <c r="R265" s="23"/>
      <c r="S265" s="70"/>
      <c r="T265" s="70"/>
      <c r="U265" s="70"/>
      <c r="V265" s="23"/>
      <c r="W265" s="23"/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4" t="s">
        <v>49</v>
      </c>
      <c r="K266" s="53"/>
      <c r="L266" s="70">
        <v>651.7</v>
      </c>
      <c r="M266" s="70"/>
      <c r="N266" s="70"/>
      <c r="O266" s="70"/>
      <c r="P266" s="70"/>
      <c r="Q266" s="23">
        <f>SUM(L266:P266)</f>
        <v>651.7</v>
      </c>
      <c r="R266" s="70"/>
      <c r="S266" s="70"/>
      <c r="T266" s="70"/>
      <c r="U266" s="70"/>
      <c r="V266" s="23"/>
      <c r="W266" s="23">
        <f>+Q266+V266</f>
        <v>651.7</v>
      </c>
      <c r="X266" s="23">
        <f>(+Q266/W266)*100</f>
        <v>100</v>
      </c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4" t="s">
        <v>50</v>
      </c>
      <c r="K267" s="53"/>
      <c r="L267" s="70">
        <v>764.9</v>
      </c>
      <c r="M267" s="70"/>
      <c r="N267" s="70"/>
      <c r="O267" s="70"/>
      <c r="P267" s="70"/>
      <c r="Q267" s="23">
        <f>SUM(L267:P267)</f>
        <v>764.9</v>
      </c>
      <c r="R267" s="70"/>
      <c r="S267" s="70"/>
      <c r="T267" s="70"/>
      <c r="U267" s="70"/>
      <c r="V267" s="23"/>
      <c r="W267" s="23">
        <f>+Q267+V267</f>
        <v>764.9</v>
      </c>
      <c r="X267" s="23">
        <f>(+Q267/W267)*100</f>
        <v>100</v>
      </c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51</v>
      </c>
      <c r="K268" s="53"/>
      <c r="L268" s="70">
        <v>747.1</v>
      </c>
      <c r="M268" s="70"/>
      <c r="N268" s="70"/>
      <c r="O268" s="70"/>
      <c r="P268" s="70"/>
      <c r="Q268" s="23">
        <f>SUM(L268:P268)</f>
        <v>747.1</v>
      </c>
      <c r="R268" s="70"/>
      <c r="S268" s="70"/>
      <c r="T268" s="70"/>
      <c r="U268" s="70"/>
      <c r="V268" s="23"/>
      <c r="W268" s="23">
        <f>+Q268+V268</f>
        <v>747.1</v>
      </c>
      <c r="X268" s="23">
        <f>(+Q268/W268)*100</f>
        <v>100</v>
      </c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52</v>
      </c>
      <c r="K269" s="53"/>
      <c r="L269" s="70">
        <f>(+L268/L266)*100</f>
        <v>114.63863740985116</v>
      </c>
      <c r="M269" s="70"/>
      <c r="N269" s="70"/>
      <c r="O269" s="70"/>
      <c r="P269" s="70"/>
      <c r="Q269" s="70">
        <f>(+Q268/Q266)*100</f>
        <v>114.63863740985116</v>
      </c>
      <c r="R269" s="70"/>
      <c r="S269" s="70"/>
      <c r="T269" s="70"/>
      <c r="U269" s="70"/>
      <c r="V269" s="70"/>
      <c r="W269" s="70">
        <f>(+W268/W266)*100</f>
        <v>114.63863740985116</v>
      </c>
      <c r="X269" s="70"/>
      <c r="Y269" s="70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181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74</v>
      </c>
      <c r="C279" s="51" t="s">
        <v>76</v>
      </c>
      <c r="D279" s="51" t="s">
        <v>78</v>
      </c>
      <c r="E279" s="51" t="s">
        <v>81</v>
      </c>
      <c r="F279" s="51" t="s">
        <v>83</v>
      </c>
      <c r="G279" s="51" t="s">
        <v>63</v>
      </c>
      <c r="H279" s="51" t="s">
        <v>108</v>
      </c>
      <c r="I279" s="61"/>
      <c r="J279" s="52" t="s">
        <v>53</v>
      </c>
      <c r="K279" s="55"/>
      <c r="L279" s="70">
        <f>(+L268/L267)*100</f>
        <v>97.67289841809388</v>
      </c>
      <c r="M279" s="70"/>
      <c r="N279" s="70"/>
      <c r="O279" s="70"/>
      <c r="P279" s="70"/>
      <c r="Q279" s="70">
        <f>(+Q268/Q267)*100</f>
        <v>97.67289841809388</v>
      </c>
      <c r="R279" s="70"/>
      <c r="S279" s="70"/>
      <c r="T279" s="70"/>
      <c r="U279" s="70"/>
      <c r="V279" s="70"/>
      <c r="W279" s="70">
        <f>(+W268/W267)*100</f>
        <v>97.67289841809388</v>
      </c>
      <c r="X279" s="70"/>
      <c r="Y279" s="70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/>
      <c r="K280" s="55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23"/>
      <c r="W280" s="23"/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 t="s">
        <v>110</v>
      </c>
      <c r="I281" s="61"/>
      <c r="J281" s="54" t="s">
        <v>111</v>
      </c>
      <c r="K281" s="53"/>
      <c r="L281" s="70"/>
      <c r="M281" s="70"/>
      <c r="N281" s="70"/>
      <c r="O281" s="70"/>
      <c r="P281" s="70"/>
      <c r="Q281" s="23"/>
      <c r="R281" s="70"/>
      <c r="S281" s="70"/>
      <c r="T281" s="70"/>
      <c r="U281" s="70"/>
      <c r="V281" s="23"/>
      <c r="W281" s="23"/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112</v>
      </c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4" t="s">
        <v>49</v>
      </c>
      <c r="K283" s="53"/>
      <c r="L283" s="70">
        <v>636.6</v>
      </c>
      <c r="M283" s="70"/>
      <c r="N283" s="70"/>
      <c r="O283" s="70"/>
      <c r="P283" s="70"/>
      <c r="Q283" s="23">
        <f>SUM(L283:P283)</f>
        <v>636.6</v>
      </c>
      <c r="R283" s="70"/>
      <c r="S283" s="70"/>
      <c r="T283" s="70"/>
      <c r="U283" s="70"/>
      <c r="V283" s="23"/>
      <c r="W283" s="23">
        <f>+Q283+V283</f>
        <v>636.6</v>
      </c>
      <c r="X283" s="23">
        <f>(+Q283/W283)*100</f>
        <v>100</v>
      </c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4" t="s">
        <v>50</v>
      </c>
      <c r="K284" s="53"/>
      <c r="L284" s="70">
        <v>782.2</v>
      </c>
      <c r="M284" s="70"/>
      <c r="N284" s="70"/>
      <c r="O284" s="70"/>
      <c r="P284" s="70"/>
      <c r="Q284" s="23">
        <f>SUM(L284:P284)</f>
        <v>782.2</v>
      </c>
      <c r="R284" s="70"/>
      <c r="S284" s="70"/>
      <c r="T284" s="70"/>
      <c r="U284" s="70"/>
      <c r="V284" s="23"/>
      <c r="W284" s="23">
        <f>+Q284+V284</f>
        <v>782.2</v>
      </c>
      <c r="X284" s="23">
        <f>(+Q284/W284)*100</f>
        <v>100</v>
      </c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51</v>
      </c>
      <c r="K285" s="53"/>
      <c r="L285" s="70">
        <v>766.7</v>
      </c>
      <c r="M285" s="70"/>
      <c r="N285" s="70"/>
      <c r="O285" s="70"/>
      <c r="P285" s="70"/>
      <c r="Q285" s="23">
        <f>SUM(L285:P285)</f>
        <v>766.7</v>
      </c>
      <c r="R285" s="70"/>
      <c r="S285" s="70"/>
      <c r="T285" s="70"/>
      <c r="U285" s="70"/>
      <c r="V285" s="23"/>
      <c r="W285" s="23">
        <f>+Q285+V285</f>
        <v>766.7</v>
      </c>
      <c r="X285" s="23">
        <f>(+Q285/W285)*100</f>
        <v>100</v>
      </c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52</v>
      </c>
      <c r="K286" s="53"/>
      <c r="L286" s="70">
        <f>(+L285/L283)*100</f>
        <v>120.43669494187874</v>
      </c>
      <c r="M286" s="70"/>
      <c r="N286" s="70"/>
      <c r="O286" s="70"/>
      <c r="P286" s="70"/>
      <c r="Q286" s="70">
        <f>(+Q285/Q283)*100</f>
        <v>120.43669494187874</v>
      </c>
      <c r="R286" s="70"/>
      <c r="S286" s="70"/>
      <c r="T286" s="70"/>
      <c r="U286" s="70"/>
      <c r="V286" s="70"/>
      <c r="W286" s="70">
        <f>(+W285/W283)*100</f>
        <v>120.43669494187874</v>
      </c>
      <c r="X286" s="70"/>
      <c r="Y286" s="70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53</v>
      </c>
      <c r="K287" s="53"/>
      <c r="L287" s="70">
        <f>(+L285/L284)*100</f>
        <v>98.01840961390948</v>
      </c>
      <c r="M287" s="70"/>
      <c r="N287" s="70"/>
      <c r="O287" s="70"/>
      <c r="P287" s="70"/>
      <c r="Q287" s="70">
        <f>(+Q285/Q284)*100</f>
        <v>98.01840961390948</v>
      </c>
      <c r="R287" s="70"/>
      <c r="S287" s="70"/>
      <c r="T287" s="70"/>
      <c r="U287" s="70"/>
      <c r="V287" s="70"/>
      <c r="W287" s="70">
        <f>(+W285/W284)*100</f>
        <v>98.01840961390948</v>
      </c>
      <c r="X287" s="70"/>
      <c r="Y287" s="70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/>
      <c r="K288" s="53"/>
      <c r="L288" s="70"/>
      <c r="M288" s="23"/>
      <c r="N288" s="70"/>
      <c r="O288" s="70"/>
      <c r="P288" s="23"/>
      <c r="Q288" s="23"/>
      <c r="R288" s="23"/>
      <c r="S288" s="70"/>
      <c r="T288" s="70"/>
      <c r="U288" s="70"/>
      <c r="V288" s="23"/>
      <c r="W288" s="23"/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 t="s">
        <v>113</v>
      </c>
      <c r="I289" s="61"/>
      <c r="J289" s="54" t="s">
        <v>114</v>
      </c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115</v>
      </c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4" t="s">
        <v>49</v>
      </c>
      <c r="K291" s="53"/>
      <c r="L291" s="70">
        <v>658</v>
      </c>
      <c r="M291" s="70"/>
      <c r="N291" s="70"/>
      <c r="O291" s="70"/>
      <c r="P291" s="70"/>
      <c r="Q291" s="23">
        <f>SUM(L291:P291)</f>
        <v>658</v>
      </c>
      <c r="R291" s="70"/>
      <c r="S291" s="70"/>
      <c r="T291" s="70"/>
      <c r="U291" s="70"/>
      <c r="V291" s="23"/>
      <c r="W291" s="23">
        <f>+Q291+V291</f>
        <v>658</v>
      </c>
      <c r="X291" s="23">
        <f>(+Q291/W291)*100</f>
        <v>100</v>
      </c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4" t="s">
        <v>50</v>
      </c>
      <c r="K292" s="53"/>
      <c r="L292" s="70">
        <v>762.9</v>
      </c>
      <c r="M292" s="70"/>
      <c r="N292" s="70"/>
      <c r="O292" s="70"/>
      <c r="P292" s="70"/>
      <c r="Q292" s="23">
        <f>SUM(L292:P292)</f>
        <v>762.9</v>
      </c>
      <c r="R292" s="70"/>
      <c r="S292" s="70"/>
      <c r="T292" s="70"/>
      <c r="U292" s="70"/>
      <c r="V292" s="23"/>
      <c r="W292" s="23">
        <f>+Q292+V292</f>
        <v>762.9</v>
      </c>
      <c r="X292" s="23">
        <f>(+Q292/W292)*100</f>
        <v>100</v>
      </c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51</v>
      </c>
      <c r="K293" s="53"/>
      <c r="L293" s="70">
        <v>745.2</v>
      </c>
      <c r="M293" s="70"/>
      <c r="N293" s="70"/>
      <c r="O293" s="70"/>
      <c r="P293" s="70"/>
      <c r="Q293" s="23">
        <f>SUM(L293:P293)</f>
        <v>745.2</v>
      </c>
      <c r="R293" s="70"/>
      <c r="S293" s="70"/>
      <c r="T293" s="70"/>
      <c r="U293" s="70"/>
      <c r="V293" s="23"/>
      <c r="W293" s="23">
        <f>+Q293+V293</f>
        <v>745.2</v>
      </c>
      <c r="X293" s="23">
        <f>(+Q293/W293)*100</f>
        <v>100</v>
      </c>
      <c r="Y293" s="23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52</v>
      </c>
      <c r="K294" s="53"/>
      <c r="L294" s="70">
        <f>(+L293/L291)*100</f>
        <v>113.25227963525836</v>
      </c>
      <c r="M294" s="70"/>
      <c r="N294" s="70"/>
      <c r="O294" s="70"/>
      <c r="P294" s="70"/>
      <c r="Q294" s="70">
        <f>(+Q293/Q291)*100</f>
        <v>113.25227963525836</v>
      </c>
      <c r="R294" s="70"/>
      <c r="S294" s="70"/>
      <c r="T294" s="70"/>
      <c r="U294" s="70"/>
      <c r="V294" s="70"/>
      <c r="W294" s="70">
        <f>(+W293/W291)*100</f>
        <v>113.25227963525836</v>
      </c>
      <c r="X294" s="70"/>
      <c r="Y294" s="70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53</v>
      </c>
      <c r="K295" s="53"/>
      <c r="L295" s="70">
        <f>(+L293/L292)*100</f>
        <v>97.6799056232796</v>
      </c>
      <c r="M295" s="70"/>
      <c r="N295" s="70"/>
      <c r="O295" s="70"/>
      <c r="P295" s="70"/>
      <c r="Q295" s="70">
        <f>(+Q293/Q292)*100</f>
        <v>97.6799056232796</v>
      </c>
      <c r="R295" s="70"/>
      <c r="S295" s="70"/>
      <c r="T295" s="70"/>
      <c r="U295" s="70"/>
      <c r="V295" s="70"/>
      <c r="W295" s="70">
        <f>(+W293/W292)*100</f>
        <v>97.6799056232796</v>
      </c>
      <c r="X295" s="70"/>
      <c r="Y295" s="70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/>
      <c r="K296" s="53"/>
      <c r="L296" s="70"/>
      <c r="M296" s="23"/>
      <c r="N296" s="70"/>
      <c r="O296" s="70"/>
      <c r="P296" s="23"/>
      <c r="Q296" s="23"/>
      <c r="R296" s="23"/>
      <c r="S296" s="70"/>
      <c r="T296" s="70"/>
      <c r="U296" s="70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 t="s">
        <v>116</v>
      </c>
      <c r="I297" s="61"/>
      <c r="J297" s="52" t="s">
        <v>117</v>
      </c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4" t="s">
        <v>49</v>
      </c>
      <c r="K298" s="53"/>
      <c r="L298" s="70">
        <v>1581.4</v>
      </c>
      <c r="M298" s="70"/>
      <c r="N298" s="70"/>
      <c r="O298" s="70"/>
      <c r="P298" s="70"/>
      <c r="Q298" s="23">
        <f>SUM(L298:P298)</f>
        <v>1581.4</v>
      </c>
      <c r="R298" s="70"/>
      <c r="S298" s="70"/>
      <c r="T298" s="70"/>
      <c r="U298" s="70"/>
      <c r="V298" s="23"/>
      <c r="W298" s="23">
        <f>+Q298+V298</f>
        <v>1581.4</v>
      </c>
      <c r="X298" s="23">
        <f>(+Q298/W298)*100</f>
        <v>100</v>
      </c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4" t="s">
        <v>50</v>
      </c>
      <c r="K299" s="53"/>
      <c r="L299" s="70">
        <v>1745.8</v>
      </c>
      <c r="M299" s="70"/>
      <c r="N299" s="70"/>
      <c r="O299" s="70"/>
      <c r="P299" s="70"/>
      <c r="Q299" s="23">
        <f>SUM(L299:P299)</f>
        <v>1745.8</v>
      </c>
      <c r="R299" s="70"/>
      <c r="S299" s="70"/>
      <c r="T299" s="70"/>
      <c r="U299" s="70"/>
      <c r="V299" s="23"/>
      <c r="W299" s="23">
        <f>+Q299+V299</f>
        <v>1745.8</v>
      </c>
      <c r="X299" s="23">
        <f>(+Q299/W299)*100</f>
        <v>100</v>
      </c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51</v>
      </c>
      <c r="K300" s="53"/>
      <c r="L300" s="70">
        <v>1703.9</v>
      </c>
      <c r="M300" s="70"/>
      <c r="N300" s="70"/>
      <c r="O300" s="70"/>
      <c r="P300" s="70"/>
      <c r="Q300" s="23">
        <f>SUM(L300:P300)</f>
        <v>1703.9</v>
      </c>
      <c r="R300" s="70"/>
      <c r="S300" s="70"/>
      <c r="T300" s="70"/>
      <c r="U300" s="70"/>
      <c r="V300" s="23"/>
      <c r="W300" s="23">
        <f>+Q300+V300</f>
        <v>1703.9</v>
      </c>
      <c r="X300" s="23">
        <f>(+Q300/W300)*100</f>
        <v>100</v>
      </c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52</v>
      </c>
      <c r="K301" s="53"/>
      <c r="L301" s="70">
        <f>(+L300/L298)*100</f>
        <v>107.74630074617428</v>
      </c>
      <c r="M301" s="70"/>
      <c r="N301" s="70"/>
      <c r="O301" s="70"/>
      <c r="P301" s="70"/>
      <c r="Q301" s="70">
        <f>(+Q300/Q298)*100</f>
        <v>107.74630074617428</v>
      </c>
      <c r="R301" s="70"/>
      <c r="S301" s="70"/>
      <c r="T301" s="70"/>
      <c r="U301" s="70"/>
      <c r="V301" s="70"/>
      <c r="W301" s="70">
        <f>(+W300/W298)*100</f>
        <v>107.74630074617428</v>
      </c>
      <c r="X301" s="70"/>
      <c r="Y301" s="70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53</v>
      </c>
      <c r="K302" s="53"/>
      <c r="L302" s="70">
        <f>(+L300/L299)*100</f>
        <v>97.59995417573606</v>
      </c>
      <c r="M302" s="70"/>
      <c r="N302" s="70"/>
      <c r="O302" s="70"/>
      <c r="P302" s="70"/>
      <c r="Q302" s="70">
        <f>(+Q300/Q299)*100</f>
        <v>97.59995417573606</v>
      </c>
      <c r="R302" s="70"/>
      <c r="S302" s="70"/>
      <c r="T302" s="70"/>
      <c r="U302" s="70"/>
      <c r="V302" s="70"/>
      <c r="W302" s="70">
        <f>(+W300/W299)*100</f>
        <v>97.59995417573606</v>
      </c>
      <c r="X302" s="70"/>
      <c r="Y302" s="70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/>
      <c r="K303" s="53"/>
      <c r="L303" s="70"/>
      <c r="M303" s="23"/>
      <c r="N303" s="70"/>
      <c r="O303" s="70"/>
      <c r="P303" s="23"/>
      <c r="Q303" s="23"/>
      <c r="R303" s="23"/>
      <c r="S303" s="70"/>
      <c r="T303" s="70"/>
      <c r="U303" s="70"/>
      <c r="V303" s="23"/>
      <c r="W303" s="23"/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 t="s">
        <v>118</v>
      </c>
      <c r="I304" s="61"/>
      <c r="J304" s="52" t="s">
        <v>119</v>
      </c>
      <c r="K304" s="53"/>
      <c r="L304" s="70"/>
      <c r="M304" s="23"/>
      <c r="N304" s="70"/>
      <c r="O304" s="70"/>
      <c r="P304" s="23"/>
      <c r="Q304" s="23"/>
      <c r="R304" s="23"/>
      <c r="S304" s="70"/>
      <c r="T304" s="70"/>
      <c r="U304" s="70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4" t="s">
        <v>49</v>
      </c>
      <c r="K305" s="53"/>
      <c r="L305" s="70">
        <v>2191.2</v>
      </c>
      <c r="M305" s="70"/>
      <c r="N305" s="70"/>
      <c r="O305" s="70"/>
      <c r="P305" s="70"/>
      <c r="Q305" s="23">
        <f>SUM(L305:P305)</f>
        <v>2191.2</v>
      </c>
      <c r="R305" s="70"/>
      <c r="S305" s="70"/>
      <c r="T305" s="70"/>
      <c r="U305" s="70"/>
      <c r="V305" s="23"/>
      <c r="W305" s="23">
        <f>+Q305+V305</f>
        <v>2191.2</v>
      </c>
      <c r="X305" s="23">
        <f>(+Q305/W305)*100</f>
        <v>100</v>
      </c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4" t="s">
        <v>50</v>
      </c>
      <c r="K306" s="53"/>
      <c r="L306" s="70">
        <v>2445.1</v>
      </c>
      <c r="M306" s="70"/>
      <c r="N306" s="70"/>
      <c r="O306" s="70"/>
      <c r="P306" s="70"/>
      <c r="Q306" s="23">
        <f>SUM(L306:P306)</f>
        <v>2445.1</v>
      </c>
      <c r="R306" s="70"/>
      <c r="S306" s="70"/>
      <c r="T306" s="70"/>
      <c r="U306" s="70"/>
      <c r="V306" s="23"/>
      <c r="W306" s="23">
        <f>+Q306+V306</f>
        <v>2445.1</v>
      </c>
      <c r="X306" s="23">
        <f>(+Q306/W306)*100</f>
        <v>100</v>
      </c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51</v>
      </c>
      <c r="K307" s="53"/>
      <c r="L307" s="70">
        <v>2401</v>
      </c>
      <c r="M307" s="70"/>
      <c r="N307" s="70"/>
      <c r="O307" s="70"/>
      <c r="P307" s="70"/>
      <c r="Q307" s="23">
        <f>SUM(L307:P307)</f>
        <v>2401</v>
      </c>
      <c r="R307" s="70"/>
      <c r="S307" s="70"/>
      <c r="T307" s="70"/>
      <c r="U307" s="70"/>
      <c r="V307" s="23"/>
      <c r="W307" s="23">
        <f>+Q307+V307</f>
        <v>2401</v>
      </c>
      <c r="X307" s="23">
        <f>(+Q307/W307)*100</f>
        <v>100</v>
      </c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52</v>
      </c>
      <c r="K308" s="53"/>
      <c r="L308" s="70">
        <f>(+L307/L305)*100</f>
        <v>109.57466228550568</v>
      </c>
      <c r="M308" s="70"/>
      <c r="N308" s="70"/>
      <c r="O308" s="70"/>
      <c r="P308" s="70"/>
      <c r="Q308" s="70">
        <f>(+Q307/Q305)*100</f>
        <v>109.57466228550568</v>
      </c>
      <c r="R308" s="70"/>
      <c r="S308" s="70"/>
      <c r="T308" s="70"/>
      <c r="U308" s="70"/>
      <c r="V308" s="70"/>
      <c r="W308" s="70">
        <f>(+W307/W305)*100</f>
        <v>109.57466228550568</v>
      </c>
      <c r="X308" s="70"/>
      <c r="Y308" s="70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53</v>
      </c>
      <c r="K309" s="53"/>
      <c r="L309" s="70">
        <f>(+L307/L306)*100</f>
        <v>98.19639278557113</v>
      </c>
      <c r="M309" s="70"/>
      <c r="N309" s="70"/>
      <c r="O309" s="70"/>
      <c r="P309" s="70"/>
      <c r="Q309" s="70">
        <f>(+Q307/Q306)*100</f>
        <v>98.19639278557113</v>
      </c>
      <c r="R309" s="70"/>
      <c r="S309" s="70"/>
      <c r="T309" s="70"/>
      <c r="U309" s="70"/>
      <c r="V309" s="70"/>
      <c r="W309" s="70">
        <f>(+W307/W306)*100</f>
        <v>98.19639278557113</v>
      </c>
      <c r="X309" s="70"/>
      <c r="Y309" s="70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/>
      <c r="K310" s="53"/>
      <c r="L310" s="70"/>
      <c r="M310" s="23"/>
      <c r="N310" s="70"/>
      <c r="O310" s="70"/>
      <c r="P310" s="23"/>
      <c r="Q310" s="23"/>
      <c r="R310" s="23"/>
      <c r="S310" s="70"/>
      <c r="T310" s="70"/>
      <c r="U310" s="70"/>
      <c r="V310" s="23"/>
      <c r="W310" s="23"/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 t="s">
        <v>120</v>
      </c>
      <c r="I311" s="61"/>
      <c r="J311" s="52" t="s">
        <v>121</v>
      </c>
      <c r="K311" s="53"/>
      <c r="L311" s="70"/>
      <c r="M311" s="23"/>
      <c r="N311" s="70"/>
      <c r="O311" s="70"/>
      <c r="P311" s="23"/>
      <c r="Q311" s="23"/>
      <c r="R311" s="23"/>
      <c r="S311" s="70"/>
      <c r="T311" s="70"/>
      <c r="U311" s="70"/>
      <c r="V311" s="23"/>
      <c r="W311" s="23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122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4" t="s">
        <v>49</v>
      </c>
      <c r="K313" s="53"/>
      <c r="L313" s="70">
        <v>2402.5</v>
      </c>
      <c r="M313" s="70"/>
      <c r="N313" s="70"/>
      <c r="O313" s="70"/>
      <c r="P313" s="70"/>
      <c r="Q313" s="23">
        <f>SUM(L313:P313)</f>
        <v>2402.5</v>
      </c>
      <c r="R313" s="70"/>
      <c r="S313" s="70"/>
      <c r="T313" s="70"/>
      <c r="U313" s="70"/>
      <c r="V313" s="23"/>
      <c r="W313" s="23">
        <f>+Q313+V313</f>
        <v>2402.5</v>
      </c>
      <c r="X313" s="23">
        <f>(+Q313/W313)*100</f>
        <v>100</v>
      </c>
      <c r="Y313" s="23">
        <f>(+V313/W313)*100</f>
        <v>0</v>
      </c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4" t="s">
        <v>50</v>
      </c>
      <c r="K314" s="53"/>
      <c r="L314" s="70">
        <v>2446.3</v>
      </c>
      <c r="M314" s="70"/>
      <c r="N314" s="70"/>
      <c r="O314" s="70"/>
      <c r="P314" s="70"/>
      <c r="Q314" s="23">
        <f>SUM(L314:P314)</f>
        <v>2446.3</v>
      </c>
      <c r="R314" s="70"/>
      <c r="S314" s="70"/>
      <c r="T314" s="70"/>
      <c r="U314" s="70"/>
      <c r="V314" s="23"/>
      <c r="W314" s="23">
        <f>+Q314+V314</f>
        <v>2446.3</v>
      </c>
      <c r="X314" s="23">
        <f>(+Q314/W314)*100</f>
        <v>100</v>
      </c>
      <c r="Y314" s="23">
        <f>(+V314/W314)*100</f>
        <v>0</v>
      </c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182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74</v>
      </c>
      <c r="C324" s="51" t="s">
        <v>76</v>
      </c>
      <c r="D324" s="51" t="s">
        <v>78</v>
      </c>
      <c r="E324" s="51" t="s">
        <v>81</v>
      </c>
      <c r="F324" s="51" t="s">
        <v>83</v>
      </c>
      <c r="G324" s="51" t="s">
        <v>63</v>
      </c>
      <c r="H324" s="51" t="s">
        <v>120</v>
      </c>
      <c r="I324" s="61"/>
      <c r="J324" s="52" t="s">
        <v>51</v>
      </c>
      <c r="K324" s="55"/>
      <c r="L324" s="70">
        <v>2382.6</v>
      </c>
      <c r="M324" s="70"/>
      <c r="N324" s="70"/>
      <c r="O324" s="70"/>
      <c r="P324" s="70"/>
      <c r="Q324" s="23">
        <f>SUM(L324:P324)</f>
        <v>2382.6</v>
      </c>
      <c r="R324" s="70"/>
      <c r="S324" s="70"/>
      <c r="T324" s="70"/>
      <c r="U324" s="70"/>
      <c r="V324" s="23">
        <f>SUM(R324:U324)</f>
        <v>0</v>
      </c>
      <c r="W324" s="23">
        <f>+Q324+V324</f>
        <v>2382.6</v>
      </c>
      <c r="X324" s="23">
        <f>(+Q324/W324)*100</f>
        <v>100</v>
      </c>
      <c r="Y324" s="23">
        <f>(+V324/W324)*100</f>
        <v>0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2" t="s">
        <v>52</v>
      </c>
      <c r="K325" s="55"/>
      <c r="L325" s="70">
        <f>(+L324/L313)*100</f>
        <v>99.17169614984391</v>
      </c>
      <c r="M325" s="70"/>
      <c r="N325" s="70"/>
      <c r="O325" s="70"/>
      <c r="P325" s="70"/>
      <c r="Q325" s="70">
        <f>(+Q324/Q313)*100</f>
        <v>99.17169614984391</v>
      </c>
      <c r="R325" s="70"/>
      <c r="S325" s="70"/>
      <c r="T325" s="70"/>
      <c r="U325" s="70"/>
      <c r="V325" s="70"/>
      <c r="W325" s="70">
        <f>(+W324/W313)*100</f>
        <v>99.17169614984391</v>
      </c>
      <c r="X325" s="70"/>
      <c r="Y325" s="70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53</v>
      </c>
      <c r="K326" s="53"/>
      <c r="L326" s="70">
        <f>(+L324/L314)*100</f>
        <v>97.39606753055634</v>
      </c>
      <c r="M326" s="70"/>
      <c r="N326" s="70"/>
      <c r="O326" s="70"/>
      <c r="P326" s="70"/>
      <c r="Q326" s="70">
        <f>(+Q324/Q314)*100</f>
        <v>97.39606753055634</v>
      </c>
      <c r="R326" s="70"/>
      <c r="S326" s="70"/>
      <c r="T326" s="70"/>
      <c r="U326" s="70"/>
      <c r="V326" s="70"/>
      <c r="W326" s="70">
        <f>(+W324/W314)*100</f>
        <v>97.39606753055634</v>
      </c>
      <c r="X326" s="70"/>
      <c r="Y326" s="70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/>
      <c r="K327" s="53"/>
      <c r="L327" s="70"/>
      <c r="M327" s="23"/>
      <c r="N327" s="70"/>
      <c r="O327" s="70"/>
      <c r="P327" s="23"/>
      <c r="Q327" s="23"/>
      <c r="R327" s="23"/>
      <c r="S327" s="70"/>
      <c r="T327" s="70"/>
      <c r="U327" s="70"/>
      <c r="V327" s="23"/>
      <c r="W327" s="23"/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 t="s">
        <v>123</v>
      </c>
      <c r="I328" s="61"/>
      <c r="J328" s="52" t="s">
        <v>124</v>
      </c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15</v>
      </c>
      <c r="K329" s="53"/>
      <c r="L329" s="70"/>
      <c r="M329" s="23"/>
      <c r="N329" s="70"/>
      <c r="O329" s="70"/>
      <c r="P329" s="23"/>
      <c r="Q329" s="23"/>
      <c r="R329" s="23"/>
      <c r="S329" s="70"/>
      <c r="T329" s="70"/>
      <c r="U329" s="70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4" t="s">
        <v>49</v>
      </c>
      <c r="K330" s="53"/>
      <c r="L330" s="70">
        <v>1687.1</v>
      </c>
      <c r="M330" s="70"/>
      <c r="N330" s="70"/>
      <c r="O330" s="70"/>
      <c r="P330" s="70"/>
      <c r="Q330" s="23">
        <f>SUM(L330:P330)</f>
        <v>1687.1</v>
      </c>
      <c r="R330" s="70"/>
      <c r="S330" s="70"/>
      <c r="T330" s="70"/>
      <c r="U330" s="70"/>
      <c r="V330" s="23"/>
      <c r="W330" s="23">
        <f>+Q330+V330</f>
        <v>1687.1</v>
      </c>
      <c r="X330" s="23">
        <f>(+Q330/W330)*100</f>
        <v>100</v>
      </c>
      <c r="Y330" s="23">
        <f>(+V330/W330)*100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4" t="s">
        <v>50</v>
      </c>
      <c r="K331" s="53"/>
      <c r="L331" s="70">
        <v>1797.2</v>
      </c>
      <c r="M331" s="70"/>
      <c r="N331" s="70"/>
      <c r="O331" s="70"/>
      <c r="P331" s="70"/>
      <c r="Q331" s="23">
        <f>SUM(L331:P331)</f>
        <v>1797.2</v>
      </c>
      <c r="R331" s="70"/>
      <c r="S331" s="70"/>
      <c r="T331" s="70"/>
      <c r="U331" s="70"/>
      <c r="V331" s="23"/>
      <c r="W331" s="23">
        <f>+Q331+V331</f>
        <v>1797.2</v>
      </c>
      <c r="X331" s="23">
        <f>(+Q331/W331)*100</f>
        <v>100</v>
      </c>
      <c r="Y331" s="23">
        <f>(+V331/W331)*100</f>
        <v>0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51</v>
      </c>
      <c r="K332" s="53"/>
      <c r="L332" s="70">
        <v>1753.3</v>
      </c>
      <c r="M332" s="70"/>
      <c r="N332" s="70"/>
      <c r="O332" s="70"/>
      <c r="P332" s="70"/>
      <c r="Q332" s="23">
        <f>SUM(L332:P332)</f>
        <v>1753.3</v>
      </c>
      <c r="R332" s="70"/>
      <c r="S332" s="70"/>
      <c r="T332" s="70"/>
      <c r="U332" s="70"/>
      <c r="V332" s="23"/>
      <c r="W332" s="23">
        <f>+Q332+V332</f>
        <v>1753.3</v>
      </c>
      <c r="X332" s="23">
        <f>(+Q332/W332)*100</f>
        <v>100</v>
      </c>
      <c r="Y332" s="23">
        <f>(+V332/W332)*100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52</v>
      </c>
      <c r="K333" s="53"/>
      <c r="L333" s="70">
        <f>(+L332/L330)*100</f>
        <v>103.92389307095016</v>
      </c>
      <c r="M333" s="70"/>
      <c r="N333" s="70"/>
      <c r="O333" s="70"/>
      <c r="P333" s="70"/>
      <c r="Q333" s="70">
        <f>(+Q332/Q330)*100</f>
        <v>103.92389307095016</v>
      </c>
      <c r="R333" s="70"/>
      <c r="S333" s="70"/>
      <c r="T333" s="70"/>
      <c r="U333" s="70"/>
      <c r="V333" s="70"/>
      <c r="W333" s="70">
        <f>(+W332/W330)*100</f>
        <v>103.92389307095016</v>
      </c>
      <c r="X333" s="70"/>
      <c r="Y333" s="70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53</v>
      </c>
      <c r="K334" s="53"/>
      <c r="L334" s="70">
        <f>(+L332/L331)*100</f>
        <v>97.55731137324727</v>
      </c>
      <c r="M334" s="70"/>
      <c r="N334" s="70"/>
      <c r="O334" s="70"/>
      <c r="P334" s="70"/>
      <c r="Q334" s="70">
        <f>(+Q332/Q331)*100</f>
        <v>97.55731137324727</v>
      </c>
      <c r="R334" s="70"/>
      <c r="S334" s="70"/>
      <c r="T334" s="70"/>
      <c r="U334" s="70"/>
      <c r="V334" s="70"/>
      <c r="W334" s="70">
        <f>(+W332/W331)*100</f>
        <v>97.55731137324727</v>
      </c>
      <c r="X334" s="70"/>
      <c r="Y334" s="70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/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 t="s">
        <v>125</v>
      </c>
      <c r="I336" s="61"/>
      <c r="J336" s="52" t="s">
        <v>126</v>
      </c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4" t="s">
        <v>49</v>
      </c>
      <c r="K337" s="53"/>
      <c r="L337" s="70"/>
      <c r="M337" s="70"/>
      <c r="N337" s="70"/>
      <c r="O337" s="70">
        <v>2623.5</v>
      </c>
      <c r="P337" s="70"/>
      <c r="Q337" s="23">
        <f>SUM(L337:P337)</f>
        <v>2623.5</v>
      </c>
      <c r="R337" s="70"/>
      <c r="S337" s="70"/>
      <c r="T337" s="70"/>
      <c r="U337" s="70"/>
      <c r="V337" s="23"/>
      <c r="W337" s="23">
        <f>+Q337+V337</f>
        <v>2623.5</v>
      </c>
      <c r="X337" s="23">
        <f>(+Q337/W337)*100</f>
        <v>100</v>
      </c>
      <c r="Y337" s="23">
        <f>(+V337/W337)*100</f>
        <v>0</v>
      </c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4" t="s">
        <v>50</v>
      </c>
      <c r="K338" s="53"/>
      <c r="L338" s="70"/>
      <c r="M338" s="70"/>
      <c r="N338" s="70"/>
      <c r="O338" s="70">
        <v>2943.6</v>
      </c>
      <c r="P338" s="70"/>
      <c r="Q338" s="23">
        <f>SUM(L338:P338)</f>
        <v>2943.6</v>
      </c>
      <c r="R338" s="70"/>
      <c r="S338" s="70"/>
      <c r="T338" s="70"/>
      <c r="U338" s="70"/>
      <c r="V338" s="23"/>
      <c r="W338" s="23">
        <f>+Q338+V338</f>
        <v>2943.6</v>
      </c>
      <c r="X338" s="23">
        <f>(+Q338/W338)*100</f>
        <v>100</v>
      </c>
      <c r="Y338" s="23">
        <f>(+V338/W338)*100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51</v>
      </c>
      <c r="K339" s="53"/>
      <c r="L339" s="70"/>
      <c r="M339" s="70"/>
      <c r="N339" s="70"/>
      <c r="O339" s="70">
        <v>2695.6</v>
      </c>
      <c r="P339" s="70"/>
      <c r="Q339" s="23">
        <f>SUM(L339:P339)</f>
        <v>2695.6</v>
      </c>
      <c r="R339" s="70"/>
      <c r="S339" s="70"/>
      <c r="T339" s="70"/>
      <c r="U339" s="70"/>
      <c r="V339" s="23"/>
      <c r="W339" s="23">
        <f>+Q339+V339</f>
        <v>2695.6</v>
      </c>
      <c r="X339" s="23">
        <f>(+Q339/W339)*100</f>
        <v>100</v>
      </c>
      <c r="Y339" s="23">
        <f>(+V339/W339)*100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52</v>
      </c>
      <c r="K340" s="53"/>
      <c r="L340" s="70"/>
      <c r="M340" s="70"/>
      <c r="N340" s="70"/>
      <c r="O340" s="70">
        <f>(+O339/O337)*100</f>
        <v>102.74823708785972</v>
      </c>
      <c r="P340" s="70"/>
      <c r="Q340" s="70">
        <f>(+Q339/Q337)*100</f>
        <v>102.74823708785972</v>
      </c>
      <c r="R340" s="70"/>
      <c r="S340" s="70"/>
      <c r="T340" s="70"/>
      <c r="U340" s="70"/>
      <c r="V340" s="70"/>
      <c r="W340" s="70">
        <f>(+W339/W337)*100</f>
        <v>102.74823708785972</v>
      </c>
      <c r="X340" s="70"/>
      <c r="Y340" s="70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53</v>
      </c>
      <c r="K341" s="53"/>
      <c r="L341" s="70"/>
      <c r="M341" s="70"/>
      <c r="N341" s="70"/>
      <c r="O341" s="70">
        <f>(+O339/O338)*100</f>
        <v>91.57494224758798</v>
      </c>
      <c r="P341" s="70"/>
      <c r="Q341" s="70">
        <f>(+Q339/Q338)*100</f>
        <v>91.57494224758798</v>
      </c>
      <c r="R341" s="70"/>
      <c r="S341" s="70"/>
      <c r="T341" s="70"/>
      <c r="U341" s="70"/>
      <c r="V341" s="70"/>
      <c r="W341" s="70">
        <f>(+W339/W338)*100</f>
        <v>91.57494224758798</v>
      </c>
      <c r="X341" s="70"/>
      <c r="Y341" s="70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/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 t="s">
        <v>127</v>
      </c>
      <c r="C343" s="51"/>
      <c r="D343" s="51"/>
      <c r="E343" s="51"/>
      <c r="F343" s="51"/>
      <c r="G343" s="51"/>
      <c r="H343" s="51"/>
      <c r="I343" s="61"/>
      <c r="J343" s="52" t="s">
        <v>128</v>
      </c>
      <c r="K343" s="53"/>
      <c r="L343" s="70"/>
      <c r="M343" s="23"/>
      <c r="N343" s="70"/>
      <c r="O343" s="70"/>
      <c r="P343" s="23"/>
      <c r="Q343" s="23"/>
      <c r="R343" s="23"/>
      <c r="S343" s="70"/>
      <c r="T343" s="70"/>
      <c r="U343" s="70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4" t="s">
        <v>49</v>
      </c>
      <c r="K344" s="53"/>
      <c r="L344" s="70">
        <f aca="true" t="shared" si="8" ref="L344:O345">+L351+L798+L853</f>
        <v>243013.8</v>
      </c>
      <c r="M344" s="70">
        <f t="shared" si="8"/>
        <v>14100</v>
      </c>
      <c r="N344" s="70">
        <f t="shared" si="8"/>
        <v>143793</v>
      </c>
      <c r="O344" s="70">
        <f t="shared" si="8"/>
        <v>11609257.4</v>
      </c>
      <c r="P344" s="70"/>
      <c r="Q344" s="23">
        <f>SUM(L344:P344)</f>
        <v>12010164.200000001</v>
      </c>
      <c r="R344" s="70">
        <f aca="true" t="shared" si="9" ref="R344:T345">+R351+R798+R853</f>
        <v>6300</v>
      </c>
      <c r="S344" s="70">
        <f t="shared" si="9"/>
        <v>4500</v>
      </c>
      <c r="T344" s="70">
        <f t="shared" si="9"/>
        <v>3000</v>
      </c>
      <c r="U344" s="70"/>
      <c r="V344" s="23">
        <f>SUM(R344:U344)</f>
        <v>13800</v>
      </c>
      <c r="W344" s="23">
        <f>+Q344+V344</f>
        <v>12023964.200000001</v>
      </c>
      <c r="X344" s="23">
        <f>(+Q344/W344)*100</f>
        <v>99.88522919920204</v>
      </c>
      <c r="Y344" s="23">
        <f>(+V344/W344)*100</f>
        <v>0.11477080079795977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4" t="s">
        <v>50</v>
      </c>
      <c r="K345" s="53"/>
      <c r="L345" s="70">
        <f t="shared" si="8"/>
        <v>249068.69999999998</v>
      </c>
      <c r="M345" s="70">
        <f t="shared" si="8"/>
        <v>14394.900000000001</v>
      </c>
      <c r="N345" s="70">
        <f t="shared" si="8"/>
        <v>137715.30000000002</v>
      </c>
      <c r="O345" s="70">
        <f t="shared" si="8"/>
        <v>11621125.100000001</v>
      </c>
      <c r="P345" s="70"/>
      <c r="Q345" s="23">
        <f>SUM(L345:P345)</f>
        <v>12022304.000000002</v>
      </c>
      <c r="R345" s="70">
        <f t="shared" si="9"/>
        <v>6300</v>
      </c>
      <c r="S345" s="70">
        <f t="shared" si="9"/>
        <v>5683.7</v>
      </c>
      <c r="T345" s="70">
        <f t="shared" si="9"/>
        <v>1961.3</v>
      </c>
      <c r="U345" s="70"/>
      <c r="V345" s="23">
        <f>SUM(R345:U345)</f>
        <v>13945</v>
      </c>
      <c r="W345" s="23">
        <f>+Q345+V345</f>
        <v>12036249.000000002</v>
      </c>
      <c r="X345" s="23">
        <f>(+Q345/W345)*100</f>
        <v>99.88414164579015</v>
      </c>
      <c r="Y345" s="23">
        <f>(+V345/W345)*100</f>
        <v>0.1158583542098539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51</v>
      </c>
      <c r="K346" s="53"/>
      <c r="L346" s="70">
        <f>+L353+L800+L864</f>
        <v>246548.5</v>
      </c>
      <c r="M346" s="70">
        <f>+M353+M800+M864</f>
        <v>12543.4</v>
      </c>
      <c r="N346" s="70">
        <f>+N353+N800+N864</f>
        <v>109345</v>
      </c>
      <c r="O346" s="70">
        <f>+O353+O800+O864</f>
        <v>11586367</v>
      </c>
      <c r="P346" s="70"/>
      <c r="Q346" s="23">
        <f>SUM(L346:P346)</f>
        <v>11954803.9</v>
      </c>
      <c r="R346" s="70">
        <f>+R353+R800+R864</f>
        <v>5042</v>
      </c>
      <c r="S346" s="70">
        <f>+S353+S800+S864</f>
        <v>5391.1</v>
      </c>
      <c r="T346" s="70">
        <f>+T353+T800+T864</f>
        <v>1546.9</v>
      </c>
      <c r="U346" s="70"/>
      <c r="V346" s="23">
        <f>SUM(R346:U346)</f>
        <v>11980</v>
      </c>
      <c r="W346" s="23">
        <f>+Q346+V346</f>
        <v>11966783.9</v>
      </c>
      <c r="X346" s="23">
        <f>(+Q346/W346)*100</f>
        <v>99.89988956013487</v>
      </c>
      <c r="Y346" s="23">
        <f>(+V346/W346)*100</f>
        <v>0.10011043986513368</v>
      </c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52</v>
      </c>
      <c r="K347" s="53"/>
      <c r="L347" s="70">
        <f aca="true" t="shared" si="10" ref="L347:W347">(+L346/L344)*100</f>
        <v>101.45452645076122</v>
      </c>
      <c r="M347" s="70">
        <f t="shared" si="10"/>
        <v>88.96028368794326</v>
      </c>
      <c r="N347" s="70">
        <f t="shared" si="10"/>
        <v>76.04334007914154</v>
      </c>
      <c r="O347" s="70">
        <f t="shared" si="10"/>
        <v>99.80282632031226</v>
      </c>
      <c r="P347" s="70"/>
      <c r="Q347" s="70">
        <f t="shared" si="10"/>
        <v>99.53905459510702</v>
      </c>
      <c r="R347" s="70">
        <f t="shared" si="10"/>
        <v>80.03174603174602</v>
      </c>
      <c r="S347" s="70">
        <f t="shared" si="10"/>
        <v>119.80222222222223</v>
      </c>
      <c r="T347" s="70">
        <f t="shared" si="10"/>
        <v>51.56333333333334</v>
      </c>
      <c r="U347" s="70"/>
      <c r="V347" s="70">
        <f t="shared" si="10"/>
        <v>86.81159420289855</v>
      </c>
      <c r="W347" s="70">
        <f t="shared" si="10"/>
        <v>99.52444718689365</v>
      </c>
      <c r="X347" s="70"/>
      <c r="Y347" s="70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53</v>
      </c>
      <c r="K348" s="53"/>
      <c r="L348" s="70">
        <f>(+L346/L345)*100</f>
        <v>98.9881506588343</v>
      </c>
      <c r="M348" s="70">
        <f aca="true" t="shared" si="11" ref="M348:W348">(+M346/M345)*100</f>
        <v>87.13780575064779</v>
      </c>
      <c r="N348" s="70">
        <f t="shared" si="11"/>
        <v>79.3993114781001</v>
      </c>
      <c r="O348" s="70">
        <f t="shared" si="11"/>
        <v>99.700905895936</v>
      </c>
      <c r="P348" s="70"/>
      <c r="Q348" s="70">
        <f t="shared" si="11"/>
        <v>99.43854272858181</v>
      </c>
      <c r="R348" s="70">
        <f t="shared" si="11"/>
        <v>80.03174603174602</v>
      </c>
      <c r="S348" s="70">
        <f t="shared" si="11"/>
        <v>94.85194503580415</v>
      </c>
      <c r="T348" s="70">
        <f>(+T346/T345)*100</f>
        <v>78.87115688573905</v>
      </c>
      <c r="U348" s="70"/>
      <c r="V348" s="70">
        <f t="shared" si="11"/>
        <v>85.90892793115812</v>
      </c>
      <c r="W348" s="70">
        <f t="shared" si="11"/>
        <v>99.42286753954657</v>
      </c>
      <c r="X348" s="70"/>
      <c r="Y348" s="70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/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3.25">
      <c r="A350" s="4"/>
      <c r="B350" s="51"/>
      <c r="C350" s="51" t="s">
        <v>129</v>
      </c>
      <c r="D350" s="51"/>
      <c r="E350" s="51"/>
      <c r="F350" s="51"/>
      <c r="G350" s="51"/>
      <c r="H350" s="51"/>
      <c r="I350" s="61"/>
      <c r="J350" s="52" t="s">
        <v>130</v>
      </c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4" t="s">
        <v>49</v>
      </c>
      <c r="K351" s="53"/>
      <c r="L351" s="70">
        <f>+L359</f>
        <v>243013.8</v>
      </c>
      <c r="M351" s="70">
        <f>+M359</f>
        <v>14100</v>
      </c>
      <c r="N351" s="70">
        <f>+N359</f>
        <v>143793</v>
      </c>
      <c r="O351" s="70">
        <f>+O359</f>
        <v>25799.699999999997</v>
      </c>
      <c r="P351" s="70"/>
      <c r="Q351" s="23">
        <f>SUM(L351:P351)</f>
        <v>426706.5</v>
      </c>
      <c r="R351" s="70">
        <f>+R359</f>
        <v>225</v>
      </c>
      <c r="S351" s="70">
        <f>+S359</f>
        <v>4500</v>
      </c>
      <c r="T351" s="70">
        <f>+T359</f>
        <v>3000</v>
      </c>
      <c r="U351" s="70"/>
      <c r="V351" s="23">
        <f>SUM(R351:U351)</f>
        <v>7725</v>
      </c>
      <c r="W351" s="23">
        <f>+Q351+V351</f>
        <v>434431.5</v>
      </c>
      <c r="X351" s="23">
        <f>(+Q351/W351)*100</f>
        <v>98.22181402591663</v>
      </c>
      <c r="Y351" s="23">
        <f>(+V351/W351)*100</f>
        <v>1.778185974083371</v>
      </c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4" t="s">
        <v>50</v>
      </c>
      <c r="K352" s="53"/>
      <c r="L352" s="70">
        <f aca="true" t="shared" si="12" ref="L352:O353">+L369</f>
        <v>249068.69999999998</v>
      </c>
      <c r="M352" s="70">
        <f t="shared" si="12"/>
        <v>14394.900000000001</v>
      </c>
      <c r="N352" s="70">
        <f t="shared" si="12"/>
        <v>137715.30000000002</v>
      </c>
      <c r="O352" s="70">
        <f t="shared" si="12"/>
        <v>27587.9</v>
      </c>
      <c r="P352" s="70"/>
      <c r="Q352" s="23">
        <f>SUM(L352:P352)</f>
        <v>428766.80000000005</v>
      </c>
      <c r="R352" s="70">
        <f aca="true" t="shared" si="13" ref="R352:T353">+R369</f>
        <v>225</v>
      </c>
      <c r="S352" s="70">
        <f t="shared" si="13"/>
        <v>5683.7</v>
      </c>
      <c r="T352" s="70">
        <f t="shared" si="13"/>
        <v>1961.3</v>
      </c>
      <c r="U352" s="70"/>
      <c r="V352" s="23">
        <f>SUM(R352:U352)</f>
        <v>7870</v>
      </c>
      <c r="W352" s="23">
        <f>+Q352+V352</f>
        <v>436636.80000000005</v>
      </c>
      <c r="X352" s="23">
        <f>(+Q352/W352)*100</f>
        <v>98.19758664409413</v>
      </c>
      <c r="Y352" s="23">
        <f>(+V352/W352)*100</f>
        <v>1.8024133559058693</v>
      </c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51</v>
      </c>
      <c r="K353" s="53"/>
      <c r="L353" s="21">
        <f t="shared" si="12"/>
        <v>246548.5</v>
      </c>
      <c r="M353" s="21">
        <f t="shared" si="12"/>
        <v>12543.4</v>
      </c>
      <c r="N353" s="21">
        <f t="shared" si="12"/>
        <v>109345</v>
      </c>
      <c r="O353" s="21">
        <f t="shared" si="12"/>
        <v>23333.899999999998</v>
      </c>
      <c r="P353" s="21"/>
      <c r="Q353" s="23">
        <f>SUM(L353:P353)</f>
        <v>391770.80000000005</v>
      </c>
      <c r="R353" s="21">
        <f t="shared" si="13"/>
        <v>0</v>
      </c>
      <c r="S353" s="21">
        <f t="shared" si="13"/>
        <v>5391.1</v>
      </c>
      <c r="T353" s="21">
        <f t="shared" si="13"/>
        <v>1546.9</v>
      </c>
      <c r="U353" s="21"/>
      <c r="V353" s="23">
        <f>SUM(R353:U353)</f>
        <v>6938</v>
      </c>
      <c r="W353" s="23">
        <f>+Q353+V353</f>
        <v>398708.80000000005</v>
      </c>
      <c r="X353" s="23">
        <f>(+Q353/W353)*100</f>
        <v>98.25988290200767</v>
      </c>
      <c r="Y353" s="23">
        <f>(+V353/W353)*100</f>
        <v>1.7401170979923193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52</v>
      </c>
      <c r="K354" s="53"/>
      <c r="L354" s="70">
        <f aca="true" t="shared" si="14" ref="L354:W354">(+L353/L351)*100</f>
        <v>101.45452645076122</v>
      </c>
      <c r="M354" s="70">
        <f t="shared" si="14"/>
        <v>88.96028368794326</v>
      </c>
      <c r="N354" s="70">
        <f t="shared" si="14"/>
        <v>76.04334007914154</v>
      </c>
      <c r="O354" s="70">
        <f t="shared" si="14"/>
        <v>90.44252452547899</v>
      </c>
      <c r="P354" s="70"/>
      <c r="Q354" s="70">
        <f t="shared" si="14"/>
        <v>91.8127096728079</v>
      </c>
      <c r="R354" s="70">
        <f t="shared" si="14"/>
        <v>0</v>
      </c>
      <c r="S354" s="70">
        <f t="shared" si="14"/>
        <v>119.80222222222223</v>
      </c>
      <c r="T354" s="70">
        <f t="shared" si="14"/>
        <v>51.56333333333334</v>
      </c>
      <c r="U354" s="70"/>
      <c r="V354" s="70">
        <f t="shared" si="14"/>
        <v>89.81229773462783</v>
      </c>
      <c r="W354" s="70">
        <f t="shared" si="14"/>
        <v>91.7771386282993</v>
      </c>
      <c r="X354" s="70"/>
      <c r="Y354" s="70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53</v>
      </c>
      <c r="K355" s="53"/>
      <c r="L355" s="70">
        <f>(+L353/L352)*100</f>
        <v>98.9881506588343</v>
      </c>
      <c r="M355" s="70">
        <f aca="true" t="shared" si="15" ref="M355:W355">(+M353/M352)*100</f>
        <v>87.13780575064779</v>
      </c>
      <c r="N355" s="70">
        <f t="shared" si="15"/>
        <v>79.3993114781001</v>
      </c>
      <c r="O355" s="70">
        <f t="shared" si="15"/>
        <v>84.58019639044653</v>
      </c>
      <c r="P355" s="70"/>
      <c r="Q355" s="70">
        <f t="shared" si="15"/>
        <v>91.37153343029358</v>
      </c>
      <c r="R355" s="70">
        <f t="shared" si="15"/>
        <v>0</v>
      </c>
      <c r="S355" s="70">
        <f t="shared" si="15"/>
        <v>94.85194503580415</v>
      </c>
      <c r="T355" s="70">
        <f>(+T353/T352)*100</f>
        <v>78.87115688573905</v>
      </c>
      <c r="U355" s="70"/>
      <c r="V355" s="70">
        <f t="shared" si="15"/>
        <v>88.15756035578146</v>
      </c>
      <c r="W355" s="70">
        <f t="shared" si="15"/>
        <v>91.31360435034335</v>
      </c>
      <c r="X355" s="70"/>
      <c r="Y355" s="70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/>
      <c r="K356" s="53"/>
      <c r="L356" s="70"/>
      <c r="M356" s="23"/>
      <c r="N356" s="70"/>
      <c r="O356" s="70"/>
      <c r="P356" s="23"/>
      <c r="Q356" s="23"/>
      <c r="R356" s="23"/>
      <c r="S356" s="70"/>
      <c r="T356" s="70"/>
      <c r="U356" s="70"/>
      <c r="V356" s="23"/>
      <c r="W356" s="23"/>
      <c r="X356" s="23"/>
      <c r="Y356" s="23"/>
      <c r="Z356" s="4"/>
    </row>
    <row r="357" spans="1:26" ht="23.25">
      <c r="A357" s="4"/>
      <c r="B357" s="56"/>
      <c r="C357" s="56"/>
      <c r="D357" s="56" t="s">
        <v>78</v>
      </c>
      <c r="E357" s="56"/>
      <c r="F357" s="56"/>
      <c r="G357" s="56"/>
      <c r="H357" s="56"/>
      <c r="I357" s="61"/>
      <c r="J357" s="52" t="s">
        <v>79</v>
      </c>
      <c r="K357" s="53"/>
      <c r="L357" s="70"/>
      <c r="M357" s="23"/>
      <c r="N357" s="70"/>
      <c r="O357" s="70"/>
      <c r="P357" s="23"/>
      <c r="Q357" s="23"/>
      <c r="R357" s="23"/>
      <c r="S357" s="70"/>
      <c r="T357" s="70"/>
      <c r="U357" s="70"/>
      <c r="V357" s="23"/>
      <c r="W357" s="23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4" t="s">
        <v>80</v>
      </c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4" t="s">
        <v>49</v>
      </c>
      <c r="K359" s="53"/>
      <c r="L359" s="70">
        <f>+L375</f>
        <v>243013.8</v>
      </c>
      <c r="M359" s="70">
        <f aca="true" t="shared" si="16" ref="M359:T359">+M375</f>
        <v>14100</v>
      </c>
      <c r="N359" s="70">
        <f t="shared" si="16"/>
        <v>143793</v>
      </c>
      <c r="O359" s="70">
        <f t="shared" si="16"/>
        <v>25799.699999999997</v>
      </c>
      <c r="P359" s="70">
        <f t="shared" si="16"/>
        <v>0</v>
      </c>
      <c r="Q359" s="23">
        <f>SUM(L359:P359)</f>
        <v>426706.5</v>
      </c>
      <c r="R359" s="70">
        <f t="shared" si="16"/>
        <v>225</v>
      </c>
      <c r="S359" s="70">
        <f t="shared" si="16"/>
        <v>4500</v>
      </c>
      <c r="T359" s="70">
        <f t="shared" si="16"/>
        <v>3000</v>
      </c>
      <c r="U359" s="70"/>
      <c r="V359" s="23">
        <f>SUM(R359:U359)</f>
        <v>7725</v>
      </c>
      <c r="W359" s="23">
        <f>+Q359+V359</f>
        <v>434431.5</v>
      </c>
      <c r="X359" s="23">
        <f>(+Q359/W359)*100</f>
        <v>98.22181402591663</v>
      </c>
      <c r="Y359" s="23">
        <f>(+V359/W359)*100</f>
        <v>1.778185974083371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183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127</v>
      </c>
      <c r="C369" s="51" t="s">
        <v>129</v>
      </c>
      <c r="D369" s="51" t="s">
        <v>78</v>
      </c>
      <c r="E369" s="51"/>
      <c r="F369" s="51"/>
      <c r="G369" s="51"/>
      <c r="H369" s="51"/>
      <c r="I369" s="61"/>
      <c r="J369" s="54" t="s">
        <v>50</v>
      </c>
      <c r="K369" s="55"/>
      <c r="L369" s="70">
        <f aca="true" t="shared" si="17" ref="L369:O370">+L376</f>
        <v>249068.69999999998</v>
      </c>
      <c r="M369" s="70">
        <f t="shared" si="17"/>
        <v>14394.900000000001</v>
      </c>
      <c r="N369" s="70">
        <f t="shared" si="17"/>
        <v>137715.30000000002</v>
      </c>
      <c r="O369" s="70">
        <f t="shared" si="17"/>
        <v>27587.9</v>
      </c>
      <c r="P369" s="70"/>
      <c r="Q369" s="23">
        <f>SUM(L369:P369)</f>
        <v>428766.80000000005</v>
      </c>
      <c r="R369" s="70">
        <f aca="true" t="shared" si="18" ref="R369:T370">+R376</f>
        <v>225</v>
      </c>
      <c r="S369" s="70">
        <f t="shared" si="18"/>
        <v>5683.7</v>
      </c>
      <c r="T369" s="70">
        <f t="shared" si="18"/>
        <v>1961.3</v>
      </c>
      <c r="U369" s="70"/>
      <c r="V369" s="23">
        <f>SUM(R369:U369)</f>
        <v>7870</v>
      </c>
      <c r="W369" s="23">
        <f>+Q369+V369</f>
        <v>436636.80000000005</v>
      </c>
      <c r="X369" s="23">
        <f>(+Q369/W369)*100</f>
        <v>98.19758664409413</v>
      </c>
      <c r="Y369" s="23">
        <f>(+V369/W369)*100</f>
        <v>1.8024133559058693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2" t="s">
        <v>51</v>
      </c>
      <c r="K370" s="55"/>
      <c r="L370" s="70">
        <f t="shared" si="17"/>
        <v>246548.5</v>
      </c>
      <c r="M370" s="70">
        <f t="shared" si="17"/>
        <v>12543.4</v>
      </c>
      <c r="N370" s="70">
        <f t="shared" si="17"/>
        <v>109345</v>
      </c>
      <c r="O370" s="70">
        <f t="shared" si="17"/>
        <v>23333.899999999998</v>
      </c>
      <c r="P370" s="70"/>
      <c r="Q370" s="23">
        <f>SUM(L370:P370)</f>
        <v>391770.80000000005</v>
      </c>
      <c r="R370" s="70">
        <f t="shared" si="18"/>
        <v>0</v>
      </c>
      <c r="S370" s="70">
        <f t="shared" si="18"/>
        <v>5391.1</v>
      </c>
      <c r="T370" s="70">
        <f t="shared" si="18"/>
        <v>1546.9</v>
      </c>
      <c r="U370" s="70"/>
      <c r="V370" s="23">
        <f>SUM(R370:U370)</f>
        <v>6938</v>
      </c>
      <c r="W370" s="23">
        <f>+Q370+V370</f>
        <v>398708.80000000005</v>
      </c>
      <c r="X370" s="23">
        <f>(+Q370/W370)*100</f>
        <v>98.25988290200767</v>
      </c>
      <c r="Y370" s="23">
        <f>(+V370/W370)*100</f>
        <v>1.7401170979923193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52</v>
      </c>
      <c r="K371" s="53"/>
      <c r="L371" s="70">
        <f>(+L370/L359)*100</f>
        <v>101.45452645076122</v>
      </c>
      <c r="M371" s="70">
        <f aca="true" t="shared" si="19" ref="M371:W371">(+M370/M359)*100</f>
        <v>88.96028368794326</v>
      </c>
      <c r="N371" s="70">
        <f t="shared" si="19"/>
        <v>76.04334007914154</v>
      </c>
      <c r="O371" s="70">
        <f t="shared" si="19"/>
        <v>90.44252452547899</v>
      </c>
      <c r="P371" s="70"/>
      <c r="Q371" s="70">
        <f t="shared" si="19"/>
        <v>91.8127096728079</v>
      </c>
      <c r="R371" s="70">
        <f t="shared" si="19"/>
        <v>0</v>
      </c>
      <c r="S371" s="70">
        <f t="shared" si="19"/>
        <v>119.80222222222223</v>
      </c>
      <c r="T371" s="70">
        <f t="shared" si="19"/>
        <v>51.56333333333334</v>
      </c>
      <c r="U371" s="70"/>
      <c r="V371" s="70">
        <f t="shared" si="19"/>
        <v>89.81229773462783</v>
      </c>
      <c r="W371" s="70">
        <f t="shared" si="19"/>
        <v>91.7771386282993</v>
      </c>
      <c r="X371" s="70"/>
      <c r="Y371" s="70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53</v>
      </c>
      <c r="K372" s="53"/>
      <c r="L372" s="70">
        <f>(+L370/L369)*100</f>
        <v>98.9881506588343</v>
      </c>
      <c r="M372" s="70">
        <f aca="true" t="shared" si="20" ref="M372:W372">(+M370/M369)*100</f>
        <v>87.13780575064779</v>
      </c>
      <c r="N372" s="70">
        <f t="shared" si="20"/>
        <v>79.3993114781001</v>
      </c>
      <c r="O372" s="70">
        <f t="shared" si="20"/>
        <v>84.58019639044653</v>
      </c>
      <c r="P372" s="70"/>
      <c r="Q372" s="70">
        <f t="shared" si="20"/>
        <v>91.37153343029358</v>
      </c>
      <c r="R372" s="70">
        <f t="shared" si="20"/>
        <v>0</v>
      </c>
      <c r="S372" s="70">
        <f t="shared" si="20"/>
        <v>94.85194503580415</v>
      </c>
      <c r="T372" s="70">
        <f>(+T370/T369)*100</f>
        <v>78.87115688573905</v>
      </c>
      <c r="U372" s="70"/>
      <c r="V372" s="70">
        <f t="shared" si="20"/>
        <v>88.15756035578146</v>
      </c>
      <c r="W372" s="70">
        <f t="shared" si="20"/>
        <v>91.31360435034335</v>
      </c>
      <c r="X372" s="70"/>
      <c r="Y372" s="70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/>
      <c r="K373" s="53"/>
      <c r="L373" s="70"/>
      <c r="M373" s="23"/>
      <c r="N373" s="70"/>
      <c r="O373" s="70"/>
      <c r="P373" s="23"/>
      <c r="Q373" s="23"/>
      <c r="R373" s="23"/>
      <c r="S373" s="70"/>
      <c r="T373" s="70"/>
      <c r="U373" s="70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 t="s">
        <v>81</v>
      </c>
      <c r="F374" s="51"/>
      <c r="G374" s="51"/>
      <c r="H374" s="51"/>
      <c r="I374" s="61"/>
      <c r="J374" s="52" t="s">
        <v>82</v>
      </c>
      <c r="K374" s="53"/>
      <c r="L374" s="70"/>
      <c r="M374" s="23"/>
      <c r="N374" s="70"/>
      <c r="O374" s="70"/>
      <c r="P374" s="23"/>
      <c r="Q374" s="23"/>
      <c r="R374" s="23"/>
      <c r="S374" s="70"/>
      <c r="T374" s="70"/>
      <c r="U374" s="70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4" t="s">
        <v>49</v>
      </c>
      <c r="K375" s="53"/>
      <c r="L375" s="70">
        <f>+L383+L445+L476+L507+L564+L595+L618+L688+L719+L759</f>
        <v>243013.8</v>
      </c>
      <c r="M375" s="70">
        <f aca="true" t="shared" si="21" ref="M375:T375">+M383+M445+M476+M507+M564+M595+M618+M688+M719+M759</f>
        <v>14100</v>
      </c>
      <c r="N375" s="70">
        <f t="shared" si="21"/>
        <v>143793</v>
      </c>
      <c r="O375" s="70">
        <f t="shared" si="21"/>
        <v>25799.699999999997</v>
      </c>
      <c r="P375" s="70"/>
      <c r="Q375" s="23">
        <f>SUM(L375:P375)</f>
        <v>426706.5</v>
      </c>
      <c r="R375" s="70">
        <f t="shared" si="21"/>
        <v>225</v>
      </c>
      <c r="S375" s="70">
        <f t="shared" si="21"/>
        <v>4500</v>
      </c>
      <c r="T375" s="70">
        <f t="shared" si="21"/>
        <v>3000</v>
      </c>
      <c r="U375" s="70"/>
      <c r="V375" s="23">
        <f>SUM(R375:U375)</f>
        <v>7725</v>
      </c>
      <c r="W375" s="23">
        <f>+Q375+V375</f>
        <v>434431.5</v>
      </c>
      <c r="X375" s="23">
        <f>(+Q375/W375)*100</f>
        <v>98.22181402591663</v>
      </c>
      <c r="Y375" s="23">
        <f>(+V375/W375)*100</f>
        <v>1.778185974083371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4" t="s">
        <v>50</v>
      </c>
      <c r="K376" s="53"/>
      <c r="L376" s="70">
        <f>+L760+L729+L689+L619+L596+L565+L508+L477+L446+L384</f>
        <v>249068.69999999998</v>
      </c>
      <c r="M376" s="70">
        <f aca="true" t="shared" si="22" ref="M376:T376">+M760+M729+M689+M619+M596+M565+M508+M477+M446+M384</f>
        <v>14394.900000000001</v>
      </c>
      <c r="N376" s="70">
        <f t="shared" si="22"/>
        <v>137715.30000000002</v>
      </c>
      <c r="O376" s="70">
        <f t="shared" si="22"/>
        <v>27587.9</v>
      </c>
      <c r="P376" s="70"/>
      <c r="Q376" s="23">
        <f>SUM(L376:P376)</f>
        <v>428766.80000000005</v>
      </c>
      <c r="R376" s="70">
        <f t="shared" si="22"/>
        <v>225</v>
      </c>
      <c r="S376" s="70">
        <f t="shared" si="22"/>
        <v>5683.7</v>
      </c>
      <c r="T376" s="70">
        <f t="shared" si="22"/>
        <v>1961.3</v>
      </c>
      <c r="U376" s="70"/>
      <c r="V376" s="23">
        <f>SUM(R376:U376)</f>
        <v>7870</v>
      </c>
      <c r="W376" s="23">
        <f>+Q376+V376</f>
        <v>436636.80000000005</v>
      </c>
      <c r="X376" s="23">
        <f>(+Q376/W376)*100</f>
        <v>98.19758664409413</v>
      </c>
      <c r="Y376" s="23">
        <f>(+V376/W376)*100</f>
        <v>1.8024133559058693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51</v>
      </c>
      <c r="K377" s="53"/>
      <c r="L377" s="70">
        <f>+L761+L730+L690+L620+L597+L566+L509+L478+L447+L385</f>
        <v>246548.5</v>
      </c>
      <c r="M377" s="70">
        <f aca="true" t="shared" si="23" ref="M377:T377">+M761+M730+M690+M620+M597+M566+M509+M478+M447+M385</f>
        <v>12543.4</v>
      </c>
      <c r="N377" s="70">
        <f t="shared" si="23"/>
        <v>109345</v>
      </c>
      <c r="O377" s="70">
        <f t="shared" si="23"/>
        <v>23333.899999999998</v>
      </c>
      <c r="P377" s="70"/>
      <c r="Q377" s="23">
        <f>SUM(L377:P377)</f>
        <v>391770.80000000005</v>
      </c>
      <c r="R377" s="70">
        <f t="shared" si="23"/>
        <v>0</v>
      </c>
      <c r="S377" s="70">
        <f t="shared" si="23"/>
        <v>5391.1</v>
      </c>
      <c r="T377" s="70">
        <f t="shared" si="23"/>
        <v>1546.9</v>
      </c>
      <c r="U377" s="70"/>
      <c r="V377" s="23">
        <f>SUM(R377:U377)</f>
        <v>6938</v>
      </c>
      <c r="W377" s="23">
        <f>+Q377+V377</f>
        <v>398708.80000000005</v>
      </c>
      <c r="X377" s="23">
        <f>(+Q377/W377)*100</f>
        <v>98.25988290200767</v>
      </c>
      <c r="Y377" s="23">
        <f>(+V377/W377)*100</f>
        <v>1.7401170979923193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52</v>
      </c>
      <c r="K378" s="53"/>
      <c r="L378" s="70">
        <f aca="true" t="shared" si="24" ref="L378:W378">(+L377/L375)*100</f>
        <v>101.45452645076122</v>
      </c>
      <c r="M378" s="70">
        <f t="shared" si="24"/>
        <v>88.96028368794326</v>
      </c>
      <c r="N378" s="70">
        <f t="shared" si="24"/>
        <v>76.04334007914154</v>
      </c>
      <c r="O378" s="70">
        <f t="shared" si="24"/>
        <v>90.44252452547899</v>
      </c>
      <c r="P378" s="70"/>
      <c r="Q378" s="70">
        <f t="shared" si="24"/>
        <v>91.8127096728079</v>
      </c>
      <c r="R378" s="70">
        <f t="shared" si="24"/>
        <v>0</v>
      </c>
      <c r="S378" s="70">
        <f t="shared" si="24"/>
        <v>119.80222222222223</v>
      </c>
      <c r="T378" s="70">
        <f t="shared" si="24"/>
        <v>51.56333333333334</v>
      </c>
      <c r="U378" s="70"/>
      <c r="V378" s="70">
        <f t="shared" si="24"/>
        <v>89.81229773462783</v>
      </c>
      <c r="W378" s="70">
        <f t="shared" si="24"/>
        <v>91.7771386282993</v>
      </c>
      <c r="X378" s="70"/>
      <c r="Y378" s="70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53</v>
      </c>
      <c r="K379" s="53"/>
      <c r="L379" s="70">
        <f>(+L377/L376)*100</f>
        <v>98.9881506588343</v>
      </c>
      <c r="M379" s="70">
        <f aca="true" t="shared" si="25" ref="M379:W379">(+M377/M376)*100</f>
        <v>87.13780575064779</v>
      </c>
      <c r="N379" s="70">
        <f t="shared" si="25"/>
        <v>79.3993114781001</v>
      </c>
      <c r="O379" s="70">
        <f t="shared" si="25"/>
        <v>84.58019639044653</v>
      </c>
      <c r="P379" s="70"/>
      <c r="Q379" s="70">
        <f t="shared" si="25"/>
        <v>91.37153343029358</v>
      </c>
      <c r="R379" s="70">
        <f t="shared" si="25"/>
        <v>0</v>
      </c>
      <c r="S379" s="70">
        <f t="shared" si="25"/>
        <v>94.85194503580415</v>
      </c>
      <c r="T379" s="70">
        <f t="shared" si="25"/>
        <v>78.87115688573905</v>
      </c>
      <c r="U379" s="70"/>
      <c r="V379" s="70">
        <f t="shared" si="25"/>
        <v>88.15756035578146</v>
      </c>
      <c r="W379" s="70">
        <f t="shared" si="25"/>
        <v>91.31360435034335</v>
      </c>
      <c r="X379" s="70"/>
      <c r="Y379" s="70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/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 t="s">
        <v>131</v>
      </c>
      <c r="G381" s="51"/>
      <c r="H381" s="51"/>
      <c r="I381" s="61"/>
      <c r="J381" s="52" t="s">
        <v>132</v>
      </c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133</v>
      </c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4" t="s">
        <v>49</v>
      </c>
      <c r="K383" s="53"/>
      <c r="L383" s="21">
        <f aca="true" t="shared" si="26" ref="L383:N385">+L391</f>
        <v>81329.3</v>
      </c>
      <c r="M383" s="21">
        <f t="shared" si="26"/>
        <v>5504.5</v>
      </c>
      <c r="N383" s="21">
        <f t="shared" si="26"/>
        <v>81015.5</v>
      </c>
      <c r="O383" s="21"/>
      <c r="P383" s="21"/>
      <c r="Q383" s="23">
        <f>SUM(L383:P383)</f>
        <v>167849.3</v>
      </c>
      <c r="R383" s="21"/>
      <c r="S383" s="21">
        <f>+S391</f>
        <v>4500</v>
      </c>
      <c r="T383" s="21"/>
      <c r="U383" s="21"/>
      <c r="V383" s="23">
        <f>SUM(R383:U383)</f>
        <v>4500</v>
      </c>
      <c r="W383" s="23">
        <f>+Q383+V383</f>
        <v>172349.3</v>
      </c>
      <c r="X383" s="23">
        <f>(+Q383/W383)*100</f>
        <v>97.38902333806983</v>
      </c>
      <c r="Y383" s="23">
        <f>(+V383/W383)*100</f>
        <v>2.6109766619301618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4" t="s">
        <v>50</v>
      </c>
      <c r="K384" s="53"/>
      <c r="L384" s="70">
        <f t="shared" si="26"/>
        <v>105046</v>
      </c>
      <c r="M384" s="70">
        <f t="shared" si="26"/>
        <v>6806.599999999999</v>
      </c>
      <c r="N384" s="70">
        <f t="shared" si="26"/>
        <v>78094.3</v>
      </c>
      <c r="O384" s="70"/>
      <c r="P384" s="70"/>
      <c r="Q384" s="23">
        <f>SUM(L384:P384)</f>
        <v>189946.90000000002</v>
      </c>
      <c r="R384" s="70"/>
      <c r="S384" s="70">
        <f>+S392</f>
        <v>5683.7</v>
      </c>
      <c r="T384" s="70"/>
      <c r="U384" s="70"/>
      <c r="V384" s="23">
        <f>SUM(R384:U384)</f>
        <v>5683.7</v>
      </c>
      <c r="W384" s="23">
        <f>+Q384+V384</f>
        <v>195630.60000000003</v>
      </c>
      <c r="X384" s="23">
        <f>(+Q384/W384)*100</f>
        <v>97.094677417541</v>
      </c>
      <c r="Y384" s="23">
        <f>(+V384/W384)*100</f>
        <v>2.905322582458981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51</v>
      </c>
      <c r="K385" s="53"/>
      <c r="L385" s="70">
        <f t="shared" si="26"/>
        <v>104329.2</v>
      </c>
      <c r="M385" s="70">
        <f t="shared" si="26"/>
        <v>5967.4</v>
      </c>
      <c r="N385" s="70">
        <f t="shared" si="26"/>
        <v>61063.8</v>
      </c>
      <c r="O385" s="70"/>
      <c r="P385" s="70"/>
      <c r="Q385" s="23">
        <f>SUM(L385:P385)</f>
        <v>171360.4</v>
      </c>
      <c r="R385" s="70"/>
      <c r="S385" s="70">
        <f>+S393</f>
        <v>5391.1</v>
      </c>
      <c r="T385" s="70"/>
      <c r="U385" s="70"/>
      <c r="V385" s="23">
        <f>SUM(R385:U385)</f>
        <v>5391.1</v>
      </c>
      <c r="W385" s="23">
        <f>+Q385+V385</f>
        <v>176751.5</v>
      </c>
      <c r="X385" s="23">
        <f>(+Q385/W385)*100</f>
        <v>96.94989858643349</v>
      </c>
      <c r="Y385" s="23">
        <f>(+V385/W385)*100</f>
        <v>3.0501014135665043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52</v>
      </c>
      <c r="K386" s="53"/>
      <c r="L386" s="70">
        <f aca="true" t="shared" si="27" ref="L386:W386">(+L385/L383)*100</f>
        <v>128.27996798201877</v>
      </c>
      <c r="M386" s="70">
        <f t="shared" si="27"/>
        <v>108.40948315014987</v>
      </c>
      <c r="N386" s="70">
        <f t="shared" si="27"/>
        <v>75.37298418203923</v>
      </c>
      <c r="O386" s="70"/>
      <c r="P386" s="70"/>
      <c r="Q386" s="70">
        <f t="shared" si="27"/>
        <v>102.09181688574216</v>
      </c>
      <c r="R386" s="70"/>
      <c r="S386" s="70">
        <f t="shared" si="27"/>
        <v>119.80222222222223</v>
      </c>
      <c r="T386" s="70"/>
      <c r="U386" s="70"/>
      <c r="V386" s="70">
        <f t="shared" si="27"/>
        <v>119.80222222222223</v>
      </c>
      <c r="W386" s="70">
        <f t="shared" si="27"/>
        <v>102.55423143581088</v>
      </c>
      <c r="X386" s="70"/>
      <c r="Y386" s="70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53</v>
      </c>
      <c r="K387" s="53"/>
      <c r="L387" s="70">
        <f>(+L385/L384)*100</f>
        <v>99.31763227538411</v>
      </c>
      <c r="M387" s="70">
        <f aca="true" t="shared" si="28" ref="M387:W387">(+M385/M384)*100</f>
        <v>87.67079011547617</v>
      </c>
      <c r="N387" s="70">
        <f t="shared" si="28"/>
        <v>78.19239048176372</v>
      </c>
      <c r="O387" s="70"/>
      <c r="P387" s="70"/>
      <c r="Q387" s="70">
        <f t="shared" si="28"/>
        <v>90.21489690013365</v>
      </c>
      <c r="R387" s="70"/>
      <c r="S387" s="70">
        <f t="shared" si="28"/>
        <v>94.85194503580415</v>
      </c>
      <c r="T387" s="70"/>
      <c r="U387" s="70"/>
      <c r="V387" s="70">
        <f t="shared" si="28"/>
        <v>94.85194503580415</v>
      </c>
      <c r="W387" s="70">
        <f t="shared" si="28"/>
        <v>90.34961810677878</v>
      </c>
      <c r="X387" s="70"/>
      <c r="Y387" s="70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/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 t="s">
        <v>63</v>
      </c>
      <c r="H389" s="51"/>
      <c r="I389" s="61"/>
      <c r="J389" s="52" t="s">
        <v>65</v>
      </c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64</v>
      </c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4" t="s">
        <v>49</v>
      </c>
      <c r="K391" s="53"/>
      <c r="L391" s="70">
        <f aca="true" t="shared" si="29" ref="L391:N393">+L437+L430+L422+L414+L398</f>
        <v>81329.3</v>
      </c>
      <c r="M391" s="70">
        <f t="shared" si="29"/>
        <v>5504.5</v>
      </c>
      <c r="N391" s="70">
        <f t="shared" si="29"/>
        <v>81015.5</v>
      </c>
      <c r="O391" s="70"/>
      <c r="P391" s="70"/>
      <c r="Q391" s="23">
        <f>SUM(L391:P391)</f>
        <v>167849.3</v>
      </c>
      <c r="R391" s="70"/>
      <c r="S391" s="70">
        <f>+S437+S430+S422+S414+S398</f>
        <v>4500</v>
      </c>
      <c r="T391" s="70"/>
      <c r="U391" s="70"/>
      <c r="V391" s="23">
        <f>SUM(R391:U391)</f>
        <v>4500</v>
      </c>
      <c r="W391" s="23">
        <f>+Q391+V391</f>
        <v>172349.3</v>
      </c>
      <c r="X391" s="23">
        <f>(+Q391/W391)*100</f>
        <v>97.38902333806983</v>
      </c>
      <c r="Y391" s="23">
        <f>(+V391/W391)*100</f>
        <v>2.6109766619301618</v>
      </c>
      <c r="Z391" s="4"/>
    </row>
    <row r="392" spans="1:26" ht="23.25">
      <c r="A392" s="4"/>
      <c r="B392" s="51"/>
      <c r="C392" s="51"/>
      <c r="D392" s="51"/>
      <c r="E392" s="51"/>
      <c r="F392" s="51"/>
      <c r="G392" s="51"/>
      <c r="H392" s="51"/>
      <c r="I392" s="61"/>
      <c r="J392" s="54" t="s">
        <v>50</v>
      </c>
      <c r="K392" s="53"/>
      <c r="L392" s="21">
        <f t="shared" si="29"/>
        <v>105046</v>
      </c>
      <c r="M392" s="21">
        <f t="shared" si="29"/>
        <v>6806.599999999999</v>
      </c>
      <c r="N392" s="21">
        <f t="shared" si="29"/>
        <v>78094.3</v>
      </c>
      <c r="O392" s="21"/>
      <c r="P392" s="21"/>
      <c r="Q392" s="23">
        <f>SUM(L392:P392)</f>
        <v>189946.90000000002</v>
      </c>
      <c r="R392" s="21"/>
      <c r="S392" s="21">
        <f>+S438+S431+S423+S415+S399</f>
        <v>5683.7</v>
      </c>
      <c r="T392" s="21"/>
      <c r="U392" s="21"/>
      <c r="V392" s="23">
        <f>SUM(R392:U392)</f>
        <v>5683.7</v>
      </c>
      <c r="W392" s="23">
        <f>+Q392+V392</f>
        <v>195630.60000000003</v>
      </c>
      <c r="X392" s="23">
        <f>(+Q392/W392)*100</f>
        <v>97.094677417541</v>
      </c>
      <c r="Y392" s="23">
        <f>(+V392/W392)*100</f>
        <v>2.905322582458981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51</v>
      </c>
      <c r="K393" s="53"/>
      <c r="L393" s="70">
        <f t="shared" si="29"/>
        <v>104329.2</v>
      </c>
      <c r="M393" s="70">
        <f t="shared" si="29"/>
        <v>5967.4</v>
      </c>
      <c r="N393" s="70">
        <f t="shared" si="29"/>
        <v>61063.8</v>
      </c>
      <c r="O393" s="70"/>
      <c r="P393" s="70"/>
      <c r="Q393" s="23">
        <f>SUM(L393:P393)</f>
        <v>171360.4</v>
      </c>
      <c r="R393" s="70"/>
      <c r="S393" s="70">
        <f>+S439+S432+S424+S416+S400</f>
        <v>5391.1</v>
      </c>
      <c r="T393" s="70"/>
      <c r="U393" s="70"/>
      <c r="V393" s="23">
        <f>SUM(R393:U393)</f>
        <v>5391.1</v>
      </c>
      <c r="W393" s="23">
        <f>+Q393+V393</f>
        <v>176751.5</v>
      </c>
      <c r="X393" s="23">
        <f>(+Q393/W393)*100</f>
        <v>96.94989858643349</v>
      </c>
      <c r="Y393" s="23">
        <f>(+V393/W393)*100</f>
        <v>3.0501014135665043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52</v>
      </c>
      <c r="K394" s="53"/>
      <c r="L394" s="70">
        <f aca="true" t="shared" si="30" ref="L394:W394">(+L393/L391)*100</f>
        <v>128.27996798201877</v>
      </c>
      <c r="M394" s="70">
        <f t="shared" si="30"/>
        <v>108.40948315014987</v>
      </c>
      <c r="N394" s="70">
        <f t="shared" si="30"/>
        <v>75.37298418203923</v>
      </c>
      <c r="O394" s="70"/>
      <c r="P394" s="70"/>
      <c r="Q394" s="70">
        <f t="shared" si="30"/>
        <v>102.09181688574216</v>
      </c>
      <c r="R394" s="70"/>
      <c r="S394" s="70">
        <f t="shared" si="30"/>
        <v>119.80222222222223</v>
      </c>
      <c r="T394" s="70"/>
      <c r="U394" s="70"/>
      <c r="V394" s="70">
        <f t="shared" si="30"/>
        <v>119.80222222222223</v>
      </c>
      <c r="W394" s="70">
        <f t="shared" si="30"/>
        <v>102.55423143581088</v>
      </c>
      <c r="X394" s="70"/>
      <c r="Y394" s="70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53</v>
      </c>
      <c r="K395" s="53"/>
      <c r="L395" s="70">
        <f>(+L393/L392)*100</f>
        <v>99.31763227538411</v>
      </c>
      <c r="M395" s="70">
        <f aca="true" t="shared" si="31" ref="M395:W395">(+M393/M392)*100</f>
        <v>87.67079011547617</v>
      </c>
      <c r="N395" s="70">
        <f t="shared" si="31"/>
        <v>78.19239048176372</v>
      </c>
      <c r="O395" s="70"/>
      <c r="P395" s="70"/>
      <c r="Q395" s="70">
        <f t="shared" si="31"/>
        <v>90.21489690013365</v>
      </c>
      <c r="R395" s="70"/>
      <c r="S395" s="70">
        <f t="shared" si="31"/>
        <v>94.85194503580415</v>
      </c>
      <c r="T395" s="70"/>
      <c r="U395" s="70"/>
      <c r="V395" s="70">
        <f t="shared" si="31"/>
        <v>94.85194503580415</v>
      </c>
      <c r="W395" s="70">
        <f t="shared" si="31"/>
        <v>90.34961810677878</v>
      </c>
      <c r="X395" s="70"/>
      <c r="Y395" s="70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/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7" t="s">
        <v>85</v>
      </c>
      <c r="I397" s="52"/>
      <c r="J397" s="52" t="s">
        <v>86</v>
      </c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6"/>
      <c r="I398" s="61"/>
      <c r="J398" s="54" t="s">
        <v>49</v>
      </c>
      <c r="K398" s="53"/>
      <c r="L398" s="70">
        <v>29233.5</v>
      </c>
      <c r="M398" s="70">
        <v>3710.5</v>
      </c>
      <c r="N398" s="70">
        <v>37422</v>
      </c>
      <c r="O398" s="70"/>
      <c r="P398" s="70"/>
      <c r="Q398" s="23">
        <f>SUM(L398:P398)</f>
        <v>70366</v>
      </c>
      <c r="R398" s="70"/>
      <c r="S398" s="70">
        <v>4500</v>
      </c>
      <c r="T398" s="70"/>
      <c r="U398" s="70"/>
      <c r="V398" s="23">
        <f>SUM(R398:U398)</f>
        <v>4500</v>
      </c>
      <c r="W398" s="23">
        <f>+Q398+V398</f>
        <v>74866</v>
      </c>
      <c r="X398" s="23">
        <f>(+Q398/W398)*100</f>
        <v>93.98926081265195</v>
      </c>
      <c r="Y398" s="23">
        <f>(+V398/W398)*100</f>
        <v>6.010739187348062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4" t="s">
        <v>50</v>
      </c>
      <c r="K399" s="53"/>
      <c r="L399" s="70">
        <v>38573</v>
      </c>
      <c r="M399" s="70">
        <v>5173.4</v>
      </c>
      <c r="N399" s="70">
        <v>38419.9</v>
      </c>
      <c r="O399" s="70"/>
      <c r="P399" s="70"/>
      <c r="Q399" s="23">
        <f>SUM(L399:P399)</f>
        <v>82166.3</v>
      </c>
      <c r="R399" s="70"/>
      <c r="S399" s="70">
        <v>5683.7</v>
      </c>
      <c r="T399" s="70"/>
      <c r="U399" s="70"/>
      <c r="V399" s="23">
        <f>SUM(R399:U399)</f>
        <v>5683.7</v>
      </c>
      <c r="W399" s="23">
        <f>+Q399+V399</f>
        <v>87850</v>
      </c>
      <c r="X399" s="23">
        <f>(+Q399/W399)*100</f>
        <v>93.5302219692658</v>
      </c>
      <c r="Y399" s="23">
        <f>(+V399/W399)*100</f>
        <v>6.469778030734206</v>
      </c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51</v>
      </c>
      <c r="K400" s="53"/>
      <c r="L400" s="70">
        <v>38374</v>
      </c>
      <c r="M400" s="70">
        <v>4507.3</v>
      </c>
      <c r="N400" s="70">
        <v>24975.3</v>
      </c>
      <c r="O400" s="70"/>
      <c r="P400" s="70"/>
      <c r="Q400" s="23">
        <f>SUM(L400:P400)</f>
        <v>67856.6</v>
      </c>
      <c r="R400" s="70"/>
      <c r="S400" s="70">
        <v>5391.1</v>
      </c>
      <c r="T400" s="70"/>
      <c r="U400" s="70"/>
      <c r="V400" s="23">
        <f>SUM(R400:U400)</f>
        <v>5391.1</v>
      </c>
      <c r="W400" s="23">
        <f>+Q400+V400</f>
        <v>73247.70000000001</v>
      </c>
      <c r="X400" s="23">
        <f>(+Q400/W400)*100</f>
        <v>92.63990541682536</v>
      </c>
      <c r="Y400" s="23">
        <f>(+V400/W400)*100</f>
        <v>7.360094583174624</v>
      </c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52</v>
      </c>
      <c r="K401" s="53"/>
      <c r="L401" s="70">
        <f aca="true" t="shared" si="32" ref="L401:W401">(+L400/L398)*100</f>
        <v>131.2672105632237</v>
      </c>
      <c r="M401" s="70">
        <f t="shared" si="32"/>
        <v>121.47419485244578</v>
      </c>
      <c r="N401" s="70">
        <f t="shared" si="32"/>
        <v>66.73961840628508</v>
      </c>
      <c r="O401" s="70"/>
      <c r="P401" s="70"/>
      <c r="Q401" s="70">
        <f t="shared" si="32"/>
        <v>96.43378904584601</v>
      </c>
      <c r="R401" s="70"/>
      <c r="S401" s="70">
        <f t="shared" si="32"/>
        <v>119.80222222222223</v>
      </c>
      <c r="T401" s="70"/>
      <c r="U401" s="70"/>
      <c r="V401" s="70">
        <f t="shared" si="32"/>
        <v>119.80222222222223</v>
      </c>
      <c r="W401" s="70">
        <f t="shared" si="32"/>
        <v>97.83840461624771</v>
      </c>
      <c r="X401" s="70"/>
      <c r="Y401" s="70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53</v>
      </c>
      <c r="K402" s="53"/>
      <c r="L402" s="70">
        <f>(+L400/L399)*100</f>
        <v>99.48409509242217</v>
      </c>
      <c r="M402" s="70">
        <f aca="true" t="shared" si="33" ref="M402:W402">(+M400/M399)*100</f>
        <v>87.12452159121662</v>
      </c>
      <c r="N402" s="70">
        <f t="shared" si="33"/>
        <v>65.00615566412198</v>
      </c>
      <c r="O402" s="70"/>
      <c r="P402" s="70"/>
      <c r="Q402" s="70">
        <f t="shared" si="33"/>
        <v>82.58446589416829</v>
      </c>
      <c r="R402" s="70"/>
      <c r="S402" s="70">
        <f t="shared" si="33"/>
        <v>94.85194503580415</v>
      </c>
      <c r="T402" s="70"/>
      <c r="U402" s="70"/>
      <c r="V402" s="70">
        <f t="shared" si="33"/>
        <v>94.85194503580415</v>
      </c>
      <c r="W402" s="70">
        <f t="shared" si="33"/>
        <v>83.37814456459877</v>
      </c>
      <c r="X402" s="70"/>
      <c r="Y402" s="70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/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 t="s">
        <v>91</v>
      </c>
      <c r="I404" s="61"/>
      <c r="J404" s="52" t="s">
        <v>92</v>
      </c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184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127</v>
      </c>
      <c r="C414" s="51" t="s">
        <v>129</v>
      </c>
      <c r="D414" s="51" t="s">
        <v>78</v>
      </c>
      <c r="E414" s="51" t="s">
        <v>81</v>
      </c>
      <c r="F414" s="51" t="s">
        <v>131</v>
      </c>
      <c r="G414" s="51" t="s">
        <v>63</v>
      </c>
      <c r="H414" s="51" t="s">
        <v>91</v>
      </c>
      <c r="I414" s="61"/>
      <c r="J414" s="54" t="s">
        <v>49</v>
      </c>
      <c r="K414" s="55"/>
      <c r="L414" s="70">
        <v>6273.7</v>
      </c>
      <c r="M414" s="70"/>
      <c r="N414" s="70">
        <v>31336</v>
      </c>
      <c r="O414" s="70"/>
      <c r="P414" s="70"/>
      <c r="Q414" s="23">
        <f>SUM(L414:P414)</f>
        <v>37609.7</v>
      </c>
      <c r="R414" s="70"/>
      <c r="S414" s="70"/>
      <c r="T414" s="70"/>
      <c r="U414" s="70"/>
      <c r="V414" s="23"/>
      <c r="W414" s="23">
        <f>+Q414+V414</f>
        <v>37609.7</v>
      </c>
      <c r="X414" s="23">
        <f>(+Q414/W414)*100</f>
        <v>100</v>
      </c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50</v>
      </c>
      <c r="K415" s="55"/>
      <c r="L415" s="70">
        <v>8359.6</v>
      </c>
      <c r="M415" s="70"/>
      <c r="N415" s="70">
        <v>27438.3</v>
      </c>
      <c r="O415" s="70"/>
      <c r="P415" s="70"/>
      <c r="Q415" s="23">
        <f>SUM(L415:P415)</f>
        <v>35797.9</v>
      </c>
      <c r="R415" s="70"/>
      <c r="S415" s="70"/>
      <c r="T415" s="70"/>
      <c r="U415" s="70"/>
      <c r="V415" s="23"/>
      <c r="W415" s="23">
        <f>+Q415+V415</f>
        <v>35797.9</v>
      </c>
      <c r="X415" s="23">
        <f>(+Q415/W415)*100</f>
        <v>100</v>
      </c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51</v>
      </c>
      <c r="K416" s="53"/>
      <c r="L416" s="70">
        <v>8264.9</v>
      </c>
      <c r="M416" s="70"/>
      <c r="N416" s="70">
        <v>25027.2</v>
      </c>
      <c r="O416" s="70"/>
      <c r="P416" s="70"/>
      <c r="Q416" s="23">
        <f>SUM(L416:P416)</f>
        <v>33292.1</v>
      </c>
      <c r="R416" s="70"/>
      <c r="S416" s="70"/>
      <c r="T416" s="70"/>
      <c r="U416" s="70"/>
      <c r="V416" s="23"/>
      <c r="W416" s="23">
        <f>+Q416+V416</f>
        <v>33292.1</v>
      </c>
      <c r="X416" s="23">
        <f>(+Q416/W416)*100</f>
        <v>100</v>
      </c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52</v>
      </c>
      <c r="K417" s="53"/>
      <c r="L417" s="70">
        <f>(+L416/L414)*100</f>
        <v>131.73884629484994</v>
      </c>
      <c r="M417" s="70"/>
      <c r="N417" s="70">
        <f>(+N416/N414)*100</f>
        <v>79.86724534082205</v>
      </c>
      <c r="O417" s="70"/>
      <c r="P417" s="70"/>
      <c r="Q417" s="70">
        <f>(+Q416/Q414)*100</f>
        <v>88.51998287675787</v>
      </c>
      <c r="R417" s="70"/>
      <c r="S417" s="70"/>
      <c r="T417" s="70"/>
      <c r="U417" s="70"/>
      <c r="V417" s="70"/>
      <c r="W417" s="70">
        <f>(+W416/W414)*100</f>
        <v>88.51998287675787</v>
      </c>
      <c r="X417" s="70"/>
      <c r="Y417" s="70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53</v>
      </c>
      <c r="K418" s="53"/>
      <c r="L418" s="70">
        <f>(+L416/L415)*100</f>
        <v>98.86717067802286</v>
      </c>
      <c r="M418" s="70"/>
      <c r="N418" s="70">
        <f>(+N416/N415)*100</f>
        <v>91.21264801390757</v>
      </c>
      <c r="O418" s="70"/>
      <c r="P418" s="70"/>
      <c r="Q418" s="70">
        <f>(+Q416/Q415)*100</f>
        <v>93.00014805337743</v>
      </c>
      <c r="R418" s="70"/>
      <c r="S418" s="70"/>
      <c r="T418" s="70"/>
      <c r="U418" s="70"/>
      <c r="V418" s="70"/>
      <c r="W418" s="70">
        <f>(+W416/W415)*100</f>
        <v>93.00014805337743</v>
      </c>
      <c r="X418" s="70"/>
      <c r="Y418" s="70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/>
      <c r="K419" s="53"/>
      <c r="L419" s="70"/>
      <c r="M419" s="23"/>
      <c r="N419" s="70"/>
      <c r="O419" s="70"/>
      <c r="P419" s="23"/>
      <c r="Q419" s="23"/>
      <c r="R419" s="23"/>
      <c r="S419" s="70"/>
      <c r="T419" s="70"/>
      <c r="U419" s="70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 t="s">
        <v>98</v>
      </c>
      <c r="I420" s="61"/>
      <c r="J420" s="54" t="s">
        <v>99</v>
      </c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4" t="s">
        <v>100</v>
      </c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4" t="s">
        <v>49</v>
      </c>
      <c r="K422" s="53"/>
      <c r="L422" s="70">
        <v>12242.8</v>
      </c>
      <c r="M422" s="70">
        <v>1158.5</v>
      </c>
      <c r="N422" s="70">
        <v>4775</v>
      </c>
      <c r="O422" s="70"/>
      <c r="P422" s="70"/>
      <c r="Q422" s="23">
        <f>SUM(L422:P422)</f>
        <v>18176.3</v>
      </c>
      <c r="R422" s="70"/>
      <c r="S422" s="70"/>
      <c r="T422" s="70"/>
      <c r="U422" s="70"/>
      <c r="V422" s="23"/>
      <c r="W422" s="23">
        <f>+Q422+V422</f>
        <v>18176.3</v>
      </c>
      <c r="X422" s="23">
        <f>(+Q422/W422)*100</f>
        <v>100</v>
      </c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4" t="s">
        <v>50</v>
      </c>
      <c r="K423" s="53"/>
      <c r="L423" s="70">
        <v>16802.4</v>
      </c>
      <c r="M423" s="70">
        <v>1027.2</v>
      </c>
      <c r="N423" s="70">
        <v>4120.1</v>
      </c>
      <c r="O423" s="70"/>
      <c r="P423" s="70"/>
      <c r="Q423" s="23">
        <f>SUM(L423:P423)</f>
        <v>21949.700000000004</v>
      </c>
      <c r="R423" s="70"/>
      <c r="S423" s="70"/>
      <c r="T423" s="70"/>
      <c r="U423" s="70"/>
      <c r="V423" s="23"/>
      <c r="W423" s="23">
        <f>+Q423+V423</f>
        <v>21949.700000000004</v>
      </c>
      <c r="X423" s="23">
        <f>(+Q423/W423)*100</f>
        <v>100</v>
      </c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51</v>
      </c>
      <c r="K424" s="53"/>
      <c r="L424" s="70">
        <v>16690.9</v>
      </c>
      <c r="M424" s="70">
        <v>934.8</v>
      </c>
      <c r="N424" s="70">
        <v>3630.9</v>
      </c>
      <c r="O424" s="70"/>
      <c r="P424" s="70"/>
      <c r="Q424" s="23">
        <f>SUM(L424:P424)</f>
        <v>21256.600000000002</v>
      </c>
      <c r="R424" s="70"/>
      <c r="S424" s="70"/>
      <c r="T424" s="70"/>
      <c r="U424" s="70"/>
      <c r="V424" s="23"/>
      <c r="W424" s="23">
        <f>+Q424+V424</f>
        <v>21256.600000000002</v>
      </c>
      <c r="X424" s="23">
        <f>(+Q424/W424)*100</f>
        <v>100</v>
      </c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52</v>
      </c>
      <c r="K425" s="53"/>
      <c r="L425" s="70">
        <f>(+L424/L422)*100</f>
        <v>136.3323749469076</v>
      </c>
      <c r="M425" s="70">
        <f>(+M424/M422)*100</f>
        <v>80.6905481225723</v>
      </c>
      <c r="N425" s="70">
        <f>(+N424/N422)*100</f>
        <v>76.03979057591623</v>
      </c>
      <c r="O425" s="70"/>
      <c r="P425" s="70"/>
      <c r="Q425" s="70">
        <f>(+Q424/Q422)*100</f>
        <v>116.94679335178229</v>
      </c>
      <c r="R425" s="70"/>
      <c r="S425" s="70"/>
      <c r="T425" s="70"/>
      <c r="U425" s="70"/>
      <c r="V425" s="70"/>
      <c r="W425" s="70">
        <f>(+W424/W422)*100</f>
        <v>116.94679335178229</v>
      </c>
      <c r="X425" s="70"/>
      <c r="Y425" s="70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53</v>
      </c>
      <c r="K426" s="53"/>
      <c r="L426" s="70">
        <f>(+L424/L423)*100</f>
        <v>99.33640432319193</v>
      </c>
      <c r="M426" s="70">
        <f>(+M424/M423)*100</f>
        <v>91.00467289719624</v>
      </c>
      <c r="N426" s="70">
        <f>(+N424/N423)*100</f>
        <v>88.12650178393727</v>
      </c>
      <c r="O426" s="70"/>
      <c r="P426" s="70"/>
      <c r="Q426" s="70">
        <f>(+Q424/Q423)*100</f>
        <v>96.84232586322364</v>
      </c>
      <c r="R426" s="70"/>
      <c r="S426" s="70"/>
      <c r="T426" s="70"/>
      <c r="U426" s="70"/>
      <c r="V426" s="70"/>
      <c r="W426" s="70">
        <f>(+W424/W423)*100</f>
        <v>96.84232586322364</v>
      </c>
      <c r="X426" s="70"/>
      <c r="Y426" s="70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1" t="s">
        <v>101</v>
      </c>
      <c r="I428" s="61"/>
      <c r="J428" s="54" t="s">
        <v>102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4" t="s">
        <v>100</v>
      </c>
      <c r="K429" s="53"/>
      <c r="L429" s="70"/>
      <c r="M429" s="23"/>
      <c r="N429" s="70"/>
      <c r="O429" s="70"/>
      <c r="P429" s="23"/>
      <c r="Q429" s="23"/>
      <c r="R429" s="23"/>
      <c r="S429" s="70"/>
      <c r="T429" s="70"/>
      <c r="U429" s="70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4" t="s">
        <v>49</v>
      </c>
      <c r="K430" s="53"/>
      <c r="L430" s="70">
        <v>12498.4</v>
      </c>
      <c r="M430" s="70"/>
      <c r="N430" s="70">
        <v>3017</v>
      </c>
      <c r="O430" s="70"/>
      <c r="P430" s="70"/>
      <c r="Q430" s="23">
        <f>SUM(L430:P430)</f>
        <v>15515.4</v>
      </c>
      <c r="R430" s="70"/>
      <c r="S430" s="70"/>
      <c r="T430" s="70"/>
      <c r="U430" s="70"/>
      <c r="V430" s="23"/>
      <c r="W430" s="23">
        <f>+Q430+V430</f>
        <v>15515.4</v>
      </c>
      <c r="X430" s="23">
        <f>(+Q430/W430)*100</f>
        <v>100</v>
      </c>
      <c r="Y430" s="23">
        <f>(+V430/W430)*100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4" t="s">
        <v>50</v>
      </c>
      <c r="K431" s="53"/>
      <c r="L431" s="70">
        <v>14025.4</v>
      </c>
      <c r="M431" s="70"/>
      <c r="N431" s="70">
        <v>3031.1</v>
      </c>
      <c r="O431" s="70"/>
      <c r="P431" s="70"/>
      <c r="Q431" s="23">
        <f>SUM(L431:P431)</f>
        <v>17056.5</v>
      </c>
      <c r="R431" s="70"/>
      <c r="S431" s="70"/>
      <c r="T431" s="70"/>
      <c r="U431" s="70"/>
      <c r="V431" s="23"/>
      <c r="W431" s="23">
        <f>+Q431+V431</f>
        <v>17056.5</v>
      </c>
      <c r="X431" s="23">
        <f>(+Q431/W431)*100</f>
        <v>100</v>
      </c>
      <c r="Y431" s="23">
        <f>(+V431/W431)*100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51</v>
      </c>
      <c r="K432" s="53"/>
      <c r="L432" s="70">
        <v>13911.6</v>
      </c>
      <c r="M432" s="70"/>
      <c r="N432" s="70">
        <v>2566.5</v>
      </c>
      <c r="O432" s="70"/>
      <c r="P432" s="70"/>
      <c r="Q432" s="23">
        <f>SUM(L432:P432)</f>
        <v>16478.1</v>
      </c>
      <c r="R432" s="70"/>
      <c r="S432" s="70"/>
      <c r="T432" s="70"/>
      <c r="U432" s="70"/>
      <c r="V432" s="23"/>
      <c r="W432" s="23">
        <f>+Q432+V432</f>
        <v>16478.1</v>
      </c>
      <c r="X432" s="23">
        <f>(+Q432/W432)*100</f>
        <v>100</v>
      </c>
      <c r="Y432" s="23">
        <f>(+V432/W432)*100</f>
        <v>0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52</v>
      </c>
      <c r="K433" s="53"/>
      <c r="L433" s="70">
        <f>(+L432/L430)*100</f>
        <v>111.30704730205467</v>
      </c>
      <c r="M433" s="70"/>
      <c r="N433" s="70">
        <f>(+N432/N430)*100</f>
        <v>85.0679482930063</v>
      </c>
      <c r="O433" s="70"/>
      <c r="P433" s="70"/>
      <c r="Q433" s="70">
        <f>(+Q432/Q430)*100</f>
        <v>106.20480296995242</v>
      </c>
      <c r="R433" s="70"/>
      <c r="S433" s="70"/>
      <c r="T433" s="70"/>
      <c r="U433" s="70"/>
      <c r="V433" s="70"/>
      <c r="W433" s="70">
        <f>(+W432/W430)*100</f>
        <v>106.20480296995242</v>
      </c>
      <c r="X433" s="70"/>
      <c r="Y433" s="70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53</v>
      </c>
      <c r="K434" s="53"/>
      <c r="L434" s="70">
        <f>(+L432/L431)*100</f>
        <v>99.18861494146334</v>
      </c>
      <c r="M434" s="70"/>
      <c r="N434" s="70">
        <f>(+N432/N431)*100</f>
        <v>84.67223120319356</v>
      </c>
      <c r="O434" s="70"/>
      <c r="P434" s="70"/>
      <c r="Q434" s="70">
        <f>(+Q432/Q431)*100</f>
        <v>96.60891742151085</v>
      </c>
      <c r="R434" s="70"/>
      <c r="S434" s="70"/>
      <c r="T434" s="70"/>
      <c r="U434" s="70"/>
      <c r="V434" s="70"/>
      <c r="W434" s="70">
        <f>(+W432/W431)*100</f>
        <v>96.60891742151085</v>
      </c>
      <c r="X434" s="70"/>
      <c r="Y434" s="70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/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 t="s">
        <v>106</v>
      </c>
      <c r="I436" s="61"/>
      <c r="J436" s="54" t="s">
        <v>107</v>
      </c>
      <c r="K436" s="53"/>
      <c r="L436" s="70"/>
      <c r="M436" s="23"/>
      <c r="N436" s="70"/>
      <c r="O436" s="70"/>
      <c r="P436" s="23"/>
      <c r="Q436" s="23"/>
      <c r="R436" s="23"/>
      <c r="S436" s="70"/>
      <c r="T436" s="70"/>
      <c r="U436" s="70"/>
      <c r="V436" s="23"/>
      <c r="W436" s="23"/>
      <c r="X436" s="23"/>
      <c r="Y436" s="23"/>
      <c r="Z436" s="4"/>
    </row>
    <row r="437" spans="1:26" ht="23.25">
      <c r="A437" s="4"/>
      <c r="B437" s="51"/>
      <c r="C437" s="51"/>
      <c r="D437" s="51"/>
      <c r="E437" s="51"/>
      <c r="F437" s="51"/>
      <c r="G437" s="51"/>
      <c r="H437" s="51"/>
      <c r="I437" s="61"/>
      <c r="J437" s="54" t="s">
        <v>49</v>
      </c>
      <c r="K437" s="53"/>
      <c r="L437" s="70">
        <v>21080.9</v>
      </c>
      <c r="M437" s="70">
        <v>635.5</v>
      </c>
      <c r="N437" s="70">
        <v>4465.5</v>
      </c>
      <c r="O437" s="70"/>
      <c r="P437" s="70"/>
      <c r="Q437" s="23">
        <f>SUM(L437:P437)</f>
        <v>26181.9</v>
      </c>
      <c r="R437" s="70"/>
      <c r="S437" s="70"/>
      <c r="T437" s="70"/>
      <c r="U437" s="70"/>
      <c r="V437" s="23"/>
      <c r="W437" s="23">
        <f>+Q437+V437</f>
        <v>26181.9</v>
      </c>
      <c r="X437" s="23">
        <f>(+Q437/W437)*100</f>
        <v>100</v>
      </c>
      <c r="Y437" s="23">
        <f>(+V437/W437)*100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4" t="s">
        <v>50</v>
      </c>
      <c r="K438" s="53"/>
      <c r="L438" s="70">
        <v>27285.6</v>
      </c>
      <c r="M438" s="70">
        <v>606</v>
      </c>
      <c r="N438" s="70">
        <v>5084.9</v>
      </c>
      <c r="O438" s="70"/>
      <c r="P438" s="70"/>
      <c r="Q438" s="23">
        <f>SUM(L438:P438)</f>
        <v>32976.5</v>
      </c>
      <c r="R438" s="70"/>
      <c r="S438" s="70"/>
      <c r="T438" s="70"/>
      <c r="U438" s="70"/>
      <c r="V438" s="23"/>
      <c r="W438" s="23">
        <f>+Q438+V438</f>
        <v>32976.5</v>
      </c>
      <c r="X438" s="23">
        <f>(+Q438/W438)*100</f>
        <v>100</v>
      </c>
      <c r="Y438" s="23">
        <f>(+V438/W438)*100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51</v>
      </c>
      <c r="K439" s="53"/>
      <c r="L439" s="70">
        <v>27087.8</v>
      </c>
      <c r="M439" s="70">
        <v>525.3</v>
      </c>
      <c r="N439" s="70">
        <v>4863.9</v>
      </c>
      <c r="O439" s="70"/>
      <c r="P439" s="70"/>
      <c r="Q439" s="23">
        <f>SUM(L439:P439)</f>
        <v>32477</v>
      </c>
      <c r="R439" s="70"/>
      <c r="S439" s="70"/>
      <c r="T439" s="70"/>
      <c r="U439" s="70"/>
      <c r="V439" s="23"/>
      <c r="W439" s="23">
        <f>+Q439+V439</f>
        <v>32477</v>
      </c>
      <c r="X439" s="23">
        <f>(+Q439/W439)*100</f>
        <v>100</v>
      </c>
      <c r="Y439" s="23">
        <f>(+V439/W439)*100</f>
        <v>0</v>
      </c>
      <c r="Z439" s="4"/>
    </row>
    <row r="440" spans="1:26" ht="23.25">
      <c r="A440" s="4"/>
      <c r="B440" s="56"/>
      <c r="C440" s="56"/>
      <c r="D440" s="56"/>
      <c r="E440" s="56"/>
      <c r="F440" s="56"/>
      <c r="G440" s="56"/>
      <c r="H440" s="56"/>
      <c r="I440" s="61"/>
      <c r="J440" s="52" t="s">
        <v>52</v>
      </c>
      <c r="K440" s="53"/>
      <c r="L440" s="70">
        <f>(+L439/L437)*100</f>
        <v>128.49451399133812</v>
      </c>
      <c r="M440" s="70">
        <f>(+M439/M437)*100</f>
        <v>82.65932336742722</v>
      </c>
      <c r="N440" s="70">
        <f>(+N439/N437)*100</f>
        <v>108.92173328854551</v>
      </c>
      <c r="O440" s="70"/>
      <c r="P440" s="70"/>
      <c r="Q440" s="70">
        <f>(+Q439/Q437)*100</f>
        <v>124.04370958562976</v>
      </c>
      <c r="R440" s="70"/>
      <c r="S440" s="70"/>
      <c r="T440" s="70"/>
      <c r="U440" s="70"/>
      <c r="V440" s="70"/>
      <c r="W440" s="70">
        <f>(+W439/W437)*100</f>
        <v>124.04370958562976</v>
      </c>
      <c r="X440" s="70"/>
      <c r="Y440" s="70"/>
      <c r="Z440" s="4"/>
    </row>
    <row r="441" spans="1:26" ht="23.25">
      <c r="A441" s="4"/>
      <c r="B441" s="56"/>
      <c r="C441" s="57"/>
      <c r="D441" s="57"/>
      <c r="E441" s="57"/>
      <c r="F441" s="57"/>
      <c r="G441" s="57"/>
      <c r="H441" s="57"/>
      <c r="I441" s="52"/>
      <c r="J441" s="52" t="s">
        <v>53</v>
      </c>
      <c r="K441" s="53"/>
      <c r="L441" s="70">
        <f>(+L439/L438)*100</f>
        <v>99.27507549769842</v>
      </c>
      <c r="M441" s="70">
        <f>(+M439/M438)*100</f>
        <v>86.68316831683167</v>
      </c>
      <c r="N441" s="70">
        <f>(+N439/N438)*100</f>
        <v>95.65379850144545</v>
      </c>
      <c r="O441" s="70"/>
      <c r="P441" s="70"/>
      <c r="Q441" s="70">
        <f>(+Q439/Q438)*100</f>
        <v>98.48528497566448</v>
      </c>
      <c r="R441" s="70"/>
      <c r="S441" s="70"/>
      <c r="T441" s="70"/>
      <c r="U441" s="70"/>
      <c r="V441" s="70"/>
      <c r="W441" s="70">
        <f>(+W439/W438)*100</f>
        <v>98.48528497566448</v>
      </c>
      <c r="X441" s="70"/>
      <c r="Y441" s="70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/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 t="s">
        <v>134</v>
      </c>
      <c r="G443" s="57"/>
      <c r="H443" s="57"/>
      <c r="I443" s="52"/>
      <c r="J443" s="52" t="s">
        <v>135</v>
      </c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136</v>
      </c>
      <c r="K444" s="53"/>
      <c r="L444" s="70"/>
      <c r="M444" s="23"/>
      <c r="N444" s="70"/>
      <c r="O444" s="70"/>
      <c r="P444" s="23"/>
      <c r="Q444" s="23"/>
      <c r="R444" s="23"/>
      <c r="S444" s="70"/>
      <c r="T444" s="70"/>
      <c r="U444" s="70"/>
      <c r="V444" s="23"/>
      <c r="W444" s="23"/>
      <c r="X444" s="23"/>
      <c r="Y444" s="23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4" t="s">
        <v>49</v>
      </c>
      <c r="K445" s="53"/>
      <c r="L445" s="70">
        <f aca="true" t="shared" si="34" ref="L445:N447">+L461</f>
        <v>11818.9</v>
      </c>
      <c r="M445" s="70">
        <f t="shared" si="34"/>
        <v>1965</v>
      </c>
      <c r="N445" s="70">
        <f t="shared" si="34"/>
        <v>17096.5</v>
      </c>
      <c r="O445" s="70"/>
      <c r="P445" s="70"/>
      <c r="Q445" s="23">
        <f>SUM(L445:P445)</f>
        <v>30880.4</v>
      </c>
      <c r="R445" s="70"/>
      <c r="S445" s="70"/>
      <c r="T445" s="70"/>
      <c r="U445" s="70"/>
      <c r="V445" s="23"/>
      <c r="W445" s="23">
        <f>+Q445+V445</f>
        <v>30880.4</v>
      </c>
      <c r="X445" s="23">
        <f>(+Q445/W445)*100</f>
        <v>100</v>
      </c>
      <c r="Y445" s="23">
        <f>(+V445/W445)*100</f>
        <v>0</v>
      </c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4" t="s">
        <v>50</v>
      </c>
      <c r="K446" s="53"/>
      <c r="L446" s="70">
        <f t="shared" si="34"/>
        <v>14012.6</v>
      </c>
      <c r="M446" s="70">
        <f t="shared" si="34"/>
        <v>861.1</v>
      </c>
      <c r="N446" s="70">
        <f t="shared" si="34"/>
        <v>10973.5</v>
      </c>
      <c r="O446" s="70"/>
      <c r="P446" s="70"/>
      <c r="Q446" s="23">
        <f>SUM(L446:P446)</f>
        <v>25847.2</v>
      </c>
      <c r="R446" s="70"/>
      <c r="S446" s="70"/>
      <c r="T446" s="70"/>
      <c r="U446" s="70"/>
      <c r="V446" s="23"/>
      <c r="W446" s="23">
        <f>+Q446+V446</f>
        <v>25847.2</v>
      </c>
      <c r="X446" s="23">
        <f>(+Q446/W446)*100</f>
        <v>100</v>
      </c>
      <c r="Y446" s="23">
        <f>(+V446/W446)*100</f>
        <v>0</v>
      </c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51</v>
      </c>
      <c r="K447" s="53"/>
      <c r="L447" s="70">
        <f t="shared" si="34"/>
        <v>13898.5</v>
      </c>
      <c r="M447" s="70">
        <f t="shared" si="34"/>
        <v>745.5</v>
      </c>
      <c r="N447" s="70">
        <f t="shared" si="34"/>
        <v>8134.2</v>
      </c>
      <c r="O447" s="70"/>
      <c r="P447" s="70"/>
      <c r="Q447" s="23">
        <f>SUM(L447:P447)</f>
        <v>22778.2</v>
      </c>
      <c r="R447" s="70"/>
      <c r="S447" s="70"/>
      <c r="T447" s="70"/>
      <c r="U447" s="70"/>
      <c r="V447" s="23"/>
      <c r="W447" s="23">
        <f>+Q447+V447</f>
        <v>22778.2</v>
      </c>
      <c r="X447" s="23">
        <f>(+Q447/W447)*100</f>
        <v>100</v>
      </c>
      <c r="Y447" s="23">
        <f>(+V447/W447)*100</f>
        <v>0</v>
      </c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52</v>
      </c>
      <c r="K448" s="53"/>
      <c r="L448" s="70">
        <f>(+L447/L445)*100</f>
        <v>117.59554611681291</v>
      </c>
      <c r="M448" s="70">
        <f>(+M447/M445)*100</f>
        <v>37.93893129770992</v>
      </c>
      <c r="N448" s="70">
        <f>(+N447/N445)*100</f>
        <v>47.57815927236569</v>
      </c>
      <c r="O448" s="70"/>
      <c r="P448" s="70"/>
      <c r="Q448" s="70">
        <f>(+Q447/Q445)*100</f>
        <v>73.762645561586</v>
      </c>
      <c r="R448" s="70"/>
      <c r="S448" s="70"/>
      <c r="T448" s="70"/>
      <c r="U448" s="70"/>
      <c r="V448" s="70"/>
      <c r="W448" s="70">
        <f>(+W447/W445)*100</f>
        <v>73.762645561586</v>
      </c>
      <c r="X448" s="70"/>
      <c r="Y448" s="70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53</v>
      </c>
      <c r="K449" s="53"/>
      <c r="L449" s="70">
        <f>(+L447/L446)*100</f>
        <v>99.18573284044359</v>
      </c>
      <c r="M449" s="70">
        <f>(+M447/M446)*100</f>
        <v>86.57531064916967</v>
      </c>
      <c r="N449" s="70">
        <f>(+N447/N446)*100</f>
        <v>74.12584863534879</v>
      </c>
      <c r="O449" s="70"/>
      <c r="P449" s="70"/>
      <c r="Q449" s="70">
        <f>(+Q447/Q446)*100</f>
        <v>88.12637345631248</v>
      </c>
      <c r="R449" s="70"/>
      <c r="S449" s="70"/>
      <c r="T449" s="70"/>
      <c r="U449" s="70"/>
      <c r="V449" s="70"/>
      <c r="W449" s="70">
        <f>(+W447/W446)*100</f>
        <v>88.12637345631248</v>
      </c>
      <c r="X449" s="70"/>
      <c r="Y449" s="70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185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40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127</v>
      </c>
      <c r="C459" s="51" t="s">
        <v>129</v>
      </c>
      <c r="D459" s="51" t="s">
        <v>78</v>
      </c>
      <c r="E459" s="51" t="s">
        <v>81</v>
      </c>
      <c r="F459" s="51" t="s">
        <v>134</v>
      </c>
      <c r="G459" s="51" t="s">
        <v>63</v>
      </c>
      <c r="H459" s="51"/>
      <c r="I459" s="61"/>
      <c r="J459" s="52" t="s">
        <v>65</v>
      </c>
      <c r="K459" s="53"/>
      <c r="L459" s="70"/>
      <c r="M459" s="70"/>
      <c r="N459" s="70"/>
      <c r="O459" s="70"/>
      <c r="P459" s="70"/>
      <c r="Q459" s="70"/>
      <c r="R459" s="70"/>
      <c r="S459" s="70"/>
      <c r="T459" s="70"/>
      <c r="U459" s="74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2" t="s">
        <v>64</v>
      </c>
      <c r="K460" s="53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23"/>
      <c r="W460" s="23"/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4" t="s">
        <v>49</v>
      </c>
      <c r="K461" s="53"/>
      <c r="L461" s="70">
        <f>+L468</f>
        <v>11818.9</v>
      </c>
      <c r="M461" s="70">
        <f>+M468</f>
        <v>1965</v>
      </c>
      <c r="N461" s="70">
        <f>+N468</f>
        <v>17096.5</v>
      </c>
      <c r="O461" s="70"/>
      <c r="P461" s="70"/>
      <c r="Q461" s="23">
        <f>SUM(L461:P461)</f>
        <v>30880.4</v>
      </c>
      <c r="R461" s="70"/>
      <c r="S461" s="70"/>
      <c r="T461" s="70"/>
      <c r="U461" s="70"/>
      <c r="V461" s="23"/>
      <c r="W461" s="23">
        <f>+Q461+V461</f>
        <v>30880.4</v>
      </c>
      <c r="X461" s="23">
        <f>(+Q461/W461)*100</f>
        <v>100</v>
      </c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4" t="s">
        <v>50</v>
      </c>
      <c r="K462" s="53"/>
      <c r="L462" s="70">
        <f aca="true" t="shared" si="35" ref="L462:N463">+L469</f>
        <v>14012.6</v>
      </c>
      <c r="M462" s="70">
        <f t="shared" si="35"/>
        <v>861.1</v>
      </c>
      <c r="N462" s="70">
        <f t="shared" si="35"/>
        <v>10973.5</v>
      </c>
      <c r="O462" s="70"/>
      <c r="P462" s="70"/>
      <c r="Q462" s="23">
        <f>SUM(L462:P462)</f>
        <v>25847.2</v>
      </c>
      <c r="R462" s="70"/>
      <c r="S462" s="70"/>
      <c r="T462" s="70"/>
      <c r="U462" s="70"/>
      <c r="V462" s="23"/>
      <c r="W462" s="23">
        <f>+Q462+V462</f>
        <v>25847.2</v>
      </c>
      <c r="X462" s="23">
        <f>(+Q462/W462)*100</f>
        <v>100</v>
      </c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51</v>
      </c>
      <c r="K463" s="53"/>
      <c r="L463" s="70">
        <f t="shared" si="35"/>
        <v>13898.5</v>
      </c>
      <c r="M463" s="70">
        <f t="shared" si="35"/>
        <v>745.5</v>
      </c>
      <c r="N463" s="70">
        <f t="shared" si="35"/>
        <v>8134.2</v>
      </c>
      <c r="O463" s="70"/>
      <c r="P463" s="70"/>
      <c r="Q463" s="23">
        <f>SUM(L463:P463)</f>
        <v>22778.2</v>
      </c>
      <c r="R463" s="70"/>
      <c r="S463" s="70"/>
      <c r="T463" s="70"/>
      <c r="U463" s="70"/>
      <c r="V463" s="23"/>
      <c r="W463" s="23">
        <f>+Q463+V463</f>
        <v>22778.2</v>
      </c>
      <c r="X463" s="23">
        <f>(+Q463/W463)*100</f>
        <v>100</v>
      </c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52</v>
      </c>
      <c r="K464" s="53"/>
      <c r="L464" s="70">
        <f>(+L463/L461)*100</f>
        <v>117.59554611681291</v>
      </c>
      <c r="M464" s="70">
        <f>(+M463/M461)*100</f>
        <v>37.93893129770992</v>
      </c>
      <c r="N464" s="70">
        <f>(+N463/N461)*100</f>
        <v>47.57815927236569</v>
      </c>
      <c r="O464" s="70"/>
      <c r="P464" s="70"/>
      <c r="Q464" s="70">
        <f>(+Q463/Q461)*100</f>
        <v>73.762645561586</v>
      </c>
      <c r="R464" s="70"/>
      <c r="S464" s="70"/>
      <c r="T464" s="70"/>
      <c r="U464" s="70"/>
      <c r="V464" s="70"/>
      <c r="W464" s="70">
        <f>(+W463/W461)*100</f>
        <v>73.762645561586</v>
      </c>
      <c r="X464" s="70"/>
      <c r="Y464" s="70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53</v>
      </c>
      <c r="K465" s="53"/>
      <c r="L465" s="70">
        <f>(+L463/L462)*100</f>
        <v>99.18573284044359</v>
      </c>
      <c r="M465" s="70">
        <f>(+M463/M462)*100</f>
        <v>86.57531064916967</v>
      </c>
      <c r="N465" s="70">
        <f>(+N463/N462)*100</f>
        <v>74.12584863534879</v>
      </c>
      <c r="O465" s="70"/>
      <c r="P465" s="70"/>
      <c r="Q465" s="70">
        <f>(+Q463/Q462)*100</f>
        <v>88.12637345631248</v>
      </c>
      <c r="R465" s="70"/>
      <c r="S465" s="70"/>
      <c r="T465" s="70"/>
      <c r="U465" s="70"/>
      <c r="V465" s="70"/>
      <c r="W465" s="70">
        <f>(+W463/W462)*100</f>
        <v>88.12637345631248</v>
      </c>
      <c r="X465" s="70"/>
      <c r="Y465" s="70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/>
      <c r="K466" s="53"/>
      <c r="L466" s="70"/>
      <c r="M466" s="23"/>
      <c r="N466" s="70"/>
      <c r="O466" s="70"/>
      <c r="P466" s="23"/>
      <c r="Q466" s="23"/>
      <c r="R466" s="23"/>
      <c r="S466" s="70"/>
      <c r="T466" s="70"/>
      <c r="U466" s="70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 t="s">
        <v>89</v>
      </c>
      <c r="I467" s="61"/>
      <c r="J467" s="52" t="s">
        <v>90</v>
      </c>
      <c r="K467" s="53"/>
      <c r="L467" s="70"/>
      <c r="M467" s="23"/>
      <c r="N467" s="70"/>
      <c r="O467" s="70"/>
      <c r="P467" s="23"/>
      <c r="Q467" s="23"/>
      <c r="R467" s="23"/>
      <c r="S467" s="70"/>
      <c r="T467" s="70"/>
      <c r="U467" s="70"/>
      <c r="V467" s="23"/>
      <c r="W467" s="23"/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4" t="s">
        <v>49</v>
      </c>
      <c r="K468" s="53"/>
      <c r="L468" s="70">
        <v>11818.9</v>
      </c>
      <c r="M468" s="70">
        <v>1965</v>
      </c>
      <c r="N468" s="70">
        <v>17096.5</v>
      </c>
      <c r="O468" s="70"/>
      <c r="P468" s="70"/>
      <c r="Q468" s="23">
        <f>SUM(L468:P468)</f>
        <v>30880.4</v>
      </c>
      <c r="R468" s="70"/>
      <c r="S468" s="70"/>
      <c r="T468" s="70"/>
      <c r="U468" s="70"/>
      <c r="V468" s="23"/>
      <c r="W468" s="23">
        <f>+Q468+V468</f>
        <v>30880.4</v>
      </c>
      <c r="X468" s="23">
        <f>(+Q468/W468)*100</f>
        <v>100</v>
      </c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4" t="s">
        <v>50</v>
      </c>
      <c r="K469" s="53"/>
      <c r="L469" s="70">
        <v>14012.6</v>
      </c>
      <c r="M469" s="70">
        <v>861.1</v>
      </c>
      <c r="N469" s="70">
        <v>10973.5</v>
      </c>
      <c r="O469" s="70"/>
      <c r="P469" s="70"/>
      <c r="Q469" s="23">
        <f>SUM(L469:P469)</f>
        <v>25847.2</v>
      </c>
      <c r="R469" s="70"/>
      <c r="S469" s="70"/>
      <c r="T469" s="70"/>
      <c r="U469" s="70"/>
      <c r="V469" s="23"/>
      <c r="W469" s="23">
        <f>+Q469+V469</f>
        <v>25847.2</v>
      </c>
      <c r="X469" s="23">
        <f>(+Q469/W469)*100</f>
        <v>100</v>
      </c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51</v>
      </c>
      <c r="K470" s="53"/>
      <c r="L470" s="70">
        <v>13898.5</v>
      </c>
      <c r="M470" s="70">
        <v>745.5</v>
      </c>
      <c r="N470" s="70">
        <v>8134.2</v>
      </c>
      <c r="O470" s="70"/>
      <c r="P470" s="70"/>
      <c r="Q470" s="23">
        <f>SUM(L470:P470)</f>
        <v>22778.2</v>
      </c>
      <c r="R470" s="70"/>
      <c r="S470" s="70"/>
      <c r="T470" s="70"/>
      <c r="U470" s="70"/>
      <c r="V470" s="23"/>
      <c r="W470" s="23">
        <f>+Q470+V470</f>
        <v>22778.2</v>
      </c>
      <c r="X470" s="23">
        <f>(+Q470/W470)*100</f>
        <v>100</v>
      </c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52</v>
      </c>
      <c r="K471" s="53"/>
      <c r="L471" s="70">
        <f>(+L470/L468)*100</f>
        <v>117.59554611681291</v>
      </c>
      <c r="M471" s="70">
        <f>(+M470/M468)*100</f>
        <v>37.93893129770992</v>
      </c>
      <c r="N471" s="70">
        <f>(+N470/N468)*100</f>
        <v>47.57815927236569</v>
      </c>
      <c r="O471" s="70"/>
      <c r="P471" s="70"/>
      <c r="Q471" s="70">
        <f>(+Q470/Q468)*100</f>
        <v>73.762645561586</v>
      </c>
      <c r="R471" s="70"/>
      <c r="S471" s="70"/>
      <c r="T471" s="70"/>
      <c r="U471" s="70"/>
      <c r="V471" s="70"/>
      <c r="W471" s="70">
        <f>(+W470/W468)*100</f>
        <v>73.762645561586</v>
      </c>
      <c r="X471" s="70"/>
      <c r="Y471" s="70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53</v>
      </c>
      <c r="K472" s="53"/>
      <c r="L472" s="70">
        <f>(+L470/L469)*100</f>
        <v>99.18573284044359</v>
      </c>
      <c r="M472" s="70">
        <f>(+M470/M469)*100</f>
        <v>86.57531064916967</v>
      </c>
      <c r="N472" s="70">
        <f>(+N470/N469)*100</f>
        <v>74.12584863534879</v>
      </c>
      <c r="O472" s="70"/>
      <c r="P472" s="70"/>
      <c r="Q472" s="70">
        <f>(+Q470/Q469)*100</f>
        <v>88.12637345631248</v>
      </c>
      <c r="R472" s="70"/>
      <c r="S472" s="70"/>
      <c r="T472" s="70"/>
      <c r="U472" s="70"/>
      <c r="V472" s="70"/>
      <c r="W472" s="70">
        <f>(+W470/W469)*100</f>
        <v>88.12637345631248</v>
      </c>
      <c r="X472" s="70"/>
      <c r="Y472" s="70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/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 t="s">
        <v>137</v>
      </c>
      <c r="G474" s="51"/>
      <c r="H474" s="51"/>
      <c r="I474" s="61"/>
      <c r="J474" s="52" t="s">
        <v>138</v>
      </c>
      <c r="K474" s="53"/>
      <c r="L474" s="70"/>
      <c r="M474" s="23"/>
      <c r="N474" s="70"/>
      <c r="O474" s="70"/>
      <c r="P474" s="23"/>
      <c r="Q474" s="23"/>
      <c r="R474" s="23"/>
      <c r="S474" s="70"/>
      <c r="T474" s="70"/>
      <c r="U474" s="70"/>
      <c r="V474" s="23"/>
      <c r="W474" s="23"/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139</v>
      </c>
      <c r="K475" s="53"/>
      <c r="L475" s="70"/>
      <c r="M475" s="23"/>
      <c r="N475" s="70"/>
      <c r="O475" s="70"/>
      <c r="P475" s="23"/>
      <c r="Q475" s="23"/>
      <c r="R475" s="23"/>
      <c r="S475" s="70"/>
      <c r="T475" s="70"/>
      <c r="U475" s="70"/>
      <c r="V475" s="23"/>
      <c r="W475" s="23"/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4" t="s">
        <v>49</v>
      </c>
      <c r="K476" s="53"/>
      <c r="L476" s="70">
        <f>+L484</f>
        <v>7555.6</v>
      </c>
      <c r="M476" s="70">
        <f>+M484</f>
        <v>490</v>
      </c>
      <c r="N476" s="70">
        <f>+N484</f>
        <v>8162</v>
      </c>
      <c r="O476" s="70"/>
      <c r="P476" s="70"/>
      <c r="Q476" s="23">
        <f>SUM(L476:P476)</f>
        <v>16207.6</v>
      </c>
      <c r="R476" s="70"/>
      <c r="S476" s="70"/>
      <c r="T476" s="70"/>
      <c r="U476" s="70"/>
      <c r="V476" s="23"/>
      <c r="W476" s="23">
        <f>+Q476+V476</f>
        <v>16207.6</v>
      </c>
      <c r="X476" s="23">
        <f>(+Q476/W476)*100</f>
        <v>100</v>
      </c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4" t="s">
        <v>50</v>
      </c>
      <c r="K477" s="53"/>
      <c r="L477" s="70">
        <f aca="true" t="shared" si="36" ref="L477:N478">+L485</f>
        <v>9218.2</v>
      </c>
      <c r="M477" s="70">
        <f t="shared" si="36"/>
        <v>1193.4</v>
      </c>
      <c r="N477" s="70">
        <f t="shared" si="36"/>
        <v>7726.9</v>
      </c>
      <c r="O477" s="70"/>
      <c r="P477" s="70"/>
      <c r="Q477" s="23">
        <f>SUM(L477:P477)</f>
        <v>18138.5</v>
      </c>
      <c r="R477" s="70"/>
      <c r="S477" s="70"/>
      <c r="T477" s="70"/>
      <c r="U477" s="70"/>
      <c r="V477" s="23"/>
      <c r="W477" s="23">
        <f>+Q477+V477</f>
        <v>18138.5</v>
      </c>
      <c r="X477" s="23">
        <f>(+Q477/W477)*100</f>
        <v>100</v>
      </c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51</v>
      </c>
      <c r="K478" s="53"/>
      <c r="L478" s="70">
        <f t="shared" si="36"/>
        <v>9131.9</v>
      </c>
      <c r="M478" s="70">
        <f t="shared" si="36"/>
        <v>1098</v>
      </c>
      <c r="N478" s="70">
        <f t="shared" si="36"/>
        <v>6698.2</v>
      </c>
      <c r="O478" s="70"/>
      <c r="P478" s="70"/>
      <c r="Q478" s="23">
        <f>SUM(L478:P478)</f>
        <v>16928.1</v>
      </c>
      <c r="R478" s="70"/>
      <c r="S478" s="70"/>
      <c r="T478" s="70"/>
      <c r="U478" s="70"/>
      <c r="V478" s="23"/>
      <c r="W478" s="23">
        <f>+Q478+V478</f>
        <v>16928.1</v>
      </c>
      <c r="X478" s="23">
        <f>(+Q478/W478)*100</f>
        <v>100</v>
      </c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52</v>
      </c>
      <c r="K479" s="53"/>
      <c r="L479" s="70">
        <f>(+L478/L476)*100</f>
        <v>120.8626713960506</v>
      </c>
      <c r="M479" s="70">
        <f>(+M478/M476)*100</f>
        <v>224.0816326530612</v>
      </c>
      <c r="N479" s="70">
        <f>(+N478/N476)*100</f>
        <v>82.06567017887772</v>
      </c>
      <c r="O479" s="70"/>
      <c r="P479" s="70"/>
      <c r="Q479" s="70">
        <f>(+Q478/Q476)*100</f>
        <v>104.4454453466275</v>
      </c>
      <c r="R479" s="70"/>
      <c r="S479" s="70"/>
      <c r="T479" s="70"/>
      <c r="U479" s="70"/>
      <c r="V479" s="70"/>
      <c r="W479" s="70">
        <f>(+W478/W476)*100</f>
        <v>104.4454453466275</v>
      </c>
      <c r="X479" s="70"/>
      <c r="Y479" s="70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53</v>
      </c>
      <c r="K480" s="53"/>
      <c r="L480" s="70">
        <f>(+L478/L477)*100</f>
        <v>99.06380855264584</v>
      </c>
      <c r="M480" s="70">
        <f>(+M478/M477)*100</f>
        <v>92.00603318250377</v>
      </c>
      <c r="N480" s="70">
        <f>(+N478/N477)*100</f>
        <v>86.68676959712175</v>
      </c>
      <c r="O480" s="70"/>
      <c r="P480" s="70"/>
      <c r="Q480" s="70">
        <f>(+Q478/Q477)*100</f>
        <v>93.32690134244838</v>
      </c>
      <c r="R480" s="70"/>
      <c r="S480" s="70"/>
      <c r="T480" s="70"/>
      <c r="U480" s="70"/>
      <c r="V480" s="70"/>
      <c r="W480" s="70">
        <f>(+W478/W477)*100</f>
        <v>93.32690134244838</v>
      </c>
      <c r="X480" s="70"/>
      <c r="Y480" s="70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/>
      <c r="K481" s="53"/>
      <c r="L481" s="70"/>
      <c r="M481" s="23"/>
      <c r="N481" s="70"/>
      <c r="O481" s="70"/>
      <c r="P481" s="23"/>
      <c r="Q481" s="23"/>
      <c r="R481" s="23"/>
      <c r="S481" s="70"/>
      <c r="T481" s="70"/>
      <c r="U481" s="70"/>
      <c r="V481" s="23"/>
      <c r="W481" s="23"/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1" t="s">
        <v>63</v>
      </c>
      <c r="H482" s="51"/>
      <c r="I482" s="61"/>
      <c r="J482" s="52" t="s">
        <v>65</v>
      </c>
      <c r="K482" s="53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64</v>
      </c>
      <c r="K483" s="53"/>
      <c r="L483" s="70"/>
      <c r="M483" s="23"/>
      <c r="N483" s="70"/>
      <c r="O483" s="70"/>
      <c r="P483" s="23"/>
      <c r="Q483" s="23"/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4" t="s">
        <v>49</v>
      </c>
      <c r="K484" s="53"/>
      <c r="L484" s="70">
        <f>+L491</f>
        <v>7555.6</v>
      </c>
      <c r="M484" s="70">
        <f>+M491</f>
        <v>490</v>
      </c>
      <c r="N484" s="70">
        <f>+N491</f>
        <v>8162</v>
      </c>
      <c r="O484" s="70"/>
      <c r="P484" s="70"/>
      <c r="Q484" s="23">
        <f>SUM(L484:P484)</f>
        <v>16207.6</v>
      </c>
      <c r="R484" s="70"/>
      <c r="S484" s="70"/>
      <c r="T484" s="70"/>
      <c r="U484" s="70"/>
      <c r="V484" s="23"/>
      <c r="W484" s="23">
        <f>+Q484+V484</f>
        <v>16207.6</v>
      </c>
      <c r="X484" s="23">
        <f>(+Q484/W484)*100</f>
        <v>100</v>
      </c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4" t="s">
        <v>50</v>
      </c>
      <c r="K485" s="53"/>
      <c r="L485" s="70">
        <f aca="true" t="shared" si="37" ref="L485:N486">+L492</f>
        <v>9218.2</v>
      </c>
      <c r="M485" s="70">
        <f t="shared" si="37"/>
        <v>1193.4</v>
      </c>
      <c r="N485" s="70">
        <f t="shared" si="37"/>
        <v>7726.9</v>
      </c>
      <c r="O485" s="70"/>
      <c r="P485" s="70"/>
      <c r="Q485" s="23">
        <f>SUM(L485:P485)</f>
        <v>18138.5</v>
      </c>
      <c r="R485" s="70"/>
      <c r="S485" s="70"/>
      <c r="T485" s="70"/>
      <c r="U485" s="70"/>
      <c r="V485" s="23"/>
      <c r="W485" s="23">
        <f>+Q485+V485</f>
        <v>18138.5</v>
      </c>
      <c r="X485" s="23">
        <f>(+Q485/W485)*100</f>
        <v>100</v>
      </c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51</v>
      </c>
      <c r="K486" s="53"/>
      <c r="L486" s="70">
        <f t="shared" si="37"/>
        <v>9131.9</v>
      </c>
      <c r="M486" s="70">
        <f t="shared" si="37"/>
        <v>1098</v>
      </c>
      <c r="N486" s="70">
        <f t="shared" si="37"/>
        <v>6698.2</v>
      </c>
      <c r="O486" s="70"/>
      <c r="P486" s="70"/>
      <c r="Q486" s="23">
        <f>SUM(L486:P486)</f>
        <v>16928.1</v>
      </c>
      <c r="R486" s="70"/>
      <c r="S486" s="70"/>
      <c r="T486" s="70"/>
      <c r="U486" s="70"/>
      <c r="V486" s="23"/>
      <c r="W486" s="23">
        <f>+Q486+V486</f>
        <v>16928.1</v>
      </c>
      <c r="X486" s="23">
        <f>(+Q486/W486)*100</f>
        <v>100</v>
      </c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1"/>
      <c r="H487" s="51"/>
      <c r="I487" s="61"/>
      <c r="J487" s="52" t="s">
        <v>52</v>
      </c>
      <c r="K487" s="53"/>
      <c r="L487" s="70">
        <f>(+L486/L484)*100</f>
        <v>120.8626713960506</v>
      </c>
      <c r="M487" s="70">
        <f>(+M486/M484)*100</f>
        <v>224.0816326530612</v>
      </c>
      <c r="N487" s="70">
        <f>(+N486/N484)*100</f>
        <v>82.06567017887772</v>
      </c>
      <c r="O487" s="70"/>
      <c r="P487" s="70"/>
      <c r="Q487" s="70">
        <f>(+Q486/Q484)*100</f>
        <v>104.4454453466275</v>
      </c>
      <c r="R487" s="70"/>
      <c r="S487" s="70"/>
      <c r="T487" s="70"/>
      <c r="U487" s="70"/>
      <c r="V487" s="70"/>
      <c r="W487" s="70">
        <f>(+W486/W484)*100</f>
        <v>104.4454453466275</v>
      </c>
      <c r="X487" s="70"/>
      <c r="Y487" s="70"/>
      <c r="Z487" s="4"/>
    </row>
    <row r="488" spans="1:26" ht="23.25">
      <c r="A488" s="4"/>
      <c r="B488" s="56"/>
      <c r="C488" s="57"/>
      <c r="D488" s="57"/>
      <c r="E488" s="57"/>
      <c r="F488" s="57"/>
      <c r="G488" s="51"/>
      <c r="H488" s="51"/>
      <c r="I488" s="61"/>
      <c r="J488" s="52" t="s">
        <v>53</v>
      </c>
      <c r="K488" s="53"/>
      <c r="L488" s="70">
        <f>(+L486/L485)*100</f>
        <v>99.06380855264584</v>
      </c>
      <c r="M488" s="70">
        <f>(+M486/M485)*100</f>
        <v>92.00603318250377</v>
      </c>
      <c r="N488" s="70">
        <f>(+N486/N485)*100</f>
        <v>86.68676959712175</v>
      </c>
      <c r="O488" s="70"/>
      <c r="P488" s="70"/>
      <c r="Q488" s="70">
        <f>(+Q486/Q485)*100</f>
        <v>93.32690134244838</v>
      </c>
      <c r="R488" s="70"/>
      <c r="S488" s="70"/>
      <c r="T488" s="70"/>
      <c r="U488" s="70"/>
      <c r="V488" s="70"/>
      <c r="W488" s="70">
        <f>(+W486/W485)*100</f>
        <v>93.32690134244838</v>
      </c>
      <c r="X488" s="70"/>
      <c r="Y488" s="70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/>
      <c r="K489" s="53"/>
      <c r="L489" s="70"/>
      <c r="M489" s="23"/>
      <c r="N489" s="70"/>
      <c r="O489" s="70"/>
      <c r="P489" s="23"/>
      <c r="Q489" s="23"/>
      <c r="R489" s="23"/>
      <c r="S489" s="70"/>
      <c r="T489" s="70"/>
      <c r="U489" s="70"/>
      <c r="V489" s="23"/>
      <c r="W489" s="23"/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 t="s">
        <v>87</v>
      </c>
      <c r="I490" s="61"/>
      <c r="J490" s="54" t="s">
        <v>88</v>
      </c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4" t="s">
        <v>49</v>
      </c>
      <c r="K491" s="53"/>
      <c r="L491" s="70">
        <v>7555.6</v>
      </c>
      <c r="M491" s="70">
        <v>490</v>
      </c>
      <c r="N491" s="70">
        <v>8162</v>
      </c>
      <c r="O491" s="70"/>
      <c r="P491" s="70"/>
      <c r="Q491" s="23">
        <f>SUM(L491:P491)</f>
        <v>16207.6</v>
      </c>
      <c r="R491" s="70"/>
      <c r="S491" s="70"/>
      <c r="T491" s="70"/>
      <c r="U491" s="70"/>
      <c r="V491" s="23"/>
      <c r="W491" s="23">
        <f>+Q491+V491</f>
        <v>16207.6</v>
      </c>
      <c r="X491" s="23">
        <f>(+Q491/W491)*100</f>
        <v>100</v>
      </c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4" t="s">
        <v>50</v>
      </c>
      <c r="K492" s="53"/>
      <c r="L492" s="70">
        <v>9218.2</v>
      </c>
      <c r="M492" s="70">
        <v>1193.4</v>
      </c>
      <c r="N492" s="70">
        <v>7726.9</v>
      </c>
      <c r="O492" s="70"/>
      <c r="P492" s="70"/>
      <c r="Q492" s="23">
        <f>SUM(L492:P492)</f>
        <v>18138.5</v>
      </c>
      <c r="R492" s="70"/>
      <c r="S492" s="70"/>
      <c r="T492" s="70"/>
      <c r="U492" s="70"/>
      <c r="V492" s="23"/>
      <c r="W492" s="23">
        <f>+Q492+V492</f>
        <v>18138.5</v>
      </c>
      <c r="X492" s="23">
        <f>(+Q492/W492)*100</f>
        <v>100</v>
      </c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51</v>
      </c>
      <c r="K493" s="53"/>
      <c r="L493" s="70">
        <v>9131.9</v>
      </c>
      <c r="M493" s="70">
        <v>1098</v>
      </c>
      <c r="N493" s="70">
        <v>6698.2</v>
      </c>
      <c r="O493" s="70"/>
      <c r="P493" s="70"/>
      <c r="Q493" s="23">
        <f>SUM(L493:P493)</f>
        <v>16928.1</v>
      </c>
      <c r="R493" s="70"/>
      <c r="S493" s="70"/>
      <c r="T493" s="70"/>
      <c r="U493" s="70"/>
      <c r="V493" s="23"/>
      <c r="W493" s="23">
        <f>+Q493+V493</f>
        <v>16928.1</v>
      </c>
      <c r="X493" s="23">
        <f>(+Q493/W493)*100</f>
        <v>100</v>
      </c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52</v>
      </c>
      <c r="K494" s="53"/>
      <c r="L494" s="70">
        <f>(+L493/L491)*100</f>
        <v>120.8626713960506</v>
      </c>
      <c r="M494" s="70">
        <f>(+M493/M491)*100</f>
        <v>224.0816326530612</v>
      </c>
      <c r="N494" s="70">
        <f>(+N493/N491)*100</f>
        <v>82.06567017887772</v>
      </c>
      <c r="O494" s="70"/>
      <c r="P494" s="70"/>
      <c r="Q494" s="70">
        <f>(+Q493/Q491)*100</f>
        <v>104.4454453466275</v>
      </c>
      <c r="R494" s="70"/>
      <c r="S494" s="70"/>
      <c r="T494" s="70"/>
      <c r="U494" s="70"/>
      <c r="V494" s="70"/>
      <c r="W494" s="70">
        <f>(+W493/W491)*100</f>
        <v>104.4454453466275</v>
      </c>
      <c r="X494" s="70"/>
      <c r="Y494" s="70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186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40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127</v>
      </c>
      <c r="C504" s="51" t="s">
        <v>129</v>
      </c>
      <c r="D504" s="51" t="s">
        <v>78</v>
      </c>
      <c r="E504" s="51" t="s">
        <v>81</v>
      </c>
      <c r="F504" s="51" t="s">
        <v>137</v>
      </c>
      <c r="G504" s="51" t="s">
        <v>63</v>
      </c>
      <c r="H504" s="51" t="s">
        <v>87</v>
      </c>
      <c r="I504" s="61"/>
      <c r="J504" s="52" t="s">
        <v>53</v>
      </c>
      <c r="K504" s="55"/>
      <c r="L504" s="70">
        <f>(+L493/L492)*100</f>
        <v>99.06380855264584</v>
      </c>
      <c r="M504" s="70">
        <f>(+M493/M492)*100</f>
        <v>92.00603318250377</v>
      </c>
      <c r="N504" s="70">
        <f>(+N493/N492)*100</f>
        <v>86.68676959712175</v>
      </c>
      <c r="O504" s="70"/>
      <c r="P504" s="70"/>
      <c r="Q504" s="70">
        <f>(+Q493/Q492)*100</f>
        <v>93.32690134244838</v>
      </c>
      <c r="R504" s="70"/>
      <c r="S504" s="70"/>
      <c r="T504" s="70"/>
      <c r="U504" s="70"/>
      <c r="V504" s="70"/>
      <c r="W504" s="70">
        <f>(+W493/W492)*100</f>
        <v>93.32690134244838</v>
      </c>
      <c r="X504" s="70"/>
      <c r="Y504" s="70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/>
      <c r="K505" s="55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23"/>
      <c r="W505" s="23"/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 t="s">
        <v>140</v>
      </c>
      <c r="G506" s="51"/>
      <c r="H506" s="51"/>
      <c r="I506" s="61"/>
      <c r="J506" s="52" t="s">
        <v>141</v>
      </c>
      <c r="K506" s="53"/>
      <c r="L506" s="70"/>
      <c r="M506" s="70"/>
      <c r="N506" s="70"/>
      <c r="O506" s="70"/>
      <c r="P506" s="70"/>
      <c r="Q506" s="23"/>
      <c r="R506" s="70"/>
      <c r="S506" s="70"/>
      <c r="T506" s="70"/>
      <c r="U506" s="70"/>
      <c r="V506" s="23"/>
      <c r="W506" s="23"/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4" t="s">
        <v>49</v>
      </c>
      <c r="K507" s="53"/>
      <c r="L507" s="70">
        <f>+L515</f>
        <v>21677.3</v>
      </c>
      <c r="M507" s="70">
        <f>+M515</f>
        <v>756.5</v>
      </c>
      <c r="N507" s="70">
        <f>+N515</f>
        <v>10632.5</v>
      </c>
      <c r="O507" s="70"/>
      <c r="P507" s="70"/>
      <c r="Q507" s="23">
        <f>SUM(L507:P507)</f>
        <v>33066.3</v>
      </c>
      <c r="R507" s="70"/>
      <c r="S507" s="70"/>
      <c r="T507" s="70"/>
      <c r="U507" s="70"/>
      <c r="V507" s="23"/>
      <c r="W507" s="23">
        <f>+Q507+V507</f>
        <v>33066.3</v>
      </c>
      <c r="X507" s="23">
        <f>(+Q507/W507)*100</f>
        <v>100</v>
      </c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4" t="s">
        <v>50</v>
      </c>
      <c r="K508" s="53"/>
      <c r="L508" s="70">
        <f aca="true" t="shared" si="38" ref="L508:N509">+L516</f>
        <v>27730.6</v>
      </c>
      <c r="M508" s="70">
        <f t="shared" si="38"/>
        <v>1794.5</v>
      </c>
      <c r="N508" s="70">
        <f t="shared" si="38"/>
        <v>7305.200000000001</v>
      </c>
      <c r="O508" s="70"/>
      <c r="P508" s="70"/>
      <c r="Q508" s="23">
        <f>SUM(L508:P508)</f>
        <v>36830.3</v>
      </c>
      <c r="R508" s="70"/>
      <c r="S508" s="70"/>
      <c r="T508" s="70"/>
      <c r="U508" s="70"/>
      <c r="V508" s="23"/>
      <c r="W508" s="23">
        <f>+Q508+V508</f>
        <v>36830.3</v>
      </c>
      <c r="X508" s="23">
        <f>(+Q508/W508)*100</f>
        <v>100</v>
      </c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51</v>
      </c>
      <c r="K509" s="53"/>
      <c r="L509" s="70">
        <f t="shared" si="38"/>
        <v>27465.8</v>
      </c>
      <c r="M509" s="70">
        <f t="shared" si="38"/>
        <v>1500.1999999999998</v>
      </c>
      <c r="N509" s="70">
        <f t="shared" si="38"/>
        <v>5189.7</v>
      </c>
      <c r="O509" s="70"/>
      <c r="P509" s="70"/>
      <c r="Q509" s="23">
        <f>SUM(L509:P509)</f>
        <v>34155.7</v>
      </c>
      <c r="R509" s="70"/>
      <c r="S509" s="70"/>
      <c r="T509" s="70"/>
      <c r="U509" s="70"/>
      <c r="V509" s="23"/>
      <c r="W509" s="23">
        <f>+Q509+V509</f>
        <v>34155.7</v>
      </c>
      <c r="X509" s="23">
        <f>(+Q509/W509)*100</f>
        <v>100</v>
      </c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 t="s">
        <v>52</v>
      </c>
      <c r="K510" s="53"/>
      <c r="L510" s="70">
        <f>(+L509/L507)*100</f>
        <v>126.70304881142947</v>
      </c>
      <c r="M510" s="70">
        <f>(+M509/M507)*100</f>
        <v>198.30799735624583</v>
      </c>
      <c r="N510" s="70">
        <f>(+N509/N507)*100</f>
        <v>48.809781330825295</v>
      </c>
      <c r="O510" s="70"/>
      <c r="P510" s="70"/>
      <c r="Q510" s="70">
        <f>(+Q509/Q507)*100</f>
        <v>103.29459298439801</v>
      </c>
      <c r="R510" s="70"/>
      <c r="S510" s="70"/>
      <c r="T510" s="70"/>
      <c r="U510" s="70"/>
      <c r="V510" s="70"/>
      <c r="W510" s="70">
        <f>(+W509/W507)*100</f>
        <v>103.29459298439801</v>
      </c>
      <c r="X510" s="70"/>
      <c r="Y510" s="70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53</v>
      </c>
      <c r="K511" s="53"/>
      <c r="L511" s="70">
        <f>(+L509/L508)*100</f>
        <v>99.045098194774</v>
      </c>
      <c r="M511" s="70">
        <f>(+M509/M508)*100</f>
        <v>83.59988854834215</v>
      </c>
      <c r="N511" s="70">
        <f>(+N509/N508)*100</f>
        <v>71.04117614849696</v>
      </c>
      <c r="O511" s="70"/>
      <c r="P511" s="70"/>
      <c r="Q511" s="70">
        <f>(+Q509/Q508)*100</f>
        <v>92.73804449054174</v>
      </c>
      <c r="R511" s="70"/>
      <c r="S511" s="70"/>
      <c r="T511" s="70"/>
      <c r="U511" s="70"/>
      <c r="V511" s="70"/>
      <c r="W511" s="70">
        <f>(+W509/W508)*100</f>
        <v>92.73804449054174</v>
      </c>
      <c r="X511" s="70"/>
      <c r="Y511" s="70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/>
      <c r="K512" s="53"/>
      <c r="L512" s="70"/>
      <c r="M512" s="23"/>
      <c r="N512" s="70"/>
      <c r="O512" s="70"/>
      <c r="P512" s="23"/>
      <c r="Q512" s="23"/>
      <c r="R512" s="23"/>
      <c r="S512" s="70"/>
      <c r="T512" s="70"/>
      <c r="U512" s="70"/>
      <c r="V512" s="23"/>
      <c r="W512" s="23"/>
      <c r="X512" s="23"/>
      <c r="Y512" s="23"/>
      <c r="Z512" s="4"/>
    </row>
    <row r="513" spans="1:26" ht="23.25">
      <c r="A513" s="4"/>
      <c r="B513" s="56"/>
      <c r="C513" s="57"/>
      <c r="D513" s="57"/>
      <c r="E513" s="57"/>
      <c r="F513" s="57"/>
      <c r="G513" s="51" t="s">
        <v>63</v>
      </c>
      <c r="H513" s="51"/>
      <c r="I513" s="61"/>
      <c r="J513" s="52" t="s">
        <v>65</v>
      </c>
      <c r="K513" s="53"/>
      <c r="L513" s="70"/>
      <c r="M513" s="23"/>
      <c r="N513" s="70"/>
      <c r="O513" s="70"/>
      <c r="P513" s="23"/>
      <c r="Q513" s="23"/>
      <c r="R513" s="23"/>
      <c r="S513" s="70"/>
      <c r="T513" s="70"/>
      <c r="U513" s="70"/>
      <c r="V513" s="23"/>
      <c r="W513" s="23"/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64</v>
      </c>
      <c r="K514" s="53"/>
      <c r="L514" s="70"/>
      <c r="M514" s="23"/>
      <c r="N514" s="70"/>
      <c r="O514" s="70"/>
      <c r="P514" s="23"/>
      <c r="Q514" s="23"/>
      <c r="R514" s="23"/>
      <c r="S514" s="70"/>
      <c r="T514" s="70"/>
      <c r="U514" s="70"/>
      <c r="V514" s="23"/>
      <c r="W514" s="23"/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4" t="s">
        <v>49</v>
      </c>
      <c r="K515" s="53"/>
      <c r="L515" s="70">
        <f aca="true" t="shared" si="39" ref="L515:N516">+L555+L538+L530+L523</f>
        <v>21677.3</v>
      </c>
      <c r="M515" s="70">
        <f t="shared" si="39"/>
        <v>756.5</v>
      </c>
      <c r="N515" s="70">
        <f t="shared" si="39"/>
        <v>10632.5</v>
      </c>
      <c r="O515" s="70"/>
      <c r="P515" s="70"/>
      <c r="Q515" s="23">
        <f>SUM(L515:P515)</f>
        <v>33066.3</v>
      </c>
      <c r="R515" s="70"/>
      <c r="S515" s="70"/>
      <c r="T515" s="70"/>
      <c r="U515" s="70"/>
      <c r="V515" s="23"/>
      <c r="W515" s="23">
        <f>+Q515+V515</f>
        <v>33066.3</v>
      </c>
      <c r="X515" s="23">
        <f>(+Q515/W515)*100</f>
        <v>100</v>
      </c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4" t="s">
        <v>50</v>
      </c>
      <c r="K516" s="53"/>
      <c r="L516" s="70">
        <f t="shared" si="39"/>
        <v>27730.6</v>
      </c>
      <c r="M516" s="70">
        <f t="shared" si="39"/>
        <v>1794.5</v>
      </c>
      <c r="N516" s="70">
        <f t="shared" si="39"/>
        <v>7305.200000000001</v>
      </c>
      <c r="O516" s="70"/>
      <c r="P516" s="70"/>
      <c r="Q516" s="23">
        <f>SUM(L516:P516)</f>
        <v>36830.3</v>
      </c>
      <c r="R516" s="70"/>
      <c r="S516" s="70"/>
      <c r="T516" s="70"/>
      <c r="U516" s="70"/>
      <c r="V516" s="23"/>
      <c r="W516" s="23">
        <f>+Q516+V516</f>
        <v>36830.3</v>
      </c>
      <c r="X516" s="23">
        <f>(+Q516/W516)*100</f>
        <v>100</v>
      </c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51</v>
      </c>
      <c r="K517" s="53"/>
      <c r="L517" s="70">
        <f>+L557+L549+L532+L525</f>
        <v>27465.8</v>
      </c>
      <c r="M517" s="70">
        <f>+M557+M549+M532+M525</f>
        <v>1500.1999999999998</v>
      </c>
      <c r="N517" s="70">
        <f>+N557+N549+N532+N525</f>
        <v>5189.7</v>
      </c>
      <c r="O517" s="70"/>
      <c r="P517" s="70"/>
      <c r="Q517" s="23">
        <f>SUM(L517:P517)</f>
        <v>34155.7</v>
      </c>
      <c r="R517" s="70"/>
      <c r="S517" s="70"/>
      <c r="T517" s="70"/>
      <c r="U517" s="70"/>
      <c r="V517" s="23"/>
      <c r="W517" s="23">
        <f>+Q517+V517</f>
        <v>34155.7</v>
      </c>
      <c r="X517" s="23">
        <f>(+Q517/W517)*100</f>
        <v>100</v>
      </c>
      <c r="Y517" s="23"/>
      <c r="Z517" s="4"/>
    </row>
    <row r="518" spans="1:26" ht="23.25">
      <c r="A518" s="4"/>
      <c r="B518" s="56"/>
      <c r="C518" s="56"/>
      <c r="D518" s="56"/>
      <c r="E518" s="56"/>
      <c r="F518" s="56"/>
      <c r="G518" s="51"/>
      <c r="H518" s="51"/>
      <c r="I518" s="61"/>
      <c r="J518" s="52" t="s">
        <v>52</v>
      </c>
      <c r="K518" s="53"/>
      <c r="L518" s="70">
        <f>(+L517/L515)*100</f>
        <v>126.70304881142947</v>
      </c>
      <c r="M518" s="70">
        <f>(+M517/M515)*100</f>
        <v>198.30799735624583</v>
      </c>
      <c r="N518" s="70">
        <f>(+N517/N515)*100</f>
        <v>48.809781330825295</v>
      </c>
      <c r="O518" s="70"/>
      <c r="P518" s="70"/>
      <c r="Q518" s="70">
        <f>(+Q517/Q515)*100</f>
        <v>103.29459298439801</v>
      </c>
      <c r="R518" s="70"/>
      <c r="S518" s="70"/>
      <c r="T518" s="70"/>
      <c r="U518" s="70"/>
      <c r="V518" s="70"/>
      <c r="W518" s="70">
        <f>(+W517/W515)*100</f>
        <v>103.29459298439801</v>
      </c>
      <c r="X518" s="70"/>
      <c r="Y518" s="70"/>
      <c r="Z518" s="4"/>
    </row>
    <row r="519" spans="1:26" ht="23.25">
      <c r="A519" s="4"/>
      <c r="B519" s="56"/>
      <c r="C519" s="57"/>
      <c r="D519" s="57"/>
      <c r="E519" s="57"/>
      <c r="F519" s="57"/>
      <c r="G519" s="51"/>
      <c r="H519" s="51"/>
      <c r="I519" s="61"/>
      <c r="J519" s="52" t="s">
        <v>53</v>
      </c>
      <c r="K519" s="53"/>
      <c r="L519" s="70">
        <f>(+L517/L516)*100</f>
        <v>99.045098194774</v>
      </c>
      <c r="M519" s="70">
        <f>(+M517/M516)*100</f>
        <v>83.59988854834215</v>
      </c>
      <c r="N519" s="70">
        <f>(+N517/N516)*100</f>
        <v>71.04117614849696</v>
      </c>
      <c r="O519" s="70"/>
      <c r="P519" s="70"/>
      <c r="Q519" s="70">
        <f>(+Q517/Q516)*100</f>
        <v>92.73804449054174</v>
      </c>
      <c r="R519" s="70"/>
      <c r="S519" s="70"/>
      <c r="T519" s="70"/>
      <c r="U519" s="70"/>
      <c r="V519" s="70"/>
      <c r="W519" s="70">
        <f>(+W517/W516)*100</f>
        <v>92.73804449054174</v>
      </c>
      <c r="X519" s="70"/>
      <c r="Y519" s="70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/>
      <c r="K520" s="53"/>
      <c r="L520" s="70"/>
      <c r="M520" s="23"/>
      <c r="N520" s="70"/>
      <c r="O520" s="70"/>
      <c r="P520" s="23"/>
      <c r="Q520" s="23"/>
      <c r="R520" s="23"/>
      <c r="S520" s="70"/>
      <c r="T520" s="70"/>
      <c r="U520" s="70"/>
      <c r="V520" s="23"/>
      <c r="W520" s="23"/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 t="s">
        <v>103</v>
      </c>
      <c r="I521" s="61"/>
      <c r="J521" s="54" t="s">
        <v>104</v>
      </c>
      <c r="K521" s="53"/>
      <c r="L521" s="70"/>
      <c r="M521" s="23"/>
      <c r="N521" s="70"/>
      <c r="O521" s="70"/>
      <c r="P521" s="23"/>
      <c r="Q521" s="23"/>
      <c r="R521" s="23"/>
      <c r="S521" s="70"/>
      <c r="T521" s="70"/>
      <c r="U521" s="70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105</v>
      </c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4" t="s">
        <v>49</v>
      </c>
      <c r="K523" s="53"/>
      <c r="L523" s="70">
        <v>7902.1</v>
      </c>
      <c r="M523" s="70">
        <v>222.5</v>
      </c>
      <c r="N523" s="70">
        <v>2844</v>
      </c>
      <c r="O523" s="70"/>
      <c r="P523" s="70"/>
      <c r="Q523" s="23">
        <f>SUM(L523:P523)</f>
        <v>10968.6</v>
      </c>
      <c r="R523" s="70"/>
      <c r="S523" s="70"/>
      <c r="T523" s="70"/>
      <c r="U523" s="70"/>
      <c r="V523" s="23"/>
      <c r="W523" s="23">
        <f>+Q523+V523</f>
        <v>10968.6</v>
      </c>
      <c r="X523" s="23">
        <f>(+Q523/W523)*100</f>
        <v>100</v>
      </c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4" t="s">
        <v>50</v>
      </c>
      <c r="K524" s="53"/>
      <c r="L524" s="70">
        <v>9399</v>
      </c>
      <c r="M524" s="70">
        <v>552.2</v>
      </c>
      <c r="N524" s="70">
        <v>2571.9</v>
      </c>
      <c r="O524" s="70"/>
      <c r="P524" s="70"/>
      <c r="Q524" s="23">
        <f>SUM(L524:P524)</f>
        <v>12523.1</v>
      </c>
      <c r="R524" s="70"/>
      <c r="S524" s="70"/>
      <c r="T524" s="70"/>
      <c r="U524" s="70"/>
      <c r="V524" s="23"/>
      <c r="W524" s="23">
        <f>+Q524+V524</f>
        <v>12523.1</v>
      </c>
      <c r="X524" s="23">
        <f>(+Q524/W524)*100</f>
        <v>100</v>
      </c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51</v>
      </c>
      <c r="K525" s="53"/>
      <c r="L525" s="70">
        <v>9319.7</v>
      </c>
      <c r="M525" s="70">
        <v>466.9</v>
      </c>
      <c r="N525" s="70">
        <v>1722.8</v>
      </c>
      <c r="O525" s="70"/>
      <c r="P525" s="70"/>
      <c r="Q525" s="23">
        <f>SUM(L525:P525)</f>
        <v>11509.4</v>
      </c>
      <c r="R525" s="70"/>
      <c r="S525" s="70"/>
      <c r="T525" s="70"/>
      <c r="U525" s="70"/>
      <c r="V525" s="23"/>
      <c r="W525" s="23">
        <f>+Q525+V525</f>
        <v>11509.4</v>
      </c>
      <c r="X525" s="23">
        <f>(+Q525/W525)*100</f>
        <v>100</v>
      </c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52</v>
      </c>
      <c r="K526" s="53"/>
      <c r="L526" s="70">
        <f>(+L525/L523)*100</f>
        <v>117.93953506030044</v>
      </c>
      <c r="M526" s="70">
        <f>(+M525/M523)*100</f>
        <v>209.84269662921346</v>
      </c>
      <c r="N526" s="70">
        <f>(+N525/N523)*100</f>
        <v>60.57665260196906</v>
      </c>
      <c r="O526" s="70"/>
      <c r="P526" s="70"/>
      <c r="Q526" s="70">
        <f>(+Q525/Q523)*100</f>
        <v>104.93043779516071</v>
      </c>
      <c r="R526" s="70"/>
      <c r="S526" s="70"/>
      <c r="T526" s="70"/>
      <c r="U526" s="70"/>
      <c r="V526" s="70"/>
      <c r="W526" s="70">
        <f>(+W525/W523)*100</f>
        <v>104.93043779516071</v>
      </c>
      <c r="X526" s="70"/>
      <c r="Y526" s="70"/>
      <c r="Z526" s="4"/>
    </row>
    <row r="527" spans="1:26" ht="23.25">
      <c r="A527" s="4"/>
      <c r="B527" s="51"/>
      <c r="C527" s="51"/>
      <c r="D527" s="51"/>
      <c r="E527" s="51"/>
      <c r="F527" s="51"/>
      <c r="G527" s="51"/>
      <c r="H527" s="51"/>
      <c r="I527" s="61"/>
      <c r="J527" s="52" t="s">
        <v>53</v>
      </c>
      <c r="K527" s="53"/>
      <c r="L527" s="70">
        <f>(+L525/L524)*100</f>
        <v>99.15629322268327</v>
      </c>
      <c r="M527" s="70">
        <f>(+M525/M524)*100</f>
        <v>84.55269829771821</v>
      </c>
      <c r="N527" s="70">
        <f>(+N525/N524)*100</f>
        <v>66.98549710330883</v>
      </c>
      <c r="O527" s="70"/>
      <c r="P527" s="70"/>
      <c r="Q527" s="70">
        <f>(+Q525/Q524)*100</f>
        <v>91.90535889675878</v>
      </c>
      <c r="R527" s="70"/>
      <c r="S527" s="70"/>
      <c r="T527" s="70"/>
      <c r="U527" s="70"/>
      <c r="V527" s="70"/>
      <c r="W527" s="70">
        <f>(+W525/W524)*100</f>
        <v>91.90535889675878</v>
      </c>
      <c r="X527" s="70"/>
      <c r="Y527" s="70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/>
      <c r="K528" s="53"/>
      <c r="L528" s="70"/>
      <c r="M528" s="23"/>
      <c r="N528" s="70"/>
      <c r="O528" s="70"/>
      <c r="P528" s="23"/>
      <c r="Q528" s="23"/>
      <c r="R528" s="23"/>
      <c r="S528" s="70"/>
      <c r="T528" s="70"/>
      <c r="U528" s="70"/>
      <c r="V528" s="23"/>
      <c r="W528" s="23"/>
      <c r="X528" s="23"/>
      <c r="Y528" s="23"/>
      <c r="Z528" s="4"/>
    </row>
    <row r="529" spans="1:26" ht="23.25">
      <c r="A529" s="4"/>
      <c r="B529" s="56"/>
      <c r="C529" s="56"/>
      <c r="D529" s="56"/>
      <c r="E529" s="56"/>
      <c r="F529" s="56"/>
      <c r="G529" s="56"/>
      <c r="H529" s="56" t="s">
        <v>108</v>
      </c>
      <c r="I529" s="61"/>
      <c r="J529" s="54" t="s">
        <v>109</v>
      </c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4" t="s">
        <v>49</v>
      </c>
      <c r="K530" s="53"/>
      <c r="L530" s="70">
        <v>4579.4</v>
      </c>
      <c r="M530" s="70">
        <v>134</v>
      </c>
      <c r="N530" s="70">
        <v>3173.5</v>
      </c>
      <c r="O530" s="70"/>
      <c r="P530" s="70"/>
      <c r="Q530" s="23">
        <f>SUM(L530:P530)</f>
        <v>7886.9</v>
      </c>
      <c r="R530" s="70"/>
      <c r="S530" s="70"/>
      <c r="T530" s="70"/>
      <c r="U530" s="70"/>
      <c r="V530" s="23"/>
      <c r="W530" s="23">
        <f>+Q530+V530</f>
        <v>7886.9</v>
      </c>
      <c r="X530" s="23">
        <f>(+Q530/W530)*100</f>
        <v>100</v>
      </c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4" t="s">
        <v>50</v>
      </c>
      <c r="K531" s="53"/>
      <c r="L531" s="70">
        <v>6029</v>
      </c>
      <c r="M531" s="70">
        <v>368.9</v>
      </c>
      <c r="N531" s="70">
        <v>1895.5</v>
      </c>
      <c r="O531" s="70"/>
      <c r="P531" s="70"/>
      <c r="Q531" s="23">
        <f>SUM(L531:P531)</f>
        <v>8293.4</v>
      </c>
      <c r="R531" s="70"/>
      <c r="S531" s="70"/>
      <c r="T531" s="70"/>
      <c r="U531" s="70"/>
      <c r="V531" s="23"/>
      <c r="W531" s="23">
        <f>+Q531+V531</f>
        <v>8293.4</v>
      </c>
      <c r="X531" s="23">
        <f>(+Q531/W531)*100</f>
        <v>100</v>
      </c>
      <c r="Y531" s="23"/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51</v>
      </c>
      <c r="K532" s="53"/>
      <c r="L532" s="70">
        <v>5971.2</v>
      </c>
      <c r="M532" s="70">
        <v>290.3</v>
      </c>
      <c r="N532" s="70">
        <v>1239.4</v>
      </c>
      <c r="O532" s="70"/>
      <c r="P532" s="70"/>
      <c r="Q532" s="23">
        <f>SUM(L532:P532)</f>
        <v>7500.9</v>
      </c>
      <c r="R532" s="70"/>
      <c r="S532" s="70"/>
      <c r="T532" s="70"/>
      <c r="U532" s="70"/>
      <c r="V532" s="23"/>
      <c r="W532" s="23">
        <f>+Q532+V532</f>
        <v>7500.9</v>
      </c>
      <c r="X532" s="23">
        <f>(+Q532/W532)*100</f>
        <v>100</v>
      </c>
      <c r="Y532" s="23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52</v>
      </c>
      <c r="K533" s="53"/>
      <c r="L533" s="70">
        <f>(+L532/L530)*100</f>
        <v>130.39262785517752</v>
      </c>
      <c r="M533" s="70">
        <f>(+M532/M530)*100</f>
        <v>216.6417910447761</v>
      </c>
      <c r="N533" s="70">
        <f>(+N532/N530)*100</f>
        <v>39.05467149834568</v>
      </c>
      <c r="O533" s="70"/>
      <c r="P533" s="70"/>
      <c r="Q533" s="70">
        <f>(+Q532/Q530)*100</f>
        <v>95.1058083657711</v>
      </c>
      <c r="R533" s="70"/>
      <c r="S533" s="70"/>
      <c r="T533" s="70"/>
      <c r="U533" s="70"/>
      <c r="V533" s="70"/>
      <c r="W533" s="70">
        <f>(+W532/W530)*100</f>
        <v>95.1058083657711</v>
      </c>
      <c r="X533" s="70"/>
      <c r="Y533" s="70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53</v>
      </c>
      <c r="K534" s="53"/>
      <c r="L534" s="70">
        <f>(+L532/L531)*100</f>
        <v>99.04130038148946</v>
      </c>
      <c r="M534" s="70">
        <f>(+M532/M531)*100</f>
        <v>78.69341284901058</v>
      </c>
      <c r="N534" s="70">
        <f>(+N532/N531)*100</f>
        <v>65.38644157214456</v>
      </c>
      <c r="O534" s="70"/>
      <c r="P534" s="70"/>
      <c r="Q534" s="70">
        <f>(+Q532/Q531)*100</f>
        <v>90.44420864784045</v>
      </c>
      <c r="R534" s="70"/>
      <c r="S534" s="70"/>
      <c r="T534" s="70"/>
      <c r="U534" s="70"/>
      <c r="V534" s="70"/>
      <c r="W534" s="70">
        <f>(+W532/W531)*100</f>
        <v>90.44420864784045</v>
      </c>
      <c r="X534" s="70"/>
      <c r="Y534" s="70"/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/>
      <c r="K535" s="53"/>
      <c r="L535" s="70"/>
      <c r="M535" s="23"/>
      <c r="N535" s="70"/>
      <c r="O535" s="70"/>
      <c r="P535" s="23"/>
      <c r="Q535" s="23"/>
      <c r="R535" s="23"/>
      <c r="S535" s="70"/>
      <c r="T535" s="70"/>
      <c r="U535" s="70"/>
      <c r="V535" s="23"/>
      <c r="W535" s="23"/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1" t="s">
        <v>110</v>
      </c>
      <c r="I536" s="61"/>
      <c r="J536" s="54" t="s">
        <v>111</v>
      </c>
      <c r="K536" s="53"/>
      <c r="L536" s="70"/>
      <c r="M536" s="23"/>
      <c r="N536" s="70"/>
      <c r="O536" s="70"/>
      <c r="P536" s="23"/>
      <c r="Q536" s="23"/>
      <c r="R536" s="23"/>
      <c r="S536" s="70"/>
      <c r="T536" s="70"/>
      <c r="U536" s="70"/>
      <c r="V536" s="23"/>
      <c r="W536" s="23"/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1"/>
      <c r="I537" s="61"/>
      <c r="J537" s="52" t="s">
        <v>112</v>
      </c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4" t="s">
        <v>49</v>
      </c>
      <c r="K538" s="53"/>
      <c r="L538" s="70">
        <v>4496.5</v>
      </c>
      <c r="M538" s="70">
        <v>160</v>
      </c>
      <c r="N538" s="70">
        <v>2272</v>
      </c>
      <c r="O538" s="70"/>
      <c r="P538" s="70"/>
      <c r="Q538" s="23">
        <f>SUM(L538:P538)</f>
        <v>6928.5</v>
      </c>
      <c r="R538" s="70"/>
      <c r="S538" s="70"/>
      <c r="T538" s="70"/>
      <c r="U538" s="70"/>
      <c r="V538" s="23"/>
      <c r="W538" s="23">
        <f>+Q538+V538</f>
        <v>6928.5</v>
      </c>
      <c r="X538" s="23">
        <f>(+Q538/W538)*100</f>
        <v>100</v>
      </c>
      <c r="Y538" s="23"/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4" t="s">
        <v>50</v>
      </c>
      <c r="K539" s="53"/>
      <c r="L539" s="70">
        <v>6250.8</v>
      </c>
      <c r="M539" s="70">
        <v>379.5</v>
      </c>
      <c r="N539" s="70">
        <v>1423.5</v>
      </c>
      <c r="O539" s="70"/>
      <c r="P539" s="70"/>
      <c r="Q539" s="23">
        <f>SUM(L539:P539)</f>
        <v>8053.8</v>
      </c>
      <c r="R539" s="70"/>
      <c r="S539" s="70"/>
      <c r="T539" s="70"/>
      <c r="U539" s="70"/>
      <c r="V539" s="23"/>
      <c r="W539" s="23">
        <f>+Q539+V539</f>
        <v>8053.8</v>
      </c>
      <c r="X539" s="23">
        <f>(+Q539/W539)*100</f>
        <v>100</v>
      </c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187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40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127</v>
      </c>
      <c r="C549" s="51" t="s">
        <v>129</v>
      </c>
      <c r="D549" s="51" t="s">
        <v>78</v>
      </c>
      <c r="E549" s="51" t="s">
        <v>81</v>
      </c>
      <c r="F549" s="51" t="s">
        <v>140</v>
      </c>
      <c r="G549" s="51" t="s">
        <v>63</v>
      </c>
      <c r="H549" s="51" t="s">
        <v>110</v>
      </c>
      <c r="I549" s="61"/>
      <c r="J549" s="52" t="s">
        <v>51</v>
      </c>
      <c r="K549" s="55"/>
      <c r="L549" s="70">
        <v>6190.2</v>
      </c>
      <c r="M549" s="70">
        <v>316.4</v>
      </c>
      <c r="N549" s="70">
        <v>1011.6</v>
      </c>
      <c r="O549" s="70"/>
      <c r="P549" s="70"/>
      <c r="Q549" s="23">
        <f>SUM(L549:P549)</f>
        <v>7518.2</v>
      </c>
      <c r="R549" s="70"/>
      <c r="S549" s="70"/>
      <c r="T549" s="70"/>
      <c r="U549" s="70"/>
      <c r="V549" s="23"/>
      <c r="W549" s="23">
        <f>+Q549+V549</f>
        <v>7518.2</v>
      </c>
      <c r="X549" s="23">
        <f>(+Q549/W549)*100</f>
        <v>100</v>
      </c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2" t="s">
        <v>52</v>
      </c>
      <c r="K550" s="55"/>
      <c r="L550" s="70">
        <f>(+L549/L538)*100</f>
        <v>137.66707439119315</v>
      </c>
      <c r="M550" s="70">
        <f>(+M549/M538)*100</f>
        <v>197.74999999999997</v>
      </c>
      <c r="N550" s="70">
        <f>(+N549/N538)*100</f>
        <v>44.524647887323944</v>
      </c>
      <c r="O550" s="70"/>
      <c r="P550" s="70"/>
      <c r="Q550" s="70">
        <f>(+Q549/Q538)*100</f>
        <v>108.51122176517282</v>
      </c>
      <c r="R550" s="70"/>
      <c r="S550" s="70"/>
      <c r="T550" s="70"/>
      <c r="U550" s="70"/>
      <c r="V550" s="70"/>
      <c r="W550" s="70">
        <f>(+W549/W538)*100</f>
        <v>108.51122176517282</v>
      </c>
      <c r="X550" s="70"/>
      <c r="Y550" s="70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53</v>
      </c>
      <c r="K551" s="53"/>
      <c r="L551" s="70">
        <f>(+L549/L539)*100</f>
        <v>99.03052409291611</v>
      </c>
      <c r="M551" s="70">
        <f>(+M549/M539)*100</f>
        <v>83.37285902503294</v>
      </c>
      <c r="N551" s="70">
        <f>(+N549/N539)*100</f>
        <v>71.06427818756586</v>
      </c>
      <c r="O551" s="70"/>
      <c r="P551" s="70"/>
      <c r="Q551" s="70">
        <f>(+Q549/Q539)*100</f>
        <v>93.34972311207132</v>
      </c>
      <c r="R551" s="70"/>
      <c r="S551" s="70"/>
      <c r="T551" s="70"/>
      <c r="U551" s="70"/>
      <c r="V551" s="70"/>
      <c r="W551" s="70">
        <f>(+W549/W539)*100</f>
        <v>93.34972311207132</v>
      </c>
      <c r="X551" s="70"/>
      <c r="Y551" s="70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/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 t="s">
        <v>113</v>
      </c>
      <c r="I553" s="61"/>
      <c r="J553" s="54" t="s">
        <v>114</v>
      </c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115</v>
      </c>
      <c r="K554" s="53"/>
      <c r="L554" s="70"/>
      <c r="M554" s="23"/>
      <c r="N554" s="70"/>
      <c r="O554" s="70"/>
      <c r="P554" s="23"/>
      <c r="Q554" s="23"/>
      <c r="R554" s="23"/>
      <c r="S554" s="70"/>
      <c r="T554" s="70"/>
      <c r="U554" s="70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4" t="s">
        <v>49</v>
      </c>
      <c r="K555" s="53"/>
      <c r="L555" s="70">
        <v>4699.3</v>
      </c>
      <c r="M555" s="70">
        <v>240</v>
      </c>
      <c r="N555" s="70">
        <v>2343</v>
      </c>
      <c r="O555" s="70"/>
      <c r="P555" s="70"/>
      <c r="Q555" s="23">
        <f>SUM(L555:P555)</f>
        <v>7282.3</v>
      </c>
      <c r="R555" s="70"/>
      <c r="S555" s="70"/>
      <c r="T555" s="70"/>
      <c r="U555" s="70"/>
      <c r="V555" s="23"/>
      <c r="W555" s="23">
        <f>+Q555+V555</f>
        <v>7282.3</v>
      </c>
      <c r="X555" s="23">
        <f>(+Q555/W555)*100</f>
        <v>100</v>
      </c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4" t="s">
        <v>50</v>
      </c>
      <c r="K556" s="53"/>
      <c r="L556" s="70">
        <v>6051.8</v>
      </c>
      <c r="M556" s="70">
        <v>493.9</v>
      </c>
      <c r="N556" s="70">
        <v>1414.3</v>
      </c>
      <c r="O556" s="70"/>
      <c r="P556" s="70"/>
      <c r="Q556" s="23">
        <f>SUM(L556:P556)</f>
        <v>7960</v>
      </c>
      <c r="R556" s="70"/>
      <c r="S556" s="70"/>
      <c r="T556" s="70"/>
      <c r="U556" s="70"/>
      <c r="V556" s="23"/>
      <c r="W556" s="23">
        <f>+Q556+V556</f>
        <v>7960</v>
      </c>
      <c r="X556" s="23">
        <f>(+Q556/W556)*100</f>
        <v>100</v>
      </c>
      <c r="Y556" s="23"/>
      <c r="Z556" s="4"/>
    </row>
    <row r="557" spans="1:26" ht="23.25">
      <c r="A557" s="4"/>
      <c r="B557" s="56"/>
      <c r="C557" s="57"/>
      <c r="D557" s="57"/>
      <c r="E557" s="57"/>
      <c r="F557" s="57"/>
      <c r="G557" s="57"/>
      <c r="H557" s="57"/>
      <c r="I557" s="52"/>
      <c r="J557" s="52" t="s">
        <v>51</v>
      </c>
      <c r="K557" s="53"/>
      <c r="L557" s="70">
        <v>5984.7</v>
      </c>
      <c r="M557" s="70">
        <v>426.6</v>
      </c>
      <c r="N557" s="70">
        <v>1215.9</v>
      </c>
      <c r="O557" s="70"/>
      <c r="P557" s="70"/>
      <c r="Q557" s="23">
        <f>SUM(L557:P557)</f>
        <v>7627.200000000001</v>
      </c>
      <c r="R557" s="70"/>
      <c r="S557" s="70"/>
      <c r="T557" s="70"/>
      <c r="U557" s="70"/>
      <c r="V557" s="23"/>
      <c r="W557" s="23">
        <f>+Q557+V557</f>
        <v>7627.200000000001</v>
      </c>
      <c r="X557" s="23">
        <f>(+Q557/W557)*100</f>
        <v>100</v>
      </c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52</v>
      </c>
      <c r="K558" s="53"/>
      <c r="L558" s="70">
        <f>(+L557/L555)*100</f>
        <v>127.35301002276933</v>
      </c>
      <c r="M558" s="70">
        <f>(+M557/M555)*100</f>
        <v>177.75</v>
      </c>
      <c r="N558" s="70">
        <f>(+N557/N555)*100</f>
        <v>51.89500640204866</v>
      </c>
      <c r="O558" s="70"/>
      <c r="P558" s="70"/>
      <c r="Q558" s="70">
        <f>(+Q557/Q555)*100</f>
        <v>104.73614105433724</v>
      </c>
      <c r="R558" s="70"/>
      <c r="S558" s="70"/>
      <c r="T558" s="70"/>
      <c r="U558" s="70"/>
      <c r="V558" s="70"/>
      <c r="W558" s="70">
        <f>(+W557/W555)*100</f>
        <v>104.73614105433724</v>
      </c>
      <c r="X558" s="70"/>
      <c r="Y558" s="70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53</v>
      </c>
      <c r="K559" s="53"/>
      <c r="L559" s="70">
        <f>(+L557/L556)*100</f>
        <v>98.89123897022372</v>
      </c>
      <c r="M559" s="70">
        <f>(+M557/M556)*100</f>
        <v>86.37375987041912</v>
      </c>
      <c r="N559" s="70">
        <f>(+N557/N556)*100</f>
        <v>85.97185887011243</v>
      </c>
      <c r="O559" s="70"/>
      <c r="P559" s="70"/>
      <c r="Q559" s="70">
        <f>(+Q557/Q556)*100</f>
        <v>95.81909547738694</v>
      </c>
      <c r="R559" s="70"/>
      <c r="S559" s="70"/>
      <c r="T559" s="70"/>
      <c r="U559" s="70"/>
      <c r="V559" s="70"/>
      <c r="W559" s="70">
        <f>(+W557/W556)*100</f>
        <v>95.81909547738694</v>
      </c>
      <c r="X559" s="70"/>
      <c r="Y559" s="70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/>
      <c r="K560" s="53"/>
      <c r="L560" s="70"/>
      <c r="M560" s="23"/>
      <c r="N560" s="70"/>
      <c r="O560" s="70"/>
      <c r="P560" s="23"/>
      <c r="Q560" s="23"/>
      <c r="R560" s="23"/>
      <c r="S560" s="70"/>
      <c r="T560" s="70"/>
      <c r="U560" s="70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 t="s">
        <v>142</v>
      </c>
      <c r="G561" s="51"/>
      <c r="H561" s="51"/>
      <c r="I561" s="61"/>
      <c r="J561" s="52" t="s">
        <v>143</v>
      </c>
      <c r="K561" s="53"/>
      <c r="L561" s="70"/>
      <c r="M561" s="23"/>
      <c r="N561" s="70"/>
      <c r="O561" s="70"/>
      <c r="P561" s="23"/>
      <c r="Q561" s="23"/>
      <c r="R561" s="23"/>
      <c r="S561" s="70"/>
      <c r="T561" s="70"/>
      <c r="U561" s="70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144</v>
      </c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145</v>
      </c>
      <c r="K563" s="53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4" t="s">
        <v>49</v>
      </c>
      <c r="K564" s="53"/>
      <c r="L564" s="70">
        <f>+L572</f>
        <v>8078.6</v>
      </c>
      <c r="M564" s="70">
        <f>+M572</f>
        <v>253.5</v>
      </c>
      <c r="N564" s="70">
        <f>+N572</f>
        <v>2757</v>
      </c>
      <c r="O564" s="70"/>
      <c r="P564" s="70"/>
      <c r="Q564" s="23">
        <f>SUM(L564:P564)</f>
        <v>11089.1</v>
      </c>
      <c r="R564" s="70"/>
      <c r="S564" s="70"/>
      <c r="T564" s="70"/>
      <c r="U564" s="70"/>
      <c r="V564" s="23"/>
      <c r="W564" s="23">
        <f>+Q564+V564</f>
        <v>11089.1</v>
      </c>
      <c r="X564" s="23">
        <f>(+Q564/W564)*100</f>
        <v>100</v>
      </c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4" t="s">
        <v>50</v>
      </c>
      <c r="K565" s="53"/>
      <c r="L565" s="70">
        <f aca="true" t="shared" si="40" ref="L565:N566">+L573</f>
        <v>9973.7</v>
      </c>
      <c r="M565" s="70">
        <f t="shared" si="40"/>
        <v>656.4</v>
      </c>
      <c r="N565" s="70">
        <f t="shared" si="40"/>
        <v>2555.2</v>
      </c>
      <c r="O565" s="70"/>
      <c r="P565" s="70"/>
      <c r="Q565" s="23">
        <f>SUM(L565:P565)</f>
        <v>13185.3</v>
      </c>
      <c r="R565" s="70"/>
      <c r="S565" s="70"/>
      <c r="T565" s="70"/>
      <c r="U565" s="70"/>
      <c r="V565" s="23"/>
      <c r="W565" s="23">
        <f>+Q565+V565</f>
        <v>13185.3</v>
      </c>
      <c r="X565" s="23">
        <f>(+Q565/W565)*100</f>
        <v>100</v>
      </c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51</v>
      </c>
      <c r="K566" s="53"/>
      <c r="L566" s="70">
        <f t="shared" si="40"/>
        <v>9873</v>
      </c>
      <c r="M566" s="70">
        <f t="shared" si="40"/>
        <v>588.9</v>
      </c>
      <c r="N566" s="70">
        <f t="shared" si="40"/>
        <v>2353.5</v>
      </c>
      <c r="O566" s="70"/>
      <c r="P566" s="70"/>
      <c r="Q566" s="23">
        <f>SUM(L566:P566)</f>
        <v>12815.4</v>
      </c>
      <c r="R566" s="70"/>
      <c r="S566" s="70"/>
      <c r="T566" s="70"/>
      <c r="U566" s="70"/>
      <c r="V566" s="23"/>
      <c r="W566" s="23">
        <f>+Q566+V566</f>
        <v>12815.4</v>
      </c>
      <c r="X566" s="23">
        <f>(+Q566/W566)*100</f>
        <v>100</v>
      </c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52</v>
      </c>
      <c r="K567" s="53"/>
      <c r="L567" s="70">
        <f>(+L566/L564)*100</f>
        <v>122.21176936597924</v>
      </c>
      <c r="M567" s="70">
        <f>(+M566/M564)*100</f>
        <v>232.3076923076923</v>
      </c>
      <c r="N567" s="70">
        <f>(+N566/N564)*100</f>
        <v>85.3645266594124</v>
      </c>
      <c r="O567" s="70"/>
      <c r="P567" s="70"/>
      <c r="Q567" s="70">
        <f>(+Q566/Q564)*100</f>
        <v>115.56753929534406</v>
      </c>
      <c r="R567" s="70"/>
      <c r="S567" s="70"/>
      <c r="T567" s="70"/>
      <c r="U567" s="70"/>
      <c r="V567" s="70"/>
      <c r="W567" s="70">
        <f>(+W566/W564)*100</f>
        <v>115.56753929534406</v>
      </c>
      <c r="X567" s="70"/>
      <c r="Y567" s="70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53</v>
      </c>
      <c r="K568" s="53"/>
      <c r="L568" s="70">
        <f>(+L566/L565)*100</f>
        <v>98.9903446063146</v>
      </c>
      <c r="M568" s="70">
        <f>(+M566/M565)*100</f>
        <v>89.71663619744058</v>
      </c>
      <c r="N568" s="70">
        <f>(+N566/N565)*100</f>
        <v>92.10629304946775</v>
      </c>
      <c r="O568" s="70"/>
      <c r="P568" s="70"/>
      <c r="Q568" s="70">
        <f>(+Q566/Q565)*100</f>
        <v>97.19460308070352</v>
      </c>
      <c r="R568" s="70"/>
      <c r="S568" s="70"/>
      <c r="T568" s="70"/>
      <c r="U568" s="70"/>
      <c r="V568" s="70"/>
      <c r="W568" s="70">
        <f>(+W566/W565)*100</f>
        <v>97.19460308070352</v>
      </c>
      <c r="X568" s="70"/>
      <c r="Y568" s="70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/>
      <c r="K569" s="53"/>
      <c r="L569" s="70"/>
      <c r="M569" s="23"/>
      <c r="N569" s="70"/>
      <c r="O569" s="70"/>
      <c r="P569" s="23"/>
      <c r="Q569" s="23"/>
      <c r="R569" s="23"/>
      <c r="S569" s="70"/>
      <c r="T569" s="70"/>
      <c r="U569" s="70"/>
      <c r="V569" s="23"/>
      <c r="W569" s="23"/>
      <c r="X569" s="23"/>
      <c r="Y569" s="23"/>
      <c r="Z569" s="4"/>
    </row>
    <row r="570" spans="1:26" ht="23.25">
      <c r="A570" s="4"/>
      <c r="B570" s="56"/>
      <c r="C570" s="57"/>
      <c r="D570" s="57"/>
      <c r="E570" s="57"/>
      <c r="F570" s="57"/>
      <c r="G570" s="51" t="s">
        <v>63</v>
      </c>
      <c r="H570" s="51"/>
      <c r="I570" s="61"/>
      <c r="J570" s="52" t="s">
        <v>65</v>
      </c>
      <c r="K570" s="53"/>
      <c r="L570" s="70"/>
      <c r="M570" s="23"/>
      <c r="N570" s="70"/>
      <c r="O570" s="70"/>
      <c r="P570" s="23"/>
      <c r="Q570" s="23"/>
      <c r="R570" s="23"/>
      <c r="S570" s="70"/>
      <c r="T570" s="70"/>
      <c r="U570" s="70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64</v>
      </c>
      <c r="K571" s="53"/>
      <c r="L571" s="70"/>
      <c r="M571" s="23"/>
      <c r="N571" s="70"/>
      <c r="O571" s="70"/>
      <c r="P571" s="23"/>
      <c r="Q571" s="23"/>
      <c r="R571" s="23"/>
      <c r="S571" s="70"/>
      <c r="T571" s="70"/>
      <c r="U571" s="70"/>
      <c r="V571" s="23"/>
      <c r="W571" s="23"/>
      <c r="X571" s="23"/>
      <c r="Y571" s="23"/>
      <c r="Z571" s="4"/>
    </row>
    <row r="572" spans="1:26" ht="23.25">
      <c r="A572" s="4"/>
      <c r="B572" s="51"/>
      <c r="C572" s="51"/>
      <c r="D572" s="51"/>
      <c r="E572" s="51"/>
      <c r="F572" s="51"/>
      <c r="G572" s="51"/>
      <c r="H572" s="51"/>
      <c r="I572" s="61"/>
      <c r="J572" s="54" t="s">
        <v>49</v>
      </c>
      <c r="K572" s="53"/>
      <c r="L572" s="21">
        <f>+L580</f>
        <v>8078.6</v>
      </c>
      <c r="M572" s="21">
        <f>+M580</f>
        <v>253.5</v>
      </c>
      <c r="N572" s="21">
        <f>+N580</f>
        <v>2757</v>
      </c>
      <c r="O572" s="21"/>
      <c r="P572" s="21"/>
      <c r="Q572" s="23">
        <f>SUM(L572:P572)</f>
        <v>11089.1</v>
      </c>
      <c r="R572" s="21"/>
      <c r="S572" s="21"/>
      <c r="T572" s="21"/>
      <c r="U572" s="21"/>
      <c r="V572" s="23"/>
      <c r="W572" s="23">
        <f>+Q572+V572</f>
        <v>11089.1</v>
      </c>
      <c r="X572" s="23">
        <f>(+Q572/W572)*100</f>
        <v>100</v>
      </c>
      <c r="Y572" s="23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4" t="s">
        <v>50</v>
      </c>
      <c r="K573" s="53"/>
      <c r="L573" s="21">
        <f aca="true" t="shared" si="41" ref="L573:N574">+L581</f>
        <v>9973.7</v>
      </c>
      <c r="M573" s="21">
        <f t="shared" si="41"/>
        <v>656.4</v>
      </c>
      <c r="N573" s="21">
        <f t="shared" si="41"/>
        <v>2555.2</v>
      </c>
      <c r="O573" s="21"/>
      <c r="P573" s="21"/>
      <c r="Q573" s="23">
        <f>SUM(L573:P573)</f>
        <v>13185.3</v>
      </c>
      <c r="R573" s="21"/>
      <c r="S573" s="21"/>
      <c r="T573" s="21"/>
      <c r="U573" s="21"/>
      <c r="V573" s="23"/>
      <c r="W573" s="23">
        <f>+Q573+V573</f>
        <v>13185.3</v>
      </c>
      <c r="X573" s="23">
        <f>(+Q573/W573)*100</f>
        <v>100</v>
      </c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51</v>
      </c>
      <c r="K574" s="53"/>
      <c r="L574" s="21">
        <f t="shared" si="41"/>
        <v>9873</v>
      </c>
      <c r="M574" s="21">
        <f t="shared" si="41"/>
        <v>588.9</v>
      </c>
      <c r="N574" s="21">
        <f t="shared" si="41"/>
        <v>2353.5</v>
      </c>
      <c r="O574" s="21"/>
      <c r="P574" s="21"/>
      <c r="Q574" s="23">
        <f>SUM(L574:P574)</f>
        <v>12815.4</v>
      </c>
      <c r="R574" s="21"/>
      <c r="S574" s="21"/>
      <c r="T574" s="21"/>
      <c r="U574" s="21"/>
      <c r="V574" s="23"/>
      <c r="W574" s="23">
        <f>+Q574+V574</f>
        <v>12815.4</v>
      </c>
      <c r="X574" s="23">
        <f>(+Q574/W574)*100</f>
        <v>100</v>
      </c>
      <c r="Y574" s="23"/>
      <c r="Z574" s="4"/>
    </row>
    <row r="575" spans="1:26" ht="23.25">
      <c r="A575" s="4"/>
      <c r="B575" s="56"/>
      <c r="C575" s="56"/>
      <c r="D575" s="56"/>
      <c r="E575" s="56"/>
      <c r="F575" s="56"/>
      <c r="G575" s="51"/>
      <c r="H575" s="51"/>
      <c r="I575" s="61"/>
      <c r="J575" s="52" t="s">
        <v>52</v>
      </c>
      <c r="K575" s="53"/>
      <c r="L575" s="70">
        <f>(+L574/L572)*100</f>
        <v>122.21176936597924</v>
      </c>
      <c r="M575" s="70">
        <f>(+M574/M572)*100</f>
        <v>232.3076923076923</v>
      </c>
      <c r="N575" s="70">
        <f>(+N574/N572)*100</f>
        <v>85.3645266594124</v>
      </c>
      <c r="O575" s="70"/>
      <c r="P575" s="70"/>
      <c r="Q575" s="70">
        <f>(+Q574/Q572)*100</f>
        <v>115.56753929534406</v>
      </c>
      <c r="R575" s="70"/>
      <c r="S575" s="70"/>
      <c r="T575" s="70"/>
      <c r="U575" s="70"/>
      <c r="V575" s="70"/>
      <c r="W575" s="70">
        <f>(+W574/W572)*100</f>
        <v>115.56753929534406</v>
      </c>
      <c r="X575" s="70"/>
      <c r="Y575" s="70"/>
      <c r="Z575" s="4"/>
    </row>
    <row r="576" spans="1:26" ht="23.25">
      <c r="A576" s="4"/>
      <c r="B576" s="56"/>
      <c r="C576" s="57"/>
      <c r="D576" s="57"/>
      <c r="E576" s="57"/>
      <c r="F576" s="57"/>
      <c r="G576" s="51"/>
      <c r="H576" s="51"/>
      <c r="I576" s="61"/>
      <c r="J576" s="52" t="s">
        <v>53</v>
      </c>
      <c r="K576" s="53"/>
      <c r="L576" s="70">
        <f>(+L574/L573)*100</f>
        <v>98.9903446063146</v>
      </c>
      <c r="M576" s="70">
        <f>(+M574/M573)*100</f>
        <v>89.71663619744058</v>
      </c>
      <c r="N576" s="70">
        <f>(+N574/N573)*100</f>
        <v>92.10629304946775</v>
      </c>
      <c r="O576" s="70"/>
      <c r="P576" s="70"/>
      <c r="Q576" s="70">
        <f>(+Q574/Q573)*100</f>
        <v>97.19460308070352</v>
      </c>
      <c r="R576" s="70"/>
      <c r="S576" s="70"/>
      <c r="T576" s="70"/>
      <c r="U576" s="70"/>
      <c r="V576" s="70"/>
      <c r="W576" s="70">
        <f>(+W574/W573)*100</f>
        <v>97.19460308070352</v>
      </c>
      <c r="X576" s="70"/>
      <c r="Y576" s="70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/>
      <c r="K577" s="53"/>
      <c r="L577" s="70"/>
      <c r="M577" s="23"/>
      <c r="N577" s="70"/>
      <c r="O577" s="70"/>
      <c r="P577" s="23"/>
      <c r="Q577" s="23"/>
      <c r="R577" s="23"/>
      <c r="S577" s="70"/>
      <c r="T577" s="70"/>
      <c r="U577" s="70"/>
      <c r="V577" s="23"/>
      <c r="W577" s="23"/>
      <c r="X577" s="23"/>
      <c r="Y577" s="23"/>
      <c r="Z577" s="4"/>
    </row>
    <row r="578" spans="1:26" ht="23.25">
      <c r="A578" s="4"/>
      <c r="B578" s="56"/>
      <c r="C578" s="56"/>
      <c r="D578" s="56"/>
      <c r="E578" s="56"/>
      <c r="F578" s="56"/>
      <c r="G578" s="56"/>
      <c r="H578" s="56" t="s">
        <v>95</v>
      </c>
      <c r="I578" s="61"/>
      <c r="J578" s="52" t="s">
        <v>97</v>
      </c>
      <c r="K578" s="53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6"/>
      <c r="C579" s="57"/>
      <c r="D579" s="57"/>
      <c r="E579" s="57"/>
      <c r="F579" s="57"/>
      <c r="G579" s="57"/>
      <c r="H579" s="57"/>
      <c r="I579" s="52"/>
      <c r="J579" s="52" t="s">
        <v>96</v>
      </c>
      <c r="K579" s="53"/>
      <c r="L579" s="70"/>
      <c r="M579" s="23"/>
      <c r="N579" s="70"/>
      <c r="O579" s="70"/>
      <c r="P579" s="23"/>
      <c r="Q579" s="23"/>
      <c r="R579" s="23"/>
      <c r="S579" s="70"/>
      <c r="T579" s="70"/>
      <c r="U579" s="70"/>
      <c r="V579" s="23"/>
      <c r="W579" s="23"/>
      <c r="X579" s="23"/>
      <c r="Y579" s="23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4" t="s">
        <v>49</v>
      </c>
      <c r="K580" s="53"/>
      <c r="L580" s="70">
        <v>8078.6</v>
      </c>
      <c r="M580" s="70">
        <v>253.5</v>
      </c>
      <c r="N580" s="70">
        <v>2757</v>
      </c>
      <c r="O580" s="70"/>
      <c r="P580" s="70"/>
      <c r="Q580" s="23">
        <f>SUM(L580:P580)</f>
        <v>11089.1</v>
      </c>
      <c r="R580" s="70"/>
      <c r="S580" s="70"/>
      <c r="T580" s="70"/>
      <c r="U580" s="70"/>
      <c r="V580" s="23"/>
      <c r="W580" s="23">
        <f>+Q580+V580</f>
        <v>11089.1</v>
      </c>
      <c r="X580" s="23">
        <f>(+Q580/W580)*100</f>
        <v>100</v>
      </c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4" t="s">
        <v>50</v>
      </c>
      <c r="K581" s="53"/>
      <c r="L581" s="70">
        <v>9973.7</v>
      </c>
      <c r="M581" s="70">
        <v>656.4</v>
      </c>
      <c r="N581" s="70">
        <v>2555.2</v>
      </c>
      <c r="O581" s="70"/>
      <c r="P581" s="70"/>
      <c r="Q581" s="23">
        <f>SUM(L581:P581)</f>
        <v>13185.3</v>
      </c>
      <c r="R581" s="70"/>
      <c r="S581" s="70"/>
      <c r="T581" s="70"/>
      <c r="U581" s="70"/>
      <c r="V581" s="23"/>
      <c r="W581" s="23">
        <f>+Q581+V581</f>
        <v>13185.3</v>
      </c>
      <c r="X581" s="23">
        <f>(+Q581/W581)*100</f>
        <v>100</v>
      </c>
      <c r="Y581" s="23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 t="s">
        <v>51</v>
      </c>
      <c r="K582" s="53"/>
      <c r="L582" s="70">
        <v>9873</v>
      </c>
      <c r="M582" s="70">
        <v>588.9</v>
      </c>
      <c r="N582" s="70">
        <v>2353.5</v>
      </c>
      <c r="O582" s="70"/>
      <c r="P582" s="70"/>
      <c r="Q582" s="23">
        <f>SUM(L582:P582)</f>
        <v>12815.4</v>
      </c>
      <c r="R582" s="70"/>
      <c r="S582" s="70"/>
      <c r="T582" s="70"/>
      <c r="U582" s="70"/>
      <c r="V582" s="23"/>
      <c r="W582" s="23">
        <f>+Q582+V582</f>
        <v>12815.4</v>
      </c>
      <c r="X582" s="23">
        <f>(+Q582/W582)*100</f>
        <v>100</v>
      </c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52</v>
      </c>
      <c r="K583" s="53"/>
      <c r="L583" s="70">
        <f>(+L582/L580)*100</f>
        <v>122.21176936597924</v>
      </c>
      <c r="M583" s="70">
        <f>(+M582/M580)*100</f>
        <v>232.3076923076923</v>
      </c>
      <c r="N583" s="70">
        <f>(+N582/N580)*100</f>
        <v>85.3645266594124</v>
      </c>
      <c r="O583" s="70"/>
      <c r="P583" s="70"/>
      <c r="Q583" s="70">
        <f>(+Q582/Q580)*100</f>
        <v>115.56753929534406</v>
      </c>
      <c r="R583" s="70"/>
      <c r="S583" s="70"/>
      <c r="T583" s="70"/>
      <c r="U583" s="70"/>
      <c r="V583" s="70"/>
      <c r="W583" s="70">
        <f>(+W582/W580)*100</f>
        <v>115.56753929534406</v>
      </c>
      <c r="X583" s="70"/>
      <c r="Y583" s="70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53</v>
      </c>
      <c r="K584" s="53"/>
      <c r="L584" s="70">
        <f>(+L582/L581)*100</f>
        <v>98.9903446063146</v>
      </c>
      <c r="M584" s="70">
        <f>(+M582/M581)*100</f>
        <v>89.71663619744058</v>
      </c>
      <c r="N584" s="70">
        <f>(+N582/N581)*100</f>
        <v>92.10629304946775</v>
      </c>
      <c r="O584" s="70"/>
      <c r="P584" s="70"/>
      <c r="Q584" s="70">
        <f>(+Q582/Q581)*100</f>
        <v>97.19460308070352</v>
      </c>
      <c r="R584" s="70"/>
      <c r="S584" s="70"/>
      <c r="T584" s="70"/>
      <c r="U584" s="70"/>
      <c r="V584" s="70"/>
      <c r="W584" s="70">
        <f>(+W582/W581)*100</f>
        <v>97.19460308070352</v>
      </c>
      <c r="X584" s="70"/>
      <c r="Y584" s="70"/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188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40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127</v>
      </c>
      <c r="C594" s="51" t="s">
        <v>129</v>
      </c>
      <c r="D594" s="51" t="s">
        <v>78</v>
      </c>
      <c r="E594" s="51" t="s">
        <v>81</v>
      </c>
      <c r="F594" s="51" t="s">
        <v>146</v>
      </c>
      <c r="G594" s="51"/>
      <c r="H594" s="51"/>
      <c r="I594" s="61"/>
      <c r="J594" s="54" t="s">
        <v>147</v>
      </c>
      <c r="K594" s="55"/>
      <c r="L594" s="70"/>
      <c r="M594" s="70"/>
      <c r="N594" s="70"/>
      <c r="O594" s="70"/>
      <c r="P594" s="70"/>
      <c r="Q594" s="70"/>
      <c r="R594" s="70"/>
      <c r="S594" s="70"/>
      <c r="T594" s="70"/>
      <c r="U594" s="74"/>
      <c r="V594" s="23"/>
      <c r="W594" s="23"/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49</v>
      </c>
      <c r="K595" s="55"/>
      <c r="L595" s="70">
        <f>+L603</f>
        <v>8643.8</v>
      </c>
      <c r="M595" s="70">
        <f>+M603</f>
        <v>161</v>
      </c>
      <c r="N595" s="70">
        <f>+N603</f>
        <v>2038</v>
      </c>
      <c r="O595" s="70"/>
      <c r="P595" s="70"/>
      <c r="Q595" s="23">
        <f>SUM(L595:P595)</f>
        <v>10842.8</v>
      </c>
      <c r="R595" s="70"/>
      <c r="S595" s="70"/>
      <c r="T595" s="70"/>
      <c r="U595" s="70"/>
      <c r="V595" s="23"/>
      <c r="W595" s="23">
        <f>+Q595+V595</f>
        <v>10842.8</v>
      </c>
      <c r="X595" s="23">
        <f>(+Q595/W595)*100</f>
        <v>100</v>
      </c>
      <c r="Y595" s="23">
        <f>(+V595/W595)*100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4" t="s">
        <v>50</v>
      </c>
      <c r="K596" s="53"/>
      <c r="L596" s="70">
        <f aca="true" t="shared" si="42" ref="L596:N597">+L604</f>
        <v>10893.8</v>
      </c>
      <c r="M596" s="70">
        <f t="shared" si="42"/>
        <v>590</v>
      </c>
      <c r="N596" s="70">
        <f t="shared" si="42"/>
        <v>2332.7</v>
      </c>
      <c r="O596" s="70"/>
      <c r="P596" s="70"/>
      <c r="Q596" s="23">
        <f>SUM(L596:P596)</f>
        <v>13816.5</v>
      </c>
      <c r="R596" s="70"/>
      <c r="S596" s="70"/>
      <c r="T596" s="70"/>
      <c r="U596" s="70"/>
      <c r="V596" s="23"/>
      <c r="W596" s="23">
        <f>+Q596+V596</f>
        <v>13816.5</v>
      </c>
      <c r="X596" s="23">
        <f>(+Q596/W596)*100</f>
        <v>100</v>
      </c>
      <c r="Y596" s="23">
        <f>(+V596/W596)*100</f>
        <v>0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51</v>
      </c>
      <c r="K597" s="53"/>
      <c r="L597" s="70">
        <f t="shared" si="42"/>
        <v>10817.2</v>
      </c>
      <c r="M597" s="70">
        <f t="shared" si="42"/>
        <v>513.2</v>
      </c>
      <c r="N597" s="70">
        <f t="shared" si="42"/>
        <v>2260.4</v>
      </c>
      <c r="O597" s="70"/>
      <c r="P597" s="70"/>
      <c r="Q597" s="23">
        <f>SUM(L597:P597)</f>
        <v>13590.800000000001</v>
      </c>
      <c r="R597" s="70"/>
      <c r="S597" s="70"/>
      <c r="T597" s="70"/>
      <c r="U597" s="70"/>
      <c r="V597" s="23"/>
      <c r="W597" s="23">
        <f>+Q597+V597</f>
        <v>13590.800000000001</v>
      </c>
      <c r="X597" s="23">
        <f>(+Q597/W597)*100</f>
        <v>100</v>
      </c>
      <c r="Y597" s="23">
        <f>(+V597/W597)*100</f>
        <v>0</v>
      </c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52</v>
      </c>
      <c r="K598" s="53"/>
      <c r="L598" s="70">
        <f>(+L597/L595)*100</f>
        <v>125.14403387399062</v>
      </c>
      <c r="M598" s="70">
        <f>(+M597/M595)*100</f>
        <v>318.75776397515534</v>
      </c>
      <c r="N598" s="70">
        <f>(+N597/N595)*100</f>
        <v>110.9126594700687</v>
      </c>
      <c r="O598" s="70"/>
      <c r="P598" s="70"/>
      <c r="Q598" s="70">
        <f>(+Q597/Q595)*100</f>
        <v>125.3440070830413</v>
      </c>
      <c r="R598" s="70"/>
      <c r="S598" s="70"/>
      <c r="T598" s="70"/>
      <c r="U598" s="70"/>
      <c r="V598" s="70"/>
      <c r="W598" s="70">
        <f>(+W597/W595)*100</f>
        <v>125.3440070830413</v>
      </c>
      <c r="X598" s="70"/>
      <c r="Y598" s="70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 t="s">
        <v>53</v>
      </c>
      <c r="K599" s="53"/>
      <c r="L599" s="70">
        <f>(+L597/L596)*100</f>
        <v>99.2968477482605</v>
      </c>
      <c r="M599" s="70">
        <f>(+M597/M596)*100</f>
        <v>86.98305084745763</v>
      </c>
      <c r="N599" s="70">
        <f>(+N597/N596)*100</f>
        <v>96.90058730226777</v>
      </c>
      <c r="O599" s="70"/>
      <c r="P599" s="70"/>
      <c r="Q599" s="70">
        <f>(+Q597/Q596)*100</f>
        <v>98.3664459161148</v>
      </c>
      <c r="R599" s="70"/>
      <c r="S599" s="70"/>
      <c r="T599" s="70"/>
      <c r="U599" s="70"/>
      <c r="V599" s="70"/>
      <c r="W599" s="70">
        <f>(+W597/W596)*100</f>
        <v>98.3664459161148</v>
      </c>
      <c r="X599" s="70"/>
      <c r="Y599" s="70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/>
      <c r="K600" s="53"/>
      <c r="L600" s="70"/>
      <c r="M600" s="23"/>
      <c r="N600" s="70"/>
      <c r="O600" s="70"/>
      <c r="P600" s="23"/>
      <c r="Q600" s="23"/>
      <c r="R600" s="23"/>
      <c r="S600" s="70"/>
      <c r="T600" s="70"/>
      <c r="U600" s="70"/>
      <c r="V600" s="23"/>
      <c r="W600" s="23"/>
      <c r="X600" s="23"/>
      <c r="Y600" s="23"/>
      <c r="Z600" s="4"/>
    </row>
    <row r="601" spans="1:26" ht="23.25">
      <c r="A601" s="4"/>
      <c r="B601" s="56"/>
      <c r="C601" s="57"/>
      <c r="D601" s="57"/>
      <c r="E601" s="57"/>
      <c r="F601" s="57"/>
      <c r="G601" s="51" t="s">
        <v>63</v>
      </c>
      <c r="H601" s="51"/>
      <c r="I601" s="61"/>
      <c r="J601" s="52" t="s">
        <v>65</v>
      </c>
      <c r="K601" s="53"/>
      <c r="L601" s="70"/>
      <c r="M601" s="23"/>
      <c r="N601" s="70"/>
      <c r="O601" s="70"/>
      <c r="P601" s="23"/>
      <c r="Q601" s="23"/>
      <c r="R601" s="23"/>
      <c r="S601" s="70"/>
      <c r="T601" s="70"/>
      <c r="U601" s="70"/>
      <c r="V601" s="23"/>
      <c r="W601" s="23"/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64</v>
      </c>
      <c r="K602" s="53"/>
      <c r="L602" s="70"/>
      <c r="M602" s="23"/>
      <c r="N602" s="70"/>
      <c r="O602" s="70"/>
      <c r="P602" s="23"/>
      <c r="Q602" s="23"/>
      <c r="R602" s="23"/>
      <c r="S602" s="70"/>
      <c r="T602" s="70"/>
      <c r="U602" s="70"/>
      <c r="V602" s="23"/>
      <c r="W602" s="23"/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4" t="s">
        <v>49</v>
      </c>
      <c r="K603" s="53"/>
      <c r="L603" s="70">
        <f>+L610</f>
        <v>8643.8</v>
      </c>
      <c r="M603" s="70">
        <f>+M610</f>
        <v>161</v>
      </c>
      <c r="N603" s="70">
        <f>+N610</f>
        <v>2038</v>
      </c>
      <c r="O603" s="70"/>
      <c r="P603" s="70"/>
      <c r="Q603" s="23">
        <f>SUM(L603:P603)</f>
        <v>10842.8</v>
      </c>
      <c r="R603" s="70"/>
      <c r="S603" s="70"/>
      <c r="T603" s="70"/>
      <c r="U603" s="70"/>
      <c r="V603" s="23"/>
      <c r="W603" s="23">
        <f>+Q603+V603</f>
        <v>10842.8</v>
      </c>
      <c r="X603" s="23">
        <f>(+Q603/W603)*100</f>
        <v>100</v>
      </c>
      <c r="Y603" s="23">
        <f>(+V603/W603)*100</f>
        <v>0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4" t="s">
        <v>50</v>
      </c>
      <c r="K604" s="53"/>
      <c r="L604" s="70">
        <f aca="true" t="shared" si="43" ref="L604:N605">+L611</f>
        <v>10893.8</v>
      </c>
      <c r="M604" s="70">
        <f t="shared" si="43"/>
        <v>590</v>
      </c>
      <c r="N604" s="70">
        <f t="shared" si="43"/>
        <v>2332.7</v>
      </c>
      <c r="O604" s="70"/>
      <c r="P604" s="70"/>
      <c r="Q604" s="23">
        <f>SUM(L604:P604)</f>
        <v>13816.5</v>
      </c>
      <c r="R604" s="70"/>
      <c r="S604" s="70"/>
      <c r="T604" s="70"/>
      <c r="U604" s="70"/>
      <c r="V604" s="23"/>
      <c r="W604" s="23">
        <f>+Q604+V604</f>
        <v>13816.5</v>
      </c>
      <c r="X604" s="23">
        <f>(+Q604/W604)*100</f>
        <v>100</v>
      </c>
      <c r="Y604" s="23">
        <f>(+V604/W604)*100</f>
        <v>0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51</v>
      </c>
      <c r="K605" s="53"/>
      <c r="L605" s="70">
        <f t="shared" si="43"/>
        <v>10817.2</v>
      </c>
      <c r="M605" s="70">
        <f t="shared" si="43"/>
        <v>513.2</v>
      </c>
      <c r="N605" s="70">
        <f t="shared" si="43"/>
        <v>2260.4</v>
      </c>
      <c r="O605" s="70"/>
      <c r="P605" s="70"/>
      <c r="Q605" s="23">
        <f>SUM(L605:P605)</f>
        <v>13590.800000000001</v>
      </c>
      <c r="R605" s="70"/>
      <c r="S605" s="70"/>
      <c r="T605" s="70"/>
      <c r="U605" s="70"/>
      <c r="V605" s="23"/>
      <c r="W605" s="23">
        <f>+Q605+V605</f>
        <v>13590.800000000001</v>
      </c>
      <c r="X605" s="23">
        <f>(+Q605/W605)*100</f>
        <v>100</v>
      </c>
      <c r="Y605" s="23">
        <f>(+V605/W605)*100</f>
        <v>0</v>
      </c>
      <c r="Z605" s="4"/>
    </row>
    <row r="606" spans="1:26" ht="23.25">
      <c r="A606" s="4"/>
      <c r="B606" s="56"/>
      <c r="C606" s="56"/>
      <c r="D606" s="56"/>
      <c r="E606" s="56"/>
      <c r="F606" s="56"/>
      <c r="G606" s="51"/>
      <c r="H606" s="51"/>
      <c r="I606" s="61"/>
      <c r="J606" s="52" t="s">
        <v>52</v>
      </c>
      <c r="K606" s="53"/>
      <c r="L606" s="70">
        <f>(+L605/L603)*100</f>
        <v>125.14403387399062</v>
      </c>
      <c r="M606" s="70">
        <f>(+M605/M603)*100</f>
        <v>318.75776397515534</v>
      </c>
      <c r="N606" s="70">
        <f>(+N605/N603)*100</f>
        <v>110.9126594700687</v>
      </c>
      <c r="O606" s="70"/>
      <c r="P606" s="70"/>
      <c r="Q606" s="70">
        <f>(+Q605/Q603)*100</f>
        <v>125.3440070830413</v>
      </c>
      <c r="R606" s="70"/>
      <c r="S606" s="70"/>
      <c r="T606" s="70"/>
      <c r="U606" s="70"/>
      <c r="V606" s="70"/>
      <c r="W606" s="70">
        <f>(+W605/W603)*100</f>
        <v>125.3440070830413</v>
      </c>
      <c r="X606" s="70"/>
      <c r="Y606" s="70"/>
      <c r="Z606" s="4"/>
    </row>
    <row r="607" spans="1:26" ht="23.25">
      <c r="A607" s="4"/>
      <c r="B607" s="56"/>
      <c r="C607" s="57"/>
      <c r="D607" s="57"/>
      <c r="E607" s="57"/>
      <c r="F607" s="57"/>
      <c r="G607" s="51"/>
      <c r="H607" s="51"/>
      <c r="I607" s="61"/>
      <c r="J607" s="52" t="s">
        <v>53</v>
      </c>
      <c r="K607" s="53"/>
      <c r="L607" s="70">
        <f>(+L605/L604)*100</f>
        <v>99.2968477482605</v>
      </c>
      <c r="M607" s="70">
        <f>(+M605/M604)*100</f>
        <v>86.98305084745763</v>
      </c>
      <c r="N607" s="70">
        <f>(+N605/N604)*100</f>
        <v>96.90058730226777</v>
      </c>
      <c r="O607" s="70"/>
      <c r="P607" s="70"/>
      <c r="Q607" s="70">
        <f>(+Q605/Q604)*100</f>
        <v>98.3664459161148</v>
      </c>
      <c r="R607" s="70"/>
      <c r="S607" s="70"/>
      <c r="T607" s="70"/>
      <c r="U607" s="70"/>
      <c r="V607" s="70"/>
      <c r="W607" s="70">
        <f>(+W605/W604)*100</f>
        <v>98.3664459161148</v>
      </c>
      <c r="X607" s="70"/>
      <c r="Y607" s="70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/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 t="s">
        <v>93</v>
      </c>
      <c r="I609" s="61"/>
      <c r="J609" s="52" t="s">
        <v>94</v>
      </c>
      <c r="K609" s="53"/>
      <c r="L609" s="70"/>
      <c r="M609" s="23"/>
      <c r="N609" s="70"/>
      <c r="O609" s="70"/>
      <c r="P609" s="23"/>
      <c r="Q609" s="23"/>
      <c r="R609" s="23"/>
      <c r="S609" s="70"/>
      <c r="T609" s="70"/>
      <c r="U609" s="70"/>
      <c r="V609" s="23"/>
      <c r="W609" s="23"/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4" t="s">
        <v>49</v>
      </c>
      <c r="K610" s="53"/>
      <c r="L610" s="70">
        <v>8643.8</v>
      </c>
      <c r="M610" s="70">
        <v>161</v>
      </c>
      <c r="N610" s="70">
        <v>2038</v>
      </c>
      <c r="O610" s="70"/>
      <c r="P610" s="70"/>
      <c r="Q610" s="23">
        <f>SUM(L610:P610)</f>
        <v>10842.8</v>
      </c>
      <c r="R610" s="70"/>
      <c r="S610" s="70"/>
      <c r="T610" s="70"/>
      <c r="U610" s="70"/>
      <c r="V610" s="23"/>
      <c r="W610" s="23">
        <f>+Q610+V610</f>
        <v>10842.8</v>
      </c>
      <c r="X610" s="23">
        <f>(+Q610/W610)*100</f>
        <v>100</v>
      </c>
      <c r="Y610" s="23">
        <f>(+V610/W610)*100</f>
        <v>0</v>
      </c>
      <c r="Z610" s="4"/>
    </row>
    <row r="611" spans="1:26" ht="23.25">
      <c r="A611" s="4"/>
      <c r="B611" s="56"/>
      <c r="C611" s="57"/>
      <c r="D611" s="57"/>
      <c r="E611" s="57"/>
      <c r="F611" s="57"/>
      <c r="G611" s="57"/>
      <c r="H611" s="57"/>
      <c r="I611" s="52"/>
      <c r="J611" s="54" t="s">
        <v>50</v>
      </c>
      <c r="K611" s="53"/>
      <c r="L611" s="70">
        <v>10893.8</v>
      </c>
      <c r="M611" s="70">
        <v>590</v>
      </c>
      <c r="N611" s="70">
        <v>2332.7</v>
      </c>
      <c r="O611" s="70"/>
      <c r="P611" s="70"/>
      <c r="Q611" s="23">
        <f>SUM(L611:P611)</f>
        <v>13816.5</v>
      </c>
      <c r="R611" s="70"/>
      <c r="S611" s="70"/>
      <c r="T611" s="70"/>
      <c r="U611" s="70"/>
      <c r="V611" s="23"/>
      <c r="W611" s="23">
        <f>+Q611+V611</f>
        <v>13816.5</v>
      </c>
      <c r="X611" s="23">
        <f>(+Q611/W611)*100</f>
        <v>100</v>
      </c>
      <c r="Y611" s="23">
        <f>(+V611/W611)*100</f>
        <v>0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51</v>
      </c>
      <c r="K612" s="53"/>
      <c r="L612" s="70">
        <v>10817.2</v>
      </c>
      <c r="M612" s="70">
        <v>513.2</v>
      </c>
      <c r="N612" s="70">
        <v>2260.4</v>
      </c>
      <c r="O612" s="70"/>
      <c r="P612" s="70"/>
      <c r="Q612" s="23">
        <f>SUM(L612:P612)</f>
        <v>13590.800000000001</v>
      </c>
      <c r="R612" s="70"/>
      <c r="S612" s="70"/>
      <c r="T612" s="70"/>
      <c r="U612" s="70"/>
      <c r="V612" s="23"/>
      <c r="W612" s="23">
        <f>+Q612+V612</f>
        <v>13590.800000000001</v>
      </c>
      <c r="X612" s="23">
        <f>(+Q612/W612)*100</f>
        <v>100</v>
      </c>
      <c r="Y612" s="23">
        <f>(+V612/W612)*100</f>
        <v>0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52</v>
      </c>
      <c r="K613" s="53"/>
      <c r="L613" s="70">
        <f>(+L612/L610)*100</f>
        <v>125.14403387399062</v>
      </c>
      <c r="M613" s="70">
        <f>(+M612/M610)*100</f>
        <v>318.75776397515534</v>
      </c>
      <c r="N613" s="70">
        <f>(+N612/N610)*100</f>
        <v>110.9126594700687</v>
      </c>
      <c r="O613" s="70"/>
      <c r="P613" s="70"/>
      <c r="Q613" s="70">
        <f>(+Q612/Q610)*100</f>
        <v>125.3440070830413</v>
      </c>
      <c r="R613" s="70"/>
      <c r="S613" s="70"/>
      <c r="T613" s="70"/>
      <c r="U613" s="70"/>
      <c r="V613" s="70"/>
      <c r="W613" s="70">
        <f>(+W612/W610)*100</f>
        <v>125.3440070830413</v>
      </c>
      <c r="X613" s="70"/>
      <c r="Y613" s="70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53</v>
      </c>
      <c r="K614" s="53"/>
      <c r="L614" s="70">
        <f>(+L612/L611)*100</f>
        <v>99.2968477482605</v>
      </c>
      <c r="M614" s="70">
        <f>(+M612/M611)*100</f>
        <v>86.98305084745763</v>
      </c>
      <c r="N614" s="70">
        <f>(+N612/N611)*100</f>
        <v>96.90058730226777</v>
      </c>
      <c r="O614" s="70"/>
      <c r="P614" s="70"/>
      <c r="Q614" s="70">
        <f>(+Q612/Q611)*100</f>
        <v>98.3664459161148</v>
      </c>
      <c r="R614" s="70"/>
      <c r="S614" s="70"/>
      <c r="T614" s="70"/>
      <c r="U614" s="70"/>
      <c r="V614" s="70"/>
      <c r="W614" s="70">
        <f>(+W612/W611)*100</f>
        <v>98.3664459161148</v>
      </c>
      <c r="X614" s="70"/>
      <c r="Y614" s="70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/>
      <c r="K615" s="53"/>
      <c r="L615" s="70"/>
      <c r="M615" s="23"/>
      <c r="N615" s="70"/>
      <c r="O615" s="70"/>
      <c r="P615" s="23"/>
      <c r="Q615" s="23"/>
      <c r="R615" s="23"/>
      <c r="S615" s="70"/>
      <c r="T615" s="70"/>
      <c r="U615" s="70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 t="s">
        <v>148</v>
      </c>
      <c r="G616" s="51"/>
      <c r="H616" s="51"/>
      <c r="I616" s="61"/>
      <c r="J616" s="52" t="s">
        <v>149</v>
      </c>
      <c r="K616" s="53"/>
      <c r="L616" s="70"/>
      <c r="M616" s="23"/>
      <c r="N616" s="70"/>
      <c r="O616" s="70"/>
      <c r="P616" s="23"/>
      <c r="Q616" s="23"/>
      <c r="R616" s="23"/>
      <c r="S616" s="70"/>
      <c r="T616" s="70"/>
      <c r="U616" s="70"/>
      <c r="V616" s="23"/>
      <c r="W616" s="23"/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150</v>
      </c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4" t="s">
        <v>49</v>
      </c>
      <c r="K618" s="53"/>
      <c r="L618" s="70">
        <f>+L626</f>
        <v>57350.299999999996</v>
      </c>
      <c r="M618" s="70">
        <f>+M626</f>
        <v>4969.5</v>
      </c>
      <c r="N618" s="70">
        <f>+N626</f>
        <v>12391.5</v>
      </c>
      <c r="O618" s="70">
        <f>+O626</f>
        <v>16927.1</v>
      </c>
      <c r="P618" s="70">
        <f>+P672+P665+P657+P649+P642</f>
        <v>0</v>
      </c>
      <c r="Q618" s="23">
        <f>SUM(L618:P618)</f>
        <v>91638.4</v>
      </c>
      <c r="R618" s="70">
        <f>+R626</f>
        <v>225</v>
      </c>
      <c r="S618" s="70"/>
      <c r="T618" s="70"/>
      <c r="U618" s="70"/>
      <c r="V618" s="23">
        <f>SUM(R618:U618)</f>
        <v>225</v>
      </c>
      <c r="W618" s="23">
        <f>+Q618+V618</f>
        <v>91863.4</v>
      </c>
      <c r="X618" s="23">
        <f>(+Q618/W618)*100</f>
        <v>99.75507111646205</v>
      </c>
      <c r="Y618" s="23">
        <f>(+V618/W618)*100</f>
        <v>0.24492888353794873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4" t="s">
        <v>50</v>
      </c>
      <c r="K619" s="53"/>
      <c r="L619" s="70">
        <f aca="true" t="shared" si="44" ref="L619:O620">+L627</f>
        <v>71781.8</v>
      </c>
      <c r="M619" s="70">
        <f t="shared" si="44"/>
        <v>2492.9</v>
      </c>
      <c r="N619" s="70">
        <f t="shared" si="44"/>
        <v>19888.4</v>
      </c>
      <c r="O619" s="70">
        <f t="shared" si="44"/>
        <v>24119</v>
      </c>
      <c r="P619" s="70">
        <f>+P673+P666+P658+P650+P643</f>
        <v>0</v>
      </c>
      <c r="Q619" s="23">
        <f>SUM(L619:P619)</f>
        <v>118282.1</v>
      </c>
      <c r="R619" s="70">
        <f>+R627</f>
        <v>225</v>
      </c>
      <c r="S619" s="70"/>
      <c r="T619" s="70"/>
      <c r="U619" s="70"/>
      <c r="V619" s="23">
        <f>SUM(R619:U619)</f>
        <v>225</v>
      </c>
      <c r="W619" s="23">
        <f>+Q619+V619</f>
        <v>118507.1</v>
      </c>
      <c r="X619" s="23">
        <f>(+Q619/W619)*100</f>
        <v>99.81013795797888</v>
      </c>
      <c r="Y619" s="23">
        <f>(+V619/W619)*100</f>
        <v>0.18986204202111095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51</v>
      </c>
      <c r="K620" s="53"/>
      <c r="L620" s="70">
        <f t="shared" si="44"/>
        <v>71032.9</v>
      </c>
      <c r="M620" s="70">
        <f t="shared" si="44"/>
        <v>2130.2</v>
      </c>
      <c r="N620" s="70">
        <f t="shared" si="44"/>
        <v>18309.800000000003</v>
      </c>
      <c r="O620" s="70">
        <f t="shared" si="44"/>
        <v>20784.6</v>
      </c>
      <c r="P620" s="70">
        <f>+P674+P667+P659+P651+P644</f>
        <v>0</v>
      </c>
      <c r="Q620" s="23">
        <f>SUM(L620:P620)</f>
        <v>112257.5</v>
      </c>
      <c r="R620" s="70">
        <f>+R628</f>
        <v>0</v>
      </c>
      <c r="S620" s="70"/>
      <c r="T620" s="70"/>
      <c r="U620" s="70"/>
      <c r="V620" s="23">
        <f>SUM(R620:U620)</f>
        <v>0</v>
      </c>
      <c r="W620" s="23">
        <f>+Q620+V620</f>
        <v>112257.5</v>
      </c>
      <c r="X620" s="23">
        <f>(+Q620/W620)*100</f>
        <v>100</v>
      </c>
      <c r="Y620" s="23">
        <f>(+V620/W620)*100</f>
        <v>0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52</v>
      </c>
      <c r="K621" s="53"/>
      <c r="L621" s="70">
        <f aca="true" t="shared" si="45" ref="L621:W621">(+L620/L618)*100</f>
        <v>123.85793971435197</v>
      </c>
      <c r="M621" s="70">
        <f t="shared" si="45"/>
        <v>42.865479424489386</v>
      </c>
      <c r="N621" s="70">
        <f t="shared" si="45"/>
        <v>147.76096517774283</v>
      </c>
      <c r="O621" s="70">
        <f t="shared" si="45"/>
        <v>122.78890063862092</v>
      </c>
      <c r="P621" s="70"/>
      <c r="Q621" s="70">
        <f t="shared" si="45"/>
        <v>122.50050197297205</v>
      </c>
      <c r="R621" s="70">
        <f t="shared" si="45"/>
        <v>0</v>
      </c>
      <c r="S621" s="70"/>
      <c r="T621" s="70"/>
      <c r="U621" s="70"/>
      <c r="V621" s="70">
        <f t="shared" si="45"/>
        <v>0</v>
      </c>
      <c r="W621" s="70">
        <f t="shared" si="45"/>
        <v>122.20046286116127</v>
      </c>
      <c r="X621" s="70"/>
      <c r="Y621" s="70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53</v>
      </c>
      <c r="K622" s="53"/>
      <c r="L622" s="70">
        <f>(+L620/L619)*100</f>
        <v>98.95669933047094</v>
      </c>
      <c r="M622" s="70">
        <f aca="true" t="shared" si="46" ref="M622:W622">(+M620/M619)*100</f>
        <v>85.45067993100403</v>
      </c>
      <c r="N622" s="70">
        <f t="shared" si="46"/>
        <v>92.0627099213612</v>
      </c>
      <c r="O622" s="70">
        <f t="shared" si="46"/>
        <v>86.17521456113437</v>
      </c>
      <c r="P622" s="70"/>
      <c r="Q622" s="70">
        <f t="shared" si="46"/>
        <v>94.9065834982639</v>
      </c>
      <c r="R622" s="70">
        <f>(+R620/R619)*100</f>
        <v>0</v>
      </c>
      <c r="S622" s="70"/>
      <c r="T622" s="70"/>
      <c r="U622" s="70"/>
      <c r="V622" s="70">
        <f>(+V620/V619)*100</f>
        <v>0</v>
      </c>
      <c r="W622" s="70">
        <f t="shared" si="46"/>
        <v>94.72639192082161</v>
      </c>
      <c r="X622" s="70"/>
      <c r="Y622" s="70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/>
      <c r="K623" s="53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4"/>
    </row>
    <row r="624" spans="1:26" ht="23.25">
      <c r="A624" s="4"/>
      <c r="B624" s="56"/>
      <c r="C624" s="57"/>
      <c r="D624" s="57"/>
      <c r="E624" s="57"/>
      <c r="F624" s="57"/>
      <c r="G624" s="51" t="s">
        <v>63</v>
      </c>
      <c r="H624" s="51"/>
      <c r="I624" s="61"/>
      <c r="J624" s="52" t="s">
        <v>65</v>
      </c>
      <c r="K624" s="53"/>
      <c r="L624" s="70"/>
      <c r="M624" s="23"/>
      <c r="N624" s="70"/>
      <c r="O624" s="70"/>
      <c r="P624" s="23"/>
      <c r="Q624" s="23"/>
      <c r="R624" s="23"/>
      <c r="S624" s="70"/>
      <c r="T624" s="70"/>
      <c r="U624" s="70"/>
      <c r="V624" s="23"/>
      <c r="W624" s="23"/>
      <c r="X624" s="23"/>
      <c r="Y624" s="23"/>
      <c r="Z624" s="4"/>
    </row>
    <row r="625" spans="1:26" ht="23.25">
      <c r="A625" s="4"/>
      <c r="B625" s="51"/>
      <c r="C625" s="51"/>
      <c r="D625" s="51"/>
      <c r="E625" s="51"/>
      <c r="F625" s="51"/>
      <c r="G625" s="51"/>
      <c r="H625" s="51"/>
      <c r="I625" s="61"/>
      <c r="J625" s="52" t="s">
        <v>64</v>
      </c>
      <c r="K625" s="53"/>
      <c r="L625" s="70"/>
      <c r="M625" s="23"/>
      <c r="N625" s="70"/>
      <c r="O625" s="70"/>
      <c r="P625" s="23"/>
      <c r="Q625" s="23"/>
      <c r="R625" s="23"/>
      <c r="S625" s="70"/>
      <c r="T625" s="70"/>
      <c r="U625" s="70"/>
      <c r="V625" s="23"/>
      <c r="W625" s="23"/>
      <c r="X625" s="23"/>
      <c r="Y625" s="23"/>
      <c r="Z625" s="4"/>
    </row>
    <row r="626" spans="1:26" ht="23.25">
      <c r="A626" s="4"/>
      <c r="B626" s="51"/>
      <c r="C626" s="51"/>
      <c r="D626" s="51"/>
      <c r="E626" s="51"/>
      <c r="F626" s="51"/>
      <c r="G626" s="51"/>
      <c r="H626" s="51"/>
      <c r="I626" s="61"/>
      <c r="J626" s="54" t="s">
        <v>49</v>
      </c>
      <c r="K626" s="53"/>
      <c r="L626" s="70">
        <f>+L672+L665+L657+L649+L642</f>
        <v>57350.299999999996</v>
      </c>
      <c r="M626" s="70">
        <f>+M672+M665+M657+M649+M642</f>
        <v>4969.5</v>
      </c>
      <c r="N626" s="70">
        <f>+N672+N665+N657+N649+N642</f>
        <v>12391.5</v>
      </c>
      <c r="O626" s="70">
        <f>+O672+O665+O657+O649+O642</f>
        <v>16927.1</v>
      </c>
      <c r="P626" s="70">
        <f>+P665+P657+P649+P642</f>
        <v>0</v>
      </c>
      <c r="Q626" s="23">
        <f>SUM(L626:P626)</f>
        <v>91638.4</v>
      </c>
      <c r="R626" s="70">
        <f>+R672+R665+R657+R649+R642</f>
        <v>225</v>
      </c>
      <c r="S626" s="70"/>
      <c r="T626" s="70"/>
      <c r="U626" s="70"/>
      <c r="V626" s="23">
        <f>SUM(R626:U626)</f>
        <v>225</v>
      </c>
      <c r="W626" s="23">
        <f>+Q626+V626</f>
        <v>91863.4</v>
      </c>
      <c r="X626" s="23">
        <f>(+Q626/W626)*100</f>
        <v>99.75507111646205</v>
      </c>
      <c r="Y626" s="23">
        <f>(+V626/W626)*100</f>
        <v>0.24492888353794873</v>
      </c>
      <c r="Z626" s="4"/>
    </row>
    <row r="627" spans="1:26" ht="23.25">
      <c r="A627" s="4"/>
      <c r="B627" s="51"/>
      <c r="C627" s="51"/>
      <c r="D627" s="51"/>
      <c r="E627" s="51"/>
      <c r="F627" s="51"/>
      <c r="G627" s="51"/>
      <c r="H627" s="51"/>
      <c r="I627" s="61"/>
      <c r="J627" s="54" t="s">
        <v>50</v>
      </c>
      <c r="K627" s="53"/>
      <c r="L627" s="70">
        <f aca="true" t="shared" si="47" ref="L627:O628">+L673+L666+L658+L650+L643</f>
        <v>71781.8</v>
      </c>
      <c r="M627" s="70">
        <f t="shared" si="47"/>
        <v>2492.9</v>
      </c>
      <c r="N627" s="70">
        <f t="shared" si="47"/>
        <v>19888.4</v>
      </c>
      <c r="O627" s="70">
        <f t="shared" si="47"/>
        <v>24119</v>
      </c>
      <c r="P627" s="70">
        <f>+P666+P658+P650+P643</f>
        <v>0</v>
      </c>
      <c r="Q627" s="23">
        <f>SUM(L627:P627)</f>
        <v>118282.1</v>
      </c>
      <c r="R627" s="70">
        <f>+R673+R666+R658+R650+R643</f>
        <v>225</v>
      </c>
      <c r="S627" s="70"/>
      <c r="T627" s="70"/>
      <c r="U627" s="70"/>
      <c r="V627" s="23">
        <f>SUM(R627:U627)</f>
        <v>225</v>
      </c>
      <c r="W627" s="23">
        <f>+Q627+V627</f>
        <v>118507.1</v>
      </c>
      <c r="X627" s="23">
        <f>(+Q627/W627)*100</f>
        <v>99.81013795797888</v>
      </c>
      <c r="Y627" s="23">
        <f>(+V627/W627)*100</f>
        <v>0.18986204202111095</v>
      </c>
      <c r="Z627" s="4"/>
    </row>
    <row r="628" spans="1:26" ht="23.25">
      <c r="A628" s="4"/>
      <c r="B628" s="51"/>
      <c r="C628" s="51"/>
      <c r="D628" s="51"/>
      <c r="E628" s="51"/>
      <c r="F628" s="51"/>
      <c r="G628" s="51"/>
      <c r="H628" s="51"/>
      <c r="I628" s="61"/>
      <c r="J628" s="52" t="s">
        <v>51</v>
      </c>
      <c r="K628" s="53"/>
      <c r="L628" s="70">
        <f t="shared" si="47"/>
        <v>71032.9</v>
      </c>
      <c r="M628" s="70">
        <f t="shared" si="47"/>
        <v>2130.2</v>
      </c>
      <c r="N628" s="70">
        <f t="shared" si="47"/>
        <v>18309.800000000003</v>
      </c>
      <c r="O628" s="70">
        <f t="shared" si="47"/>
        <v>20784.6</v>
      </c>
      <c r="P628" s="70">
        <f>+P667+P659+P651+P644</f>
        <v>0</v>
      </c>
      <c r="Q628" s="23">
        <f>SUM(L628:P628)</f>
        <v>112257.5</v>
      </c>
      <c r="R628" s="70"/>
      <c r="S628" s="70"/>
      <c r="T628" s="70"/>
      <c r="U628" s="70"/>
      <c r="V628" s="23">
        <f>SUM(R628:U628)</f>
        <v>0</v>
      </c>
      <c r="W628" s="23">
        <f>+Q628+V628</f>
        <v>112257.5</v>
      </c>
      <c r="X628" s="23">
        <f>(+Q628/W628)*100</f>
        <v>100</v>
      </c>
      <c r="Y628" s="23">
        <f>(+V628/W628)*100</f>
        <v>0</v>
      </c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52</v>
      </c>
      <c r="K629" s="53"/>
      <c r="L629" s="70">
        <f>(+L628/L626)*100</f>
        <v>123.85793971435197</v>
      </c>
      <c r="M629" s="70">
        <f aca="true" t="shared" si="48" ref="M629:W629">(+M628/M626)*100</f>
        <v>42.865479424489386</v>
      </c>
      <c r="N629" s="70">
        <f t="shared" si="48"/>
        <v>147.76096517774283</v>
      </c>
      <c r="O629" s="70">
        <f t="shared" si="48"/>
        <v>122.78890063862092</v>
      </c>
      <c r="P629" s="70"/>
      <c r="Q629" s="70">
        <f t="shared" si="48"/>
        <v>122.50050197297205</v>
      </c>
      <c r="R629" s="70"/>
      <c r="S629" s="70"/>
      <c r="T629" s="70"/>
      <c r="U629" s="70"/>
      <c r="V629" s="70">
        <f t="shared" si="48"/>
        <v>0</v>
      </c>
      <c r="W629" s="70">
        <f t="shared" si="48"/>
        <v>122.20046286116127</v>
      </c>
      <c r="X629" s="70"/>
      <c r="Y629" s="70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189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40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127</v>
      </c>
      <c r="C639" s="51" t="s">
        <v>129</v>
      </c>
      <c r="D639" s="51" t="s">
        <v>78</v>
      </c>
      <c r="E639" s="51" t="s">
        <v>81</v>
      </c>
      <c r="F639" s="51" t="s">
        <v>148</v>
      </c>
      <c r="G639" s="51" t="s">
        <v>63</v>
      </c>
      <c r="H639" s="51"/>
      <c r="I639" s="61"/>
      <c r="J639" s="52" t="s">
        <v>53</v>
      </c>
      <c r="K639" s="55"/>
      <c r="L639" s="70">
        <f>(+L628/L627)*100</f>
        <v>98.95669933047094</v>
      </c>
      <c r="M639" s="70">
        <f aca="true" t="shared" si="49" ref="M639:W639">(+M628/M627)*100</f>
        <v>85.45067993100403</v>
      </c>
      <c r="N639" s="70">
        <f t="shared" si="49"/>
        <v>92.0627099213612</v>
      </c>
      <c r="O639" s="70">
        <f t="shared" si="49"/>
        <v>86.17521456113437</v>
      </c>
      <c r="P639" s="70"/>
      <c r="Q639" s="70">
        <f t="shared" si="49"/>
        <v>94.9065834982639</v>
      </c>
      <c r="R639" s="70"/>
      <c r="S639" s="70"/>
      <c r="T639" s="70"/>
      <c r="U639" s="70"/>
      <c r="V639" s="70">
        <f t="shared" si="49"/>
        <v>0</v>
      </c>
      <c r="W639" s="70">
        <f t="shared" si="49"/>
        <v>94.72639192082161</v>
      </c>
      <c r="X639" s="70"/>
      <c r="Y639" s="70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/>
      <c r="K640" s="55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23"/>
      <c r="W640" s="23"/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 t="s">
        <v>116</v>
      </c>
      <c r="I641" s="61"/>
      <c r="J641" s="52" t="s">
        <v>117</v>
      </c>
      <c r="K641" s="53"/>
      <c r="L641" s="70"/>
      <c r="M641" s="70"/>
      <c r="N641" s="70"/>
      <c r="O641" s="70"/>
      <c r="P641" s="70"/>
      <c r="Q641" s="23"/>
      <c r="R641" s="70"/>
      <c r="S641" s="70"/>
      <c r="T641" s="70"/>
      <c r="U641" s="70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4" t="s">
        <v>49</v>
      </c>
      <c r="K642" s="53"/>
      <c r="L642" s="70">
        <v>11541.1</v>
      </c>
      <c r="M642" s="70">
        <v>4969.5</v>
      </c>
      <c r="N642" s="70">
        <v>2786</v>
      </c>
      <c r="O642" s="70"/>
      <c r="P642" s="70"/>
      <c r="Q642" s="23">
        <f>SUM(L642:P642)</f>
        <v>19296.6</v>
      </c>
      <c r="R642" s="70"/>
      <c r="S642" s="70"/>
      <c r="T642" s="70"/>
      <c r="U642" s="70"/>
      <c r="V642" s="23"/>
      <c r="W642" s="23">
        <f>+Q642+V642</f>
        <v>19296.6</v>
      </c>
      <c r="X642" s="23">
        <f>(+Q642/W642)*100</f>
        <v>100</v>
      </c>
      <c r="Y642" s="23">
        <f>(+V642/W642)*100</f>
        <v>0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4" t="s">
        <v>50</v>
      </c>
      <c r="K643" s="53"/>
      <c r="L643" s="70">
        <v>14132.1</v>
      </c>
      <c r="M643" s="70">
        <v>2492.9</v>
      </c>
      <c r="N643" s="70">
        <v>5142</v>
      </c>
      <c r="O643" s="70"/>
      <c r="P643" s="70"/>
      <c r="Q643" s="23">
        <f>SUM(L643:P643)</f>
        <v>21767</v>
      </c>
      <c r="R643" s="70"/>
      <c r="S643" s="70"/>
      <c r="T643" s="70"/>
      <c r="U643" s="70"/>
      <c r="V643" s="23"/>
      <c r="W643" s="23">
        <f>+Q643+V643</f>
        <v>21767</v>
      </c>
      <c r="X643" s="23">
        <f>(+Q643/W643)*100</f>
        <v>100</v>
      </c>
      <c r="Y643" s="23">
        <f>(+V643/W643)*100</f>
        <v>0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51</v>
      </c>
      <c r="K644" s="53"/>
      <c r="L644" s="70">
        <v>14006.2</v>
      </c>
      <c r="M644" s="70">
        <v>2130.2</v>
      </c>
      <c r="N644" s="70">
        <v>4898</v>
      </c>
      <c r="O644" s="70"/>
      <c r="P644" s="70"/>
      <c r="Q644" s="23">
        <f>SUM(L644:P644)</f>
        <v>21034.4</v>
      </c>
      <c r="R644" s="70"/>
      <c r="S644" s="70"/>
      <c r="T644" s="70"/>
      <c r="U644" s="70"/>
      <c r="V644" s="23"/>
      <c r="W644" s="23">
        <f>+Q644+V644</f>
        <v>21034.4</v>
      </c>
      <c r="X644" s="23">
        <f>(+Q644/W644)*100</f>
        <v>100</v>
      </c>
      <c r="Y644" s="23">
        <f>(+V644/W644)*100</f>
        <v>0</v>
      </c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52</v>
      </c>
      <c r="K645" s="53"/>
      <c r="L645" s="70">
        <f>(+L644/L642)*100</f>
        <v>121.35931583644539</v>
      </c>
      <c r="M645" s="70">
        <f>(+M644/M642)*100</f>
        <v>42.865479424489386</v>
      </c>
      <c r="N645" s="70">
        <f>(+N644/N642)*100</f>
        <v>175.80760947595118</v>
      </c>
      <c r="O645" s="70"/>
      <c r="P645" s="70"/>
      <c r="Q645" s="70">
        <f>(+Q644/Q642)*100</f>
        <v>109.00573157965654</v>
      </c>
      <c r="R645" s="70"/>
      <c r="S645" s="70"/>
      <c r="T645" s="70"/>
      <c r="U645" s="70"/>
      <c r="V645" s="70"/>
      <c r="W645" s="70">
        <f>(+W644/W642)*100</f>
        <v>109.00573157965654</v>
      </c>
      <c r="X645" s="70"/>
      <c r="Y645" s="70"/>
      <c r="Z645" s="4"/>
    </row>
    <row r="646" spans="1:26" ht="23.25">
      <c r="A646" s="4"/>
      <c r="B646" s="56"/>
      <c r="C646" s="57"/>
      <c r="D646" s="57"/>
      <c r="E646" s="57"/>
      <c r="F646" s="57"/>
      <c r="G646" s="57"/>
      <c r="H646" s="57"/>
      <c r="I646" s="52"/>
      <c r="J646" s="52" t="s">
        <v>53</v>
      </c>
      <c r="K646" s="53"/>
      <c r="L646" s="70">
        <f>(+L644/L643)*100</f>
        <v>99.10912037135317</v>
      </c>
      <c r="M646" s="70">
        <f>(+M644/M643)*100</f>
        <v>85.45067993100403</v>
      </c>
      <c r="N646" s="70">
        <f>(+N644/N643)*100</f>
        <v>95.25476468300272</v>
      </c>
      <c r="O646" s="70"/>
      <c r="P646" s="70"/>
      <c r="Q646" s="70">
        <f>(+Q644/Q643)*100</f>
        <v>96.63435475720128</v>
      </c>
      <c r="R646" s="70"/>
      <c r="S646" s="70"/>
      <c r="T646" s="70"/>
      <c r="U646" s="70"/>
      <c r="V646" s="70"/>
      <c r="W646" s="70">
        <f>(+W644/W643)*100</f>
        <v>96.63435475720128</v>
      </c>
      <c r="X646" s="70"/>
      <c r="Y646" s="70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/>
      <c r="K647" s="53"/>
      <c r="L647" s="70"/>
      <c r="M647" s="23"/>
      <c r="N647" s="70"/>
      <c r="O647" s="70"/>
      <c r="P647" s="23"/>
      <c r="Q647" s="23"/>
      <c r="R647" s="23"/>
      <c r="S647" s="70"/>
      <c r="T647" s="70"/>
      <c r="U647" s="70"/>
      <c r="V647" s="23"/>
      <c r="W647" s="23"/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 t="s">
        <v>118</v>
      </c>
      <c r="I648" s="61"/>
      <c r="J648" s="52" t="s">
        <v>119</v>
      </c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4" t="s">
        <v>49</v>
      </c>
      <c r="K649" s="53"/>
      <c r="L649" s="70">
        <v>16016.2</v>
      </c>
      <c r="M649" s="70"/>
      <c r="N649" s="70">
        <v>2427.5</v>
      </c>
      <c r="O649" s="70">
        <v>1750</v>
      </c>
      <c r="P649" s="70"/>
      <c r="Q649" s="23">
        <f>SUM(L649:P649)</f>
        <v>20193.7</v>
      </c>
      <c r="R649" s="70"/>
      <c r="S649" s="70"/>
      <c r="T649" s="70"/>
      <c r="U649" s="70"/>
      <c r="V649" s="23"/>
      <c r="W649" s="23">
        <f>+Q649+V649</f>
        <v>20193.7</v>
      </c>
      <c r="X649" s="23">
        <f>(+Q649/W649)*100</f>
        <v>100</v>
      </c>
      <c r="Y649" s="23">
        <f>(+V649/W649)*100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4" t="s">
        <v>50</v>
      </c>
      <c r="K650" s="53"/>
      <c r="L650" s="70">
        <v>22693.6</v>
      </c>
      <c r="M650" s="70"/>
      <c r="N650" s="70">
        <v>4261.2</v>
      </c>
      <c r="O650" s="70">
        <v>1750</v>
      </c>
      <c r="P650" s="70"/>
      <c r="Q650" s="23">
        <f>SUM(L650:P650)</f>
        <v>28704.8</v>
      </c>
      <c r="R650" s="70"/>
      <c r="S650" s="70"/>
      <c r="T650" s="70"/>
      <c r="U650" s="70"/>
      <c r="V650" s="23"/>
      <c r="W650" s="23">
        <f>+Q650+V650</f>
        <v>28704.8</v>
      </c>
      <c r="X650" s="23">
        <f>(+Q650/W650)*100</f>
        <v>100</v>
      </c>
      <c r="Y650" s="23">
        <f>(+V650/W650)*100</f>
        <v>0</v>
      </c>
      <c r="Z650" s="4"/>
    </row>
    <row r="651" spans="1:26" ht="23.25">
      <c r="A651" s="4"/>
      <c r="B651" s="56"/>
      <c r="C651" s="56"/>
      <c r="D651" s="56"/>
      <c r="E651" s="56"/>
      <c r="F651" s="56"/>
      <c r="G651" s="56"/>
      <c r="H651" s="56"/>
      <c r="I651" s="61"/>
      <c r="J651" s="52" t="s">
        <v>51</v>
      </c>
      <c r="K651" s="53"/>
      <c r="L651" s="70">
        <v>22401</v>
      </c>
      <c r="M651" s="70"/>
      <c r="N651" s="70">
        <v>4024.1</v>
      </c>
      <c r="O651" s="70">
        <v>1289.3</v>
      </c>
      <c r="P651" s="70"/>
      <c r="Q651" s="23">
        <f>SUM(L651:P651)</f>
        <v>27714.399999999998</v>
      </c>
      <c r="R651" s="70"/>
      <c r="S651" s="70"/>
      <c r="T651" s="70"/>
      <c r="U651" s="70"/>
      <c r="V651" s="23"/>
      <c r="W651" s="23">
        <f>+Q651+V651</f>
        <v>27714.399999999998</v>
      </c>
      <c r="X651" s="23">
        <f>(+Q651/W651)*100</f>
        <v>100</v>
      </c>
      <c r="Y651" s="23">
        <f>(+V651/W651)*100</f>
        <v>0</v>
      </c>
      <c r="Z651" s="4"/>
    </row>
    <row r="652" spans="1:26" ht="23.25">
      <c r="A652" s="4"/>
      <c r="B652" s="56"/>
      <c r="C652" s="57"/>
      <c r="D652" s="57"/>
      <c r="E652" s="57"/>
      <c r="F652" s="57"/>
      <c r="G652" s="57"/>
      <c r="H652" s="57"/>
      <c r="I652" s="52"/>
      <c r="J652" s="52" t="s">
        <v>52</v>
      </c>
      <c r="K652" s="53"/>
      <c r="L652" s="70">
        <f>(+L651/L649)*100</f>
        <v>139.8646370549818</v>
      </c>
      <c r="M652" s="70"/>
      <c r="N652" s="70">
        <f>(+N651/N649)*100</f>
        <v>165.77136972193614</v>
      </c>
      <c r="O652" s="70">
        <f>(+O651/O649)*100</f>
        <v>73.67428571428572</v>
      </c>
      <c r="P652" s="70"/>
      <c r="Q652" s="70">
        <f>(+Q651/Q649)*100</f>
        <v>137.24280344860028</v>
      </c>
      <c r="R652" s="70"/>
      <c r="S652" s="70"/>
      <c r="T652" s="70"/>
      <c r="U652" s="70"/>
      <c r="V652" s="70"/>
      <c r="W652" s="70">
        <f>(+W651/W649)*100</f>
        <v>137.24280344860028</v>
      </c>
      <c r="X652" s="70"/>
      <c r="Y652" s="70"/>
      <c r="Z652" s="4"/>
    </row>
    <row r="653" spans="1:26" ht="23.25">
      <c r="A653" s="4"/>
      <c r="B653" s="56"/>
      <c r="C653" s="56"/>
      <c r="D653" s="56"/>
      <c r="E653" s="56"/>
      <c r="F653" s="56"/>
      <c r="G653" s="56"/>
      <c r="H653" s="56"/>
      <c r="I653" s="61"/>
      <c r="J653" s="52" t="s">
        <v>53</v>
      </c>
      <c r="K653" s="53"/>
      <c r="L653" s="70">
        <f>(+L651/L650)*100</f>
        <v>98.71064969859344</v>
      </c>
      <c r="M653" s="70"/>
      <c r="N653" s="70">
        <f>(+N651/N650)*100</f>
        <v>94.43583966957665</v>
      </c>
      <c r="O653" s="70">
        <f>(+O651/O650)*100</f>
        <v>73.67428571428572</v>
      </c>
      <c r="P653" s="70"/>
      <c r="Q653" s="70">
        <f>(+Q651/Q650)*100</f>
        <v>96.54970597252027</v>
      </c>
      <c r="R653" s="70"/>
      <c r="S653" s="70"/>
      <c r="T653" s="70"/>
      <c r="U653" s="70"/>
      <c r="V653" s="70"/>
      <c r="W653" s="70">
        <f>(+W651/W650)*100</f>
        <v>96.54970597252027</v>
      </c>
      <c r="X653" s="70"/>
      <c r="Y653" s="70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/>
      <c r="K654" s="53"/>
      <c r="L654" s="70"/>
      <c r="M654" s="23"/>
      <c r="N654" s="70"/>
      <c r="O654" s="70"/>
      <c r="P654" s="23"/>
      <c r="Q654" s="23"/>
      <c r="R654" s="23"/>
      <c r="S654" s="70"/>
      <c r="T654" s="70"/>
      <c r="U654" s="70"/>
      <c r="V654" s="23"/>
      <c r="W654" s="23"/>
      <c r="X654" s="23"/>
      <c r="Y654" s="23"/>
      <c r="Z654" s="4"/>
    </row>
    <row r="655" spans="1:26" ht="23.25">
      <c r="A655" s="4"/>
      <c r="B655" s="56"/>
      <c r="C655" s="56"/>
      <c r="D655" s="56"/>
      <c r="E655" s="56"/>
      <c r="F655" s="56"/>
      <c r="G655" s="56"/>
      <c r="H655" s="56" t="s">
        <v>120</v>
      </c>
      <c r="I655" s="61"/>
      <c r="J655" s="52" t="s">
        <v>121</v>
      </c>
      <c r="K655" s="53"/>
      <c r="L655" s="70"/>
      <c r="M655" s="23"/>
      <c r="N655" s="70"/>
      <c r="O655" s="70"/>
      <c r="P655" s="23"/>
      <c r="Q655" s="23"/>
      <c r="R655" s="23"/>
      <c r="S655" s="70"/>
      <c r="T655" s="70"/>
      <c r="U655" s="70"/>
      <c r="V655" s="23"/>
      <c r="W655" s="23"/>
      <c r="X655" s="23"/>
      <c r="Y655" s="23"/>
      <c r="Z655" s="4"/>
    </row>
    <row r="656" spans="1:26" ht="23.25">
      <c r="A656" s="4"/>
      <c r="B656" s="56"/>
      <c r="C656" s="56"/>
      <c r="D656" s="56"/>
      <c r="E656" s="56"/>
      <c r="F656" s="56"/>
      <c r="G656" s="56"/>
      <c r="H656" s="56"/>
      <c r="I656" s="61"/>
      <c r="J656" s="52" t="s">
        <v>122</v>
      </c>
      <c r="K656" s="53"/>
      <c r="L656" s="70"/>
      <c r="M656" s="23"/>
      <c r="N656" s="70"/>
      <c r="O656" s="70"/>
      <c r="P656" s="23"/>
      <c r="Q656" s="23"/>
      <c r="R656" s="23"/>
      <c r="S656" s="70"/>
      <c r="T656" s="70"/>
      <c r="U656" s="70"/>
      <c r="V656" s="23"/>
      <c r="W656" s="23"/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4" t="s">
        <v>49</v>
      </c>
      <c r="K657" s="53"/>
      <c r="L657" s="70">
        <v>17025.4</v>
      </c>
      <c r="M657" s="70"/>
      <c r="N657" s="70">
        <v>3831.5</v>
      </c>
      <c r="O657" s="70">
        <v>1250</v>
      </c>
      <c r="P657" s="70"/>
      <c r="Q657" s="23">
        <f>SUM(L657:P657)</f>
        <v>22106.9</v>
      </c>
      <c r="R657" s="70"/>
      <c r="S657" s="70"/>
      <c r="T657" s="70"/>
      <c r="U657" s="70"/>
      <c r="V657" s="23"/>
      <c r="W657" s="23">
        <f>+Q657+V657</f>
        <v>22106.9</v>
      </c>
      <c r="X657" s="23">
        <f>(+Q657/W657)*100</f>
        <v>100</v>
      </c>
      <c r="Y657" s="23">
        <f>(+V657/W657)*100</f>
        <v>0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4" t="s">
        <v>50</v>
      </c>
      <c r="K658" s="53"/>
      <c r="L658" s="70">
        <v>20677.2</v>
      </c>
      <c r="M658" s="70"/>
      <c r="N658" s="70">
        <v>6114.9</v>
      </c>
      <c r="O658" s="70">
        <v>1203</v>
      </c>
      <c r="P658" s="70"/>
      <c r="Q658" s="23">
        <f>SUM(L658:P658)</f>
        <v>27995.1</v>
      </c>
      <c r="R658" s="70"/>
      <c r="S658" s="70"/>
      <c r="T658" s="70"/>
      <c r="U658" s="70"/>
      <c r="V658" s="23"/>
      <c r="W658" s="23">
        <f>+Q658+V658</f>
        <v>27995.1</v>
      </c>
      <c r="X658" s="23">
        <f>(+Q658/W658)*100</f>
        <v>100</v>
      </c>
      <c r="Y658" s="23">
        <f>(+V658/W658)*100</f>
        <v>0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51</v>
      </c>
      <c r="K659" s="53"/>
      <c r="L659" s="70">
        <v>20456.3</v>
      </c>
      <c r="M659" s="70"/>
      <c r="N659" s="70">
        <v>5940.1</v>
      </c>
      <c r="O659" s="70">
        <v>65.7</v>
      </c>
      <c r="P659" s="70"/>
      <c r="Q659" s="23">
        <f>SUM(L659:P659)</f>
        <v>26462.100000000002</v>
      </c>
      <c r="R659" s="70"/>
      <c r="S659" s="70"/>
      <c r="T659" s="70"/>
      <c r="U659" s="70"/>
      <c r="V659" s="23"/>
      <c r="W659" s="23">
        <f>+Q659+V659</f>
        <v>26462.100000000002</v>
      </c>
      <c r="X659" s="23">
        <f>(+Q659/W659)*100</f>
        <v>100</v>
      </c>
      <c r="Y659" s="23">
        <f>(+V659/W659)*100</f>
        <v>0</v>
      </c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52</v>
      </c>
      <c r="K660" s="53"/>
      <c r="L660" s="70">
        <f>(+L659/L657)*100</f>
        <v>120.1516557613918</v>
      </c>
      <c r="M660" s="70"/>
      <c r="N660" s="70">
        <f>(+N659/N657)*100</f>
        <v>155.03327678454914</v>
      </c>
      <c r="O660" s="70">
        <f>(+O659/O657)*100</f>
        <v>5.256</v>
      </c>
      <c r="P660" s="70"/>
      <c r="Q660" s="70">
        <f>(+Q659/Q657)*100</f>
        <v>119.70063645287219</v>
      </c>
      <c r="R660" s="70"/>
      <c r="S660" s="70"/>
      <c r="T660" s="70"/>
      <c r="U660" s="70"/>
      <c r="V660" s="70"/>
      <c r="W660" s="70">
        <f>(+W659/W657)*100</f>
        <v>119.70063645287219</v>
      </c>
      <c r="X660" s="70"/>
      <c r="Y660" s="70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53</v>
      </c>
      <c r="K661" s="53"/>
      <c r="L661" s="70">
        <f>(+L659/L658)*100</f>
        <v>98.9316735341342</v>
      </c>
      <c r="M661" s="70"/>
      <c r="N661" s="70">
        <f>(+N659/N658)*100</f>
        <v>97.14140869024843</v>
      </c>
      <c r="O661" s="70">
        <f>(+O659/O658)*100</f>
        <v>5.4613466334164595</v>
      </c>
      <c r="P661" s="70"/>
      <c r="Q661" s="70">
        <f>(+Q659/Q658)*100</f>
        <v>94.52404170729879</v>
      </c>
      <c r="R661" s="70"/>
      <c r="S661" s="70"/>
      <c r="T661" s="70"/>
      <c r="U661" s="70"/>
      <c r="V661" s="70"/>
      <c r="W661" s="70">
        <f>(+W659/W658)*100</f>
        <v>94.52404170729879</v>
      </c>
      <c r="X661" s="70"/>
      <c r="Y661" s="70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/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 t="s">
        <v>123</v>
      </c>
      <c r="I663" s="61"/>
      <c r="J663" s="52" t="s">
        <v>124</v>
      </c>
      <c r="K663" s="53"/>
      <c r="L663" s="70"/>
      <c r="M663" s="23"/>
      <c r="N663" s="70"/>
      <c r="O663" s="70"/>
      <c r="P663" s="23"/>
      <c r="Q663" s="23"/>
      <c r="R663" s="23"/>
      <c r="S663" s="70"/>
      <c r="T663" s="70"/>
      <c r="U663" s="70"/>
      <c r="V663" s="23"/>
      <c r="W663" s="23"/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15</v>
      </c>
      <c r="K664" s="53"/>
      <c r="L664" s="70"/>
      <c r="M664" s="23"/>
      <c r="N664" s="70"/>
      <c r="O664" s="70"/>
      <c r="P664" s="23"/>
      <c r="Q664" s="23"/>
      <c r="R664" s="23"/>
      <c r="S664" s="70"/>
      <c r="T664" s="70"/>
      <c r="U664" s="70"/>
      <c r="V664" s="23"/>
      <c r="W664" s="23"/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4" t="s">
        <v>49</v>
      </c>
      <c r="K665" s="53"/>
      <c r="L665" s="70">
        <v>12767.6</v>
      </c>
      <c r="M665" s="70"/>
      <c r="N665" s="70">
        <v>3346.5</v>
      </c>
      <c r="O665" s="70">
        <v>0</v>
      </c>
      <c r="P665" s="70"/>
      <c r="Q665" s="23">
        <f>SUM(L665:P665)</f>
        <v>16114.1</v>
      </c>
      <c r="R665" s="70"/>
      <c r="S665" s="70"/>
      <c r="T665" s="70"/>
      <c r="U665" s="70"/>
      <c r="V665" s="23">
        <f>SUM(R665:U665)</f>
        <v>0</v>
      </c>
      <c r="W665" s="23">
        <f>+Q665+V665</f>
        <v>16114.1</v>
      </c>
      <c r="X665" s="23">
        <f>(+Q665/W665)*100</f>
        <v>100</v>
      </c>
      <c r="Y665" s="23">
        <f>(+V665/W665)*100</f>
        <v>0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4" t="s">
        <v>50</v>
      </c>
      <c r="K666" s="53"/>
      <c r="L666" s="70">
        <v>14278.9</v>
      </c>
      <c r="M666" s="70"/>
      <c r="N666" s="70">
        <v>4370.3</v>
      </c>
      <c r="O666" s="70">
        <v>21</v>
      </c>
      <c r="P666" s="70"/>
      <c r="Q666" s="23">
        <f>SUM(L666:P666)</f>
        <v>18670.2</v>
      </c>
      <c r="R666" s="70"/>
      <c r="S666" s="70"/>
      <c r="T666" s="70"/>
      <c r="U666" s="70"/>
      <c r="V666" s="23"/>
      <c r="W666" s="23">
        <f>+Q666+V666</f>
        <v>18670.2</v>
      </c>
      <c r="X666" s="23">
        <f>(+Q666/W666)*100</f>
        <v>100</v>
      </c>
      <c r="Y666" s="23">
        <f>(+V666/W666)*100</f>
        <v>0</v>
      </c>
      <c r="Z666" s="4"/>
    </row>
    <row r="667" spans="1:26" ht="23.25">
      <c r="A667" s="4"/>
      <c r="B667" s="51"/>
      <c r="C667" s="51"/>
      <c r="D667" s="51"/>
      <c r="E667" s="51"/>
      <c r="F667" s="51"/>
      <c r="G667" s="51"/>
      <c r="H667" s="51"/>
      <c r="I667" s="61"/>
      <c r="J667" s="52" t="s">
        <v>51</v>
      </c>
      <c r="K667" s="53"/>
      <c r="L667" s="70">
        <v>14169.4</v>
      </c>
      <c r="M667" s="70"/>
      <c r="N667" s="70">
        <v>3447.6</v>
      </c>
      <c r="O667" s="70">
        <v>19.8</v>
      </c>
      <c r="P667" s="70"/>
      <c r="Q667" s="23">
        <f>SUM(L667:P667)</f>
        <v>17636.8</v>
      </c>
      <c r="R667" s="70"/>
      <c r="S667" s="70"/>
      <c r="T667" s="70"/>
      <c r="U667" s="70"/>
      <c r="V667" s="23"/>
      <c r="W667" s="23">
        <f>+Q667+V667</f>
        <v>17636.8</v>
      </c>
      <c r="X667" s="23">
        <f>(+Q667/W667)*100</f>
        <v>100</v>
      </c>
      <c r="Y667" s="23">
        <f>(+V667/W667)*100</f>
        <v>0</v>
      </c>
      <c r="Z667" s="4"/>
    </row>
    <row r="668" spans="1:26" ht="23.25">
      <c r="A668" s="4"/>
      <c r="B668" s="51"/>
      <c r="C668" s="51"/>
      <c r="D668" s="51"/>
      <c r="E668" s="51"/>
      <c r="F668" s="51"/>
      <c r="G668" s="51"/>
      <c r="H668" s="51"/>
      <c r="I668" s="61"/>
      <c r="J668" s="52" t="s">
        <v>52</v>
      </c>
      <c r="K668" s="53"/>
      <c r="L668" s="70">
        <f>(+L667/L665)*100</f>
        <v>110.97935398978665</v>
      </c>
      <c r="M668" s="70"/>
      <c r="N668" s="70">
        <f>(+N667/N665)*100</f>
        <v>103.02106678619454</v>
      </c>
      <c r="O668" s="70"/>
      <c r="P668" s="70"/>
      <c r="Q668" s="70">
        <f>(+Q667/Q665)*100</f>
        <v>109.44948833630175</v>
      </c>
      <c r="R668" s="70"/>
      <c r="S668" s="70"/>
      <c r="T668" s="70"/>
      <c r="U668" s="70"/>
      <c r="V668" s="70"/>
      <c r="W668" s="70">
        <f>(+W667/W665)*100</f>
        <v>109.44948833630175</v>
      </c>
      <c r="X668" s="70"/>
      <c r="Y668" s="70"/>
      <c r="Z668" s="4"/>
    </row>
    <row r="669" spans="1:26" ht="23.25">
      <c r="A669" s="4"/>
      <c r="B669" s="51"/>
      <c r="C669" s="51"/>
      <c r="D669" s="51"/>
      <c r="E669" s="51"/>
      <c r="F669" s="51"/>
      <c r="G669" s="51"/>
      <c r="H669" s="51"/>
      <c r="I669" s="61"/>
      <c r="J669" s="52" t="s">
        <v>53</v>
      </c>
      <c r="K669" s="53"/>
      <c r="L669" s="70">
        <f>(+L667/L666)*100</f>
        <v>99.23313420501579</v>
      </c>
      <c r="M669" s="70"/>
      <c r="N669" s="70">
        <f>(+N667/N666)*100</f>
        <v>78.88703292680135</v>
      </c>
      <c r="O669" s="70">
        <f>(+O667/O666)*100</f>
        <v>94.28571428571428</v>
      </c>
      <c r="P669" s="70"/>
      <c r="Q669" s="70">
        <f>(+Q667/Q666)*100</f>
        <v>94.46497627234845</v>
      </c>
      <c r="R669" s="70"/>
      <c r="S669" s="70"/>
      <c r="T669" s="70"/>
      <c r="U669" s="70"/>
      <c r="V669" s="70"/>
      <c r="W669" s="70">
        <f>(+W667/W666)*100</f>
        <v>94.46497627234845</v>
      </c>
      <c r="X669" s="70"/>
      <c r="Y669" s="70"/>
      <c r="Z669" s="4"/>
    </row>
    <row r="670" spans="1:26" ht="23.25">
      <c r="A670" s="4"/>
      <c r="B670" s="51"/>
      <c r="C670" s="51"/>
      <c r="D670" s="51"/>
      <c r="E670" s="51"/>
      <c r="F670" s="51"/>
      <c r="G670" s="51"/>
      <c r="H670" s="51"/>
      <c r="I670" s="61"/>
      <c r="J670" s="52"/>
      <c r="K670" s="53"/>
      <c r="L670" s="70"/>
      <c r="M670" s="23"/>
      <c r="N670" s="70"/>
      <c r="O670" s="70"/>
      <c r="P670" s="23"/>
      <c r="Q670" s="23"/>
      <c r="R670" s="23"/>
      <c r="S670" s="70"/>
      <c r="T670" s="70"/>
      <c r="U670" s="70"/>
      <c r="V670" s="23"/>
      <c r="W670" s="23"/>
      <c r="X670" s="23"/>
      <c r="Y670" s="23"/>
      <c r="Z670" s="4"/>
    </row>
    <row r="671" spans="1:26" ht="23.25">
      <c r="A671" s="4"/>
      <c r="B671" s="51"/>
      <c r="C671" s="51"/>
      <c r="D671" s="51"/>
      <c r="E671" s="51"/>
      <c r="F671" s="51"/>
      <c r="G671" s="51"/>
      <c r="H671" s="51" t="s">
        <v>125</v>
      </c>
      <c r="I671" s="61"/>
      <c r="J671" s="52" t="s">
        <v>126</v>
      </c>
      <c r="K671" s="53"/>
      <c r="L671" s="70"/>
      <c r="M671" s="23"/>
      <c r="N671" s="70"/>
      <c r="O671" s="70"/>
      <c r="P671" s="23"/>
      <c r="Q671" s="23"/>
      <c r="R671" s="23"/>
      <c r="S671" s="70"/>
      <c r="T671" s="70"/>
      <c r="U671" s="70"/>
      <c r="V671" s="23"/>
      <c r="W671" s="23"/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4" t="s">
        <v>49</v>
      </c>
      <c r="K672" s="53"/>
      <c r="L672" s="70"/>
      <c r="M672" s="70"/>
      <c r="N672" s="70"/>
      <c r="O672" s="70">
        <v>13927.1</v>
      </c>
      <c r="P672" s="70"/>
      <c r="Q672" s="23">
        <f>SUM(L672:P672)</f>
        <v>13927.1</v>
      </c>
      <c r="R672" s="70">
        <v>225</v>
      </c>
      <c r="S672" s="70"/>
      <c r="T672" s="70"/>
      <c r="U672" s="70"/>
      <c r="V672" s="23">
        <f>SUM(R672:U672)</f>
        <v>225</v>
      </c>
      <c r="W672" s="23">
        <f>+Q672+V672</f>
        <v>14152.1</v>
      </c>
      <c r="X672" s="23">
        <f>(+Q672/W672)*100</f>
        <v>98.41012994537913</v>
      </c>
      <c r="Y672" s="23">
        <f>(+V672/W672)*100</f>
        <v>1.589870054620869</v>
      </c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4" t="s">
        <v>50</v>
      </c>
      <c r="K673" s="53"/>
      <c r="L673" s="70"/>
      <c r="M673" s="70"/>
      <c r="N673" s="70"/>
      <c r="O673" s="70">
        <v>21145</v>
      </c>
      <c r="P673" s="70"/>
      <c r="Q673" s="23">
        <f>SUM(L673:P673)</f>
        <v>21145</v>
      </c>
      <c r="R673" s="70">
        <v>225</v>
      </c>
      <c r="S673" s="70"/>
      <c r="T673" s="70"/>
      <c r="U673" s="70"/>
      <c r="V673" s="23">
        <f>SUM(R673:U673)</f>
        <v>225</v>
      </c>
      <c r="W673" s="23">
        <f>+Q673+V673</f>
        <v>21370</v>
      </c>
      <c r="X673" s="23">
        <f>(+Q673/W673)*100</f>
        <v>98.94712213383248</v>
      </c>
      <c r="Y673" s="23">
        <f>(+V673/W673)*100</f>
        <v>1.0528778661675244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51</v>
      </c>
      <c r="K674" s="53"/>
      <c r="L674" s="70"/>
      <c r="M674" s="70"/>
      <c r="N674" s="70"/>
      <c r="O674" s="70">
        <v>19409.8</v>
      </c>
      <c r="P674" s="70"/>
      <c r="Q674" s="23">
        <f>SUM(L674:P674)</f>
        <v>19409.8</v>
      </c>
      <c r="R674" s="70">
        <v>0</v>
      </c>
      <c r="S674" s="70"/>
      <c r="T674" s="70"/>
      <c r="U674" s="70"/>
      <c r="V674" s="23">
        <f>SUM(R674:U674)</f>
        <v>0</v>
      </c>
      <c r="W674" s="23">
        <f>+Q674+V674</f>
        <v>19409.8</v>
      </c>
      <c r="X674" s="23">
        <f>(+Q674/W674)*100</f>
        <v>100</v>
      </c>
      <c r="Y674" s="23">
        <f>(+V674/W674)*100</f>
        <v>0</v>
      </c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190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40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127</v>
      </c>
      <c r="C684" s="51" t="s">
        <v>129</v>
      </c>
      <c r="D684" s="51" t="s">
        <v>78</v>
      </c>
      <c r="E684" s="51" t="s">
        <v>81</v>
      </c>
      <c r="F684" s="51" t="s">
        <v>148</v>
      </c>
      <c r="G684" s="51" t="s">
        <v>63</v>
      </c>
      <c r="H684" s="51" t="s">
        <v>125</v>
      </c>
      <c r="I684" s="61"/>
      <c r="J684" s="52" t="s">
        <v>52</v>
      </c>
      <c r="K684" s="55"/>
      <c r="L684" s="70"/>
      <c r="M684" s="70"/>
      <c r="N684" s="70"/>
      <c r="O684" s="70">
        <f aca="true" t="shared" si="50" ref="O684:Y684">(+O674/O672)*100</f>
        <v>139.36713314329617</v>
      </c>
      <c r="P684" s="70"/>
      <c r="Q684" s="70">
        <f t="shared" si="50"/>
        <v>139.36713314329617</v>
      </c>
      <c r="R684" s="70">
        <f t="shared" si="50"/>
        <v>0</v>
      </c>
      <c r="S684" s="70"/>
      <c r="T684" s="70"/>
      <c r="U684" s="70"/>
      <c r="V684" s="70">
        <f t="shared" si="50"/>
        <v>0</v>
      </c>
      <c r="W684" s="70">
        <f t="shared" si="50"/>
        <v>137.1513768274673</v>
      </c>
      <c r="X684" s="70"/>
      <c r="Y684" s="70">
        <f t="shared" si="50"/>
        <v>0</v>
      </c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2" t="s">
        <v>53</v>
      </c>
      <c r="K685" s="55"/>
      <c r="L685" s="70"/>
      <c r="M685" s="70"/>
      <c r="N685" s="70"/>
      <c r="O685" s="70">
        <f aca="true" t="shared" si="51" ref="O685:Y685">(+O674/O673)*100</f>
        <v>91.79380468195791</v>
      </c>
      <c r="P685" s="70"/>
      <c r="Q685" s="70">
        <f t="shared" si="51"/>
        <v>91.79380468195791</v>
      </c>
      <c r="R685" s="70">
        <f t="shared" si="51"/>
        <v>0</v>
      </c>
      <c r="S685" s="70"/>
      <c r="T685" s="70"/>
      <c r="U685" s="70"/>
      <c r="V685" s="70">
        <f t="shared" si="51"/>
        <v>0</v>
      </c>
      <c r="W685" s="70">
        <f t="shared" si="51"/>
        <v>90.82732802994852</v>
      </c>
      <c r="X685" s="70"/>
      <c r="Y685" s="70">
        <f t="shared" si="51"/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/>
      <c r="K686" s="53"/>
      <c r="L686" s="70"/>
      <c r="M686" s="70"/>
      <c r="N686" s="70"/>
      <c r="O686" s="70"/>
      <c r="P686" s="70"/>
      <c r="Q686" s="23"/>
      <c r="R686" s="70"/>
      <c r="S686" s="70"/>
      <c r="T686" s="70"/>
      <c r="U686" s="70"/>
      <c r="V686" s="23"/>
      <c r="W686" s="23"/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 t="s">
        <v>151</v>
      </c>
      <c r="G687" s="51"/>
      <c r="H687" s="51"/>
      <c r="I687" s="61"/>
      <c r="J687" s="52" t="s">
        <v>152</v>
      </c>
      <c r="K687" s="53"/>
      <c r="L687" s="70"/>
      <c r="M687" s="23"/>
      <c r="N687" s="70"/>
      <c r="O687" s="70"/>
      <c r="P687" s="23"/>
      <c r="Q687" s="23"/>
      <c r="R687" s="23"/>
      <c r="S687" s="70"/>
      <c r="T687" s="70"/>
      <c r="U687" s="70"/>
      <c r="V687" s="23"/>
      <c r="W687" s="23"/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4" t="s">
        <v>49</v>
      </c>
      <c r="K688" s="53"/>
      <c r="L688" s="70"/>
      <c r="M688" s="70"/>
      <c r="N688" s="70">
        <f aca="true" t="shared" si="52" ref="N688:O690">+N696</f>
        <v>5700</v>
      </c>
      <c r="O688" s="70">
        <f t="shared" si="52"/>
        <v>1000</v>
      </c>
      <c r="P688" s="70"/>
      <c r="Q688" s="23">
        <f>SUM(L688:P688)</f>
        <v>6700</v>
      </c>
      <c r="R688" s="70"/>
      <c r="S688" s="70"/>
      <c r="T688" s="70"/>
      <c r="U688" s="70"/>
      <c r="V688" s="23"/>
      <c r="W688" s="23">
        <f>+Q688+V688</f>
        <v>6700</v>
      </c>
      <c r="X688" s="23">
        <f>(+Q688/W688)*100</f>
        <v>100</v>
      </c>
      <c r="Y688" s="23">
        <f>(+V688/W688)*100</f>
        <v>0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4" t="s">
        <v>50</v>
      </c>
      <c r="K689" s="53"/>
      <c r="L689" s="70"/>
      <c r="M689" s="70"/>
      <c r="N689" s="70">
        <f t="shared" si="52"/>
        <v>7824.6</v>
      </c>
      <c r="O689" s="70">
        <f t="shared" si="52"/>
        <v>1000</v>
      </c>
      <c r="P689" s="70"/>
      <c r="Q689" s="23">
        <f>SUM(L689:P689)</f>
        <v>8824.6</v>
      </c>
      <c r="R689" s="70"/>
      <c r="S689" s="70"/>
      <c r="T689" s="70"/>
      <c r="U689" s="70"/>
      <c r="V689" s="23"/>
      <c r="W689" s="23">
        <f>+Q689+V689</f>
        <v>8824.6</v>
      </c>
      <c r="X689" s="23">
        <f>(+Q689/W689)*100</f>
        <v>100</v>
      </c>
      <c r="Y689" s="23">
        <f>(+V689/W689)*100</f>
        <v>0</v>
      </c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51</v>
      </c>
      <c r="K690" s="53"/>
      <c r="L690" s="70"/>
      <c r="M690" s="70"/>
      <c r="N690" s="70">
        <f t="shared" si="52"/>
        <v>4363.2</v>
      </c>
      <c r="O690" s="70">
        <f t="shared" si="52"/>
        <v>900</v>
      </c>
      <c r="P690" s="70"/>
      <c r="Q690" s="23">
        <f>SUM(L690:P690)</f>
        <v>5263.2</v>
      </c>
      <c r="R690" s="70"/>
      <c r="S690" s="70"/>
      <c r="T690" s="70"/>
      <c r="U690" s="70"/>
      <c r="V690" s="23"/>
      <c r="W690" s="23">
        <f>+Q690+V690</f>
        <v>5263.2</v>
      </c>
      <c r="X690" s="23">
        <f>(+Q690/W690)*100</f>
        <v>100</v>
      </c>
      <c r="Y690" s="23">
        <f>(+V690/W690)*100</f>
        <v>0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52</v>
      </c>
      <c r="K691" s="53"/>
      <c r="L691" s="70"/>
      <c r="M691" s="70"/>
      <c r="N691" s="70">
        <f>(+N690/N688)*100</f>
        <v>76.54736842105262</v>
      </c>
      <c r="O691" s="70">
        <f>(+O690/O688)*100</f>
        <v>90</v>
      </c>
      <c r="P691" s="70"/>
      <c r="Q691" s="70">
        <f>(+Q690/Q688)*100</f>
        <v>78.55522388059701</v>
      </c>
      <c r="R691" s="70"/>
      <c r="S691" s="70"/>
      <c r="T691" s="70"/>
      <c r="U691" s="70"/>
      <c r="V691" s="70"/>
      <c r="W691" s="70">
        <f>(+W690/W688)*100</f>
        <v>78.55522388059701</v>
      </c>
      <c r="X691" s="70"/>
      <c r="Y691" s="70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53</v>
      </c>
      <c r="K692" s="53"/>
      <c r="L692" s="70"/>
      <c r="M692" s="70"/>
      <c r="N692" s="70">
        <f>(+N690/N689)*100</f>
        <v>55.76259489302967</v>
      </c>
      <c r="O692" s="70">
        <f>(+O690/O689)*100</f>
        <v>90</v>
      </c>
      <c r="P692" s="70"/>
      <c r="Q692" s="70">
        <f>(+Q690/Q689)*100</f>
        <v>59.64236339324162</v>
      </c>
      <c r="R692" s="70"/>
      <c r="S692" s="70"/>
      <c r="T692" s="70"/>
      <c r="U692" s="70"/>
      <c r="V692" s="70"/>
      <c r="W692" s="70">
        <f>(+W690/W689)*100</f>
        <v>59.64236339324162</v>
      </c>
      <c r="X692" s="70"/>
      <c r="Y692" s="70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/>
      <c r="K693" s="53"/>
      <c r="L693" s="70"/>
      <c r="M693" s="23"/>
      <c r="N693" s="70"/>
      <c r="O693" s="70"/>
      <c r="P693" s="23"/>
      <c r="Q693" s="23"/>
      <c r="R693" s="23"/>
      <c r="S693" s="70"/>
      <c r="T693" s="70"/>
      <c r="U693" s="70"/>
      <c r="V693" s="23"/>
      <c r="W693" s="23"/>
      <c r="X693" s="23"/>
      <c r="Y693" s="23"/>
      <c r="Z693" s="4"/>
    </row>
    <row r="694" spans="1:26" ht="23.25">
      <c r="A694" s="4"/>
      <c r="B694" s="56"/>
      <c r="C694" s="57"/>
      <c r="D694" s="57"/>
      <c r="E694" s="57"/>
      <c r="F694" s="57"/>
      <c r="G694" s="51" t="s">
        <v>63</v>
      </c>
      <c r="H694" s="51"/>
      <c r="I694" s="61"/>
      <c r="J694" s="52" t="s">
        <v>65</v>
      </c>
      <c r="K694" s="53"/>
      <c r="L694" s="70"/>
      <c r="M694" s="23"/>
      <c r="N694" s="70"/>
      <c r="O694" s="70"/>
      <c r="P694" s="23"/>
      <c r="Q694" s="23"/>
      <c r="R694" s="23"/>
      <c r="S694" s="70"/>
      <c r="T694" s="70"/>
      <c r="U694" s="70"/>
      <c r="V694" s="23"/>
      <c r="W694" s="23"/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64</v>
      </c>
      <c r="K695" s="53"/>
      <c r="L695" s="70"/>
      <c r="M695" s="23"/>
      <c r="N695" s="70"/>
      <c r="O695" s="70"/>
      <c r="P695" s="23"/>
      <c r="Q695" s="23"/>
      <c r="R695" s="23"/>
      <c r="S695" s="70"/>
      <c r="T695" s="70"/>
      <c r="U695" s="70"/>
      <c r="V695" s="23"/>
      <c r="W695" s="23"/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4" t="s">
        <v>49</v>
      </c>
      <c r="K696" s="53"/>
      <c r="L696" s="70"/>
      <c r="M696" s="70"/>
      <c r="N696" s="70">
        <f aca="true" t="shared" si="53" ref="N696:O698">+N710+N703</f>
        <v>5700</v>
      </c>
      <c r="O696" s="70">
        <f t="shared" si="53"/>
        <v>1000</v>
      </c>
      <c r="P696" s="70"/>
      <c r="Q696" s="23">
        <f>SUM(L696:P696)</f>
        <v>6700</v>
      </c>
      <c r="R696" s="70"/>
      <c r="S696" s="70"/>
      <c r="T696" s="70"/>
      <c r="U696" s="70"/>
      <c r="V696" s="23"/>
      <c r="W696" s="23">
        <f>+Q696+V696</f>
        <v>6700</v>
      </c>
      <c r="X696" s="23">
        <f>(+Q696/W696)*100</f>
        <v>100</v>
      </c>
      <c r="Y696" s="23">
        <f>(+V696/W696)*100</f>
        <v>0</v>
      </c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4" t="s">
        <v>50</v>
      </c>
      <c r="K697" s="53"/>
      <c r="L697" s="70"/>
      <c r="M697" s="70"/>
      <c r="N697" s="70">
        <f t="shared" si="53"/>
        <v>7824.6</v>
      </c>
      <c r="O697" s="70">
        <f t="shared" si="53"/>
        <v>1000</v>
      </c>
      <c r="P697" s="70"/>
      <c r="Q697" s="23">
        <f>SUM(L697:P697)</f>
        <v>8824.6</v>
      </c>
      <c r="R697" s="70"/>
      <c r="S697" s="70"/>
      <c r="T697" s="70"/>
      <c r="U697" s="70"/>
      <c r="V697" s="23"/>
      <c r="W697" s="23">
        <f>+Q697+V697</f>
        <v>8824.6</v>
      </c>
      <c r="X697" s="23">
        <f>(+Q697/W697)*100</f>
        <v>100</v>
      </c>
      <c r="Y697" s="23">
        <f>(+V697/W697)*100</f>
        <v>0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51</v>
      </c>
      <c r="K698" s="53"/>
      <c r="L698" s="70"/>
      <c r="M698" s="70"/>
      <c r="N698" s="70">
        <f t="shared" si="53"/>
        <v>4363.2</v>
      </c>
      <c r="O698" s="70">
        <f t="shared" si="53"/>
        <v>900</v>
      </c>
      <c r="P698" s="70"/>
      <c r="Q698" s="23">
        <f>SUM(L698:P698)</f>
        <v>5263.2</v>
      </c>
      <c r="R698" s="70"/>
      <c r="S698" s="70"/>
      <c r="T698" s="70"/>
      <c r="U698" s="70"/>
      <c r="V698" s="23"/>
      <c r="W698" s="23">
        <f>+Q698+V698</f>
        <v>5263.2</v>
      </c>
      <c r="X698" s="23">
        <f>(+Q698/W698)*100</f>
        <v>100</v>
      </c>
      <c r="Y698" s="23">
        <f>(+V698/W698)*100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52</v>
      </c>
      <c r="K699" s="53"/>
      <c r="L699" s="70"/>
      <c r="M699" s="70"/>
      <c r="N699" s="70">
        <f>(+N698/N696)*100</f>
        <v>76.54736842105262</v>
      </c>
      <c r="O699" s="70">
        <f>(+O698/O696)*100</f>
        <v>90</v>
      </c>
      <c r="P699" s="70"/>
      <c r="Q699" s="70">
        <f>(+Q698/Q696)*100</f>
        <v>78.55522388059701</v>
      </c>
      <c r="R699" s="70"/>
      <c r="S699" s="70"/>
      <c r="T699" s="70"/>
      <c r="U699" s="70"/>
      <c r="V699" s="70"/>
      <c r="W699" s="70">
        <f>(+W698/W696)*100</f>
        <v>78.55522388059701</v>
      </c>
      <c r="X699" s="70"/>
      <c r="Y699" s="70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53</v>
      </c>
      <c r="K700" s="53"/>
      <c r="L700" s="70"/>
      <c r="M700" s="70"/>
      <c r="N700" s="70">
        <f>(+N698/N697)*100</f>
        <v>55.76259489302967</v>
      </c>
      <c r="O700" s="70">
        <f>(+O698/O697)*100</f>
        <v>90</v>
      </c>
      <c r="P700" s="70"/>
      <c r="Q700" s="70">
        <f>(+Q698/Q697)*100</f>
        <v>59.64236339324162</v>
      </c>
      <c r="R700" s="70"/>
      <c r="S700" s="70"/>
      <c r="T700" s="70"/>
      <c r="U700" s="70"/>
      <c r="V700" s="70"/>
      <c r="W700" s="70">
        <f>(+W698/W697)*100</f>
        <v>59.64236339324162</v>
      </c>
      <c r="X700" s="70"/>
      <c r="Y700" s="70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/>
      <c r="K701" s="53"/>
      <c r="L701" s="70"/>
      <c r="M701" s="23"/>
      <c r="N701" s="70"/>
      <c r="O701" s="70"/>
      <c r="P701" s="23"/>
      <c r="Q701" s="23"/>
      <c r="R701" s="23"/>
      <c r="S701" s="70"/>
      <c r="T701" s="70"/>
      <c r="U701" s="70"/>
      <c r="V701" s="23"/>
      <c r="W701" s="23"/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 t="s">
        <v>118</v>
      </c>
      <c r="I702" s="61"/>
      <c r="J702" s="52" t="s">
        <v>119</v>
      </c>
      <c r="K702" s="53"/>
      <c r="L702" s="70"/>
      <c r="M702" s="23"/>
      <c r="N702" s="70"/>
      <c r="O702" s="70"/>
      <c r="P702" s="23"/>
      <c r="Q702" s="23"/>
      <c r="R702" s="23"/>
      <c r="S702" s="70"/>
      <c r="T702" s="70"/>
      <c r="U702" s="70"/>
      <c r="V702" s="23"/>
      <c r="W702" s="23"/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4" t="s">
        <v>49</v>
      </c>
      <c r="K703" s="53"/>
      <c r="L703" s="70"/>
      <c r="M703" s="70"/>
      <c r="N703" s="70">
        <v>5700</v>
      </c>
      <c r="O703" s="70"/>
      <c r="P703" s="70"/>
      <c r="Q703" s="23">
        <f>SUM(L703:P703)</f>
        <v>5700</v>
      </c>
      <c r="R703" s="70"/>
      <c r="S703" s="70"/>
      <c r="T703" s="70"/>
      <c r="U703" s="70"/>
      <c r="V703" s="23"/>
      <c r="W703" s="23">
        <f>+Q703+V703</f>
        <v>5700</v>
      </c>
      <c r="X703" s="23">
        <f>(+Q703/W703)*100</f>
        <v>100</v>
      </c>
      <c r="Y703" s="23">
        <f>(+V703/W703)*100</f>
        <v>0</v>
      </c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4" t="s">
        <v>50</v>
      </c>
      <c r="K704" s="53"/>
      <c r="L704" s="70"/>
      <c r="M704" s="70"/>
      <c r="N704" s="70">
        <v>7824.6</v>
      </c>
      <c r="O704" s="70"/>
      <c r="P704" s="70"/>
      <c r="Q704" s="23">
        <f>SUM(L704:P704)</f>
        <v>7824.6</v>
      </c>
      <c r="R704" s="70"/>
      <c r="S704" s="70"/>
      <c r="T704" s="70"/>
      <c r="U704" s="70"/>
      <c r="V704" s="23"/>
      <c r="W704" s="23">
        <f>+Q704+V704</f>
        <v>7824.6</v>
      </c>
      <c r="X704" s="23">
        <f>(+Q704/W704)*100</f>
        <v>100</v>
      </c>
      <c r="Y704" s="23">
        <f>(+V704/W704)*100</f>
        <v>0</v>
      </c>
      <c r="Z704" s="4"/>
    </row>
    <row r="705" spans="1:26" ht="23.25">
      <c r="A705" s="4"/>
      <c r="B705" s="56"/>
      <c r="C705" s="56"/>
      <c r="D705" s="56"/>
      <c r="E705" s="56"/>
      <c r="F705" s="56"/>
      <c r="G705" s="56"/>
      <c r="H705" s="56"/>
      <c r="I705" s="61"/>
      <c r="J705" s="52" t="s">
        <v>51</v>
      </c>
      <c r="K705" s="53"/>
      <c r="L705" s="70"/>
      <c r="M705" s="70"/>
      <c r="N705" s="70">
        <v>4363.2</v>
      </c>
      <c r="O705" s="70"/>
      <c r="P705" s="70"/>
      <c r="Q705" s="23">
        <f>SUM(L705:P705)</f>
        <v>4363.2</v>
      </c>
      <c r="R705" s="70"/>
      <c r="S705" s="70"/>
      <c r="T705" s="70"/>
      <c r="U705" s="70"/>
      <c r="V705" s="23"/>
      <c r="W705" s="23">
        <f>+Q705+V705</f>
        <v>4363.2</v>
      </c>
      <c r="X705" s="23">
        <f>(+Q705/W705)*100</f>
        <v>100</v>
      </c>
      <c r="Y705" s="23">
        <f>(+V705/W705)*100</f>
        <v>0</v>
      </c>
      <c r="Z705" s="4"/>
    </row>
    <row r="706" spans="1:26" ht="23.25">
      <c r="A706" s="4"/>
      <c r="B706" s="56"/>
      <c r="C706" s="57"/>
      <c r="D706" s="57"/>
      <c r="E706" s="57"/>
      <c r="F706" s="57"/>
      <c r="G706" s="57"/>
      <c r="H706" s="57"/>
      <c r="I706" s="52"/>
      <c r="J706" s="52" t="s">
        <v>52</v>
      </c>
      <c r="K706" s="53"/>
      <c r="L706" s="70"/>
      <c r="M706" s="70"/>
      <c r="N706" s="70">
        <f>(+N705/N703)*100</f>
        <v>76.54736842105262</v>
      </c>
      <c r="O706" s="70"/>
      <c r="P706" s="70"/>
      <c r="Q706" s="70">
        <f>(+Q705/Q703)*100</f>
        <v>76.54736842105262</v>
      </c>
      <c r="R706" s="70"/>
      <c r="S706" s="70"/>
      <c r="T706" s="70"/>
      <c r="U706" s="70"/>
      <c r="V706" s="70"/>
      <c r="W706" s="70">
        <f>(+W705/W703)*100</f>
        <v>76.54736842105262</v>
      </c>
      <c r="X706" s="70"/>
      <c r="Y706" s="70"/>
      <c r="Z706" s="4"/>
    </row>
    <row r="707" spans="1:26" ht="23.25">
      <c r="A707" s="4"/>
      <c r="B707" s="56"/>
      <c r="C707" s="56"/>
      <c r="D707" s="56"/>
      <c r="E707" s="56"/>
      <c r="F707" s="56"/>
      <c r="G707" s="56"/>
      <c r="H707" s="56"/>
      <c r="I707" s="61"/>
      <c r="J707" s="52" t="s">
        <v>53</v>
      </c>
      <c r="K707" s="53"/>
      <c r="L707" s="70"/>
      <c r="M707" s="70"/>
      <c r="N707" s="70">
        <f>(+N705/N704)*100</f>
        <v>55.76259489302967</v>
      </c>
      <c r="O707" s="70"/>
      <c r="P707" s="70"/>
      <c r="Q707" s="70">
        <f>(+Q705/Q704)*100</f>
        <v>55.76259489302967</v>
      </c>
      <c r="R707" s="70"/>
      <c r="S707" s="70"/>
      <c r="T707" s="70"/>
      <c r="U707" s="70"/>
      <c r="V707" s="70"/>
      <c r="W707" s="70">
        <f>(+W705/W704)*100</f>
        <v>55.76259489302967</v>
      </c>
      <c r="X707" s="70"/>
      <c r="Y707" s="70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/>
      <c r="K708" s="53"/>
      <c r="L708" s="70"/>
      <c r="M708" s="23"/>
      <c r="N708" s="70"/>
      <c r="O708" s="70"/>
      <c r="P708" s="23"/>
      <c r="Q708" s="23"/>
      <c r="R708" s="23"/>
      <c r="S708" s="70"/>
      <c r="T708" s="70"/>
      <c r="U708" s="70"/>
      <c r="V708" s="23"/>
      <c r="W708" s="23"/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 t="s">
        <v>125</v>
      </c>
      <c r="I709" s="61"/>
      <c r="J709" s="52" t="s">
        <v>126</v>
      </c>
      <c r="K709" s="53"/>
      <c r="L709" s="70"/>
      <c r="M709" s="23"/>
      <c r="N709" s="70"/>
      <c r="O709" s="70"/>
      <c r="P709" s="23"/>
      <c r="Q709" s="23"/>
      <c r="R709" s="23"/>
      <c r="S709" s="70"/>
      <c r="T709" s="70"/>
      <c r="U709" s="70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4" t="s">
        <v>49</v>
      </c>
      <c r="K710" s="53"/>
      <c r="L710" s="70"/>
      <c r="M710" s="70"/>
      <c r="N710" s="70"/>
      <c r="O710" s="70">
        <v>1000</v>
      </c>
      <c r="P710" s="70"/>
      <c r="Q710" s="23">
        <f>SUM(L710:P710)</f>
        <v>1000</v>
      </c>
      <c r="R710" s="70"/>
      <c r="S710" s="70"/>
      <c r="T710" s="70"/>
      <c r="U710" s="70"/>
      <c r="V710" s="23"/>
      <c r="W710" s="23">
        <f>+Q710+V710</f>
        <v>1000</v>
      </c>
      <c r="X710" s="23">
        <f>(+Q710/W710)*100</f>
        <v>100</v>
      </c>
      <c r="Y710" s="23">
        <f>(+V710/W710)*100</f>
        <v>0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4" t="s">
        <v>50</v>
      </c>
      <c r="K711" s="53"/>
      <c r="L711" s="70"/>
      <c r="M711" s="70"/>
      <c r="N711" s="70"/>
      <c r="O711" s="70">
        <v>1000</v>
      </c>
      <c r="P711" s="70"/>
      <c r="Q711" s="23">
        <f>SUM(L711:P711)</f>
        <v>1000</v>
      </c>
      <c r="R711" s="70"/>
      <c r="S711" s="70"/>
      <c r="T711" s="70"/>
      <c r="U711" s="70"/>
      <c r="V711" s="23"/>
      <c r="W711" s="23">
        <f>+Q711+V711</f>
        <v>1000</v>
      </c>
      <c r="X711" s="23">
        <f>(+Q711/W711)*100</f>
        <v>100</v>
      </c>
      <c r="Y711" s="23">
        <f>(+V711/W711)*100</f>
        <v>0</v>
      </c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51</v>
      </c>
      <c r="K712" s="53"/>
      <c r="L712" s="70"/>
      <c r="M712" s="70"/>
      <c r="N712" s="70"/>
      <c r="O712" s="70">
        <v>900</v>
      </c>
      <c r="P712" s="70"/>
      <c r="Q712" s="23">
        <f>SUM(L712:P712)</f>
        <v>900</v>
      </c>
      <c r="R712" s="70"/>
      <c r="S712" s="70"/>
      <c r="T712" s="70"/>
      <c r="U712" s="70"/>
      <c r="V712" s="23"/>
      <c r="W712" s="23">
        <f>+Q712+V712</f>
        <v>900</v>
      </c>
      <c r="X712" s="23">
        <f>(+Q712/W712)*100</f>
        <v>100</v>
      </c>
      <c r="Y712" s="23">
        <f>(+V712/W712)*100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52</v>
      </c>
      <c r="K713" s="53"/>
      <c r="L713" s="70"/>
      <c r="M713" s="70"/>
      <c r="N713" s="70"/>
      <c r="O713" s="70">
        <f>(+O712/O710)*100</f>
        <v>90</v>
      </c>
      <c r="P713" s="70"/>
      <c r="Q713" s="70">
        <f>(+Q712/Q710)*100</f>
        <v>90</v>
      </c>
      <c r="R713" s="70"/>
      <c r="S713" s="70"/>
      <c r="T713" s="70"/>
      <c r="U713" s="70"/>
      <c r="V713" s="70"/>
      <c r="W713" s="70">
        <f>(+W712/W710)*100</f>
        <v>90</v>
      </c>
      <c r="X713" s="70"/>
      <c r="Y713" s="70"/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53</v>
      </c>
      <c r="K714" s="53"/>
      <c r="L714" s="70"/>
      <c r="M714" s="70"/>
      <c r="N714" s="70"/>
      <c r="O714" s="70">
        <f>(+O712/O711)*100</f>
        <v>90</v>
      </c>
      <c r="P714" s="70"/>
      <c r="Q714" s="70">
        <f>(+Q712/Q711)*100</f>
        <v>90</v>
      </c>
      <c r="R714" s="70"/>
      <c r="S714" s="70"/>
      <c r="T714" s="70"/>
      <c r="U714" s="70"/>
      <c r="V714" s="70"/>
      <c r="W714" s="70">
        <f>(+W712/W711)*100</f>
        <v>90</v>
      </c>
      <c r="X714" s="70"/>
      <c r="Y714" s="70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/>
      <c r="K715" s="53"/>
      <c r="L715" s="70"/>
      <c r="M715" s="23"/>
      <c r="N715" s="70"/>
      <c r="O715" s="70"/>
      <c r="P715" s="23"/>
      <c r="Q715" s="23"/>
      <c r="R715" s="23"/>
      <c r="S715" s="70"/>
      <c r="T715" s="70"/>
      <c r="U715" s="70"/>
      <c r="V715" s="23"/>
      <c r="W715" s="23"/>
      <c r="X715" s="23"/>
      <c r="Y715" s="23"/>
      <c r="Z715" s="4"/>
    </row>
    <row r="716" spans="1:26" ht="23.25">
      <c r="A716" s="4"/>
      <c r="B716" s="56"/>
      <c r="C716" s="56"/>
      <c r="D716" s="56"/>
      <c r="E716" s="56"/>
      <c r="F716" s="56" t="s">
        <v>153</v>
      </c>
      <c r="G716" s="56"/>
      <c r="H716" s="56"/>
      <c r="I716" s="61"/>
      <c r="J716" s="52" t="s">
        <v>154</v>
      </c>
      <c r="K716" s="53"/>
      <c r="L716" s="70"/>
      <c r="M716" s="23"/>
      <c r="N716" s="70"/>
      <c r="O716" s="70"/>
      <c r="P716" s="23"/>
      <c r="Q716" s="23"/>
      <c r="R716" s="23"/>
      <c r="S716" s="70"/>
      <c r="T716" s="70"/>
      <c r="U716" s="70"/>
      <c r="V716" s="23"/>
      <c r="W716" s="23"/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155</v>
      </c>
      <c r="K717" s="53"/>
      <c r="L717" s="70"/>
      <c r="M717" s="23"/>
      <c r="N717" s="70"/>
      <c r="O717" s="70"/>
      <c r="P717" s="23"/>
      <c r="Q717" s="23"/>
      <c r="R717" s="23"/>
      <c r="S717" s="70"/>
      <c r="T717" s="70"/>
      <c r="U717" s="70"/>
      <c r="V717" s="23"/>
      <c r="W717" s="23"/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156</v>
      </c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4" t="s">
        <v>49</v>
      </c>
      <c r="K719" s="53"/>
      <c r="L719" s="70"/>
      <c r="M719" s="70"/>
      <c r="N719" s="70">
        <f aca="true" t="shared" si="54" ref="N719:U719">+N736</f>
        <v>4000</v>
      </c>
      <c r="O719" s="70">
        <f t="shared" si="54"/>
        <v>1832.6</v>
      </c>
      <c r="P719" s="70"/>
      <c r="Q719" s="23">
        <f>SUM(L719:P719)</f>
        <v>5832.6</v>
      </c>
      <c r="R719" s="70">
        <f t="shared" si="54"/>
        <v>0</v>
      </c>
      <c r="S719" s="70">
        <f t="shared" si="54"/>
        <v>0</v>
      </c>
      <c r="T719" s="70">
        <f t="shared" si="54"/>
        <v>3000</v>
      </c>
      <c r="U719" s="70">
        <f t="shared" si="54"/>
        <v>0</v>
      </c>
      <c r="V719" s="23">
        <f>SUM(R719:U719)</f>
        <v>3000</v>
      </c>
      <c r="W719" s="23">
        <f>+Q719+V719</f>
        <v>8832.6</v>
      </c>
      <c r="X719" s="23">
        <f>(+Q719/W719)*100</f>
        <v>66.03491610624278</v>
      </c>
      <c r="Y719" s="23">
        <f>(+V719/W719)*100</f>
        <v>33.96508389375722</v>
      </c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191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40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127</v>
      </c>
      <c r="C729" s="51" t="s">
        <v>129</v>
      </c>
      <c r="D729" s="51" t="s">
        <v>78</v>
      </c>
      <c r="E729" s="51" t="s">
        <v>81</v>
      </c>
      <c r="F729" s="51" t="s">
        <v>153</v>
      </c>
      <c r="G729" s="51"/>
      <c r="H729" s="51"/>
      <c r="I729" s="61"/>
      <c r="J729" s="54" t="s">
        <v>50</v>
      </c>
      <c r="K729" s="55"/>
      <c r="L729" s="70"/>
      <c r="M729" s="70"/>
      <c r="N729" s="70">
        <f>+N737</f>
        <v>1014.5</v>
      </c>
      <c r="O729" s="70">
        <f>+O737</f>
        <v>1973.5</v>
      </c>
      <c r="P729" s="70"/>
      <c r="Q729" s="23">
        <f>SUM(L729:P729)</f>
        <v>2988</v>
      </c>
      <c r="R729" s="70"/>
      <c r="S729" s="70"/>
      <c r="T729" s="70">
        <f>+T737</f>
        <v>1961.3</v>
      </c>
      <c r="U729" s="70"/>
      <c r="V729" s="23">
        <f>SUM(R729:U729)</f>
        <v>1961.3</v>
      </c>
      <c r="W729" s="23">
        <f>+Q729+V729</f>
        <v>4949.3</v>
      </c>
      <c r="X729" s="23">
        <f>(+Q729/W729)*100</f>
        <v>60.37217384276564</v>
      </c>
      <c r="Y729" s="23">
        <f>(+V729/W729)*100</f>
        <v>39.62782615723435</v>
      </c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2" t="s">
        <v>51</v>
      </c>
      <c r="K730" s="55"/>
      <c r="L730" s="70"/>
      <c r="M730" s="70"/>
      <c r="N730" s="70">
        <f>+N738</f>
        <v>972.2</v>
      </c>
      <c r="O730" s="70">
        <f>+O738</f>
        <v>1649.3</v>
      </c>
      <c r="P730" s="70"/>
      <c r="Q730" s="23">
        <f>SUM(L730:P730)</f>
        <v>2621.5</v>
      </c>
      <c r="R730" s="70"/>
      <c r="S730" s="70"/>
      <c r="T730" s="70">
        <f>+T738</f>
        <v>1546.9</v>
      </c>
      <c r="U730" s="70"/>
      <c r="V730" s="23">
        <f>SUM(R730:U730)</f>
        <v>1546.9</v>
      </c>
      <c r="W730" s="23">
        <f>+Q730+V730</f>
        <v>4168.4</v>
      </c>
      <c r="X730" s="23">
        <f>(+Q730/W730)*100</f>
        <v>62.88983782746378</v>
      </c>
      <c r="Y730" s="23">
        <f>(+V730/W730)*100</f>
        <v>37.110162172536235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52</v>
      </c>
      <c r="K731" s="53"/>
      <c r="L731" s="70"/>
      <c r="M731" s="70"/>
      <c r="N731" s="70">
        <f>(+N730/N719)*100</f>
        <v>24.305000000000003</v>
      </c>
      <c r="O731" s="70">
        <f>(+O730/O719)*100</f>
        <v>89.99781730874167</v>
      </c>
      <c r="P731" s="70"/>
      <c r="Q731" s="70">
        <f>(+Q730/Q719)*100</f>
        <v>44.94565031032472</v>
      </c>
      <c r="R731" s="70"/>
      <c r="S731" s="70"/>
      <c r="T731" s="70">
        <f>(+T730/T719)*100</f>
        <v>51.56333333333334</v>
      </c>
      <c r="U731" s="70"/>
      <c r="V731" s="70">
        <f>(+V730/V719)*100</f>
        <v>51.56333333333334</v>
      </c>
      <c r="W731" s="70">
        <f>(+W730/W719)*100</f>
        <v>47.193351900912525</v>
      </c>
      <c r="X731" s="70"/>
      <c r="Y731" s="70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53</v>
      </c>
      <c r="K732" s="53"/>
      <c r="L732" s="70"/>
      <c r="M732" s="70"/>
      <c r="N732" s="70">
        <f>(+N730/N729)*100</f>
        <v>95.8304583538689</v>
      </c>
      <c r="O732" s="70">
        <f>(+O730/O729)*100</f>
        <v>83.57233341778566</v>
      </c>
      <c r="P732" s="70"/>
      <c r="Q732" s="70">
        <f>(+Q730/Q729)*100</f>
        <v>87.7342704149933</v>
      </c>
      <c r="R732" s="70"/>
      <c r="S732" s="70"/>
      <c r="T732" s="70">
        <f>(+T730/T729)*100</f>
        <v>78.87115688573905</v>
      </c>
      <c r="U732" s="70"/>
      <c r="V732" s="70">
        <f>(+V730/V729)*100</f>
        <v>78.87115688573905</v>
      </c>
      <c r="W732" s="70">
        <f>(+W730/W729)*100</f>
        <v>84.2220111935021</v>
      </c>
      <c r="X732" s="70"/>
      <c r="Y732" s="70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/>
      <c r="K733" s="53"/>
      <c r="L733" s="70"/>
      <c r="M733" s="23"/>
      <c r="N733" s="70"/>
      <c r="O733" s="70"/>
      <c r="P733" s="23"/>
      <c r="Q733" s="23"/>
      <c r="R733" s="23"/>
      <c r="S733" s="70"/>
      <c r="T733" s="70"/>
      <c r="U733" s="70"/>
      <c r="V733" s="23"/>
      <c r="W733" s="23"/>
      <c r="X733" s="23"/>
      <c r="Y733" s="23"/>
      <c r="Z733" s="4"/>
    </row>
    <row r="734" spans="1:26" ht="23.25">
      <c r="A734" s="4"/>
      <c r="B734" s="56"/>
      <c r="C734" s="57"/>
      <c r="D734" s="57"/>
      <c r="E734" s="57"/>
      <c r="F734" s="57"/>
      <c r="G734" s="51" t="s">
        <v>63</v>
      </c>
      <c r="H734" s="51"/>
      <c r="I734" s="61"/>
      <c r="J734" s="52" t="s">
        <v>65</v>
      </c>
      <c r="K734" s="53"/>
      <c r="L734" s="70"/>
      <c r="M734" s="23"/>
      <c r="N734" s="70"/>
      <c r="O734" s="70"/>
      <c r="P734" s="23"/>
      <c r="Q734" s="23"/>
      <c r="R734" s="23"/>
      <c r="S734" s="70"/>
      <c r="T734" s="70"/>
      <c r="U734" s="70"/>
      <c r="V734" s="23"/>
      <c r="W734" s="23"/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64</v>
      </c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4" t="s">
        <v>49</v>
      </c>
      <c r="K736" s="53"/>
      <c r="L736" s="70"/>
      <c r="M736" s="70"/>
      <c r="N736" s="70">
        <f aca="true" t="shared" si="55" ref="N736:O738">+N751+N744</f>
        <v>4000</v>
      </c>
      <c r="O736" s="70">
        <f t="shared" si="55"/>
        <v>1832.6</v>
      </c>
      <c r="P736" s="70"/>
      <c r="Q736" s="23">
        <f>SUM(L736:P736)</f>
        <v>5832.6</v>
      </c>
      <c r="R736" s="70"/>
      <c r="S736" s="70"/>
      <c r="T736" s="70">
        <f>+T751+T744</f>
        <v>3000</v>
      </c>
      <c r="U736" s="70"/>
      <c r="V736" s="23">
        <f>SUM(R736:U736)</f>
        <v>3000</v>
      </c>
      <c r="W736" s="23">
        <f>+Q736+V736</f>
        <v>8832.6</v>
      </c>
      <c r="X736" s="23">
        <f>(+Q736/W736)*100</f>
        <v>66.03491610624278</v>
      </c>
      <c r="Y736" s="23">
        <f>(+V736/W736)*100</f>
        <v>33.96508389375722</v>
      </c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4" t="s">
        <v>50</v>
      </c>
      <c r="K737" s="53"/>
      <c r="L737" s="70"/>
      <c r="M737" s="70"/>
      <c r="N737" s="70">
        <f t="shared" si="55"/>
        <v>1014.5</v>
      </c>
      <c r="O737" s="70">
        <f t="shared" si="55"/>
        <v>1973.5</v>
      </c>
      <c r="P737" s="70"/>
      <c r="Q737" s="23">
        <f>SUM(L737:P737)</f>
        <v>2988</v>
      </c>
      <c r="R737" s="70"/>
      <c r="S737" s="70"/>
      <c r="T737" s="70">
        <f>+T752+T745</f>
        <v>1961.3</v>
      </c>
      <c r="U737" s="70"/>
      <c r="V737" s="23">
        <f>SUM(R737:U737)</f>
        <v>1961.3</v>
      </c>
      <c r="W737" s="23">
        <f>+Q737+V737</f>
        <v>4949.3</v>
      </c>
      <c r="X737" s="23">
        <f>(+Q737/W737)*100</f>
        <v>60.37217384276564</v>
      </c>
      <c r="Y737" s="23">
        <f>(+V737/W737)*100</f>
        <v>39.62782615723435</v>
      </c>
      <c r="Z737" s="4"/>
    </row>
    <row r="738" spans="1:26" ht="23.25">
      <c r="A738" s="4"/>
      <c r="B738" s="56"/>
      <c r="C738" s="57"/>
      <c r="D738" s="57"/>
      <c r="E738" s="57"/>
      <c r="F738" s="57"/>
      <c r="G738" s="57"/>
      <c r="H738" s="57"/>
      <c r="I738" s="52"/>
      <c r="J738" s="52" t="s">
        <v>51</v>
      </c>
      <c r="K738" s="53"/>
      <c r="L738" s="70"/>
      <c r="M738" s="70"/>
      <c r="N738" s="70">
        <f t="shared" si="55"/>
        <v>972.2</v>
      </c>
      <c r="O738" s="70">
        <f t="shared" si="55"/>
        <v>1649.3</v>
      </c>
      <c r="P738" s="70"/>
      <c r="Q738" s="23">
        <f>SUM(L738:P738)</f>
        <v>2621.5</v>
      </c>
      <c r="R738" s="70"/>
      <c r="S738" s="70"/>
      <c r="T738" s="70">
        <f>+T753+T746</f>
        <v>1546.9</v>
      </c>
      <c r="U738" s="70"/>
      <c r="V738" s="23">
        <f>SUM(R738:U738)</f>
        <v>1546.9</v>
      </c>
      <c r="W738" s="23">
        <f>+Q738+V738</f>
        <v>4168.4</v>
      </c>
      <c r="X738" s="23">
        <f>(+Q738/W738)*100</f>
        <v>62.88983782746378</v>
      </c>
      <c r="Y738" s="23">
        <f>(+V738/W738)*100</f>
        <v>37.110162172536235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52</v>
      </c>
      <c r="K739" s="53"/>
      <c r="L739" s="70"/>
      <c r="M739" s="70"/>
      <c r="N739" s="70">
        <f>(+N738/N736)*100</f>
        <v>24.305000000000003</v>
      </c>
      <c r="O739" s="70">
        <f>(+O738/O736)*100</f>
        <v>89.99781730874167</v>
      </c>
      <c r="P739" s="70"/>
      <c r="Q739" s="70">
        <f>(+Q738/Q736)*100</f>
        <v>44.94565031032472</v>
      </c>
      <c r="R739" s="70"/>
      <c r="S739" s="70"/>
      <c r="T739" s="70">
        <f>(+T738/T736)*100</f>
        <v>51.56333333333334</v>
      </c>
      <c r="U739" s="70"/>
      <c r="V739" s="70">
        <f>(+V738/V736)*100</f>
        <v>51.56333333333334</v>
      </c>
      <c r="W739" s="70">
        <f>(+W738/W736)*100</f>
        <v>47.193351900912525</v>
      </c>
      <c r="X739" s="70"/>
      <c r="Y739" s="70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53</v>
      </c>
      <c r="K740" s="53"/>
      <c r="L740" s="70"/>
      <c r="M740" s="70"/>
      <c r="N740" s="70">
        <f>(+N738/N737)*100</f>
        <v>95.8304583538689</v>
      </c>
      <c r="O740" s="70">
        <f>(+O738/O737)*100</f>
        <v>83.57233341778566</v>
      </c>
      <c r="P740" s="70"/>
      <c r="Q740" s="70">
        <f>(+Q738/Q737)*100</f>
        <v>87.7342704149933</v>
      </c>
      <c r="R740" s="70"/>
      <c r="S740" s="70"/>
      <c r="T740" s="70">
        <f>(+T738/T737)*100</f>
        <v>78.87115688573905</v>
      </c>
      <c r="U740" s="70"/>
      <c r="V740" s="70">
        <f>(+V738/V737)*100</f>
        <v>78.87115688573905</v>
      </c>
      <c r="W740" s="70">
        <f>(+W738/W737)*100</f>
        <v>84.2220111935021</v>
      </c>
      <c r="X740" s="70"/>
      <c r="Y740" s="70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/>
      <c r="K741" s="53"/>
      <c r="L741" s="70"/>
      <c r="M741" s="23"/>
      <c r="N741" s="70"/>
      <c r="O741" s="70"/>
      <c r="P741" s="23"/>
      <c r="Q741" s="23"/>
      <c r="R741" s="23"/>
      <c r="S741" s="70"/>
      <c r="T741" s="70"/>
      <c r="U741" s="70"/>
      <c r="V741" s="23"/>
      <c r="W741" s="23"/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 t="s">
        <v>123</v>
      </c>
      <c r="I742" s="61"/>
      <c r="J742" s="52" t="s">
        <v>124</v>
      </c>
      <c r="K742" s="53"/>
      <c r="L742" s="70"/>
      <c r="M742" s="23"/>
      <c r="N742" s="70"/>
      <c r="O742" s="70"/>
      <c r="P742" s="23"/>
      <c r="Q742" s="23"/>
      <c r="R742" s="23"/>
      <c r="S742" s="70"/>
      <c r="T742" s="70"/>
      <c r="U742" s="70"/>
      <c r="V742" s="23"/>
      <c r="W742" s="23"/>
      <c r="X742" s="23"/>
      <c r="Y742" s="23"/>
      <c r="Z742" s="4"/>
    </row>
    <row r="743" spans="1:26" ht="23.25">
      <c r="A743" s="4"/>
      <c r="B743" s="51"/>
      <c r="C743" s="51"/>
      <c r="D743" s="51"/>
      <c r="E743" s="51"/>
      <c r="F743" s="51"/>
      <c r="G743" s="51"/>
      <c r="H743" s="51"/>
      <c r="I743" s="61"/>
      <c r="J743" s="52" t="s">
        <v>15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4" t="s">
        <v>49</v>
      </c>
      <c r="K744" s="53"/>
      <c r="L744" s="70"/>
      <c r="M744" s="70"/>
      <c r="N744" s="70">
        <v>4000</v>
      </c>
      <c r="O744" s="70"/>
      <c r="P744" s="70"/>
      <c r="Q744" s="23">
        <f>SUM(L744:P744)</f>
        <v>4000</v>
      </c>
      <c r="R744" s="70"/>
      <c r="S744" s="70"/>
      <c r="T744" s="70">
        <v>3000</v>
      </c>
      <c r="U744" s="70"/>
      <c r="V744" s="23">
        <f>SUM(R744:U744)</f>
        <v>3000</v>
      </c>
      <c r="W744" s="23">
        <f>+Q744+V744</f>
        <v>7000</v>
      </c>
      <c r="X744" s="23">
        <f>(+Q744/W744)*100</f>
        <v>57.14285714285714</v>
      </c>
      <c r="Y744" s="23">
        <f>(+V744/W744)*100</f>
        <v>42.857142857142854</v>
      </c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4" t="s">
        <v>50</v>
      </c>
      <c r="K745" s="53"/>
      <c r="L745" s="70"/>
      <c r="M745" s="70"/>
      <c r="N745" s="70">
        <v>1014.5</v>
      </c>
      <c r="O745" s="70"/>
      <c r="P745" s="70"/>
      <c r="Q745" s="23">
        <f>SUM(L745:P745)</f>
        <v>1014.5</v>
      </c>
      <c r="R745" s="70"/>
      <c r="S745" s="70"/>
      <c r="T745" s="70">
        <v>1961.3</v>
      </c>
      <c r="U745" s="70"/>
      <c r="V745" s="23">
        <f>SUM(R745:U745)</f>
        <v>1961.3</v>
      </c>
      <c r="W745" s="23">
        <f>+Q745+V745</f>
        <v>2975.8</v>
      </c>
      <c r="X745" s="23">
        <f>(+Q745/W745)*100</f>
        <v>34.09167282747496</v>
      </c>
      <c r="Y745" s="23">
        <f>(+V745/W745)*100</f>
        <v>65.90832717252503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51</v>
      </c>
      <c r="K746" s="53"/>
      <c r="L746" s="70"/>
      <c r="M746" s="70"/>
      <c r="N746" s="70">
        <v>972.2</v>
      </c>
      <c r="O746" s="70"/>
      <c r="P746" s="70"/>
      <c r="Q746" s="23">
        <f>SUM(L746:P746)</f>
        <v>972.2</v>
      </c>
      <c r="R746" s="70"/>
      <c r="S746" s="70"/>
      <c r="T746" s="70">
        <v>1546.9</v>
      </c>
      <c r="U746" s="70"/>
      <c r="V746" s="23">
        <f>SUM(R746:U746)</f>
        <v>1546.9</v>
      </c>
      <c r="W746" s="23">
        <f>+Q746+V746</f>
        <v>2519.1000000000004</v>
      </c>
      <c r="X746" s="23">
        <f>(+Q746/W746)*100</f>
        <v>38.59314834663173</v>
      </c>
      <c r="Y746" s="23">
        <f>(+V746/W746)*100</f>
        <v>61.406851653368264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52</v>
      </c>
      <c r="K747" s="53"/>
      <c r="L747" s="70"/>
      <c r="M747" s="70"/>
      <c r="N747" s="70">
        <f>(+N746/N744)*100</f>
        <v>24.305000000000003</v>
      </c>
      <c r="O747" s="70"/>
      <c r="P747" s="70"/>
      <c r="Q747" s="70">
        <f>(+Q746/Q744)*100</f>
        <v>24.305000000000003</v>
      </c>
      <c r="R747" s="70"/>
      <c r="S747" s="70"/>
      <c r="T747" s="70">
        <f>(+T746/T744)*100</f>
        <v>51.56333333333334</v>
      </c>
      <c r="U747" s="70"/>
      <c r="V747" s="70">
        <f>(+V746/V744)*100</f>
        <v>51.56333333333334</v>
      </c>
      <c r="W747" s="70">
        <f>(+W746/W744)*100</f>
        <v>35.987142857142864</v>
      </c>
      <c r="X747" s="70"/>
      <c r="Y747" s="70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53</v>
      </c>
      <c r="K748" s="53"/>
      <c r="L748" s="70"/>
      <c r="M748" s="70"/>
      <c r="N748" s="70">
        <f>(+N746/N745)*100</f>
        <v>95.8304583538689</v>
      </c>
      <c r="O748" s="70"/>
      <c r="P748" s="70"/>
      <c r="Q748" s="70">
        <f>(+Q746/Q745)*100</f>
        <v>95.8304583538689</v>
      </c>
      <c r="R748" s="70"/>
      <c r="S748" s="70"/>
      <c r="T748" s="70">
        <f>(+T746/T745)*100</f>
        <v>78.87115688573905</v>
      </c>
      <c r="U748" s="70"/>
      <c r="V748" s="70">
        <f>(+V746/V745)*100</f>
        <v>78.87115688573905</v>
      </c>
      <c r="W748" s="70">
        <f>(+W746/W745)*100</f>
        <v>84.65286645607904</v>
      </c>
      <c r="X748" s="70"/>
      <c r="Y748" s="70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/>
      <c r="K749" s="53"/>
      <c r="L749" s="70"/>
      <c r="M749" s="23"/>
      <c r="N749" s="70"/>
      <c r="O749" s="70"/>
      <c r="P749" s="23"/>
      <c r="Q749" s="23"/>
      <c r="R749" s="23"/>
      <c r="S749" s="70"/>
      <c r="T749" s="70"/>
      <c r="U749" s="70"/>
      <c r="V749" s="23"/>
      <c r="W749" s="23"/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 t="s">
        <v>125</v>
      </c>
      <c r="I750" s="61"/>
      <c r="J750" s="52" t="s">
        <v>126</v>
      </c>
      <c r="K750" s="53"/>
      <c r="L750" s="70"/>
      <c r="M750" s="23"/>
      <c r="N750" s="70"/>
      <c r="O750" s="70"/>
      <c r="P750" s="23"/>
      <c r="Q750" s="23"/>
      <c r="R750" s="23"/>
      <c r="S750" s="70"/>
      <c r="T750" s="70"/>
      <c r="U750" s="70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4" t="s">
        <v>49</v>
      </c>
      <c r="K751" s="53"/>
      <c r="L751" s="70"/>
      <c r="M751" s="70"/>
      <c r="N751" s="70"/>
      <c r="O751" s="70">
        <v>1832.6</v>
      </c>
      <c r="P751" s="70"/>
      <c r="Q751" s="23">
        <f>SUM(L751:P751)</f>
        <v>1832.6</v>
      </c>
      <c r="R751" s="70"/>
      <c r="S751" s="70"/>
      <c r="T751" s="70"/>
      <c r="U751" s="70"/>
      <c r="V751" s="23"/>
      <c r="W751" s="23">
        <f>+Q751+V751</f>
        <v>1832.6</v>
      </c>
      <c r="X751" s="23">
        <f>(+Q751/W751)*100</f>
        <v>100</v>
      </c>
      <c r="Y751" s="23">
        <f>(+V751/W751)*100</f>
        <v>0</v>
      </c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4" t="s">
        <v>50</v>
      </c>
      <c r="K752" s="53"/>
      <c r="L752" s="70"/>
      <c r="M752" s="70"/>
      <c r="N752" s="70"/>
      <c r="O752" s="70">
        <v>1973.5</v>
      </c>
      <c r="P752" s="70"/>
      <c r="Q752" s="23">
        <f>SUM(L752:P752)</f>
        <v>1973.5</v>
      </c>
      <c r="R752" s="70"/>
      <c r="S752" s="70"/>
      <c r="T752" s="70"/>
      <c r="U752" s="70"/>
      <c r="V752" s="23"/>
      <c r="W752" s="23">
        <f>+Q752+V752</f>
        <v>1973.5</v>
      </c>
      <c r="X752" s="23">
        <f>(+Q752/W752)*100</f>
        <v>100</v>
      </c>
      <c r="Y752" s="23">
        <f>(+V752/W752)*100</f>
        <v>0</v>
      </c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51</v>
      </c>
      <c r="K753" s="53"/>
      <c r="L753" s="70"/>
      <c r="M753" s="70"/>
      <c r="N753" s="70"/>
      <c r="O753" s="70">
        <v>1649.3</v>
      </c>
      <c r="P753" s="70"/>
      <c r="Q753" s="23">
        <f>SUM(L753:P753)</f>
        <v>1649.3</v>
      </c>
      <c r="R753" s="70"/>
      <c r="S753" s="70"/>
      <c r="T753" s="70"/>
      <c r="U753" s="70"/>
      <c r="V753" s="23"/>
      <c r="W753" s="23">
        <f>+Q753+V753</f>
        <v>1649.3</v>
      </c>
      <c r="X753" s="23">
        <f>(+Q753/W753)*100</f>
        <v>100</v>
      </c>
      <c r="Y753" s="23">
        <f>(+V753/W753)*100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52</v>
      </c>
      <c r="K754" s="53"/>
      <c r="L754" s="70"/>
      <c r="M754" s="70"/>
      <c r="N754" s="70"/>
      <c r="O754" s="70">
        <f>(+O753/O751)*100</f>
        <v>89.99781730874167</v>
      </c>
      <c r="P754" s="70"/>
      <c r="Q754" s="70">
        <f>(+Q753/Q751)*100</f>
        <v>89.99781730874167</v>
      </c>
      <c r="R754" s="70"/>
      <c r="S754" s="70"/>
      <c r="T754" s="70"/>
      <c r="U754" s="70"/>
      <c r="V754" s="70"/>
      <c r="W754" s="70">
        <f>(+W753/W751)*100</f>
        <v>89.99781730874167</v>
      </c>
      <c r="X754" s="70"/>
      <c r="Y754" s="70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53</v>
      </c>
      <c r="K755" s="53"/>
      <c r="L755" s="70"/>
      <c r="M755" s="70"/>
      <c r="N755" s="70"/>
      <c r="O755" s="70">
        <f>(+O753/O752)*100</f>
        <v>83.57233341778566</v>
      </c>
      <c r="P755" s="70"/>
      <c r="Q755" s="70">
        <f>(+Q753/Q752)*100</f>
        <v>83.57233341778566</v>
      </c>
      <c r="R755" s="70"/>
      <c r="S755" s="70"/>
      <c r="T755" s="70"/>
      <c r="U755" s="70"/>
      <c r="V755" s="70"/>
      <c r="W755" s="70">
        <f>(+W753/W752)*100</f>
        <v>83.57233341778566</v>
      </c>
      <c r="X755" s="70"/>
      <c r="Y755" s="70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/>
      <c r="K756" s="53"/>
      <c r="L756" s="70"/>
      <c r="M756" s="23"/>
      <c r="N756" s="70"/>
      <c r="O756" s="70"/>
      <c r="P756" s="23"/>
      <c r="Q756" s="23"/>
      <c r="R756" s="23"/>
      <c r="S756" s="70"/>
      <c r="T756" s="70"/>
      <c r="U756" s="70"/>
      <c r="V756" s="23"/>
      <c r="W756" s="23"/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 t="s">
        <v>157</v>
      </c>
      <c r="G757" s="56"/>
      <c r="H757" s="56"/>
      <c r="I757" s="61"/>
      <c r="J757" s="52" t="s">
        <v>158</v>
      </c>
      <c r="K757" s="53"/>
      <c r="L757" s="70"/>
      <c r="M757" s="23"/>
      <c r="N757" s="70"/>
      <c r="O757" s="70"/>
      <c r="P757" s="23"/>
      <c r="Q757" s="23"/>
      <c r="R757" s="23"/>
      <c r="S757" s="70"/>
      <c r="T757" s="70"/>
      <c r="U757" s="70"/>
      <c r="V757" s="23"/>
      <c r="W757" s="23"/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159</v>
      </c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4" t="s">
        <v>49</v>
      </c>
      <c r="K759" s="53"/>
      <c r="L759" s="70">
        <f>+L776</f>
        <v>46560</v>
      </c>
      <c r="M759" s="70"/>
      <c r="N759" s="70"/>
      <c r="O759" s="70">
        <f>+O776</f>
        <v>6040</v>
      </c>
      <c r="P759" s="70"/>
      <c r="Q759" s="23">
        <f>SUM(L759:P759)</f>
        <v>52600</v>
      </c>
      <c r="R759" s="70"/>
      <c r="S759" s="70"/>
      <c r="T759" s="70"/>
      <c r="U759" s="70"/>
      <c r="V759" s="23"/>
      <c r="W759" s="23">
        <f>+Q759+V759</f>
        <v>52600</v>
      </c>
      <c r="X759" s="23">
        <f>(+Q759/W759)*100</f>
        <v>100</v>
      </c>
      <c r="Y759" s="23">
        <f>(+V759/W759)*100</f>
        <v>0</v>
      </c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4" t="s">
        <v>50</v>
      </c>
      <c r="K760" s="53"/>
      <c r="L760" s="70">
        <f>+L777</f>
        <v>412</v>
      </c>
      <c r="M760" s="70"/>
      <c r="N760" s="70"/>
      <c r="O760" s="70">
        <f>+O777</f>
        <v>495.4</v>
      </c>
      <c r="P760" s="70"/>
      <c r="Q760" s="23">
        <f>SUM(L760:P760)</f>
        <v>907.4</v>
      </c>
      <c r="R760" s="70"/>
      <c r="S760" s="70"/>
      <c r="T760" s="70"/>
      <c r="U760" s="70"/>
      <c r="V760" s="23"/>
      <c r="W760" s="23">
        <f>+Q760+V760</f>
        <v>907.4</v>
      </c>
      <c r="X760" s="23">
        <f>(+Q760/W760)*100</f>
        <v>100</v>
      </c>
      <c r="Y760" s="23">
        <f>(+V760/W760)*100</f>
        <v>0</v>
      </c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51</v>
      </c>
      <c r="K761" s="53"/>
      <c r="L761" s="70">
        <f>+L778</f>
        <v>0</v>
      </c>
      <c r="M761" s="70"/>
      <c r="N761" s="70"/>
      <c r="O761" s="70">
        <f>+O778</f>
        <v>0</v>
      </c>
      <c r="P761" s="70"/>
      <c r="Q761" s="23">
        <f>SUM(L761:P761)</f>
        <v>0</v>
      </c>
      <c r="R761" s="70"/>
      <c r="S761" s="70"/>
      <c r="T761" s="70"/>
      <c r="U761" s="70"/>
      <c r="V761" s="23"/>
      <c r="W761" s="23">
        <f>+Q761+V761</f>
        <v>0</v>
      </c>
      <c r="X761" s="23"/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70">
        <f>(+L761/L759)*100</f>
        <v>0</v>
      </c>
      <c r="M762" s="70"/>
      <c r="N762" s="70"/>
      <c r="O762" s="70">
        <f>(+O761/O759)*100</f>
        <v>0</v>
      </c>
      <c r="P762" s="70"/>
      <c r="Q762" s="70">
        <f>(+Q761/Q759)*100</f>
        <v>0</v>
      </c>
      <c r="R762" s="70"/>
      <c r="S762" s="70"/>
      <c r="T762" s="70"/>
      <c r="U762" s="70"/>
      <c r="V762" s="70"/>
      <c r="W762" s="70">
        <f>(+W761/W759)*100</f>
        <v>0</v>
      </c>
      <c r="X762" s="70"/>
      <c r="Y762" s="70"/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70">
        <f>(+L761/L760)*100</f>
        <v>0</v>
      </c>
      <c r="M763" s="70"/>
      <c r="N763" s="70"/>
      <c r="O763" s="70">
        <f>(+O761/O760)*100</f>
        <v>0</v>
      </c>
      <c r="P763" s="70"/>
      <c r="Q763" s="70">
        <f>(+Q761/Q760)*100</f>
        <v>0</v>
      </c>
      <c r="R763" s="70"/>
      <c r="S763" s="70"/>
      <c r="T763" s="70"/>
      <c r="U763" s="70"/>
      <c r="V763" s="70"/>
      <c r="W763" s="70">
        <f>(+W761/W760)*100</f>
        <v>0</v>
      </c>
      <c r="X763" s="70"/>
      <c r="Y763" s="70"/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/>
      <c r="K764" s="53"/>
      <c r="L764" s="70"/>
      <c r="M764" s="23"/>
      <c r="N764" s="70"/>
      <c r="O764" s="70"/>
      <c r="P764" s="23"/>
      <c r="Q764" s="23"/>
      <c r="R764" s="23"/>
      <c r="S764" s="70"/>
      <c r="T764" s="70"/>
      <c r="U764" s="70"/>
      <c r="V764" s="23"/>
      <c r="W764" s="23"/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192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40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127</v>
      </c>
      <c r="C774" s="51" t="s">
        <v>129</v>
      </c>
      <c r="D774" s="51" t="s">
        <v>78</v>
      </c>
      <c r="E774" s="51" t="s">
        <v>81</v>
      </c>
      <c r="F774" s="51" t="s">
        <v>157</v>
      </c>
      <c r="G774" s="51" t="s">
        <v>63</v>
      </c>
      <c r="H774" s="51"/>
      <c r="I774" s="61"/>
      <c r="J774" s="52" t="s">
        <v>65</v>
      </c>
      <c r="K774" s="53"/>
      <c r="L774" s="70"/>
      <c r="M774" s="70"/>
      <c r="N774" s="70"/>
      <c r="O774" s="70"/>
      <c r="P774" s="70"/>
      <c r="Q774" s="70"/>
      <c r="R774" s="70"/>
      <c r="S774" s="70"/>
      <c r="T774" s="70"/>
      <c r="U774" s="74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2" t="s">
        <v>64</v>
      </c>
      <c r="K775" s="53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23"/>
      <c r="W775" s="23"/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4" t="s">
        <v>49</v>
      </c>
      <c r="K776" s="53"/>
      <c r="L776" s="70">
        <f>+L791+L784</f>
        <v>46560</v>
      </c>
      <c r="M776" s="70"/>
      <c r="N776" s="70"/>
      <c r="O776" s="70">
        <f>+O791+O784</f>
        <v>6040</v>
      </c>
      <c r="P776" s="70"/>
      <c r="Q776" s="23">
        <f>SUM(L776:P776)</f>
        <v>52600</v>
      </c>
      <c r="R776" s="70"/>
      <c r="S776" s="70"/>
      <c r="T776" s="70"/>
      <c r="U776" s="70"/>
      <c r="V776" s="23"/>
      <c r="W776" s="23">
        <f>+Q776+V776</f>
        <v>52600</v>
      </c>
      <c r="X776" s="23">
        <f>(+Q776/W776)*100</f>
        <v>100</v>
      </c>
      <c r="Y776" s="23">
        <f>(+V776/W776)*100</f>
        <v>0</v>
      </c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1"/>
      <c r="J777" s="54" t="s">
        <v>50</v>
      </c>
      <c r="K777" s="53"/>
      <c r="L777" s="70">
        <f>+L792+L785</f>
        <v>412</v>
      </c>
      <c r="M777" s="70"/>
      <c r="N777" s="70"/>
      <c r="O777" s="70">
        <f>+O792+O785</f>
        <v>495.4</v>
      </c>
      <c r="P777" s="70"/>
      <c r="Q777" s="23">
        <f>SUM(L777:P777)</f>
        <v>907.4</v>
      </c>
      <c r="R777" s="70"/>
      <c r="S777" s="70"/>
      <c r="T777" s="70"/>
      <c r="U777" s="70"/>
      <c r="V777" s="23"/>
      <c r="W777" s="23">
        <f>+Q777+V777</f>
        <v>907.4</v>
      </c>
      <c r="X777" s="23">
        <f>(+Q777/W777)*100</f>
        <v>100</v>
      </c>
      <c r="Y777" s="23">
        <f>(+V777/W777)*100</f>
        <v>0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51</v>
      </c>
      <c r="K778" s="53"/>
      <c r="L778" s="70">
        <f>+L793+L786</f>
        <v>0</v>
      </c>
      <c r="M778" s="70"/>
      <c r="N778" s="70"/>
      <c r="O778" s="70">
        <f>+O793+O786</f>
        <v>0</v>
      </c>
      <c r="P778" s="70"/>
      <c r="Q778" s="23">
        <f>SUM(L778:P778)</f>
        <v>0</v>
      </c>
      <c r="R778" s="70"/>
      <c r="S778" s="70"/>
      <c r="T778" s="70"/>
      <c r="U778" s="70"/>
      <c r="V778" s="23"/>
      <c r="W778" s="23">
        <f>+Q778+V778</f>
        <v>0</v>
      </c>
      <c r="X778" s="23"/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52</v>
      </c>
      <c r="K779" s="53"/>
      <c r="L779" s="70">
        <f>(+L778/L776)*100</f>
        <v>0</v>
      </c>
      <c r="M779" s="70"/>
      <c r="N779" s="70"/>
      <c r="O779" s="70">
        <f>(+O778/O776)*100</f>
        <v>0</v>
      </c>
      <c r="P779" s="70"/>
      <c r="Q779" s="70">
        <f>(+Q778/Q776)*100</f>
        <v>0</v>
      </c>
      <c r="R779" s="70"/>
      <c r="S779" s="70"/>
      <c r="T779" s="70"/>
      <c r="U779" s="70"/>
      <c r="V779" s="70"/>
      <c r="W779" s="70">
        <f>(+W778/W776)*100</f>
        <v>0</v>
      </c>
      <c r="X779" s="70"/>
      <c r="Y779" s="70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53</v>
      </c>
      <c r="K780" s="53"/>
      <c r="L780" s="70">
        <f>(+L778/L777)*100</f>
        <v>0</v>
      </c>
      <c r="M780" s="70"/>
      <c r="N780" s="70"/>
      <c r="O780" s="70">
        <f>(+O778/O777)*100</f>
        <v>0</v>
      </c>
      <c r="P780" s="70"/>
      <c r="Q780" s="70">
        <f>(+Q778/Q777)*100</f>
        <v>0</v>
      </c>
      <c r="R780" s="70"/>
      <c r="S780" s="70"/>
      <c r="T780" s="70"/>
      <c r="U780" s="70"/>
      <c r="V780" s="70"/>
      <c r="W780" s="70">
        <f>(+W778/W777)*100</f>
        <v>0</v>
      </c>
      <c r="X780" s="70"/>
      <c r="Y780" s="70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/>
      <c r="K781" s="53"/>
      <c r="L781" s="70"/>
      <c r="M781" s="23"/>
      <c r="N781" s="70"/>
      <c r="O781" s="70"/>
      <c r="P781" s="23"/>
      <c r="Q781" s="23"/>
      <c r="R781" s="23"/>
      <c r="S781" s="70"/>
      <c r="T781" s="70"/>
      <c r="U781" s="70"/>
      <c r="V781" s="23"/>
      <c r="W781" s="23"/>
      <c r="X781" s="23"/>
      <c r="Y781" s="23"/>
      <c r="Z781" s="4"/>
    </row>
    <row r="782" spans="1:26" ht="23.25">
      <c r="A782" s="4"/>
      <c r="B782" s="56"/>
      <c r="C782" s="56"/>
      <c r="D782" s="56"/>
      <c r="E782" s="56"/>
      <c r="F782" s="56"/>
      <c r="G782" s="56"/>
      <c r="H782" s="56" t="s">
        <v>120</v>
      </c>
      <c r="I782" s="61"/>
      <c r="J782" s="52" t="s">
        <v>121</v>
      </c>
      <c r="K782" s="53"/>
      <c r="L782" s="70"/>
      <c r="M782" s="23"/>
      <c r="N782" s="70"/>
      <c r="O782" s="70"/>
      <c r="P782" s="23"/>
      <c r="Q782" s="23"/>
      <c r="R782" s="23"/>
      <c r="S782" s="70"/>
      <c r="T782" s="70"/>
      <c r="U782" s="70"/>
      <c r="V782" s="23"/>
      <c r="W782" s="23"/>
      <c r="X782" s="23"/>
      <c r="Y782" s="23"/>
      <c r="Z782" s="4"/>
    </row>
    <row r="783" spans="1:26" ht="23.25">
      <c r="A783" s="4"/>
      <c r="B783" s="56"/>
      <c r="C783" s="56"/>
      <c r="D783" s="56"/>
      <c r="E783" s="56"/>
      <c r="F783" s="56"/>
      <c r="G783" s="56"/>
      <c r="H783" s="56"/>
      <c r="I783" s="61"/>
      <c r="J783" s="52" t="s">
        <v>122</v>
      </c>
      <c r="K783" s="53"/>
      <c r="L783" s="70"/>
      <c r="M783" s="23"/>
      <c r="N783" s="70"/>
      <c r="O783" s="70"/>
      <c r="P783" s="23"/>
      <c r="Q783" s="23"/>
      <c r="R783" s="23"/>
      <c r="S783" s="70"/>
      <c r="T783" s="70"/>
      <c r="U783" s="70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4" t="s">
        <v>49</v>
      </c>
      <c r="K784" s="53"/>
      <c r="L784" s="70">
        <v>46560</v>
      </c>
      <c r="M784" s="70"/>
      <c r="N784" s="70"/>
      <c r="O784" s="70"/>
      <c r="P784" s="70"/>
      <c r="Q784" s="23">
        <f>SUM(L784:P784)</f>
        <v>46560</v>
      </c>
      <c r="R784" s="70"/>
      <c r="S784" s="70"/>
      <c r="T784" s="70"/>
      <c r="U784" s="70"/>
      <c r="V784" s="23"/>
      <c r="W784" s="23">
        <f>+Q784+V784</f>
        <v>46560</v>
      </c>
      <c r="X784" s="23">
        <f>(+Q784/W784)*100</f>
        <v>100</v>
      </c>
      <c r="Y784" s="23">
        <f>(+V784/W784)*100</f>
        <v>0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4" t="s">
        <v>50</v>
      </c>
      <c r="K785" s="53"/>
      <c r="L785" s="70">
        <v>412</v>
      </c>
      <c r="M785" s="70"/>
      <c r="N785" s="70"/>
      <c r="O785" s="70"/>
      <c r="P785" s="70"/>
      <c r="Q785" s="23">
        <f>SUM(L785:P785)</f>
        <v>412</v>
      </c>
      <c r="R785" s="70"/>
      <c r="S785" s="70"/>
      <c r="T785" s="70"/>
      <c r="U785" s="70"/>
      <c r="V785" s="23"/>
      <c r="W785" s="23">
        <f>+Q785+V785</f>
        <v>412</v>
      </c>
      <c r="X785" s="23">
        <f>(+Q785/W785)*100</f>
        <v>100</v>
      </c>
      <c r="Y785" s="23">
        <f>(+V785/W785)*100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51</v>
      </c>
      <c r="K786" s="53"/>
      <c r="L786" s="70">
        <v>0</v>
      </c>
      <c r="M786" s="70"/>
      <c r="N786" s="70"/>
      <c r="O786" s="70"/>
      <c r="P786" s="70"/>
      <c r="Q786" s="23">
        <f>SUM(L786:P786)</f>
        <v>0</v>
      </c>
      <c r="R786" s="70"/>
      <c r="S786" s="70"/>
      <c r="T786" s="70"/>
      <c r="U786" s="70"/>
      <c r="V786" s="23"/>
      <c r="W786" s="23">
        <f>+Q786+V786</f>
        <v>0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52</v>
      </c>
      <c r="K787" s="53"/>
      <c r="L787" s="70">
        <f>(+L786/L784)*100</f>
        <v>0</v>
      </c>
      <c r="M787" s="70"/>
      <c r="N787" s="70"/>
      <c r="O787" s="70"/>
      <c r="P787" s="70"/>
      <c r="Q787" s="70">
        <f>(+Q786/Q784)*100</f>
        <v>0</v>
      </c>
      <c r="R787" s="70"/>
      <c r="S787" s="70"/>
      <c r="T787" s="70"/>
      <c r="U787" s="70"/>
      <c r="V787" s="70"/>
      <c r="W787" s="70">
        <f>(+W786/W784)*100</f>
        <v>0</v>
      </c>
      <c r="X787" s="70"/>
      <c r="Y787" s="70"/>
      <c r="Z787" s="4"/>
    </row>
    <row r="788" spans="1:26" ht="23.25">
      <c r="A788" s="4"/>
      <c r="B788" s="51"/>
      <c r="C788" s="51"/>
      <c r="D788" s="51"/>
      <c r="E788" s="51"/>
      <c r="F788" s="51"/>
      <c r="G788" s="51"/>
      <c r="H788" s="51"/>
      <c r="I788" s="61"/>
      <c r="J788" s="52" t="s">
        <v>53</v>
      </c>
      <c r="K788" s="53"/>
      <c r="L788" s="70">
        <f>(+L786/L785)*100</f>
        <v>0</v>
      </c>
      <c r="M788" s="70"/>
      <c r="N788" s="70"/>
      <c r="O788" s="70"/>
      <c r="P788" s="70"/>
      <c r="Q788" s="70">
        <f>(+Q786/Q785)*100</f>
        <v>0</v>
      </c>
      <c r="R788" s="70"/>
      <c r="S788" s="70"/>
      <c r="T788" s="70"/>
      <c r="U788" s="70"/>
      <c r="V788" s="70"/>
      <c r="W788" s="70">
        <f>(+W786/W785)*100</f>
        <v>0</v>
      </c>
      <c r="X788" s="70"/>
      <c r="Y788" s="70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/>
      <c r="K789" s="53"/>
      <c r="L789" s="70"/>
      <c r="M789" s="23"/>
      <c r="N789" s="70"/>
      <c r="O789" s="70"/>
      <c r="P789" s="23"/>
      <c r="Q789" s="23"/>
      <c r="R789" s="23"/>
      <c r="S789" s="70"/>
      <c r="T789" s="70"/>
      <c r="U789" s="70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 t="s">
        <v>125</v>
      </c>
      <c r="I790" s="61"/>
      <c r="J790" s="52" t="s">
        <v>126</v>
      </c>
      <c r="K790" s="53"/>
      <c r="L790" s="70"/>
      <c r="M790" s="23"/>
      <c r="N790" s="70"/>
      <c r="O790" s="70"/>
      <c r="P790" s="23"/>
      <c r="Q790" s="23"/>
      <c r="R790" s="23"/>
      <c r="S790" s="70"/>
      <c r="T790" s="70"/>
      <c r="U790" s="70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4" t="s">
        <v>49</v>
      </c>
      <c r="K791" s="53"/>
      <c r="L791" s="70"/>
      <c r="M791" s="70"/>
      <c r="N791" s="70"/>
      <c r="O791" s="70">
        <v>6040</v>
      </c>
      <c r="P791" s="70"/>
      <c r="Q791" s="23">
        <f>SUM(L791:P791)</f>
        <v>6040</v>
      </c>
      <c r="R791" s="70"/>
      <c r="S791" s="70"/>
      <c r="T791" s="70"/>
      <c r="U791" s="70"/>
      <c r="V791" s="23"/>
      <c r="W791" s="23">
        <f>+Q791+V791</f>
        <v>6040</v>
      </c>
      <c r="X791" s="23">
        <f>(+Q791/W791)*100</f>
        <v>100</v>
      </c>
      <c r="Y791" s="23">
        <f>(+V791/W791)*100</f>
        <v>0</v>
      </c>
      <c r="Z791" s="4"/>
    </row>
    <row r="792" spans="1:26" ht="23.25">
      <c r="A792" s="4"/>
      <c r="B792" s="56"/>
      <c r="C792" s="57"/>
      <c r="D792" s="57"/>
      <c r="E792" s="57"/>
      <c r="F792" s="57"/>
      <c r="G792" s="57"/>
      <c r="H792" s="57"/>
      <c r="I792" s="52"/>
      <c r="J792" s="54" t="s">
        <v>50</v>
      </c>
      <c r="K792" s="53"/>
      <c r="L792" s="70"/>
      <c r="M792" s="70"/>
      <c r="N792" s="70"/>
      <c r="O792" s="70">
        <v>495.4</v>
      </c>
      <c r="P792" s="70"/>
      <c r="Q792" s="23">
        <f>SUM(L792:P792)</f>
        <v>495.4</v>
      </c>
      <c r="R792" s="70"/>
      <c r="S792" s="70"/>
      <c r="T792" s="70"/>
      <c r="U792" s="70"/>
      <c r="V792" s="23"/>
      <c r="W792" s="23">
        <f>+Q792+V792</f>
        <v>495.4</v>
      </c>
      <c r="X792" s="23">
        <f>(+Q792/W792)*100</f>
        <v>100</v>
      </c>
      <c r="Y792" s="23">
        <f>(+V792/W792)*100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51</v>
      </c>
      <c r="K793" s="53"/>
      <c r="L793" s="70"/>
      <c r="M793" s="70"/>
      <c r="N793" s="70"/>
      <c r="O793" s="70">
        <v>0</v>
      </c>
      <c r="P793" s="70"/>
      <c r="Q793" s="23">
        <f>SUM(L793:P793)</f>
        <v>0</v>
      </c>
      <c r="R793" s="70"/>
      <c r="S793" s="70"/>
      <c r="T793" s="70"/>
      <c r="U793" s="70"/>
      <c r="V793" s="23"/>
      <c r="W793" s="23">
        <f>+Q793+V793</f>
        <v>0</v>
      </c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52</v>
      </c>
      <c r="K794" s="53"/>
      <c r="L794" s="70"/>
      <c r="M794" s="70"/>
      <c r="N794" s="70"/>
      <c r="O794" s="70">
        <f>(+O793/O791)*100</f>
        <v>0</v>
      </c>
      <c r="P794" s="70"/>
      <c r="Q794" s="70">
        <f>(+Q793/Q791)*100</f>
        <v>0</v>
      </c>
      <c r="R794" s="70"/>
      <c r="S794" s="70"/>
      <c r="T794" s="70"/>
      <c r="U794" s="70"/>
      <c r="V794" s="70"/>
      <c r="W794" s="70">
        <f>(+W793/W791)*100</f>
        <v>0</v>
      </c>
      <c r="X794" s="70"/>
      <c r="Y794" s="70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53</v>
      </c>
      <c r="K795" s="53"/>
      <c r="L795" s="70"/>
      <c r="M795" s="70"/>
      <c r="N795" s="70"/>
      <c r="O795" s="70">
        <f>(+O793/O792)*100</f>
        <v>0</v>
      </c>
      <c r="P795" s="70"/>
      <c r="Q795" s="70">
        <f>(+Q793/Q792)*100</f>
        <v>0</v>
      </c>
      <c r="R795" s="70"/>
      <c r="S795" s="70"/>
      <c r="T795" s="70"/>
      <c r="U795" s="70"/>
      <c r="V795" s="70"/>
      <c r="W795" s="70">
        <f>(+W793/W792)*100</f>
        <v>0</v>
      </c>
      <c r="X795" s="70"/>
      <c r="Y795" s="70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/>
      <c r="K796" s="53"/>
      <c r="L796" s="70"/>
      <c r="M796" s="23"/>
      <c r="N796" s="70"/>
      <c r="O796" s="70"/>
      <c r="P796" s="23"/>
      <c r="Q796" s="23"/>
      <c r="R796" s="23"/>
      <c r="S796" s="70"/>
      <c r="T796" s="70"/>
      <c r="U796" s="70"/>
      <c r="V796" s="23"/>
      <c r="W796" s="23"/>
      <c r="X796" s="23"/>
      <c r="Y796" s="23"/>
      <c r="Z796" s="4"/>
    </row>
    <row r="797" spans="1:26" ht="23.25">
      <c r="A797" s="4"/>
      <c r="B797" s="56"/>
      <c r="C797" s="57" t="s">
        <v>160</v>
      </c>
      <c r="D797" s="57"/>
      <c r="E797" s="57"/>
      <c r="F797" s="57"/>
      <c r="G797" s="57"/>
      <c r="H797" s="57"/>
      <c r="I797" s="52"/>
      <c r="J797" s="52" t="s">
        <v>161</v>
      </c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4" t="s">
        <v>49</v>
      </c>
      <c r="K798" s="53"/>
      <c r="L798" s="70">
        <f>+L806</f>
        <v>0</v>
      </c>
      <c r="M798" s="70">
        <f>+M806</f>
        <v>0</v>
      </c>
      <c r="N798" s="70">
        <f>+N806</f>
        <v>0</v>
      </c>
      <c r="O798" s="70">
        <f>+O806</f>
        <v>34282.9</v>
      </c>
      <c r="P798" s="70">
        <f>+P806</f>
        <v>0</v>
      </c>
      <c r="Q798" s="23">
        <f>SUM(L798:P798)</f>
        <v>34282.9</v>
      </c>
      <c r="R798" s="70">
        <f aca="true" t="shared" si="56" ref="R798:U800">+R806</f>
        <v>632.5</v>
      </c>
      <c r="S798" s="70">
        <f t="shared" si="56"/>
        <v>0</v>
      </c>
      <c r="T798" s="70">
        <f t="shared" si="56"/>
        <v>0</v>
      </c>
      <c r="U798" s="70">
        <f t="shared" si="56"/>
        <v>0</v>
      </c>
      <c r="V798" s="23">
        <f>SUM(R798:U798)</f>
        <v>632.5</v>
      </c>
      <c r="W798" s="23">
        <f>+Q798+V798</f>
        <v>34915.4</v>
      </c>
      <c r="X798" s="23">
        <f>(+Q798/W798)*100</f>
        <v>98.18847843644924</v>
      </c>
      <c r="Y798" s="23">
        <f>(+V798/W798)*100</f>
        <v>1.811521563550754</v>
      </c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4" t="s">
        <v>50</v>
      </c>
      <c r="K799" s="53"/>
      <c r="L799" s="70">
        <f aca="true" t="shared" si="57" ref="L799:P800">+L807</f>
        <v>0</v>
      </c>
      <c r="M799" s="70">
        <f t="shared" si="57"/>
        <v>0</v>
      </c>
      <c r="N799" s="70">
        <f t="shared" si="57"/>
        <v>0</v>
      </c>
      <c r="O799" s="70">
        <f t="shared" si="57"/>
        <v>35199.5</v>
      </c>
      <c r="P799" s="70">
        <f t="shared" si="57"/>
        <v>0</v>
      </c>
      <c r="Q799" s="23">
        <f>SUM(L799:P799)</f>
        <v>35199.5</v>
      </c>
      <c r="R799" s="70">
        <f t="shared" si="56"/>
        <v>632.5</v>
      </c>
      <c r="S799" s="70">
        <f t="shared" si="56"/>
        <v>0</v>
      </c>
      <c r="T799" s="70">
        <f t="shared" si="56"/>
        <v>0</v>
      </c>
      <c r="U799" s="70">
        <f t="shared" si="56"/>
        <v>0</v>
      </c>
      <c r="V799" s="23">
        <f>SUM(R799:U799)</f>
        <v>632.5</v>
      </c>
      <c r="W799" s="23">
        <f>+Q799+V799</f>
        <v>35832</v>
      </c>
      <c r="X799" s="23">
        <f>(+Q799/W799)*100</f>
        <v>98.23481803974101</v>
      </c>
      <c r="Y799" s="23">
        <f>(+V799/W799)*100</f>
        <v>1.7651819602589862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51</v>
      </c>
      <c r="K800" s="53"/>
      <c r="L800" s="70">
        <f t="shared" si="57"/>
        <v>0</v>
      </c>
      <c r="M800" s="70">
        <f t="shared" si="57"/>
        <v>0</v>
      </c>
      <c r="N800" s="70">
        <f t="shared" si="57"/>
        <v>0</v>
      </c>
      <c r="O800" s="70">
        <f t="shared" si="57"/>
        <v>31835</v>
      </c>
      <c r="P800" s="70">
        <f t="shared" si="57"/>
        <v>0</v>
      </c>
      <c r="Q800" s="23">
        <f>SUM(L800:P800)</f>
        <v>31835</v>
      </c>
      <c r="R800" s="70">
        <f t="shared" si="56"/>
        <v>0</v>
      </c>
      <c r="S800" s="70">
        <f t="shared" si="56"/>
        <v>0</v>
      </c>
      <c r="T800" s="70">
        <f t="shared" si="56"/>
        <v>0</v>
      </c>
      <c r="U800" s="70">
        <f t="shared" si="56"/>
        <v>0</v>
      </c>
      <c r="V800" s="23">
        <f>SUM(R800:U800)</f>
        <v>0</v>
      </c>
      <c r="W800" s="23">
        <f>+Q800+V800</f>
        <v>31835</v>
      </c>
      <c r="X800" s="23">
        <f>(+Q800/W800)*100</f>
        <v>100</v>
      </c>
      <c r="Y800" s="23">
        <f>(+V800/W800)*100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52</v>
      </c>
      <c r="K801" s="53"/>
      <c r="L801" s="70"/>
      <c r="M801" s="70"/>
      <c r="N801" s="70"/>
      <c r="O801" s="70">
        <f>(+O800/O798)*100</f>
        <v>92.85970556749866</v>
      </c>
      <c r="P801" s="70"/>
      <c r="Q801" s="70">
        <f>(+Q800/Q798)*100</f>
        <v>92.85970556749866</v>
      </c>
      <c r="R801" s="70">
        <f>(+R800/R798)*100</f>
        <v>0</v>
      </c>
      <c r="S801" s="70"/>
      <c r="T801" s="70"/>
      <c r="U801" s="70"/>
      <c r="V801" s="70">
        <f>(+V800/V798)*100</f>
        <v>0</v>
      </c>
      <c r="W801" s="70">
        <f>(+W800/W798)*100</f>
        <v>91.17753197729368</v>
      </c>
      <c r="X801" s="70"/>
      <c r="Y801" s="70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53</v>
      </c>
      <c r="K802" s="53"/>
      <c r="L802" s="70"/>
      <c r="M802" s="70"/>
      <c r="N802" s="70"/>
      <c r="O802" s="70">
        <f>(+O800/O799)*100</f>
        <v>90.4416255912726</v>
      </c>
      <c r="P802" s="70"/>
      <c r="Q802" s="70">
        <f>(+Q800/Q799)*100</f>
        <v>90.4416255912726</v>
      </c>
      <c r="R802" s="70">
        <f>(+R800/R799)*100</f>
        <v>0</v>
      </c>
      <c r="S802" s="70"/>
      <c r="T802" s="70"/>
      <c r="U802" s="70"/>
      <c r="V802" s="70">
        <f>(+V800/V799)*100</f>
        <v>0</v>
      </c>
      <c r="W802" s="70">
        <f>(+W800/W799)*100</f>
        <v>88.84516633177049</v>
      </c>
      <c r="X802" s="70"/>
      <c r="Y802" s="70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/>
      <c r="K803" s="53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4"/>
    </row>
    <row r="804" spans="1:26" ht="23.25">
      <c r="A804" s="4"/>
      <c r="B804" s="56"/>
      <c r="C804" s="56"/>
      <c r="D804" s="56" t="s">
        <v>78</v>
      </c>
      <c r="E804" s="56"/>
      <c r="F804" s="56"/>
      <c r="G804" s="56"/>
      <c r="H804" s="56"/>
      <c r="I804" s="61"/>
      <c r="J804" s="52" t="s">
        <v>79</v>
      </c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4" t="s">
        <v>80</v>
      </c>
      <c r="K805" s="53"/>
      <c r="L805" s="70"/>
      <c r="M805" s="23"/>
      <c r="N805" s="70"/>
      <c r="O805" s="70"/>
      <c r="P805" s="23"/>
      <c r="Q805" s="23"/>
      <c r="R805" s="23"/>
      <c r="S805" s="70"/>
      <c r="T805" s="70"/>
      <c r="U805" s="70"/>
      <c r="V805" s="23"/>
      <c r="W805" s="23"/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4" t="s">
        <v>49</v>
      </c>
      <c r="K806" s="53"/>
      <c r="L806" s="70">
        <f>+L822</f>
        <v>0</v>
      </c>
      <c r="M806" s="70">
        <f>+M822</f>
        <v>0</v>
      </c>
      <c r="N806" s="70">
        <f>+N822</f>
        <v>0</v>
      </c>
      <c r="O806" s="70">
        <f>+O822</f>
        <v>34282.9</v>
      </c>
      <c r="P806" s="70">
        <f>+P822</f>
        <v>0</v>
      </c>
      <c r="Q806" s="23">
        <f>SUM(L806:P806)</f>
        <v>34282.9</v>
      </c>
      <c r="R806" s="70">
        <f>+R822</f>
        <v>632.5</v>
      </c>
      <c r="S806" s="70"/>
      <c r="T806" s="70"/>
      <c r="U806" s="70"/>
      <c r="V806" s="23">
        <f>SUM(R806:U806)</f>
        <v>632.5</v>
      </c>
      <c r="W806" s="23">
        <f>+Q806+V806</f>
        <v>34915.4</v>
      </c>
      <c r="X806" s="23">
        <f>(+Q806/W806)*100</f>
        <v>98.18847843644924</v>
      </c>
      <c r="Y806" s="23">
        <f>(+V806/W806)*100</f>
        <v>1.811521563550754</v>
      </c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4" t="s">
        <v>50</v>
      </c>
      <c r="K807" s="53"/>
      <c r="L807" s="70">
        <f aca="true" t="shared" si="58" ref="L807:P808">+L823</f>
        <v>0</v>
      </c>
      <c r="M807" s="70">
        <f t="shared" si="58"/>
        <v>0</v>
      </c>
      <c r="N807" s="70">
        <f t="shared" si="58"/>
        <v>0</v>
      </c>
      <c r="O807" s="70">
        <f t="shared" si="58"/>
        <v>35199.5</v>
      </c>
      <c r="P807" s="70">
        <f t="shared" si="58"/>
        <v>0</v>
      </c>
      <c r="Q807" s="23">
        <f>SUM(L807:P807)</f>
        <v>35199.5</v>
      </c>
      <c r="R807" s="70">
        <f>+R823</f>
        <v>632.5</v>
      </c>
      <c r="S807" s="70"/>
      <c r="T807" s="70"/>
      <c r="U807" s="70"/>
      <c r="V807" s="23">
        <f>SUM(R807:U807)</f>
        <v>632.5</v>
      </c>
      <c r="W807" s="23">
        <f>+Q807+V807</f>
        <v>35832</v>
      </c>
      <c r="X807" s="23">
        <f>(+Q807/W807)*100</f>
        <v>98.23481803974101</v>
      </c>
      <c r="Y807" s="23">
        <f>(+V807/W807)*100</f>
        <v>1.7651819602589862</v>
      </c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51</v>
      </c>
      <c r="K808" s="53"/>
      <c r="L808" s="70">
        <f t="shared" si="58"/>
        <v>0</v>
      </c>
      <c r="M808" s="70">
        <f t="shared" si="58"/>
        <v>0</v>
      </c>
      <c r="N808" s="70">
        <f t="shared" si="58"/>
        <v>0</v>
      </c>
      <c r="O808" s="70">
        <f t="shared" si="58"/>
        <v>31835</v>
      </c>
      <c r="P808" s="70">
        <f t="shared" si="58"/>
        <v>0</v>
      </c>
      <c r="Q808" s="23">
        <f>SUM(L808:P808)</f>
        <v>31835</v>
      </c>
      <c r="R808" s="70">
        <f>+R824</f>
        <v>0</v>
      </c>
      <c r="S808" s="70"/>
      <c r="T808" s="70"/>
      <c r="U808" s="70"/>
      <c r="V808" s="23">
        <f>SUM(R808:U808)</f>
        <v>0</v>
      </c>
      <c r="W808" s="23">
        <f>+Q808+V808</f>
        <v>31835</v>
      </c>
      <c r="X808" s="23">
        <f>(+Q808/W808)*100</f>
        <v>100</v>
      </c>
      <c r="Y808" s="23">
        <f>(+V808/W808)*100</f>
        <v>0</v>
      </c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52</v>
      </c>
      <c r="K809" s="53"/>
      <c r="L809" s="70"/>
      <c r="M809" s="70"/>
      <c r="N809" s="70"/>
      <c r="O809" s="70">
        <f>(+O808/O806)*100</f>
        <v>92.85970556749866</v>
      </c>
      <c r="P809" s="70"/>
      <c r="Q809" s="70">
        <f>(+Q808/Q806)*100</f>
        <v>92.85970556749866</v>
      </c>
      <c r="R809" s="70">
        <f>(+R808/R806)*100</f>
        <v>0</v>
      </c>
      <c r="S809" s="70"/>
      <c r="T809" s="70"/>
      <c r="U809" s="70"/>
      <c r="V809" s="70">
        <f>(+V808/V806)*100</f>
        <v>0</v>
      </c>
      <c r="W809" s="70">
        <f>(+W808/W806)*100</f>
        <v>91.17753197729368</v>
      </c>
      <c r="X809" s="70"/>
      <c r="Y809" s="70">
        <f>(+Y808/Y806)*100</f>
        <v>0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193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40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127</v>
      </c>
      <c r="C819" s="51" t="s">
        <v>160</v>
      </c>
      <c r="D819" s="51" t="s">
        <v>78</v>
      </c>
      <c r="E819" s="51"/>
      <c r="F819" s="51"/>
      <c r="G819" s="51"/>
      <c r="H819" s="51"/>
      <c r="I819" s="61"/>
      <c r="J819" s="52" t="s">
        <v>53</v>
      </c>
      <c r="K819" s="55"/>
      <c r="L819" s="70"/>
      <c r="M819" s="70"/>
      <c r="N819" s="70"/>
      <c r="O819" s="70">
        <f aca="true" t="shared" si="59" ref="O819:Y819">(+O808/O807)*100</f>
        <v>90.4416255912726</v>
      </c>
      <c r="P819" s="70"/>
      <c r="Q819" s="70">
        <f t="shared" si="59"/>
        <v>90.4416255912726</v>
      </c>
      <c r="R819" s="70">
        <f t="shared" si="59"/>
        <v>0</v>
      </c>
      <c r="S819" s="70"/>
      <c r="T819" s="70"/>
      <c r="U819" s="70"/>
      <c r="V819" s="70">
        <f t="shared" si="59"/>
        <v>0</v>
      </c>
      <c r="W819" s="70">
        <f t="shared" si="59"/>
        <v>88.84516633177049</v>
      </c>
      <c r="X819" s="70"/>
      <c r="Y819" s="70">
        <f t="shared" si="59"/>
        <v>0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/>
      <c r="K820" s="55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 t="s">
        <v>81</v>
      </c>
      <c r="F821" s="51"/>
      <c r="G821" s="51"/>
      <c r="H821" s="51"/>
      <c r="I821" s="61"/>
      <c r="J821" s="52" t="s">
        <v>82</v>
      </c>
      <c r="K821" s="53"/>
      <c r="L821" s="70"/>
      <c r="M821" s="70"/>
      <c r="N821" s="70"/>
      <c r="O821" s="70"/>
      <c r="P821" s="70"/>
      <c r="Q821" s="23"/>
      <c r="R821" s="70"/>
      <c r="S821" s="70"/>
      <c r="T821" s="70"/>
      <c r="U821" s="70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4" t="s">
        <v>49</v>
      </c>
      <c r="K822" s="53"/>
      <c r="L822" s="70"/>
      <c r="M822" s="70"/>
      <c r="N822" s="70"/>
      <c r="O822" s="70">
        <f>+O831</f>
        <v>34282.9</v>
      </c>
      <c r="P822" s="70"/>
      <c r="Q822" s="23">
        <f>SUM(L822:P822)</f>
        <v>34282.9</v>
      </c>
      <c r="R822" s="70">
        <f>+R831</f>
        <v>632.5</v>
      </c>
      <c r="S822" s="70"/>
      <c r="T822" s="70"/>
      <c r="U822" s="70"/>
      <c r="V822" s="23">
        <f>SUM(R822:U822)</f>
        <v>632.5</v>
      </c>
      <c r="W822" s="23">
        <f>+Q822+V822</f>
        <v>34915.4</v>
      </c>
      <c r="X822" s="23">
        <f>(+Q822/W822)*100</f>
        <v>98.18847843644924</v>
      </c>
      <c r="Y822" s="23">
        <f>(+V822/W822)*100</f>
        <v>1.811521563550754</v>
      </c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4" t="s">
        <v>50</v>
      </c>
      <c r="K823" s="53"/>
      <c r="L823" s="70"/>
      <c r="M823" s="70"/>
      <c r="N823" s="70"/>
      <c r="O823" s="70">
        <f>+O832</f>
        <v>35199.5</v>
      </c>
      <c r="P823" s="70"/>
      <c r="Q823" s="23">
        <f>SUM(L823:P823)</f>
        <v>35199.5</v>
      </c>
      <c r="R823" s="70">
        <f>+R832</f>
        <v>632.5</v>
      </c>
      <c r="S823" s="70"/>
      <c r="T823" s="70"/>
      <c r="U823" s="70"/>
      <c r="V823" s="23">
        <f>SUM(R823:U823)</f>
        <v>632.5</v>
      </c>
      <c r="W823" s="23">
        <f>+Q823+V823</f>
        <v>35832</v>
      </c>
      <c r="X823" s="23">
        <f>(+Q823/W823)*100</f>
        <v>98.23481803974101</v>
      </c>
      <c r="Y823" s="23">
        <f>(+V823/W823)*100</f>
        <v>1.7651819602589862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51</v>
      </c>
      <c r="K824" s="53"/>
      <c r="L824" s="70"/>
      <c r="M824" s="70"/>
      <c r="N824" s="70"/>
      <c r="O824" s="70">
        <f>+O833</f>
        <v>31835</v>
      </c>
      <c r="P824" s="70"/>
      <c r="Q824" s="23">
        <f>SUM(L824:P824)</f>
        <v>31835</v>
      </c>
      <c r="R824" s="70">
        <f>+R833</f>
        <v>0</v>
      </c>
      <c r="S824" s="70"/>
      <c r="T824" s="70"/>
      <c r="U824" s="70"/>
      <c r="V824" s="23">
        <f>SUM(R824:U824)</f>
        <v>0</v>
      </c>
      <c r="W824" s="23">
        <f>+Q824+V824</f>
        <v>31835</v>
      </c>
      <c r="X824" s="23">
        <f>(+Q824/W824)*100</f>
        <v>100</v>
      </c>
      <c r="Y824" s="23">
        <f>(+V824/W824)*100</f>
        <v>0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52</v>
      </c>
      <c r="K825" s="53"/>
      <c r="L825" s="70"/>
      <c r="M825" s="70"/>
      <c r="N825" s="70"/>
      <c r="O825" s="70">
        <f>(+O824/O822)*100</f>
        <v>92.85970556749866</v>
      </c>
      <c r="P825" s="70"/>
      <c r="Q825" s="70">
        <f>(+Q824/Q822)*100</f>
        <v>92.85970556749866</v>
      </c>
      <c r="R825" s="70">
        <f>(+R824/R822)*100</f>
        <v>0</v>
      </c>
      <c r="S825" s="70"/>
      <c r="T825" s="70"/>
      <c r="U825" s="70"/>
      <c r="V825" s="70">
        <f>(+V824/V822)*100</f>
        <v>0</v>
      </c>
      <c r="W825" s="70">
        <f>(+W824/W822)*100</f>
        <v>91.17753197729368</v>
      </c>
      <c r="X825" s="70"/>
      <c r="Y825" s="70">
        <f>(+Y824/Y822)*100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53</v>
      </c>
      <c r="K826" s="53"/>
      <c r="L826" s="70"/>
      <c r="M826" s="70"/>
      <c r="N826" s="70"/>
      <c r="O826" s="70">
        <f>(+O824/O823)*100</f>
        <v>90.4416255912726</v>
      </c>
      <c r="P826" s="70"/>
      <c r="Q826" s="70">
        <f>(+Q824/Q823)*100</f>
        <v>90.4416255912726</v>
      </c>
      <c r="R826" s="70">
        <f>(+R824/R823)*100</f>
        <v>0</v>
      </c>
      <c r="S826" s="70"/>
      <c r="T826" s="70"/>
      <c r="U826" s="70"/>
      <c r="V826" s="70">
        <f>(+V824/V823)*100</f>
        <v>0</v>
      </c>
      <c r="W826" s="70">
        <f>(+W824/W823)*100</f>
        <v>88.84516633177049</v>
      </c>
      <c r="X826" s="70"/>
      <c r="Y826" s="70">
        <f>(+Y824/Y823)*100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/>
      <c r="K827" s="53"/>
      <c r="L827" s="70"/>
      <c r="M827" s="23"/>
      <c r="N827" s="70"/>
      <c r="O827" s="70"/>
      <c r="P827" s="23"/>
      <c r="Q827" s="23"/>
      <c r="R827" s="70"/>
      <c r="S827" s="70"/>
      <c r="T827" s="70"/>
      <c r="U827" s="70"/>
      <c r="V827" s="23"/>
      <c r="W827" s="23"/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 t="s">
        <v>142</v>
      </c>
      <c r="G828" s="51"/>
      <c r="H828" s="51"/>
      <c r="I828" s="61"/>
      <c r="J828" s="52" t="s">
        <v>143</v>
      </c>
      <c r="K828" s="53"/>
      <c r="L828" s="70"/>
      <c r="M828" s="23"/>
      <c r="N828" s="70"/>
      <c r="O828" s="70"/>
      <c r="P828" s="23"/>
      <c r="Q828" s="23"/>
      <c r="R828" s="70"/>
      <c r="S828" s="70"/>
      <c r="T828" s="70"/>
      <c r="U828" s="70"/>
      <c r="V828" s="23"/>
      <c r="W828" s="23"/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144</v>
      </c>
      <c r="K829" s="53"/>
      <c r="L829" s="70"/>
      <c r="M829" s="23"/>
      <c r="N829" s="70"/>
      <c r="O829" s="70"/>
      <c r="P829" s="23"/>
      <c r="Q829" s="23"/>
      <c r="R829" s="70"/>
      <c r="S829" s="70"/>
      <c r="T829" s="70"/>
      <c r="U829" s="70"/>
      <c r="V829" s="23"/>
      <c r="W829" s="23"/>
      <c r="X829" s="23"/>
      <c r="Y829" s="23"/>
      <c r="Z829" s="4"/>
    </row>
    <row r="830" spans="1:26" ht="23.25">
      <c r="A830" s="4"/>
      <c r="B830" s="56"/>
      <c r="C830" s="57"/>
      <c r="D830" s="57"/>
      <c r="E830" s="57"/>
      <c r="F830" s="57"/>
      <c r="G830" s="57"/>
      <c r="H830" s="57"/>
      <c r="I830" s="52"/>
      <c r="J830" s="52" t="s">
        <v>145</v>
      </c>
      <c r="K830" s="53"/>
      <c r="L830" s="70"/>
      <c r="M830" s="23"/>
      <c r="N830" s="70"/>
      <c r="O830" s="70"/>
      <c r="P830" s="23"/>
      <c r="Q830" s="23"/>
      <c r="R830" s="70"/>
      <c r="S830" s="70"/>
      <c r="T830" s="70"/>
      <c r="U830" s="70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4" t="s">
        <v>49</v>
      </c>
      <c r="K831" s="53"/>
      <c r="L831" s="70"/>
      <c r="M831" s="70"/>
      <c r="N831" s="70"/>
      <c r="O831" s="70">
        <f>+O839</f>
        <v>34282.9</v>
      </c>
      <c r="P831" s="70"/>
      <c r="Q831" s="23">
        <f>SUM(L831:P831)</f>
        <v>34282.9</v>
      </c>
      <c r="R831" s="70">
        <f>+R839</f>
        <v>632.5</v>
      </c>
      <c r="S831" s="70"/>
      <c r="T831" s="70"/>
      <c r="U831" s="70"/>
      <c r="V831" s="23">
        <f>SUM(R831:U831)</f>
        <v>632.5</v>
      </c>
      <c r="W831" s="23">
        <f>+Q831+V831</f>
        <v>34915.4</v>
      </c>
      <c r="X831" s="23">
        <f>(+Q831/W831)*100</f>
        <v>98.18847843644924</v>
      </c>
      <c r="Y831" s="23">
        <f>(+V831/W831)*100</f>
        <v>1.811521563550754</v>
      </c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4" t="s">
        <v>50</v>
      </c>
      <c r="K832" s="53"/>
      <c r="L832" s="70"/>
      <c r="M832" s="70"/>
      <c r="N832" s="70"/>
      <c r="O832" s="70">
        <f>+O840</f>
        <v>35199.5</v>
      </c>
      <c r="P832" s="70"/>
      <c r="Q832" s="23">
        <f>SUM(L832:P832)</f>
        <v>35199.5</v>
      </c>
      <c r="R832" s="70">
        <f>+R840</f>
        <v>632.5</v>
      </c>
      <c r="S832" s="70"/>
      <c r="T832" s="70"/>
      <c r="U832" s="70"/>
      <c r="V832" s="23">
        <f>SUM(R832:U832)</f>
        <v>632.5</v>
      </c>
      <c r="W832" s="23">
        <f>+Q832+V832</f>
        <v>35832</v>
      </c>
      <c r="X832" s="23">
        <f>(+Q832/W832)*100</f>
        <v>98.23481803974101</v>
      </c>
      <c r="Y832" s="23">
        <f>(+V832/W832)*100</f>
        <v>1.7651819602589862</v>
      </c>
      <c r="Z832" s="4"/>
    </row>
    <row r="833" spans="1:26" ht="23.25">
      <c r="A833" s="4"/>
      <c r="B833" s="51"/>
      <c r="C833" s="51"/>
      <c r="D833" s="51"/>
      <c r="E833" s="51"/>
      <c r="F833" s="51"/>
      <c r="G833" s="51"/>
      <c r="H833" s="51"/>
      <c r="I833" s="61"/>
      <c r="J833" s="52" t="s">
        <v>51</v>
      </c>
      <c r="K833" s="53"/>
      <c r="L833" s="70"/>
      <c r="M833" s="70"/>
      <c r="N833" s="70"/>
      <c r="O833" s="70">
        <f>+O841</f>
        <v>31835</v>
      </c>
      <c r="P833" s="70"/>
      <c r="Q833" s="23">
        <f>SUM(L833:P833)</f>
        <v>31835</v>
      </c>
      <c r="R833" s="70">
        <f>+R841</f>
        <v>0</v>
      </c>
      <c r="S833" s="70"/>
      <c r="T833" s="70"/>
      <c r="U833" s="70"/>
      <c r="V833" s="23">
        <f>SUM(R833:U833)</f>
        <v>0</v>
      </c>
      <c r="W833" s="23">
        <f>+Q833+V833</f>
        <v>31835</v>
      </c>
      <c r="X833" s="23">
        <f>(+Q833/W833)*100</f>
        <v>100</v>
      </c>
      <c r="Y833" s="23">
        <f>(+V833/W833)*100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52</v>
      </c>
      <c r="K834" s="53"/>
      <c r="L834" s="70"/>
      <c r="M834" s="70"/>
      <c r="N834" s="70"/>
      <c r="O834" s="70">
        <f>(+O833/O831)*100</f>
        <v>92.85970556749866</v>
      </c>
      <c r="P834" s="70"/>
      <c r="Q834" s="70">
        <f>(+Q833/Q831)*100</f>
        <v>92.85970556749866</v>
      </c>
      <c r="R834" s="70">
        <f>(+R833/R831)*100</f>
        <v>0</v>
      </c>
      <c r="S834" s="70"/>
      <c r="T834" s="70"/>
      <c r="U834" s="70"/>
      <c r="V834" s="70">
        <f>(+V833/V831)*100</f>
        <v>0</v>
      </c>
      <c r="W834" s="70">
        <f>(+W833/W831)*100</f>
        <v>91.17753197729368</v>
      </c>
      <c r="X834" s="70"/>
      <c r="Y834" s="70">
        <f>(+Y833/Y831)*100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53</v>
      </c>
      <c r="K835" s="53"/>
      <c r="L835" s="70"/>
      <c r="M835" s="70"/>
      <c r="N835" s="70"/>
      <c r="O835" s="70">
        <f>(+O833/O832)*100</f>
        <v>90.4416255912726</v>
      </c>
      <c r="P835" s="70"/>
      <c r="Q835" s="70">
        <f>(+Q833/Q832)*100</f>
        <v>90.4416255912726</v>
      </c>
      <c r="R835" s="70">
        <f>(+R833/R832)*100</f>
        <v>0</v>
      </c>
      <c r="S835" s="70"/>
      <c r="T835" s="70"/>
      <c r="U835" s="70"/>
      <c r="V835" s="70">
        <f>(+V833/V832)*100</f>
        <v>0</v>
      </c>
      <c r="W835" s="70">
        <f>(+W833/W832)*100</f>
        <v>88.84516633177049</v>
      </c>
      <c r="X835" s="70"/>
      <c r="Y835" s="70">
        <f>(+Y833/Y832)*100</f>
        <v>0</v>
      </c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/>
      <c r="K836" s="53"/>
      <c r="L836" s="70"/>
      <c r="M836" s="23"/>
      <c r="N836" s="70"/>
      <c r="O836" s="70"/>
      <c r="P836" s="23"/>
      <c r="Q836" s="23"/>
      <c r="R836" s="70"/>
      <c r="S836" s="70"/>
      <c r="T836" s="70"/>
      <c r="U836" s="70"/>
      <c r="V836" s="23"/>
      <c r="W836" s="23"/>
      <c r="X836" s="23"/>
      <c r="Y836" s="23"/>
      <c r="Z836" s="4"/>
    </row>
    <row r="837" spans="1:26" ht="23.25">
      <c r="A837" s="4"/>
      <c r="B837" s="56"/>
      <c r="C837" s="57"/>
      <c r="D837" s="57"/>
      <c r="E837" s="57"/>
      <c r="F837" s="57"/>
      <c r="G837" s="51" t="s">
        <v>63</v>
      </c>
      <c r="H837" s="51"/>
      <c r="I837" s="61"/>
      <c r="J837" s="52" t="s">
        <v>65</v>
      </c>
      <c r="K837" s="53"/>
      <c r="L837" s="70"/>
      <c r="M837" s="23"/>
      <c r="N837" s="70"/>
      <c r="O837" s="70"/>
      <c r="P837" s="23"/>
      <c r="Q837" s="23"/>
      <c r="R837" s="70"/>
      <c r="S837" s="70"/>
      <c r="T837" s="70"/>
      <c r="U837" s="70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 t="s">
        <v>64</v>
      </c>
      <c r="K838" s="53"/>
      <c r="L838" s="70"/>
      <c r="M838" s="23"/>
      <c r="N838" s="70"/>
      <c r="O838" s="70"/>
      <c r="P838" s="23"/>
      <c r="Q838" s="23"/>
      <c r="R838" s="70"/>
      <c r="S838" s="70"/>
      <c r="T838" s="70"/>
      <c r="U838" s="70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4" t="s">
        <v>49</v>
      </c>
      <c r="K839" s="53"/>
      <c r="L839" s="70"/>
      <c r="M839" s="70"/>
      <c r="N839" s="70"/>
      <c r="O839" s="70">
        <f>+O846</f>
        <v>34282.9</v>
      </c>
      <c r="P839" s="70"/>
      <c r="Q839" s="23">
        <f>SUM(L839:P839)</f>
        <v>34282.9</v>
      </c>
      <c r="R839" s="70">
        <f>+R846</f>
        <v>632.5</v>
      </c>
      <c r="S839" s="70"/>
      <c r="T839" s="70"/>
      <c r="U839" s="70"/>
      <c r="V839" s="23">
        <f>SUM(R839:U839)</f>
        <v>632.5</v>
      </c>
      <c r="W839" s="23">
        <f>+Q839+V839</f>
        <v>34915.4</v>
      </c>
      <c r="X839" s="23">
        <f>(+Q839/W839)*100</f>
        <v>98.18847843644924</v>
      </c>
      <c r="Y839" s="23">
        <f>(+V839/W839)*100</f>
        <v>1.811521563550754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4" t="s">
        <v>50</v>
      </c>
      <c r="K840" s="53"/>
      <c r="L840" s="70"/>
      <c r="M840" s="70"/>
      <c r="N840" s="70"/>
      <c r="O840" s="70">
        <f>+O847</f>
        <v>35199.5</v>
      </c>
      <c r="P840" s="70"/>
      <c r="Q840" s="23">
        <f>SUM(L840:P840)</f>
        <v>35199.5</v>
      </c>
      <c r="R840" s="70">
        <f>+R847</f>
        <v>632.5</v>
      </c>
      <c r="S840" s="70"/>
      <c r="T840" s="70"/>
      <c r="U840" s="70"/>
      <c r="V840" s="23">
        <f>SUM(R840:U840)</f>
        <v>632.5</v>
      </c>
      <c r="W840" s="23">
        <f>+Q840+V840</f>
        <v>35832</v>
      </c>
      <c r="X840" s="23">
        <f>(+Q840/W840)*100</f>
        <v>98.23481803974101</v>
      </c>
      <c r="Y840" s="23">
        <f>(+V840/W840)*100</f>
        <v>1.7651819602589862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51</v>
      </c>
      <c r="K841" s="53"/>
      <c r="L841" s="70"/>
      <c r="M841" s="70"/>
      <c r="N841" s="70"/>
      <c r="O841" s="70">
        <f>+O848</f>
        <v>31835</v>
      </c>
      <c r="P841" s="70"/>
      <c r="Q841" s="23">
        <f>SUM(L841:P841)</f>
        <v>31835</v>
      </c>
      <c r="R841" s="70">
        <f>+R848</f>
        <v>0</v>
      </c>
      <c r="S841" s="70"/>
      <c r="T841" s="70"/>
      <c r="U841" s="70"/>
      <c r="V841" s="23">
        <f>SUM(R841:U841)</f>
        <v>0</v>
      </c>
      <c r="W841" s="23">
        <f>+Q841+V841</f>
        <v>31835</v>
      </c>
      <c r="X841" s="23">
        <f>(+Q841/W841)*100</f>
        <v>100</v>
      </c>
      <c r="Y841" s="23">
        <f>(+V841/W841)*100</f>
        <v>0</v>
      </c>
      <c r="Z841" s="4"/>
    </row>
    <row r="842" spans="1:26" ht="23.25">
      <c r="A842" s="4"/>
      <c r="B842" s="56"/>
      <c r="C842" s="56"/>
      <c r="D842" s="56"/>
      <c r="E842" s="56"/>
      <c r="F842" s="56"/>
      <c r="G842" s="51"/>
      <c r="H842" s="51"/>
      <c r="I842" s="61"/>
      <c r="J842" s="52" t="s">
        <v>52</v>
      </c>
      <c r="K842" s="53"/>
      <c r="L842" s="70"/>
      <c r="M842" s="70"/>
      <c r="N842" s="70"/>
      <c r="O842" s="70">
        <f>(+O841/O839)*100</f>
        <v>92.85970556749866</v>
      </c>
      <c r="P842" s="70"/>
      <c r="Q842" s="70">
        <f>(+Q841/Q839)*100</f>
        <v>92.85970556749866</v>
      </c>
      <c r="R842" s="70">
        <f>(+R841/R839)*100</f>
        <v>0</v>
      </c>
      <c r="S842" s="70"/>
      <c r="T842" s="70"/>
      <c r="U842" s="70"/>
      <c r="V842" s="70">
        <f>(+V841/V839)*100</f>
        <v>0</v>
      </c>
      <c r="W842" s="70">
        <f>(+W841/W839)*100</f>
        <v>91.17753197729368</v>
      </c>
      <c r="X842" s="70"/>
      <c r="Y842" s="70">
        <f>(+Y841/Y839)*100</f>
        <v>0</v>
      </c>
      <c r="Z842" s="4"/>
    </row>
    <row r="843" spans="1:26" ht="23.25">
      <c r="A843" s="4"/>
      <c r="B843" s="56"/>
      <c r="C843" s="57"/>
      <c r="D843" s="57"/>
      <c r="E843" s="57"/>
      <c r="F843" s="57"/>
      <c r="G843" s="51"/>
      <c r="H843" s="51"/>
      <c r="I843" s="61"/>
      <c r="J843" s="52" t="s">
        <v>53</v>
      </c>
      <c r="K843" s="53"/>
      <c r="L843" s="70"/>
      <c r="M843" s="70"/>
      <c r="N843" s="70"/>
      <c r="O843" s="70">
        <f>(+O841/O840)*100</f>
        <v>90.4416255912726</v>
      </c>
      <c r="P843" s="70"/>
      <c r="Q843" s="70">
        <f>(+Q841/Q840)*100</f>
        <v>90.4416255912726</v>
      </c>
      <c r="R843" s="70">
        <f>(+R841/R840)*100</f>
        <v>0</v>
      </c>
      <c r="S843" s="70"/>
      <c r="T843" s="70"/>
      <c r="U843" s="70"/>
      <c r="V843" s="70">
        <f>(+V841/V840)*100</f>
        <v>0</v>
      </c>
      <c r="W843" s="70">
        <f>(+W841/W840)*100</f>
        <v>88.84516633177049</v>
      </c>
      <c r="X843" s="70"/>
      <c r="Y843" s="70">
        <f>(+Y841/Y840)*100</f>
        <v>0</v>
      </c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/>
      <c r="K844" s="53"/>
      <c r="L844" s="70"/>
      <c r="M844" s="23"/>
      <c r="N844" s="70"/>
      <c r="O844" s="70"/>
      <c r="P844" s="23"/>
      <c r="Q844" s="23"/>
      <c r="R844" s="23"/>
      <c r="S844" s="70"/>
      <c r="T844" s="70"/>
      <c r="U844" s="70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 t="s">
        <v>125</v>
      </c>
      <c r="I845" s="61"/>
      <c r="J845" s="52" t="s">
        <v>126</v>
      </c>
      <c r="K845" s="53"/>
      <c r="L845" s="70"/>
      <c r="M845" s="23"/>
      <c r="N845" s="70"/>
      <c r="O845" s="70"/>
      <c r="P845" s="23"/>
      <c r="Q845" s="23"/>
      <c r="R845" s="23"/>
      <c r="S845" s="70"/>
      <c r="T845" s="70"/>
      <c r="U845" s="70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4" t="s">
        <v>49</v>
      </c>
      <c r="K846" s="53"/>
      <c r="L846" s="70"/>
      <c r="M846" s="70"/>
      <c r="N846" s="70"/>
      <c r="O846" s="70">
        <v>34282.9</v>
      </c>
      <c r="P846" s="70"/>
      <c r="Q846" s="23">
        <f>SUM(L846:P846)</f>
        <v>34282.9</v>
      </c>
      <c r="R846" s="70">
        <v>632.5</v>
      </c>
      <c r="S846" s="70"/>
      <c r="T846" s="70"/>
      <c r="U846" s="70"/>
      <c r="V846" s="23">
        <f>SUM(R846:U846)</f>
        <v>632.5</v>
      </c>
      <c r="W846" s="23">
        <f>+Q846+V846</f>
        <v>34915.4</v>
      </c>
      <c r="X846" s="23">
        <f>(+Q846/W846)*100</f>
        <v>98.18847843644924</v>
      </c>
      <c r="Y846" s="23">
        <f>(+V846/W846)*100</f>
        <v>1.811521563550754</v>
      </c>
      <c r="Z846" s="4"/>
    </row>
    <row r="847" spans="1:26" ht="23.25">
      <c r="A847" s="4"/>
      <c r="B847" s="56"/>
      <c r="C847" s="57"/>
      <c r="D847" s="57"/>
      <c r="E847" s="57"/>
      <c r="F847" s="57"/>
      <c r="G847" s="57"/>
      <c r="H847" s="57"/>
      <c r="I847" s="52"/>
      <c r="J847" s="54" t="s">
        <v>50</v>
      </c>
      <c r="K847" s="53"/>
      <c r="L847" s="70"/>
      <c r="M847" s="70"/>
      <c r="N847" s="70"/>
      <c r="O847" s="70">
        <v>35199.5</v>
      </c>
      <c r="P847" s="70"/>
      <c r="Q847" s="23">
        <f>SUM(L847:P847)</f>
        <v>35199.5</v>
      </c>
      <c r="R847" s="70">
        <v>632.5</v>
      </c>
      <c r="S847" s="70"/>
      <c r="T847" s="70"/>
      <c r="U847" s="70"/>
      <c r="V847" s="23">
        <f>SUM(R847:U847)</f>
        <v>632.5</v>
      </c>
      <c r="W847" s="23">
        <f>+Q847+V847</f>
        <v>35832</v>
      </c>
      <c r="X847" s="23">
        <f>(+Q847/W847)*100</f>
        <v>98.23481803974101</v>
      </c>
      <c r="Y847" s="23">
        <f>(+V847/W847)*100</f>
        <v>1.7651819602589862</v>
      </c>
      <c r="Z847" s="4"/>
    </row>
    <row r="848" spans="1:26" ht="23.25">
      <c r="A848" s="4"/>
      <c r="B848" s="51"/>
      <c r="C848" s="51"/>
      <c r="D848" s="51"/>
      <c r="E848" s="51"/>
      <c r="F848" s="51"/>
      <c r="G848" s="51"/>
      <c r="H848" s="51"/>
      <c r="I848" s="61"/>
      <c r="J848" s="52" t="s">
        <v>51</v>
      </c>
      <c r="K848" s="53"/>
      <c r="L848" s="70"/>
      <c r="M848" s="70"/>
      <c r="N848" s="70"/>
      <c r="O848" s="70">
        <v>31835</v>
      </c>
      <c r="P848" s="70"/>
      <c r="Q848" s="23">
        <f>SUM(L848:P848)</f>
        <v>31835</v>
      </c>
      <c r="R848" s="70">
        <v>0</v>
      </c>
      <c r="S848" s="70"/>
      <c r="T848" s="70"/>
      <c r="U848" s="70"/>
      <c r="V848" s="23">
        <f>SUM(R848:U848)</f>
        <v>0</v>
      </c>
      <c r="W848" s="23">
        <f>+Q848+V848</f>
        <v>31835</v>
      </c>
      <c r="X848" s="23">
        <f>(+Q848/W848)*100</f>
        <v>100</v>
      </c>
      <c r="Y848" s="23">
        <f>(+V848/W848)*100</f>
        <v>0</v>
      </c>
      <c r="Z848" s="4"/>
    </row>
    <row r="849" spans="1:26" ht="23.25">
      <c r="A849" s="4"/>
      <c r="B849" s="51"/>
      <c r="C849" s="51"/>
      <c r="D849" s="51"/>
      <c r="E849" s="51"/>
      <c r="F849" s="51"/>
      <c r="G849" s="51"/>
      <c r="H849" s="51"/>
      <c r="I849" s="61"/>
      <c r="J849" s="52" t="s">
        <v>52</v>
      </c>
      <c r="K849" s="53"/>
      <c r="L849" s="70"/>
      <c r="M849" s="70"/>
      <c r="N849" s="70"/>
      <c r="O849" s="70">
        <f>(+O848/O846)*100</f>
        <v>92.85970556749866</v>
      </c>
      <c r="P849" s="70"/>
      <c r="Q849" s="70">
        <f>(+Q848/Q846)*100</f>
        <v>92.85970556749866</v>
      </c>
      <c r="R849" s="70">
        <f>(+R848/R846)*100</f>
        <v>0</v>
      </c>
      <c r="S849" s="70"/>
      <c r="T849" s="70"/>
      <c r="U849" s="70"/>
      <c r="V849" s="70">
        <f>(+V848/V846)*100</f>
        <v>0</v>
      </c>
      <c r="W849" s="70">
        <f>(+W848/W846)*100</f>
        <v>91.17753197729368</v>
      </c>
      <c r="X849" s="70"/>
      <c r="Y849" s="70">
        <f>(+Y848/Y846)*100</f>
        <v>0</v>
      </c>
      <c r="Z849" s="4"/>
    </row>
    <row r="850" spans="1:26" ht="23.25">
      <c r="A850" s="4"/>
      <c r="B850" s="51"/>
      <c r="C850" s="51"/>
      <c r="D850" s="51"/>
      <c r="E850" s="51"/>
      <c r="F850" s="51"/>
      <c r="G850" s="51"/>
      <c r="H850" s="51"/>
      <c r="I850" s="61"/>
      <c r="J850" s="52" t="s">
        <v>53</v>
      </c>
      <c r="K850" s="53"/>
      <c r="L850" s="70"/>
      <c r="M850" s="70"/>
      <c r="N850" s="70"/>
      <c r="O850" s="70">
        <f>(+O848/O847)*100</f>
        <v>90.4416255912726</v>
      </c>
      <c r="P850" s="70"/>
      <c r="Q850" s="70">
        <f>(+Q848/Q847)*100</f>
        <v>90.4416255912726</v>
      </c>
      <c r="R850" s="70">
        <f>(+R848/R847)*100</f>
        <v>0</v>
      </c>
      <c r="S850" s="70"/>
      <c r="T850" s="70"/>
      <c r="U850" s="70"/>
      <c r="V850" s="70">
        <f>(+V848/V847)*100</f>
        <v>0</v>
      </c>
      <c r="W850" s="70">
        <f>(+W848/W847)*100</f>
        <v>88.84516633177049</v>
      </c>
      <c r="X850" s="70"/>
      <c r="Y850" s="70">
        <f>(+Y848/Y847)*100</f>
        <v>0</v>
      </c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/>
      <c r="K851" s="53"/>
      <c r="L851" s="70"/>
      <c r="M851" s="23"/>
      <c r="N851" s="70"/>
      <c r="O851" s="70"/>
      <c r="P851" s="23"/>
      <c r="Q851" s="23"/>
      <c r="R851" s="23"/>
      <c r="S851" s="70"/>
      <c r="T851" s="70"/>
      <c r="U851" s="70"/>
      <c r="V851" s="23"/>
      <c r="W851" s="23"/>
      <c r="X851" s="23"/>
      <c r="Y851" s="23"/>
      <c r="Z851" s="4"/>
    </row>
    <row r="852" spans="1:26" ht="23.25">
      <c r="A852" s="4"/>
      <c r="B852" s="56"/>
      <c r="C852" s="56" t="s">
        <v>162</v>
      </c>
      <c r="D852" s="56"/>
      <c r="E852" s="56"/>
      <c r="F852" s="56"/>
      <c r="G852" s="56"/>
      <c r="H852" s="56"/>
      <c r="I852" s="61"/>
      <c r="J852" s="52" t="s">
        <v>163</v>
      </c>
      <c r="K852" s="53"/>
      <c r="L852" s="70"/>
      <c r="M852" s="23"/>
      <c r="N852" s="70"/>
      <c r="O852" s="70"/>
      <c r="P852" s="23"/>
      <c r="Q852" s="23"/>
      <c r="R852" s="23"/>
      <c r="S852" s="70"/>
      <c r="T852" s="70"/>
      <c r="U852" s="70"/>
      <c r="V852" s="23"/>
      <c r="W852" s="23"/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4" t="s">
        <v>49</v>
      </c>
      <c r="K853" s="53"/>
      <c r="L853" s="70">
        <f aca="true" t="shared" si="60" ref="L853:P854">+L870</f>
        <v>0</v>
      </c>
      <c r="M853" s="70">
        <f t="shared" si="60"/>
        <v>0</v>
      </c>
      <c r="N853" s="70">
        <f t="shared" si="60"/>
        <v>0</v>
      </c>
      <c r="O853" s="70">
        <f t="shared" si="60"/>
        <v>11549174.8</v>
      </c>
      <c r="P853" s="70">
        <f t="shared" si="60"/>
        <v>0</v>
      </c>
      <c r="Q853" s="23">
        <f>SUM(L853:P853)</f>
        <v>11549174.8</v>
      </c>
      <c r="R853" s="70">
        <f>+R870</f>
        <v>5442.5</v>
      </c>
      <c r="S853" s="70"/>
      <c r="T853" s="70"/>
      <c r="U853" s="70"/>
      <c r="V853" s="23">
        <f>SUM(R853:U853)</f>
        <v>5442.5</v>
      </c>
      <c r="W853" s="23">
        <f>+Q853+V853</f>
        <v>11554617.3</v>
      </c>
      <c r="X853" s="23">
        <f>(+Q853/W853)*100</f>
        <v>99.95289761782071</v>
      </c>
      <c r="Y853" s="23">
        <f>(+V853/W853)*100</f>
        <v>0.04710238217928689</v>
      </c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4" t="s">
        <v>50</v>
      </c>
      <c r="K854" s="53"/>
      <c r="L854" s="70">
        <f t="shared" si="60"/>
        <v>0</v>
      </c>
      <c r="M854" s="70">
        <f t="shared" si="60"/>
        <v>0</v>
      </c>
      <c r="N854" s="70">
        <f t="shared" si="60"/>
        <v>0</v>
      </c>
      <c r="O854" s="70">
        <f t="shared" si="60"/>
        <v>11558337.700000001</v>
      </c>
      <c r="P854" s="70">
        <f t="shared" si="60"/>
        <v>0</v>
      </c>
      <c r="Q854" s="23">
        <f>SUM(L854:P854)</f>
        <v>11558337.700000001</v>
      </c>
      <c r="R854" s="70">
        <f>+R871</f>
        <v>5442.5</v>
      </c>
      <c r="S854" s="70"/>
      <c r="T854" s="70"/>
      <c r="U854" s="70"/>
      <c r="V854" s="23">
        <f>SUM(R854:U854)</f>
        <v>5442.5</v>
      </c>
      <c r="W854" s="23">
        <f>+Q854+V854</f>
        <v>11563780.200000001</v>
      </c>
      <c r="X854" s="23">
        <f>(+Q854/W854)*100</f>
        <v>99.95293494077309</v>
      </c>
      <c r="Y854" s="23">
        <f>(+V854/W854)*100</f>
        <v>0.04706505922691266</v>
      </c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194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40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127</v>
      </c>
      <c r="C864" s="51" t="s">
        <v>162</v>
      </c>
      <c r="D864" s="51"/>
      <c r="E864" s="51"/>
      <c r="F864" s="51"/>
      <c r="G864" s="51"/>
      <c r="H864" s="51"/>
      <c r="I864" s="61"/>
      <c r="J864" s="52" t="s">
        <v>51</v>
      </c>
      <c r="K864" s="55"/>
      <c r="L864" s="70"/>
      <c r="M864" s="70"/>
      <c r="N864" s="70"/>
      <c r="O864" s="70">
        <f>+O872</f>
        <v>11531198.1</v>
      </c>
      <c r="P864" s="70"/>
      <c r="Q864" s="23">
        <f>SUM(L864:P864)</f>
        <v>11531198.1</v>
      </c>
      <c r="R864" s="70">
        <f>+R872</f>
        <v>5042</v>
      </c>
      <c r="S864" s="70"/>
      <c r="T864" s="70"/>
      <c r="U864" s="70"/>
      <c r="V864" s="23">
        <f>SUM(R864:U864)</f>
        <v>5042</v>
      </c>
      <c r="W864" s="23">
        <f>+Q864+V864</f>
        <v>11536240.1</v>
      </c>
      <c r="X864" s="23">
        <f>(+Q864/W864)*100</f>
        <v>99.95629425223214</v>
      </c>
      <c r="Y864" s="23">
        <f>(+V864/W864)*100</f>
        <v>0.043705747767853756</v>
      </c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2" t="s">
        <v>52</v>
      </c>
      <c r="K865" s="55"/>
      <c r="L865" s="70"/>
      <c r="M865" s="70"/>
      <c r="N865" s="70"/>
      <c r="O865" s="70">
        <f>(+O864/O853)*100</f>
        <v>99.8443464549519</v>
      </c>
      <c r="P865" s="70"/>
      <c r="Q865" s="70">
        <f>(+Q864/Q853)*100</f>
        <v>99.8443464549519</v>
      </c>
      <c r="R865" s="70">
        <f>(+R864/R853)*100</f>
        <v>92.64124942581535</v>
      </c>
      <c r="S865" s="70"/>
      <c r="T865" s="70"/>
      <c r="U865" s="70"/>
      <c r="V865" s="70">
        <f>(+V864/V853)*100</f>
        <v>92.64124942581535</v>
      </c>
      <c r="W865" s="70">
        <f>(+W864/W853)*100</f>
        <v>99.8409536246605</v>
      </c>
      <c r="X865" s="70"/>
      <c r="Y865" s="70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53</v>
      </c>
      <c r="K866" s="53"/>
      <c r="L866" s="70"/>
      <c r="M866" s="70"/>
      <c r="N866" s="70"/>
      <c r="O866" s="70">
        <f>(+O864/O854)*100</f>
        <v>99.76519460925596</v>
      </c>
      <c r="P866" s="70"/>
      <c r="Q866" s="70">
        <f>(+Q864/Q854)*100</f>
        <v>99.76519460925596</v>
      </c>
      <c r="R866" s="70">
        <f>(+R864/R854)*100</f>
        <v>92.64124942581535</v>
      </c>
      <c r="S866" s="70"/>
      <c r="T866" s="70"/>
      <c r="U866" s="70"/>
      <c r="V866" s="70">
        <f>(+V864/V854)*100</f>
        <v>92.64124942581535</v>
      </c>
      <c r="W866" s="70">
        <f>(+W864/W854)*100</f>
        <v>99.76184172023608</v>
      </c>
      <c r="X866" s="70"/>
      <c r="Y866" s="70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/>
      <c r="K867" s="53"/>
      <c r="L867" s="70"/>
      <c r="M867" s="23"/>
      <c r="N867" s="70"/>
      <c r="O867" s="70"/>
      <c r="P867" s="23"/>
      <c r="Q867" s="23"/>
      <c r="R867" s="23"/>
      <c r="S867" s="70"/>
      <c r="T867" s="70"/>
      <c r="U867" s="70"/>
      <c r="V867" s="23"/>
      <c r="W867" s="23"/>
      <c r="X867" s="23"/>
      <c r="Y867" s="23"/>
      <c r="Z867" s="4"/>
    </row>
    <row r="868" spans="1:26" ht="23.25">
      <c r="A868" s="4"/>
      <c r="B868" s="56"/>
      <c r="C868" s="56"/>
      <c r="D868" s="56" t="s">
        <v>78</v>
      </c>
      <c r="E868" s="56"/>
      <c r="F868" s="56"/>
      <c r="G868" s="56"/>
      <c r="H868" s="56"/>
      <c r="I868" s="61"/>
      <c r="J868" s="52" t="s">
        <v>79</v>
      </c>
      <c r="K868" s="53"/>
      <c r="L868" s="70"/>
      <c r="M868" s="23"/>
      <c r="N868" s="70"/>
      <c r="O868" s="70"/>
      <c r="P868" s="23"/>
      <c r="Q868" s="23"/>
      <c r="R868" s="23"/>
      <c r="S868" s="70"/>
      <c r="T868" s="70"/>
      <c r="U868" s="70"/>
      <c r="V868" s="23"/>
      <c r="W868" s="23"/>
      <c r="X868" s="23"/>
      <c r="Y868" s="23"/>
      <c r="Z868" s="4"/>
    </row>
    <row r="869" spans="1:26" ht="23.25">
      <c r="A869" s="4"/>
      <c r="B869" s="56"/>
      <c r="C869" s="56"/>
      <c r="D869" s="56"/>
      <c r="E869" s="56"/>
      <c r="F869" s="56"/>
      <c r="G869" s="56"/>
      <c r="H869" s="56"/>
      <c r="I869" s="61"/>
      <c r="J869" s="54" t="s">
        <v>80</v>
      </c>
      <c r="K869" s="53"/>
      <c r="L869" s="70"/>
      <c r="M869" s="23"/>
      <c r="N869" s="70"/>
      <c r="O869" s="70"/>
      <c r="P869" s="23"/>
      <c r="Q869" s="23"/>
      <c r="R869" s="23"/>
      <c r="S869" s="70"/>
      <c r="T869" s="70"/>
      <c r="U869" s="70"/>
      <c r="V869" s="23"/>
      <c r="W869" s="23"/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4" t="s">
        <v>49</v>
      </c>
      <c r="K870" s="53"/>
      <c r="L870" s="70"/>
      <c r="M870" s="70"/>
      <c r="N870" s="70"/>
      <c r="O870" s="70">
        <f>+O877</f>
        <v>11549174.8</v>
      </c>
      <c r="P870" s="70"/>
      <c r="Q870" s="23">
        <f>SUM(L870:P870)</f>
        <v>11549174.8</v>
      </c>
      <c r="R870" s="70">
        <f>+R877</f>
        <v>5442.5</v>
      </c>
      <c r="S870" s="70"/>
      <c r="T870" s="70"/>
      <c r="U870" s="70"/>
      <c r="V870" s="23">
        <f>SUM(R870:U870)</f>
        <v>5442.5</v>
      </c>
      <c r="W870" s="23">
        <f>+Q870+V870</f>
        <v>11554617.3</v>
      </c>
      <c r="X870" s="23">
        <f>(+Q870/W870)*100</f>
        <v>99.95289761782071</v>
      </c>
      <c r="Y870" s="23">
        <f>(+V870/W870)*100</f>
        <v>0.04710238217928689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4" t="s">
        <v>50</v>
      </c>
      <c r="K871" s="53"/>
      <c r="L871" s="70"/>
      <c r="M871" s="70"/>
      <c r="N871" s="70"/>
      <c r="O871" s="70">
        <f>+O878</f>
        <v>11558337.700000001</v>
      </c>
      <c r="P871" s="70"/>
      <c r="Q871" s="23">
        <f>SUM(L871:P871)</f>
        <v>11558337.700000001</v>
      </c>
      <c r="R871" s="70">
        <f>+R878</f>
        <v>5442.5</v>
      </c>
      <c r="S871" s="70"/>
      <c r="T871" s="70"/>
      <c r="U871" s="70"/>
      <c r="V871" s="23">
        <f>SUM(R871:U871)</f>
        <v>5442.5</v>
      </c>
      <c r="W871" s="23">
        <f>+Q871+V871</f>
        <v>11563780.200000001</v>
      </c>
      <c r="X871" s="23">
        <f>(+Q871/W871)*100</f>
        <v>99.95293494077309</v>
      </c>
      <c r="Y871" s="23">
        <f>(+V871/W871)*100</f>
        <v>0.04706505922691266</v>
      </c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51</v>
      </c>
      <c r="K872" s="53"/>
      <c r="L872" s="70"/>
      <c r="M872" s="70"/>
      <c r="N872" s="70"/>
      <c r="O872" s="70">
        <f>+O879</f>
        <v>11531198.1</v>
      </c>
      <c r="P872" s="70"/>
      <c r="Q872" s="23">
        <f>SUM(L872:P872)</f>
        <v>11531198.1</v>
      </c>
      <c r="R872" s="70">
        <f>+R879</f>
        <v>5042</v>
      </c>
      <c r="S872" s="70"/>
      <c r="T872" s="70"/>
      <c r="U872" s="70"/>
      <c r="V872" s="23">
        <f>SUM(R872:U872)</f>
        <v>5042</v>
      </c>
      <c r="W872" s="23">
        <f>+Q872+V872</f>
        <v>11536240.1</v>
      </c>
      <c r="X872" s="23">
        <f>(+Q872/W872)*100</f>
        <v>99.95629425223214</v>
      </c>
      <c r="Y872" s="23">
        <f>(+V872/W872)*100</f>
        <v>0.043705747767853756</v>
      </c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52</v>
      </c>
      <c r="K873" s="53"/>
      <c r="L873" s="70"/>
      <c r="M873" s="70"/>
      <c r="N873" s="70"/>
      <c r="O873" s="70">
        <f>(+O872/O870)*100</f>
        <v>99.8443464549519</v>
      </c>
      <c r="P873" s="70"/>
      <c r="Q873" s="70">
        <f>(+Q872/Q870)*100</f>
        <v>99.8443464549519</v>
      </c>
      <c r="R873" s="70">
        <f>(+R872/R870)*100</f>
        <v>92.64124942581535</v>
      </c>
      <c r="S873" s="70"/>
      <c r="T873" s="70"/>
      <c r="U873" s="70"/>
      <c r="V873" s="70">
        <f>(+V872/V870)*100</f>
        <v>92.64124942581535</v>
      </c>
      <c r="W873" s="70">
        <f>(+W872/W870)*100</f>
        <v>99.8409536246605</v>
      </c>
      <c r="X873" s="70"/>
      <c r="Y873" s="70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53</v>
      </c>
      <c r="K874" s="53"/>
      <c r="L874" s="70"/>
      <c r="M874" s="70"/>
      <c r="N874" s="70"/>
      <c r="O874" s="70">
        <f>(+O872/O871)*100</f>
        <v>99.76519460925596</v>
      </c>
      <c r="P874" s="70"/>
      <c r="Q874" s="70">
        <f>(+Q872/Q871)*100</f>
        <v>99.76519460925596</v>
      </c>
      <c r="R874" s="70">
        <f>(+R872/R871)*100</f>
        <v>92.64124942581535</v>
      </c>
      <c r="S874" s="70"/>
      <c r="T874" s="70"/>
      <c r="U874" s="70"/>
      <c r="V874" s="70">
        <f>(+V872/V871)*100</f>
        <v>92.64124942581535</v>
      </c>
      <c r="W874" s="70">
        <f>(+W872/W871)*100</f>
        <v>99.76184172023608</v>
      </c>
      <c r="X874" s="70"/>
      <c r="Y874" s="70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/>
      <c r="K875" s="53"/>
      <c r="L875" s="70"/>
      <c r="M875" s="23"/>
      <c r="N875" s="70"/>
      <c r="O875" s="70"/>
      <c r="P875" s="23"/>
      <c r="Q875" s="23"/>
      <c r="R875" s="23"/>
      <c r="S875" s="70"/>
      <c r="T875" s="70"/>
      <c r="U875" s="70"/>
      <c r="V875" s="23"/>
      <c r="W875" s="23"/>
      <c r="X875" s="23"/>
      <c r="Y875" s="23"/>
      <c r="Z875" s="4"/>
    </row>
    <row r="876" spans="1:26" ht="23.25">
      <c r="A876" s="4"/>
      <c r="B876" s="51"/>
      <c r="C876" s="51"/>
      <c r="D876" s="51"/>
      <c r="E876" s="51" t="s">
        <v>81</v>
      </c>
      <c r="F876" s="51"/>
      <c r="G876" s="51"/>
      <c r="H876" s="51"/>
      <c r="I876" s="61"/>
      <c r="J876" s="52" t="s">
        <v>82</v>
      </c>
      <c r="K876" s="53"/>
      <c r="L876" s="70"/>
      <c r="M876" s="23"/>
      <c r="N876" s="70"/>
      <c r="O876" s="70"/>
      <c r="P876" s="23"/>
      <c r="Q876" s="23"/>
      <c r="R876" s="23"/>
      <c r="S876" s="70"/>
      <c r="T876" s="70"/>
      <c r="U876" s="70"/>
      <c r="V876" s="23"/>
      <c r="W876" s="23"/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4" t="s">
        <v>49</v>
      </c>
      <c r="K877" s="53"/>
      <c r="L877" s="70"/>
      <c r="M877" s="70"/>
      <c r="N877" s="70"/>
      <c r="O877" s="70">
        <f>+O885+O925+O955+O980+O1011+O1034</f>
        <v>11549174.8</v>
      </c>
      <c r="P877" s="70"/>
      <c r="Q877" s="23">
        <f>SUM(L877:P877)</f>
        <v>11549174.8</v>
      </c>
      <c r="R877" s="70">
        <f>+R885+R925+R955+R980+R1011+R1034</f>
        <v>5442.5</v>
      </c>
      <c r="S877" s="70"/>
      <c r="T877" s="70"/>
      <c r="U877" s="70"/>
      <c r="V877" s="23">
        <f>SUM(R877:U877)</f>
        <v>5442.5</v>
      </c>
      <c r="W877" s="23">
        <f>+Q877+V877</f>
        <v>11554617.3</v>
      </c>
      <c r="X877" s="23">
        <f>(+Q877/W877)*100</f>
        <v>99.95289761782071</v>
      </c>
      <c r="Y877" s="23">
        <f>(+V877/W877)*100</f>
        <v>0.04710238217928689</v>
      </c>
      <c r="Z877" s="4"/>
    </row>
    <row r="878" spans="1:26" ht="23.25">
      <c r="A878" s="4"/>
      <c r="B878" s="51"/>
      <c r="C878" s="51"/>
      <c r="D878" s="51"/>
      <c r="E878" s="51"/>
      <c r="F878" s="51"/>
      <c r="G878" s="51"/>
      <c r="H878" s="51"/>
      <c r="I878" s="61"/>
      <c r="J878" s="54" t="s">
        <v>50</v>
      </c>
      <c r="K878" s="53"/>
      <c r="L878" s="70"/>
      <c r="M878" s="70"/>
      <c r="N878" s="70"/>
      <c r="O878" s="70">
        <f>+O886+O926+O956+O981+O1012+O1044</f>
        <v>11558337.700000001</v>
      </c>
      <c r="P878" s="70"/>
      <c r="Q878" s="23">
        <f>SUM(L878:P878)</f>
        <v>11558337.700000001</v>
      </c>
      <c r="R878" s="70">
        <f>+R886+R926+R956+R981+R1012+R1044</f>
        <v>5442.5</v>
      </c>
      <c r="S878" s="70"/>
      <c r="T878" s="70"/>
      <c r="U878" s="70"/>
      <c r="V878" s="23">
        <f>SUM(R878:U878)</f>
        <v>5442.5</v>
      </c>
      <c r="W878" s="23">
        <f>+Q878+V878</f>
        <v>11563780.200000001</v>
      </c>
      <c r="X878" s="23">
        <f>(+Q878/W878)*100</f>
        <v>99.95293494077309</v>
      </c>
      <c r="Y878" s="23">
        <f>(+V878/W878)*100</f>
        <v>0.04706505922691266</v>
      </c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51</v>
      </c>
      <c r="K879" s="53"/>
      <c r="L879" s="70"/>
      <c r="M879" s="70"/>
      <c r="N879" s="70"/>
      <c r="O879" s="70">
        <f>+O887+O927+O957+O982+O1013+O1045</f>
        <v>11531198.1</v>
      </c>
      <c r="P879" s="70"/>
      <c r="Q879" s="23">
        <f>SUM(L879:P879)</f>
        <v>11531198.1</v>
      </c>
      <c r="R879" s="70">
        <f>+R887+R927+R957+R982+R1013+R1045</f>
        <v>5042</v>
      </c>
      <c r="S879" s="70"/>
      <c r="T879" s="70"/>
      <c r="U879" s="70"/>
      <c r="V879" s="23">
        <f>SUM(R879:U879)</f>
        <v>5042</v>
      </c>
      <c r="W879" s="23">
        <f>+Q879+V879</f>
        <v>11536240.1</v>
      </c>
      <c r="X879" s="23">
        <f>(+Q879/W879)*100</f>
        <v>99.95629425223214</v>
      </c>
      <c r="Y879" s="23">
        <f>(+V879/W879)*100</f>
        <v>0.043705747767853756</v>
      </c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52</v>
      </c>
      <c r="K880" s="53"/>
      <c r="L880" s="70"/>
      <c r="M880" s="70"/>
      <c r="N880" s="70"/>
      <c r="O880" s="70">
        <f>(+O879/O877)*100</f>
        <v>99.8443464549519</v>
      </c>
      <c r="P880" s="70"/>
      <c r="Q880" s="70">
        <f>(+Q879/Q877)*100</f>
        <v>99.8443464549519</v>
      </c>
      <c r="R880" s="70">
        <f>(+R879/R877)*100</f>
        <v>92.64124942581535</v>
      </c>
      <c r="S880" s="70"/>
      <c r="T880" s="70"/>
      <c r="U880" s="70"/>
      <c r="V880" s="70">
        <f>(+V879/V877)*100</f>
        <v>92.64124942581535</v>
      </c>
      <c r="W880" s="70">
        <f>(+W879/W877)*100</f>
        <v>99.8409536246605</v>
      </c>
      <c r="X880" s="70"/>
      <c r="Y880" s="70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53</v>
      </c>
      <c r="K881" s="53"/>
      <c r="L881" s="70"/>
      <c r="M881" s="70"/>
      <c r="N881" s="70"/>
      <c r="O881" s="70">
        <f>(+O879/O878)*100</f>
        <v>99.76519460925596</v>
      </c>
      <c r="P881" s="70"/>
      <c r="Q881" s="70">
        <f>(+Q879/Q878)*100</f>
        <v>99.76519460925596</v>
      </c>
      <c r="R881" s="70">
        <f>(+R879/R878)*100</f>
        <v>92.64124942581535</v>
      </c>
      <c r="S881" s="70"/>
      <c r="T881" s="70"/>
      <c r="U881" s="70"/>
      <c r="V881" s="70">
        <f>(+V879/V878)*100</f>
        <v>92.64124942581535</v>
      </c>
      <c r="W881" s="70">
        <f>(+W879/W878)*100</f>
        <v>99.76184172023608</v>
      </c>
      <c r="X881" s="70"/>
      <c r="Y881" s="70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/>
      <c r="K882" s="53"/>
      <c r="L882" s="70"/>
      <c r="M882" s="23"/>
      <c r="N882" s="70"/>
      <c r="O882" s="70"/>
      <c r="P882" s="23"/>
      <c r="Q882" s="23"/>
      <c r="R882" s="23"/>
      <c r="S882" s="70"/>
      <c r="T882" s="70"/>
      <c r="U882" s="70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 t="s">
        <v>131</v>
      </c>
      <c r="G883" s="51"/>
      <c r="H883" s="51"/>
      <c r="I883" s="61"/>
      <c r="J883" s="52" t="s">
        <v>132</v>
      </c>
      <c r="K883" s="53"/>
      <c r="L883" s="70"/>
      <c r="M883" s="23"/>
      <c r="N883" s="70"/>
      <c r="O883" s="70"/>
      <c r="P883" s="23"/>
      <c r="Q883" s="23"/>
      <c r="R883" s="23"/>
      <c r="S883" s="70"/>
      <c r="T883" s="70"/>
      <c r="U883" s="70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133</v>
      </c>
      <c r="K884" s="53"/>
      <c r="L884" s="70"/>
      <c r="M884" s="23"/>
      <c r="N884" s="70"/>
      <c r="O884" s="70"/>
      <c r="P884" s="23"/>
      <c r="Q884" s="23"/>
      <c r="R884" s="23"/>
      <c r="S884" s="70"/>
      <c r="T884" s="70"/>
      <c r="U884" s="70"/>
      <c r="V884" s="23"/>
      <c r="W884" s="23"/>
      <c r="X884" s="23"/>
      <c r="Y884" s="23"/>
      <c r="Z884" s="4"/>
    </row>
    <row r="885" spans="1:26" ht="23.25">
      <c r="A885" s="4"/>
      <c r="B885" s="56"/>
      <c r="C885" s="57"/>
      <c r="D885" s="57"/>
      <c r="E885" s="57"/>
      <c r="F885" s="57"/>
      <c r="G885" s="57"/>
      <c r="H885" s="57"/>
      <c r="I885" s="52"/>
      <c r="J885" s="54" t="s">
        <v>49</v>
      </c>
      <c r="K885" s="53"/>
      <c r="L885" s="70"/>
      <c r="M885" s="70"/>
      <c r="N885" s="70"/>
      <c r="O885" s="70">
        <f>+O893</f>
        <v>33758.200000000004</v>
      </c>
      <c r="P885" s="70"/>
      <c r="Q885" s="23">
        <f>SUM(L885:P885)</f>
        <v>33758.200000000004</v>
      </c>
      <c r="R885" s="70">
        <f>+R893</f>
        <v>1350</v>
      </c>
      <c r="S885" s="70"/>
      <c r="T885" s="70"/>
      <c r="U885" s="70"/>
      <c r="V885" s="23">
        <f>SUM(R885:U885)</f>
        <v>1350</v>
      </c>
      <c r="W885" s="23">
        <f>+Q885+V885</f>
        <v>35108.200000000004</v>
      </c>
      <c r="X885" s="23">
        <f>(+Q885/W885)*100</f>
        <v>96.15474447564957</v>
      </c>
      <c r="Y885" s="23">
        <f>(+V885/W885)*100</f>
        <v>3.8452555243504363</v>
      </c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4" t="s">
        <v>50</v>
      </c>
      <c r="K886" s="53"/>
      <c r="L886" s="70"/>
      <c r="M886" s="70"/>
      <c r="N886" s="70"/>
      <c r="O886" s="70">
        <f>+O894</f>
        <v>34613.4</v>
      </c>
      <c r="P886" s="70"/>
      <c r="Q886" s="23">
        <f>SUM(L886:P886)</f>
        <v>34613.4</v>
      </c>
      <c r="R886" s="70">
        <f>+R894</f>
        <v>1350</v>
      </c>
      <c r="S886" s="70"/>
      <c r="T886" s="70"/>
      <c r="U886" s="70"/>
      <c r="V886" s="23">
        <f>SUM(R886:U886)</f>
        <v>1350</v>
      </c>
      <c r="W886" s="23">
        <f>+Q886+V886</f>
        <v>35963.4</v>
      </c>
      <c r="X886" s="23">
        <f>(+Q886/W886)*100</f>
        <v>96.24618362001368</v>
      </c>
      <c r="Y886" s="23">
        <f>(+V886/W886)*100</f>
        <v>3.75381637998632</v>
      </c>
      <c r="Z886" s="4"/>
    </row>
    <row r="887" spans="1:26" ht="23.25">
      <c r="A887" s="4"/>
      <c r="B887" s="51"/>
      <c r="C887" s="51"/>
      <c r="D887" s="51"/>
      <c r="E887" s="51"/>
      <c r="F887" s="51"/>
      <c r="G887" s="51"/>
      <c r="H887" s="51"/>
      <c r="I887" s="61"/>
      <c r="J887" s="52" t="s">
        <v>51</v>
      </c>
      <c r="K887" s="53"/>
      <c r="L887" s="70"/>
      <c r="M887" s="70"/>
      <c r="N887" s="70"/>
      <c r="O887" s="70">
        <f>+O895</f>
        <v>30499.7</v>
      </c>
      <c r="P887" s="70"/>
      <c r="Q887" s="23">
        <f>SUM(L887:P887)</f>
        <v>30499.7</v>
      </c>
      <c r="R887" s="70">
        <f>+R895</f>
        <v>1165.1</v>
      </c>
      <c r="S887" s="70"/>
      <c r="T887" s="70"/>
      <c r="U887" s="70"/>
      <c r="V887" s="23">
        <f>SUM(R887:U887)</f>
        <v>1165.1</v>
      </c>
      <c r="W887" s="23">
        <f>+Q887+V887</f>
        <v>31664.8</v>
      </c>
      <c r="X887" s="23">
        <f>(+Q887/W887)*100</f>
        <v>96.32051994643895</v>
      </c>
      <c r="Y887" s="23">
        <f>(+V887/W887)*100</f>
        <v>3.6794800535610515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52</v>
      </c>
      <c r="K888" s="53"/>
      <c r="L888" s="70"/>
      <c r="M888" s="70"/>
      <c r="N888" s="70"/>
      <c r="O888" s="70">
        <f>(+O887/O885)*100</f>
        <v>90.3475303778045</v>
      </c>
      <c r="P888" s="70"/>
      <c r="Q888" s="70">
        <f>(+Q887/Q885)*100</f>
        <v>90.3475303778045</v>
      </c>
      <c r="R888" s="70">
        <f>(+R887/R885)*100</f>
        <v>86.30370370370369</v>
      </c>
      <c r="S888" s="70"/>
      <c r="T888" s="70"/>
      <c r="U888" s="70"/>
      <c r="V888" s="70">
        <f>(+V887/V885)*100</f>
        <v>86.30370370370369</v>
      </c>
      <c r="W888" s="70">
        <f>(+W887/W885)*100</f>
        <v>90.19203490922348</v>
      </c>
      <c r="X888" s="70"/>
      <c r="Y888" s="70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53</v>
      </c>
      <c r="K889" s="53"/>
      <c r="L889" s="70"/>
      <c r="M889" s="70"/>
      <c r="N889" s="70"/>
      <c r="O889" s="70">
        <f>(+O887/O886)*100</f>
        <v>88.11529638810403</v>
      </c>
      <c r="P889" s="70"/>
      <c r="Q889" s="70">
        <f>(+Q887/Q886)*100</f>
        <v>88.11529638810403</v>
      </c>
      <c r="R889" s="70">
        <f>(+R887/R886)*100</f>
        <v>86.30370370370369</v>
      </c>
      <c r="S889" s="70"/>
      <c r="T889" s="70"/>
      <c r="U889" s="70"/>
      <c r="V889" s="70">
        <f>(+V887/V886)*100</f>
        <v>86.30370370370369</v>
      </c>
      <c r="W889" s="70">
        <f>(+W887/W886)*100</f>
        <v>88.04729252517836</v>
      </c>
      <c r="X889" s="70"/>
      <c r="Y889" s="70"/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/>
      <c r="K890" s="53"/>
      <c r="L890" s="70"/>
      <c r="M890" s="23"/>
      <c r="N890" s="70"/>
      <c r="O890" s="70"/>
      <c r="P890" s="23"/>
      <c r="Q890" s="23"/>
      <c r="R890" s="23"/>
      <c r="S890" s="70"/>
      <c r="T890" s="70"/>
      <c r="U890" s="70"/>
      <c r="V890" s="23"/>
      <c r="W890" s="23"/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 t="s">
        <v>63</v>
      </c>
      <c r="H891" s="51"/>
      <c r="I891" s="61"/>
      <c r="J891" s="52" t="s">
        <v>65</v>
      </c>
      <c r="K891" s="53"/>
      <c r="L891" s="70"/>
      <c r="M891" s="23"/>
      <c r="N891" s="70"/>
      <c r="O891" s="70"/>
      <c r="P891" s="23"/>
      <c r="Q891" s="23"/>
      <c r="R891" s="23"/>
      <c r="S891" s="70"/>
      <c r="T891" s="70"/>
      <c r="U891" s="70"/>
      <c r="V891" s="23"/>
      <c r="W891" s="23"/>
      <c r="X891" s="23"/>
      <c r="Y891" s="23"/>
      <c r="Z891" s="4"/>
    </row>
    <row r="892" spans="1:26" ht="23.25">
      <c r="A892" s="4"/>
      <c r="B892" s="51"/>
      <c r="C892" s="51"/>
      <c r="D892" s="51"/>
      <c r="E892" s="51"/>
      <c r="F892" s="51"/>
      <c r="G892" s="51"/>
      <c r="H892" s="51"/>
      <c r="I892" s="61"/>
      <c r="J892" s="52" t="s">
        <v>64</v>
      </c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1"/>
      <c r="C893" s="51"/>
      <c r="D893" s="51"/>
      <c r="E893" s="51"/>
      <c r="F893" s="51"/>
      <c r="G893" s="51"/>
      <c r="H893" s="51"/>
      <c r="I893" s="61"/>
      <c r="J893" s="54" t="s">
        <v>49</v>
      </c>
      <c r="K893" s="53"/>
      <c r="L893" s="70"/>
      <c r="M893" s="70"/>
      <c r="N893" s="70"/>
      <c r="O893" s="70">
        <f>+O917+O910</f>
        <v>33758.200000000004</v>
      </c>
      <c r="P893" s="70"/>
      <c r="Q893" s="23">
        <f>SUM(L893:P893)</f>
        <v>33758.200000000004</v>
      </c>
      <c r="R893" s="70">
        <f>+R917+R910</f>
        <v>1350</v>
      </c>
      <c r="S893" s="70"/>
      <c r="T893" s="70"/>
      <c r="U893" s="70"/>
      <c r="V893" s="23">
        <f>SUM(R893:U893)</f>
        <v>1350</v>
      </c>
      <c r="W893" s="23">
        <f>+Q893+V893</f>
        <v>35108.200000000004</v>
      </c>
      <c r="X893" s="23">
        <f>(+Q893/W893)*100</f>
        <v>96.15474447564957</v>
      </c>
      <c r="Y893" s="23">
        <f>(+V893/W893)*100</f>
        <v>3.8452555243504363</v>
      </c>
      <c r="Z893" s="4"/>
    </row>
    <row r="894" spans="1:26" ht="23.25">
      <c r="A894" s="4"/>
      <c r="B894" s="51"/>
      <c r="C894" s="51"/>
      <c r="D894" s="51"/>
      <c r="E894" s="51"/>
      <c r="F894" s="51"/>
      <c r="G894" s="51"/>
      <c r="H894" s="51"/>
      <c r="I894" s="61"/>
      <c r="J894" s="54" t="s">
        <v>50</v>
      </c>
      <c r="K894" s="53"/>
      <c r="L894" s="70"/>
      <c r="M894" s="70"/>
      <c r="N894" s="70"/>
      <c r="O894" s="70">
        <f>+O918+O911</f>
        <v>34613.4</v>
      </c>
      <c r="P894" s="70"/>
      <c r="Q894" s="23">
        <f>SUM(L894:P894)</f>
        <v>34613.4</v>
      </c>
      <c r="R894" s="70">
        <f>+R918+R911</f>
        <v>1350</v>
      </c>
      <c r="S894" s="70"/>
      <c r="T894" s="70"/>
      <c r="U894" s="70"/>
      <c r="V894" s="23">
        <f>SUM(R894:U894)</f>
        <v>1350</v>
      </c>
      <c r="W894" s="23">
        <f>+Q894+V894</f>
        <v>35963.4</v>
      </c>
      <c r="X894" s="23">
        <f>(+Q894/W894)*100</f>
        <v>96.24618362001368</v>
      </c>
      <c r="Y894" s="23">
        <f>(+V894/W894)*100</f>
        <v>3.75381637998632</v>
      </c>
      <c r="Z894" s="4"/>
    </row>
    <row r="895" spans="1:26" ht="23.25">
      <c r="A895" s="4"/>
      <c r="B895" s="51"/>
      <c r="C895" s="51"/>
      <c r="D895" s="51"/>
      <c r="E895" s="51"/>
      <c r="F895" s="51"/>
      <c r="G895" s="51"/>
      <c r="H895" s="51"/>
      <c r="I895" s="61"/>
      <c r="J895" s="52" t="s">
        <v>51</v>
      </c>
      <c r="K895" s="53"/>
      <c r="L895" s="70"/>
      <c r="M895" s="70"/>
      <c r="N895" s="70"/>
      <c r="O895" s="70">
        <f>+O919+O912</f>
        <v>30499.7</v>
      </c>
      <c r="P895" s="70"/>
      <c r="Q895" s="23">
        <f>SUM(L895:P895)</f>
        <v>30499.7</v>
      </c>
      <c r="R895" s="70">
        <f>+R919+R912</f>
        <v>1165.1</v>
      </c>
      <c r="S895" s="70"/>
      <c r="T895" s="70"/>
      <c r="U895" s="70"/>
      <c r="V895" s="23">
        <f>SUM(R895:U895)</f>
        <v>1165.1</v>
      </c>
      <c r="W895" s="23">
        <f>+Q895+V895</f>
        <v>31664.8</v>
      </c>
      <c r="X895" s="23">
        <f>(+Q895/W895)*100</f>
        <v>96.32051994643895</v>
      </c>
      <c r="Y895" s="23">
        <f>(+V895/W895)*100</f>
        <v>3.6794800535610515</v>
      </c>
      <c r="Z895" s="4"/>
    </row>
    <row r="896" spans="1:26" ht="23.25">
      <c r="A896" s="4"/>
      <c r="B896" s="51"/>
      <c r="C896" s="51"/>
      <c r="D896" s="51"/>
      <c r="E896" s="51"/>
      <c r="F896" s="51"/>
      <c r="G896" s="51"/>
      <c r="H896" s="51"/>
      <c r="I896" s="61"/>
      <c r="J896" s="52" t="s">
        <v>52</v>
      </c>
      <c r="K896" s="53"/>
      <c r="L896" s="70"/>
      <c r="M896" s="70"/>
      <c r="N896" s="70"/>
      <c r="O896" s="70">
        <f>(+O895/O893)*100</f>
        <v>90.3475303778045</v>
      </c>
      <c r="P896" s="70"/>
      <c r="Q896" s="70">
        <f>(+Q895/Q893)*100</f>
        <v>90.3475303778045</v>
      </c>
      <c r="R896" s="70">
        <f>(+R895/R893)*100</f>
        <v>86.30370370370369</v>
      </c>
      <c r="S896" s="70"/>
      <c r="T896" s="70"/>
      <c r="U896" s="70"/>
      <c r="V896" s="70">
        <f>(+V895/V893)*100</f>
        <v>86.30370370370369</v>
      </c>
      <c r="W896" s="70">
        <f>(+W895/W893)*100</f>
        <v>90.19203490922348</v>
      </c>
      <c r="X896" s="70"/>
      <c r="Y896" s="70"/>
      <c r="Z896" s="4"/>
    </row>
    <row r="897" spans="1:26" ht="23.25">
      <c r="A897" s="4"/>
      <c r="B897" s="51"/>
      <c r="C897" s="51"/>
      <c r="D897" s="51"/>
      <c r="E897" s="51"/>
      <c r="F897" s="51"/>
      <c r="G897" s="51"/>
      <c r="H897" s="51"/>
      <c r="I897" s="61"/>
      <c r="J897" s="52" t="s">
        <v>53</v>
      </c>
      <c r="K897" s="53"/>
      <c r="L897" s="70"/>
      <c r="M897" s="70"/>
      <c r="N897" s="70"/>
      <c r="O897" s="70">
        <f>(+O895/O894)*100</f>
        <v>88.11529638810403</v>
      </c>
      <c r="P897" s="70"/>
      <c r="Q897" s="70">
        <f>(+Q895/Q894)*100</f>
        <v>88.11529638810403</v>
      </c>
      <c r="R897" s="70">
        <f>(+R895/R894)*100</f>
        <v>86.30370370370369</v>
      </c>
      <c r="S897" s="70"/>
      <c r="T897" s="70"/>
      <c r="U897" s="70"/>
      <c r="V897" s="70">
        <f>(+V895/V894)*100</f>
        <v>86.30370370370369</v>
      </c>
      <c r="W897" s="70">
        <f>(+W895/W894)*100</f>
        <v>88.04729252517836</v>
      </c>
      <c r="X897" s="70"/>
      <c r="Y897" s="70"/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/>
      <c r="K898" s="53"/>
      <c r="L898" s="70"/>
      <c r="M898" s="23"/>
      <c r="N898" s="70"/>
      <c r="O898" s="70"/>
      <c r="P898" s="23"/>
      <c r="Q898" s="23"/>
      <c r="R898" s="23"/>
      <c r="S898" s="70"/>
      <c r="T898" s="70"/>
      <c r="U898" s="70"/>
      <c r="V898" s="23"/>
      <c r="W898" s="23"/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 t="s">
        <v>164</v>
      </c>
      <c r="I899" s="61"/>
      <c r="J899" s="52" t="s">
        <v>165</v>
      </c>
      <c r="K899" s="53"/>
      <c r="L899" s="70"/>
      <c r="M899" s="23"/>
      <c r="N899" s="70"/>
      <c r="O899" s="70"/>
      <c r="P899" s="23"/>
      <c r="Q899" s="23"/>
      <c r="R899" s="23"/>
      <c r="S899" s="70"/>
      <c r="T899" s="70"/>
      <c r="U899" s="70"/>
      <c r="V899" s="23"/>
      <c r="W899" s="23"/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195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40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127</v>
      </c>
      <c r="C909" s="51" t="s">
        <v>162</v>
      </c>
      <c r="D909" s="51" t="s">
        <v>78</v>
      </c>
      <c r="E909" s="51" t="s">
        <v>81</v>
      </c>
      <c r="F909" s="51" t="s">
        <v>131</v>
      </c>
      <c r="G909" s="51" t="s">
        <v>63</v>
      </c>
      <c r="H909" s="56" t="s">
        <v>164</v>
      </c>
      <c r="I909" s="61"/>
      <c r="J909" s="52" t="s">
        <v>166</v>
      </c>
      <c r="K909" s="55"/>
      <c r="L909" s="70"/>
      <c r="M909" s="70"/>
      <c r="N909" s="70"/>
      <c r="O909" s="70"/>
      <c r="P909" s="70"/>
      <c r="Q909" s="70"/>
      <c r="R909" s="70"/>
      <c r="S909" s="70"/>
      <c r="T909" s="70"/>
      <c r="U909" s="74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49</v>
      </c>
      <c r="K910" s="55"/>
      <c r="L910" s="70"/>
      <c r="M910" s="70"/>
      <c r="N910" s="70"/>
      <c r="O910" s="70">
        <v>1747.3</v>
      </c>
      <c r="P910" s="70"/>
      <c r="Q910" s="23">
        <f>SUM(L910:P910)</f>
        <v>1747.3</v>
      </c>
      <c r="R910" s="70"/>
      <c r="S910" s="70"/>
      <c r="T910" s="70"/>
      <c r="U910" s="70"/>
      <c r="V910" s="23"/>
      <c r="W910" s="23">
        <f>+Q910+V910</f>
        <v>1747.3</v>
      </c>
      <c r="X910" s="23">
        <f>(+Q910/W910)*100</f>
        <v>100</v>
      </c>
      <c r="Y910" s="23">
        <f>(+V910/W910)*100</f>
        <v>0</v>
      </c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4" t="s">
        <v>50</v>
      </c>
      <c r="K911" s="53"/>
      <c r="L911" s="70"/>
      <c r="M911" s="70"/>
      <c r="N911" s="70"/>
      <c r="O911" s="70">
        <v>1747.3</v>
      </c>
      <c r="P911" s="70"/>
      <c r="Q911" s="23">
        <f>SUM(L911:P911)</f>
        <v>1747.3</v>
      </c>
      <c r="R911" s="70"/>
      <c r="S911" s="70"/>
      <c r="T911" s="70"/>
      <c r="U911" s="70"/>
      <c r="V911" s="23"/>
      <c r="W911" s="23">
        <f>+Q911+V911</f>
        <v>1747.3</v>
      </c>
      <c r="X911" s="23">
        <f>(+Q911/W911)*100</f>
        <v>100</v>
      </c>
      <c r="Y911" s="23">
        <f>(+V911/W911)*100</f>
        <v>0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1"/>
      <c r="J912" s="52" t="s">
        <v>51</v>
      </c>
      <c r="K912" s="53"/>
      <c r="L912" s="70"/>
      <c r="M912" s="70"/>
      <c r="N912" s="70"/>
      <c r="O912" s="70">
        <v>1747.3</v>
      </c>
      <c r="P912" s="70"/>
      <c r="Q912" s="23">
        <f>SUM(L912:P912)</f>
        <v>1747.3</v>
      </c>
      <c r="R912" s="70"/>
      <c r="S912" s="70"/>
      <c r="T912" s="70"/>
      <c r="U912" s="70"/>
      <c r="V912" s="23"/>
      <c r="W912" s="23">
        <f>+Q912+V912</f>
        <v>1747.3</v>
      </c>
      <c r="X912" s="23">
        <f>(+Q912/W912)*100</f>
        <v>100</v>
      </c>
      <c r="Y912" s="23">
        <f>(+V912/W912)*100</f>
        <v>0</v>
      </c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52</v>
      </c>
      <c r="K913" s="53"/>
      <c r="L913" s="70"/>
      <c r="M913" s="70"/>
      <c r="N913" s="70"/>
      <c r="O913" s="70">
        <f>(+O912/O910)*100</f>
        <v>100</v>
      </c>
      <c r="P913" s="70"/>
      <c r="Q913" s="70">
        <f>(+Q912/Q910)*100</f>
        <v>100</v>
      </c>
      <c r="R913" s="70"/>
      <c r="S913" s="70"/>
      <c r="T913" s="70"/>
      <c r="U913" s="70"/>
      <c r="V913" s="70"/>
      <c r="W913" s="70">
        <f>(+W912/W910)*100</f>
        <v>100</v>
      </c>
      <c r="X913" s="70"/>
      <c r="Y913" s="70"/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53</v>
      </c>
      <c r="K914" s="53"/>
      <c r="L914" s="70"/>
      <c r="M914" s="70"/>
      <c r="N914" s="70"/>
      <c r="O914" s="70">
        <f>(+O912/O911)*100</f>
        <v>100</v>
      </c>
      <c r="P914" s="70"/>
      <c r="Q914" s="70">
        <f>(+Q912/Q911)*100</f>
        <v>100</v>
      </c>
      <c r="R914" s="70"/>
      <c r="S914" s="70"/>
      <c r="T914" s="70"/>
      <c r="U914" s="70"/>
      <c r="V914" s="70"/>
      <c r="W914" s="70">
        <f>(+W912/W911)*100</f>
        <v>100</v>
      </c>
      <c r="X914" s="70"/>
      <c r="Y914" s="70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/>
      <c r="K915" s="53"/>
      <c r="L915" s="70"/>
      <c r="M915" s="23"/>
      <c r="N915" s="70"/>
      <c r="O915" s="70"/>
      <c r="P915" s="23"/>
      <c r="Q915" s="23"/>
      <c r="R915" s="23"/>
      <c r="S915" s="70"/>
      <c r="T915" s="70"/>
      <c r="U915" s="70"/>
      <c r="V915" s="23"/>
      <c r="W915" s="23"/>
      <c r="X915" s="23"/>
      <c r="Y915" s="23"/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 t="s">
        <v>167</v>
      </c>
      <c r="I916" s="61"/>
      <c r="J916" s="52" t="s">
        <v>168</v>
      </c>
      <c r="K916" s="53"/>
      <c r="L916" s="70"/>
      <c r="M916" s="23"/>
      <c r="N916" s="70"/>
      <c r="O916" s="70"/>
      <c r="P916" s="23"/>
      <c r="Q916" s="23"/>
      <c r="R916" s="23"/>
      <c r="S916" s="70"/>
      <c r="T916" s="70"/>
      <c r="U916" s="70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4" t="s">
        <v>49</v>
      </c>
      <c r="K917" s="53"/>
      <c r="L917" s="70"/>
      <c r="M917" s="70"/>
      <c r="N917" s="70"/>
      <c r="O917" s="70">
        <v>32010.9</v>
      </c>
      <c r="P917" s="70"/>
      <c r="Q917" s="23">
        <f>SUM(L917:P917)</f>
        <v>32010.9</v>
      </c>
      <c r="R917" s="70">
        <v>1350</v>
      </c>
      <c r="S917" s="70"/>
      <c r="T917" s="70"/>
      <c r="U917" s="70"/>
      <c r="V917" s="23">
        <f>SUM(R917:U917)</f>
        <v>1350</v>
      </c>
      <c r="W917" s="23">
        <f>+Q917+V917</f>
        <v>33360.9</v>
      </c>
      <c r="X917" s="23">
        <f>(+Q917/W917)*100</f>
        <v>95.95334658237637</v>
      </c>
      <c r="Y917" s="23">
        <f>(+V917/W917)*100</f>
        <v>4.0466534176236255</v>
      </c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4" t="s">
        <v>50</v>
      </c>
      <c r="K918" s="53"/>
      <c r="L918" s="70"/>
      <c r="M918" s="70"/>
      <c r="N918" s="70"/>
      <c r="O918" s="70">
        <v>32866.1</v>
      </c>
      <c r="P918" s="70"/>
      <c r="Q918" s="23">
        <f>SUM(L918:P918)</f>
        <v>32866.1</v>
      </c>
      <c r="R918" s="70">
        <v>1350</v>
      </c>
      <c r="S918" s="70"/>
      <c r="T918" s="70"/>
      <c r="U918" s="70"/>
      <c r="V918" s="23">
        <f>SUM(R918:U918)</f>
        <v>1350</v>
      </c>
      <c r="W918" s="23">
        <f>+Q918+V918</f>
        <v>34216.1</v>
      </c>
      <c r="X918" s="23">
        <f>(+Q918/W918)*100</f>
        <v>96.05448896864341</v>
      </c>
      <c r="Y918" s="23">
        <f>(+V918/W918)*100</f>
        <v>3.9455110313565833</v>
      </c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 t="s">
        <v>51</v>
      </c>
      <c r="K919" s="53"/>
      <c r="L919" s="70"/>
      <c r="M919" s="70"/>
      <c r="N919" s="70"/>
      <c r="O919" s="70">
        <v>28752.4</v>
      </c>
      <c r="P919" s="70"/>
      <c r="Q919" s="23">
        <f>SUM(L919:P919)</f>
        <v>28752.4</v>
      </c>
      <c r="R919" s="70">
        <v>1165.1</v>
      </c>
      <c r="S919" s="70"/>
      <c r="T919" s="70"/>
      <c r="U919" s="70"/>
      <c r="V919" s="23">
        <f>SUM(R919:U919)</f>
        <v>1165.1</v>
      </c>
      <c r="W919" s="23">
        <f>+Q919+V919</f>
        <v>29917.5</v>
      </c>
      <c r="X919" s="23">
        <f>(+Q919/W919)*100</f>
        <v>96.10562379877999</v>
      </c>
      <c r="Y919" s="23">
        <f>(+V919/W919)*100</f>
        <v>3.8943762012200214</v>
      </c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 t="s">
        <v>52</v>
      </c>
      <c r="K920" s="53"/>
      <c r="L920" s="70"/>
      <c r="M920" s="70"/>
      <c r="N920" s="70"/>
      <c r="O920" s="70">
        <f>(+O919/O917)*100</f>
        <v>89.82065483944531</v>
      </c>
      <c r="P920" s="70"/>
      <c r="Q920" s="70">
        <f>(+Q919/Q917)*100</f>
        <v>89.82065483944531</v>
      </c>
      <c r="R920" s="70">
        <f>(+R919/R917)*100</f>
        <v>86.30370370370369</v>
      </c>
      <c r="S920" s="70"/>
      <c r="T920" s="70"/>
      <c r="U920" s="70"/>
      <c r="V920" s="70">
        <f>(+V919/V917)*100</f>
        <v>86.30370370370369</v>
      </c>
      <c r="W920" s="70">
        <f>(+W919/W917)*100</f>
        <v>89.67833601611467</v>
      </c>
      <c r="X920" s="70"/>
      <c r="Y920" s="70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 t="s">
        <v>53</v>
      </c>
      <c r="K921" s="53"/>
      <c r="L921" s="70"/>
      <c r="M921" s="70"/>
      <c r="N921" s="70"/>
      <c r="O921" s="70">
        <f>(+O919/O918)*100</f>
        <v>87.48345559710462</v>
      </c>
      <c r="P921" s="70"/>
      <c r="Q921" s="70">
        <f>(+Q919/Q918)*100</f>
        <v>87.48345559710462</v>
      </c>
      <c r="R921" s="70">
        <f>(+R919/R918)*100</f>
        <v>86.30370370370369</v>
      </c>
      <c r="S921" s="70"/>
      <c r="T921" s="70"/>
      <c r="U921" s="70"/>
      <c r="V921" s="70">
        <f>(+V919/V918)*100</f>
        <v>86.30370370370369</v>
      </c>
      <c r="W921" s="70">
        <f>(+W919/W918)*100</f>
        <v>87.43690835600785</v>
      </c>
      <c r="X921" s="70"/>
      <c r="Y921" s="70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/>
      <c r="K922" s="53"/>
      <c r="L922" s="70"/>
      <c r="M922" s="23"/>
      <c r="N922" s="70"/>
      <c r="O922" s="70"/>
      <c r="P922" s="23"/>
      <c r="Q922" s="23"/>
      <c r="R922" s="23"/>
      <c r="S922" s="70"/>
      <c r="T922" s="70"/>
      <c r="U922" s="70"/>
      <c r="V922" s="23"/>
      <c r="W922" s="23"/>
      <c r="X922" s="23"/>
      <c r="Y922" s="23"/>
      <c r="Z922" s="4"/>
    </row>
    <row r="923" spans="1:26" ht="23.25">
      <c r="A923" s="4"/>
      <c r="B923" s="56"/>
      <c r="C923" s="57"/>
      <c r="D923" s="57"/>
      <c r="E923" s="57"/>
      <c r="F923" s="57" t="s">
        <v>169</v>
      </c>
      <c r="G923" s="57"/>
      <c r="H923" s="57"/>
      <c r="I923" s="52"/>
      <c r="J923" s="52" t="s">
        <v>170</v>
      </c>
      <c r="K923" s="53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 t="s">
        <v>171</v>
      </c>
      <c r="K924" s="53"/>
      <c r="L924" s="70"/>
      <c r="M924" s="23"/>
      <c r="N924" s="70"/>
      <c r="O924" s="70"/>
      <c r="P924" s="23"/>
      <c r="Q924" s="23"/>
      <c r="R924" s="23"/>
      <c r="S924" s="70"/>
      <c r="T924" s="70"/>
      <c r="U924" s="70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4" t="s">
        <v>49</v>
      </c>
      <c r="K925" s="53"/>
      <c r="L925" s="70"/>
      <c r="M925" s="70"/>
      <c r="N925" s="70"/>
      <c r="O925" s="70">
        <f>+O933</f>
        <v>28734.5</v>
      </c>
      <c r="P925" s="70"/>
      <c r="Q925" s="23">
        <f>SUM(L925:P925)</f>
        <v>28734.5</v>
      </c>
      <c r="R925" s="70">
        <f>+R933</f>
        <v>1200</v>
      </c>
      <c r="S925" s="70"/>
      <c r="T925" s="70"/>
      <c r="U925" s="70"/>
      <c r="V925" s="23">
        <f>SUM(R925:U925)</f>
        <v>1200</v>
      </c>
      <c r="W925" s="23">
        <f>+Q925+V925</f>
        <v>29934.5</v>
      </c>
      <c r="X925" s="23">
        <f>(+Q925/W925)*100</f>
        <v>95.99124755716647</v>
      </c>
      <c r="Y925" s="23">
        <f>(+V925/W925)*100</f>
        <v>4.00875244283352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4" t="s">
        <v>50</v>
      </c>
      <c r="K926" s="53"/>
      <c r="L926" s="70"/>
      <c r="M926" s="70"/>
      <c r="N926" s="70"/>
      <c r="O926" s="70">
        <f>+O934</f>
        <v>29094.1</v>
      </c>
      <c r="P926" s="70"/>
      <c r="Q926" s="23">
        <f>SUM(L926:P926)</f>
        <v>29094.1</v>
      </c>
      <c r="R926" s="70">
        <f>+R934</f>
        <v>1200</v>
      </c>
      <c r="S926" s="70"/>
      <c r="T926" s="70"/>
      <c r="U926" s="70"/>
      <c r="V926" s="23">
        <f>SUM(R926:U926)</f>
        <v>1200</v>
      </c>
      <c r="W926" s="23">
        <f>+Q926+V926</f>
        <v>30294.1</v>
      </c>
      <c r="X926" s="23">
        <f>(+Q926/W926)*100</f>
        <v>96.03883264398017</v>
      </c>
      <c r="Y926" s="23">
        <f>(+V926/W926)*100</f>
        <v>3.9611673560198195</v>
      </c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51</v>
      </c>
      <c r="K927" s="53"/>
      <c r="L927" s="70"/>
      <c r="M927" s="70"/>
      <c r="N927" s="70"/>
      <c r="O927" s="70">
        <f>+O935</f>
        <v>26944.3</v>
      </c>
      <c r="P927" s="70"/>
      <c r="Q927" s="23">
        <f>SUM(L927:P927)</f>
        <v>26944.3</v>
      </c>
      <c r="R927" s="70">
        <f>+R935</f>
        <v>1200</v>
      </c>
      <c r="S927" s="70"/>
      <c r="T927" s="70"/>
      <c r="U927" s="70"/>
      <c r="V927" s="23">
        <f>SUM(R927:U927)</f>
        <v>1200</v>
      </c>
      <c r="W927" s="23">
        <f>+Q927+V927</f>
        <v>28144.3</v>
      </c>
      <c r="X927" s="23">
        <f>(+Q927/W927)*100</f>
        <v>95.73625920701528</v>
      </c>
      <c r="Y927" s="23">
        <f>(+V927/W927)*100</f>
        <v>4.263740792984725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 t="s">
        <v>52</v>
      </c>
      <c r="K928" s="53"/>
      <c r="L928" s="70"/>
      <c r="M928" s="70"/>
      <c r="N928" s="70"/>
      <c r="O928" s="70">
        <f>(+O927/O925)*100</f>
        <v>93.76985853242617</v>
      </c>
      <c r="P928" s="70"/>
      <c r="Q928" s="70">
        <f>(+Q927/Q925)*100</f>
        <v>93.76985853242617</v>
      </c>
      <c r="R928" s="70">
        <f>(+R927/R925)*100</f>
        <v>100</v>
      </c>
      <c r="S928" s="70"/>
      <c r="T928" s="70"/>
      <c r="U928" s="70"/>
      <c r="V928" s="70">
        <f>(+V927/V925)*100</f>
        <v>100</v>
      </c>
      <c r="W928" s="70">
        <f>(+W927/W925)*100</f>
        <v>94.01960948069953</v>
      </c>
      <c r="X928" s="70"/>
      <c r="Y928" s="70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53</v>
      </c>
      <c r="K929" s="53"/>
      <c r="L929" s="70"/>
      <c r="M929" s="70"/>
      <c r="N929" s="70"/>
      <c r="O929" s="70">
        <f>(+O927/O926)*100</f>
        <v>92.61087299486837</v>
      </c>
      <c r="P929" s="70"/>
      <c r="Q929" s="70">
        <f>(+Q927/Q926)*100</f>
        <v>92.61087299486837</v>
      </c>
      <c r="R929" s="70">
        <f>(+R927/R926)*100</f>
        <v>100</v>
      </c>
      <c r="S929" s="70"/>
      <c r="T929" s="70"/>
      <c r="U929" s="70"/>
      <c r="V929" s="70">
        <f>(+V927/V926)*100</f>
        <v>100</v>
      </c>
      <c r="W929" s="70">
        <f>(+W927/W926)*100</f>
        <v>92.9035686816905</v>
      </c>
      <c r="X929" s="70"/>
      <c r="Y929" s="70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/>
      <c r="K930" s="53"/>
      <c r="L930" s="70"/>
      <c r="M930" s="23"/>
      <c r="N930" s="70"/>
      <c r="O930" s="70"/>
      <c r="P930" s="23"/>
      <c r="Q930" s="23"/>
      <c r="R930" s="23"/>
      <c r="S930" s="70"/>
      <c r="T930" s="70"/>
      <c r="U930" s="70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 t="s">
        <v>63</v>
      </c>
      <c r="H931" s="51"/>
      <c r="I931" s="61"/>
      <c r="J931" s="52" t="s">
        <v>65</v>
      </c>
      <c r="K931" s="53"/>
      <c r="L931" s="70"/>
      <c r="M931" s="23"/>
      <c r="N931" s="70"/>
      <c r="O931" s="70"/>
      <c r="P931" s="23"/>
      <c r="Q931" s="23"/>
      <c r="R931" s="23"/>
      <c r="S931" s="70"/>
      <c r="T931" s="70"/>
      <c r="U931" s="70"/>
      <c r="V931" s="23"/>
      <c r="W931" s="23"/>
      <c r="X931" s="23"/>
      <c r="Y931" s="23"/>
      <c r="Z931" s="4"/>
    </row>
    <row r="932" spans="1:26" ht="23.25">
      <c r="A932" s="4"/>
      <c r="B932" s="51"/>
      <c r="C932" s="51"/>
      <c r="D932" s="51"/>
      <c r="E932" s="51"/>
      <c r="F932" s="51"/>
      <c r="G932" s="51"/>
      <c r="H932" s="51"/>
      <c r="I932" s="61"/>
      <c r="J932" s="52" t="s">
        <v>64</v>
      </c>
      <c r="K932" s="53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4" t="s">
        <v>49</v>
      </c>
      <c r="K933" s="53"/>
      <c r="L933" s="70"/>
      <c r="M933" s="70"/>
      <c r="N933" s="70"/>
      <c r="O933" s="70">
        <f>+O940</f>
        <v>28734.5</v>
      </c>
      <c r="P933" s="70"/>
      <c r="Q933" s="23">
        <f>SUM(L933:P933)</f>
        <v>28734.5</v>
      </c>
      <c r="R933" s="70">
        <f>+R940</f>
        <v>1200</v>
      </c>
      <c r="S933" s="70"/>
      <c r="T933" s="70"/>
      <c r="U933" s="70"/>
      <c r="V933" s="23">
        <f>SUM(R933:U933)</f>
        <v>1200</v>
      </c>
      <c r="W933" s="23">
        <f>+Q933+V933</f>
        <v>29934.5</v>
      </c>
      <c r="X933" s="23">
        <f>(+Q933/W933)*100</f>
        <v>95.99124755716647</v>
      </c>
      <c r="Y933" s="23">
        <f>(+V933/W933)*100</f>
        <v>4.00875244283352</v>
      </c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4" t="s">
        <v>50</v>
      </c>
      <c r="K934" s="53"/>
      <c r="L934" s="70"/>
      <c r="M934" s="70"/>
      <c r="N934" s="70"/>
      <c r="O934" s="70">
        <f>+O941</f>
        <v>29094.1</v>
      </c>
      <c r="P934" s="70"/>
      <c r="Q934" s="23">
        <f>SUM(L934:P934)</f>
        <v>29094.1</v>
      </c>
      <c r="R934" s="70">
        <f>+R941</f>
        <v>1200</v>
      </c>
      <c r="S934" s="70"/>
      <c r="T934" s="70"/>
      <c r="U934" s="70"/>
      <c r="V934" s="23">
        <f>SUM(R934:U934)</f>
        <v>1200</v>
      </c>
      <c r="W934" s="23">
        <f>+Q934+V934</f>
        <v>30294.1</v>
      </c>
      <c r="X934" s="23">
        <f>(+Q934/W934)*100</f>
        <v>96.03883264398017</v>
      </c>
      <c r="Y934" s="23">
        <f>(+V934/W934)*100</f>
        <v>3.9611673560198195</v>
      </c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 t="s">
        <v>51</v>
      </c>
      <c r="K935" s="53"/>
      <c r="L935" s="70"/>
      <c r="M935" s="70"/>
      <c r="N935" s="70"/>
      <c r="O935" s="70">
        <f>+O942</f>
        <v>26944.3</v>
      </c>
      <c r="P935" s="70"/>
      <c r="Q935" s="23">
        <f>SUM(L935:P935)</f>
        <v>26944.3</v>
      </c>
      <c r="R935" s="70">
        <f>+R942</f>
        <v>1200</v>
      </c>
      <c r="S935" s="70"/>
      <c r="T935" s="70"/>
      <c r="U935" s="70"/>
      <c r="V935" s="23">
        <f>SUM(R935:U935)</f>
        <v>1200</v>
      </c>
      <c r="W935" s="23">
        <f>+Q935+V935</f>
        <v>28144.3</v>
      </c>
      <c r="X935" s="23">
        <f>(+Q935/W935)*100</f>
        <v>95.73625920701528</v>
      </c>
      <c r="Y935" s="23">
        <f>(+V935/W935)*100</f>
        <v>4.263740792984725</v>
      </c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 t="s">
        <v>52</v>
      </c>
      <c r="K936" s="53"/>
      <c r="L936" s="70"/>
      <c r="M936" s="70"/>
      <c r="N936" s="70"/>
      <c r="O936" s="70">
        <f>(+O935/O933)*100</f>
        <v>93.76985853242617</v>
      </c>
      <c r="P936" s="70"/>
      <c r="Q936" s="70">
        <f>(+Q935/Q933)*100</f>
        <v>93.76985853242617</v>
      </c>
      <c r="R936" s="70">
        <f>(+R935/R933)*100</f>
        <v>100</v>
      </c>
      <c r="S936" s="70"/>
      <c r="T936" s="70"/>
      <c r="U936" s="70"/>
      <c r="V936" s="70">
        <f>(+V935/V933)*100</f>
        <v>100</v>
      </c>
      <c r="W936" s="70">
        <f>(+W935/W933)*100</f>
        <v>94.01960948069953</v>
      </c>
      <c r="X936" s="70"/>
      <c r="Y936" s="70"/>
      <c r="Z936" s="4"/>
    </row>
    <row r="937" spans="1:26" ht="23.25">
      <c r="A937" s="4"/>
      <c r="B937" s="51"/>
      <c r="C937" s="51"/>
      <c r="D937" s="51"/>
      <c r="E937" s="51"/>
      <c r="F937" s="51"/>
      <c r="G937" s="51"/>
      <c r="H937" s="51"/>
      <c r="I937" s="61"/>
      <c r="J937" s="52" t="s">
        <v>53</v>
      </c>
      <c r="K937" s="53"/>
      <c r="L937" s="70"/>
      <c r="M937" s="70"/>
      <c r="N937" s="70"/>
      <c r="O937" s="70">
        <f>(+O935/O934)*100</f>
        <v>92.61087299486837</v>
      </c>
      <c r="P937" s="70"/>
      <c r="Q937" s="70">
        <f>(+Q935/Q934)*100</f>
        <v>92.61087299486837</v>
      </c>
      <c r="R937" s="70">
        <f>(+R935/R934)*100</f>
        <v>100</v>
      </c>
      <c r="S937" s="70"/>
      <c r="T937" s="70"/>
      <c r="U937" s="70"/>
      <c r="V937" s="70">
        <f>(+V935/V934)*100</f>
        <v>100</v>
      </c>
      <c r="W937" s="70">
        <f>(+W935/W934)*100</f>
        <v>92.9035686816905</v>
      </c>
      <c r="X937" s="70"/>
      <c r="Y937" s="70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/>
      <c r="K938" s="53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1"/>
      <c r="C939" s="51"/>
      <c r="D939" s="51"/>
      <c r="E939" s="51"/>
      <c r="F939" s="51"/>
      <c r="G939" s="51"/>
      <c r="H939" s="51" t="s">
        <v>167</v>
      </c>
      <c r="I939" s="61"/>
      <c r="J939" s="52" t="s">
        <v>168</v>
      </c>
      <c r="K939" s="53"/>
      <c r="L939" s="70"/>
      <c r="M939" s="23"/>
      <c r="N939" s="70"/>
      <c r="O939" s="70"/>
      <c r="P939" s="23"/>
      <c r="Q939" s="23"/>
      <c r="R939" s="23"/>
      <c r="S939" s="70"/>
      <c r="T939" s="70"/>
      <c r="U939" s="70"/>
      <c r="V939" s="23"/>
      <c r="W939" s="23"/>
      <c r="X939" s="23"/>
      <c r="Y939" s="23"/>
      <c r="Z939" s="4"/>
    </row>
    <row r="940" spans="1:26" ht="23.25">
      <c r="A940" s="4"/>
      <c r="B940" s="51"/>
      <c r="C940" s="51"/>
      <c r="D940" s="51"/>
      <c r="E940" s="51"/>
      <c r="F940" s="51"/>
      <c r="G940" s="51"/>
      <c r="H940" s="51"/>
      <c r="I940" s="61"/>
      <c r="J940" s="54" t="s">
        <v>49</v>
      </c>
      <c r="K940" s="53"/>
      <c r="L940" s="70"/>
      <c r="M940" s="70"/>
      <c r="N940" s="70"/>
      <c r="O940" s="70">
        <v>28734.5</v>
      </c>
      <c r="P940" s="70"/>
      <c r="Q940" s="23">
        <f>SUM(L940:P940)</f>
        <v>28734.5</v>
      </c>
      <c r="R940" s="70">
        <v>1200</v>
      </c>
      <c r="S940" s="70"/>
      <c r="T940" s="70"/>
      <c r="U940" s="70"/>
      <c r="V940" s="23">
        <f>SUM(R940:U940)</f>
        <v>1200</v>
      </c>
      <c r="W940" s="23">
        <f>+Q940+V940</f>
        <v>29934.5</v>
      </c>
      <c r="X940" s="23">
        <f>(+Q940/W940)*100</f>
        <v>95.99124755716647</v>
      </c>
      <c r="Y940" s="23">
        <f>(+V940/W940)*100</f>
        <v>4.00875244283352</v>
      </c>
      <c r="Z940" s="4"/>
    </row>
    <row r="941" spans="1:26" ht="23.25">
      <c r="A941" s="4"/>
      <c r="B941" s="51"/>
      <c r="C941" s="51"/>
      <c r="D941" s="51"/>
      <c r="E941" s="51"/>
      <c r="F941" s="51"/>
      <c r="G941" s="51"/>
      <c r="H941" s="51"/>
      <c r="I941" s="61"/>
      <c r="J941" s="54" t="s">
        <v>50</v>
      </c>
      <c r="K941" s="53"/>
      <c r="L941" s="70"/>
      <c r="M941" s="70"/>
      <c r="N941" s="70"/>
      <c r="O941" s="70">
        <v>29094.1</v>
      </c>
      <c r="P941" s="70"/>
      <c r="Q941" s="23">
        <f>SUM(L941:P941)</f>
        <v>29094.1</v>
      </c>
      <c r="R941" s="70">
        <v>1200</v>
      </c>
      <c r="S941" s="70"/>
      <c r="T941" s="70"/>
      <c r="U941" s="70"/>
      <c r="V941" s="23">
        <f>SUM(R941:U941)</f>
        <v>1200</v>
      </c>
      <c r="W941" s="23">
        <f>+Q941+V941</f>
        <v>30294.1</v>
      </c>
      <c r="X941" s="23">
        <f>(+Q941/W941)*100</f>
        <v>96.03883264398017</v>
      </c>
      <c r="Y941" s="23">
        <f>(+V941/W941)*100</f>
        <v>3.9611673560198195</v>
      </c>
      <c r="Z941" s="4"/>
    </row>
    <row r="942" spans="1:26" ht="23.25">
      <c r="A942" s="4"/>
      <c r="B942" s="51"/>
      <c r="C942" s="51"/>
      <c r="D942" s="51"/>
      <c r="E942" s="51"/>
      <c r="F942" s="51"/>
      <c r="G942" s="51"/>
      <c r="H942" s="51"/>
      <c r="I942" s="61"/>
      <c r="J942" s="52" t="s">
        <v>51</v>
      </c>
      <c r="K942" s="53"/>
      <c r="L942" s="70"/>
      <c r="M942" s="70"/>
      <c r="N942" s="70"/>
      <c r="O942" s="70">
        <v>26944.3</v>
      </c>
      <c r="P942" s="70"/>
      <c r="Q942" s="23">
        <f>SUM(L942:P942)</f>
        <v>26944.3</v>
      </c>
      <c r="R942" s="70">
        <v>1200</v>
      </c>
      <c r="S942" s="70"/>
      <c r="T942" s="70"/>
      <c r="U942" s="70"/>
      <c r="V942" s="23">
        <f>SUM(R942:U942)</f>
        <v>1200</v>
      </c>
      <c r="W942" s="23">
        <f>+Q942+V942</f>
        <v>28144.3</v>
      </c>
      <c r="X942" s="23">
        <f>(+Q942/W942)*100</f>
        <v>95.73625920701528</v>
      </c>
      <c r="Y942" s="23">
        <f>(+V942/W942)*100</f>
        <v>4.263740792984725</v>
      </c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52</v>
      </c>
      <c r="K943" s="53"/>
      <c r="L943" s="70"/>
      <c r="M943" s="70"/>
      <c r="N943" s="70"/>
      <c r="O943" s="70">
        <f>(+O942/O940)*100</f>
        <v>93.76985853242617</v>
      </c>
      <c r="P943" s="70"/>
      <c r="Q943" s="70">
        <f>(+Q942/Q940)*100</f>
        <v>93.76985853242617</v>
      </c>
      <c r="R943" s="70">
        <f>(+R942/R940)*100</f>
        <v>100</v>
      </c>
      <c r="S943" s="70"/>
      <c r="T943" s="70"/>
      <c r="U943" s="70"/>
      <c r="V943" s="70">
        <f>(+V942/V940)*100</f>
        <v>100</v>
      </c>
      <c r="W943" s="70">
        <f>(+W942/W940)*100</f>
        <v>94.01960948069953</v>
      </c>
      <c r="X943" s="70"/>
      <c r="Y943" s="70"/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 t="s">
        <v>53</v>
      </c>
      <c r="K944" s="53"/>
      <c r="L944" s="70"/>
      <c r="M944" s="70"/>
      <c r="N944" s="70"/>
      <c r="O944" s="70">
        <f>(+O942/O941)*100</f>
        <v>92.61087299486837</v>
      </c>
      <c r="P944" s="70"/>
      <c r="Q944" s="70">
        <f>(+Q942/Q941)*100</f>
        <v>92.61087299486837</v>
      </c>
      <c r="R944" s="70">
        <f>(+R942/R941)*100</f>
        <v>100</v>
      </c>
      <c r="S944" s="70"/>
      <c r="T944" s="70"/>
      <c r="U944" s="70"/>
      <c r="V944" s="70">
        <f>(+V942/V941)*100</f>
        <v>100</v>
      </c>
      <c r="W944" s="70">
        <f>(+W942/W941)*100</f>
        <v>92.9035686816905</v>
      </c>
      <c r="X944" s="70"/>
      <c r="Y944" s="70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196</v>
      </c>
      <c r="Z947" s="4"/>
    </row>
    <row r="948" spans="1:26" ht="23.25">
      <c r="A948" s="4"/>
      <c r="B948" s="64" t="s">
        <v>38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40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37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51" t="s">
        <v>127</v>
      </c>
      <c r="C954" s="51" t="s">
        <v>162</v>
      </c>
      <c r="D954" s="51" t="s">
        <v>78</v>
      </c>
      <c r="E954" s="51" t="s">
        <v>81</v>
      </c>
      <c r="F954" s="51" t="s">
        <v>140</v>
      </c>
      <c r="G954" s="51"/>
      <c r="H954" s="51"/>
      <c r="I954" s="61"/>
      <c r="J954" s="52" t="s">
        <v>141</v>
      </c>
      <c r="K954" s="53"/>
      <c r="L954" s="70"/>
      <c r="M954" s="70"/>
      <c r="N954" s="70"/>
      <c r="O954" s="70"/>
      <c r="P954" s="70"/>
      <c r="Q954" s="70"/>
      <c r="R954" s="70"/>
      <c r="S954" s="70"/>
      <c r="T954" s="70"/>
      <c r="U954" s="74"/>
      <c r="V954" s="23"/>
      <c r="W954" s="23"/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49</v>
      </c>
      <c r="K955" s="53"/>
      <c r="L955" s="70"/>
      <c r="M955" s="70"/>
      <c r="N955" s="70"/>
      <c r="O955" s="70">
        <f>+O963</f>
        <v>6663.2</v>
      </c>
      <c r="P955" s="70"/>
      <c r="Q955" s="23">
        <f>SUM(L955:P955)</f>
        <v>6663.2</v>
      </c>
      <c r="R955" s="70"/>
      <c r="S955" s="70"/>
      <c r="T955" s="70"/>
      <c r="U955" s="70"/>
      <c r="V955" s="23"/>
      <c r="W955" s="23">
        <f>+Q955+V955</f>
        <v>6663.2</v>
      </c>
      <c r="X955" s="23">
        <f>(+Q955/W955)*100</f>
        <v>100</v>
      </c>
      <c r="Y955" s="23">
        <f>(+V955/W955)*100</f>
        <v>0</v>
      </c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4" t="s">
        <v>50</v>
      </c>
      <c r="K956" s="53"/>
      <c r="L956" s="70"/>
      <c r="M956" s="70"/>
      <c r="N956" s="70"/>
      <c r="O956" s="70">
        <f>+O964</f>
        <v>6663.2</v>
      </c>
      <c r="P956" s="70"/>
      <c r="Q956" s="23">
        <f>SUM(L956:P956)</f>
        <v>6663.2</v>
      </c>
      <c r="R956" s="70"/>
      <c r="S956" s="70"/>
      <c r="T956" s="70"/>
      <c r="U956" s="70"/>
      <c r="V956" s="23"/>
      <c r="W956" s="23">
        <f>+Q956+V956</f>
        <v>6663.2</v>
      </c>
      <c r="X956" s="23">
        <f>(+Q956/W956)*100</f>
        <v>100</v>
      </c>
      <c r="Y956" s="23">
        <f>(+V956/W956)*100</f>
        <v>0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51</v>
      </c>
      <c r="K957" s="53"/>
      <c r="L957" s="70"/>
      <c r="M957" s="70"/>
      <c r="N957" s="70"/>
      <c r="O957" s="70">
        <f>+O965</f>
        <v>6663.2</v>
      </c>
      <c r="P957" s="70"/>
      <c r="Q957" s="23">
        <f>SUM(L957:P957)</f>
        <v>6663.2</v>
      </c>
      <c r="R957" s="70"/>
      <c r="S957" s="70"/>
      <c r="T957" s="70"/>
      <c r="U957" s="70"/>
      <c r="V957" s="23"/>
      <c r="W957" s="23">
        <f>+Q957+V957</f>
        <v>6663.2</v>
      </c>
      <c r="X957" s="23">
        <f>(+Q957/W957)*100</f>
        <v>100</v>
      </c>
      <c r="Y957" s="23">
        <f>(+V957/W957)*100</f>
        <v>0</v>
      </c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52</v>
      </c>
      <c r="K958" s="53"/>
      <c r="L958" s="70"/>
      <c r="M958" s="70"/>
      <c r="N958" s="70"/>
      <c r="O958" s="70">
        <f>(+O957/O955)*100</f>
        <v>100</v>
      </c>
      <c r="P958" s="70"/>
      <c r="Q958" s="70">
        <f>(+Q957/Q955)*100</f>
        <v>100</v>
      </c>
      <c r="R958" s="70"/>
      <c r="S958" s="70"/>
      <c r="T958" s="70"/>
      <c r="U958" s="70"/>
      <c r="V958" s="70"/>
      <c r="W958" s="70">
        <f>(+W957/W955)*100</f>
        <v>100</v>
      </c>
      <c r="X958" s="70"/>
      <c r="Y958" s="70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 t="s">
        <v>53</v>
      </c>
      <c r="K959" s="53"/>
      <c r="L959" s="70"/>
      <c r="M959" s="70"/>
      <c r="N959" s="70"/>
      <c r="O959" s="70">
        <f>(+O957/O956)*100</f>
        <v>100</v>
      </c>
      <c r="P959" s="70"/>
      <c r="Q959" s="70">
        <f>(+Q957/Q956)*100</f>
        <v>100</v>
      </c>
      <c r="R959" s="70"/>
      <c r="S959" s="70"/>
      <c r="T959" s="70"/>
      <c r="U959" s="70"/>
      <c r="V959" s="70"/>
      <c r="W959" s="70">
        <f>(+W957/W956)*100</f>
        <v>100</v>
      </c>
      <c r="X959" s="70"/>
      <c r="Y959" s="70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/>
      <c r="K960" s="53"/>
      <c r="L960" s="70"/>
      <c r="M960" s="23"/>
      <c r="N960" s="70"/>
      <c r="O960" s="70"/>
      <c r="P960" s="23"/>
      <c r="Q960" s="23"/>
      <c r="R960" s="23"/>
      <c r="S960" s="70"/>
      <c r="T960" s="70"/>
      <c r="U960" s="70"/>
      <c r="V960" s="23"/>
      <c r="W960" s="23"/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 t="s">
        <v>63</v>
      </c>
      <c r="H961" s="51"/>
      <c r="I961" s="61"/>
      <c r="J961" s="52" t="s">
        <v>65</v>
      </c>
      <c r="K961" s="53"/>
      <c r="L961" s="70"/>
      <c r="M961" s="23"/>
      <c r="N961" s="70"/>
      <c r="O961" s="70"/>
      <c r="P961" s="23"/>
      <c r="Q961" s="23"/>
      <c r="R961" s="23"/>
      <c r="S961" s="70"/>
      <c r="T961" s="70"/>
      <c r="U961" s="70"/>
      <c r="V961" s="23"/>
      <c r="W961" s="23"/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1"/>
      <c r="J962" s="52" t="s">
        <v>64</v>
      </c>
      <c r="K962" s="53"/>
      <c r="L962" s="70"/>
      <c r="M962" s="23"/>
      <c r="N962" s="70"/>
      <c r="O962" s="70"/>
      <c r="P962" s="23"/>
      <c r="Q962" s="23"/>
      <c r="R962" s="23"/>
      <c r="S962" s="70"/>
      <c r="T962" s="70"/>
      <c r="U962" s="70"/>
      <c r="V962" s="23"/>
      <c r="W962" s="23"/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4" t="s">
        <v>49</v>
      </c>
      <c r="K963" s="53"/>
      <c r="L963" s="70"/>
      <c r="M963" s="70"/>
      <c r="N963" s="70"/>
      <c r="O963" s="70">
        <f>+O971</f>
        <v>6663.2</v>
      </c>
      <c r="P963" s="70"/>
      <c r="Q963" s="23">
        <f>SUM(L963:P963)</f>
        <v>6663.2</v>
      </c>
      <c r="R963" s="70"/>
      <c r="S963" s="70"/>
      <c r="T963" s="70"/>
      <c r="U963" s="70"/>
      <c r="V963" s="23"/>
      <c r="W963" s="23">
        <f>+Q963+V963</f>
        <v>6663.2</v>
      </c>
      <c r="X963" s="23">
        <f>(+Q963/W963)*100</f>
        <v>100</v>
      </c>
      <c r="Y963" s="23">
        <f>(+V963/W963)*100</f>
        <v>0</v>
      </c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4" t="s">
        <v>50</v>
      </c>
      <c r="K964" s="53"/>
      <c r="L964" s="70"/>
      <c r="M964" s="70"/>
      <c r="N964" s="70"/>
      <c r="O964" s="70">
        <f>+O972</f>
        <v>6663.2</v>
      </c>
      <c r="P964" s="70"/>
      <c r="Q964" s="23">
        <f>SUM(L964:P964)</f>
        <v>6663.2</v>
      </c>
      <c r="R964" s="70"/>
      <c r="S964" s="70"/>
      <c r="T964" s="70"/>
      <c r="U964" s="70"/>
      <c r="V964" s="23"/>
      <c r="W964" s="23">
        <f>+Q964+V964</f>
        <v>6663.2</v>
      </c>
      <c r="X964" s="23">
        <f>(+Q964/W964)*100</f>
        <v>100</v>
      </c>
      <c r="Y964" s="23">
        <f>(+V964/W964)*100</f>
        <v>0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51</v>
      </c>
      <c r="K965" s="53"/>
      <c r="L965" s="70"/>
      <c r="M965" s="70"/>
      <c r="N965" s="70"/>
      <c r="O965" s="70">
        <f>+O973</f>
        <v>6663.2</v>
      </c>
      <c r="P965" s="70"/>
      <c r="Q965" s="23">
        <f>SUM(L965:P965)</f>
        <v>6663.2</v>
      </c>
      <c r="R965" s="70"/>
      <c r="S965" s="70"/>
      <c r="T965" s="70"/>
      <c r="U965" s="70"/>
      <c r="V965" s="23"/>
      <c r="W965" s="23">
        <f>+Q965+V965</f>
        <v>6663.2</v>
      </c>
      <c r="X965" s="23">
        <f>(+Q965/W965)*100</f>
        <v>100</v>
      </c>
      <c r="Y965" s="23">
        <f>(+V965/W965)*100</f>
        <v>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52</v>
      </c>
      <c r="K966" s="53"/>
      <c r="L966" s="70"/>
      <c r="M966" s="70"/>
      <c r="N966" s="70"/>
      <c r="O966" s="70">
        <f>(+O965/O963)*100</f>
        <v>100</v>
      </c>
      <c r="P966" s="70"/>
      <c r="Q966" s="70">
        <f>(+Q965/Q963)*100</f>
        <v>100</v>
      </c>
      <c r="R966" s="70"/>
      <c r="S966" s="70"/>
      <c r="T966" s="70"/>
      <c r="U966" s="70"/>
      <c r="V966" s="70"/>
      <c r="W966" s="70">
        <f>(+W965/W963)*100</f>
        <v>100</v>
      </c>
      <c r="X966" s="70"/>
      <c r="Y966" s="70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 t="s">
        <v>53</v>
      </c>
      <c r="K967" s="53"/>
      <c r="L967" s="70"/>
      <c r="M967" s="70"/>
      <c r="N967" s="70"/>
      <c r="O967" s="70">
        <f>(+O965/O964)*100</f>
        <v>100</v>
      </c>
      <c r="P967" s="70"/>
      <c r="Q967" s="70">
        <f>(+Q965/Q964)*100</f>
        <v>100</v>
      </c>
      <c r="R967" s="70"/>
      <c r="S967" s="70"/>
      <c r="T967" s="70"/>
      <c r="U967" s="70"/>
      <c r="V967" s="70"/>
      <c r="W967" s="70">
        <f>(+W965/W964)*100</f>
        <v>100</v>
      </c>
      <c r="X967" s="70"/>
      <c r="Y967" s="70"/>
      <c r="Z967" s="4"/>
    </row>
    <row r="968" spans="1:26" ht="23.25">
      <c r="A968" s="4"/>
      <c r="B968" s="51"/>
      <c r="C968" s="51"/>
      <c r="D968" s="51"/>
      <c r="E968" s="51"/>
      <c r="F968" s="51"/>
      <c r="G968" s="51"/>
      <c r="H968" s="51"/>
      <c r="I968" s="61"/>
      <c r="J968" s="52"/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56"/>
      <c r="C969" s="56"/>
      <c r="D969" s="56"/>
      <c r="E969" s="56"/>
      <c r="F969" s="56"/>
      <c r="G969" s="56"/>
      <c r="H969" s="56" t="s">
        <v>164</v>
      </c>
      <c r="I969" s="61"/>
      <c r="J969" s="52" t="s">
        <v>165</v>
      </c>
      <c r="K969" s="53"/>
      <c r="L969" s="70"/>
      <c r="M969" s="23"/>
      <c r="N969" s="70"/>
      <c r="O969" s="70"/>
      <c r="P969" s="23"/>
      <c r="Q969" s="23"/>
      <c r="R969" s="23"/>
      <c r="S969" s="70"/>
      <c r="T969" s="70"/>
      <c r="U969" s="70"/>
      <c r="V969" s="23"/>
      <c r="W969" s="23"/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166</v>
      </c>
      <c r="K970" s="53"/>
      <c r="L970" s="70"/>
      <c r="M970" s="23"/>
      <c r="N970" s="70"/>
      <c r="O970" s="70"/>
      <c r="P970" s="23"/>
      <c r="Q970" s="23"/>
      <c r="R970" s="23"/>
      <c r="S970" s="70"/>
      <c r="T970" s="70"/>
      <c r="U970" s="70"/>
      <c r="V970" s="23"/>
      <c r="W970" s="23"/>
      <c r="X970" s="23"/>
      <c r="Y970" s="23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4" t="s">
        <v>49</v>
      </c>
      <c r="K971" s="53"/>
      <c r="L971" s="70"/>
      <c r="M971" s="70"/>
      <c r="N971" s="70"/>
      <c r="O971" s="70">
        <v>6663.2</v>
      </c>
      <c r="P971" s="70"/>
      <c r="Q971" s="23">
        <f>SUM(L971:P971)</f>
        <v>6663.2</v>
      </c>
      <c r="R971" s="70"/>
      <c r="S971" s="70"/>
      <c r="T971" s="70"/>
      <c r="U971" s="70"/>
      <c r="V971" s="23"/>
      <c r="W971" s="23">
        <f>+Q971+V971</f>
        <v>6663.2</v>
      </c>
      <c r="X971" s="23">
        <f>(+Q971/W971)*100</f>
        <v>100</v>
      </c>
      <c r="Y971" s="23">
        <f>(+V971/W971)*100</f>
        <v>0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4" t="s">
        <v>50</v>
      </c>
      <c r="K972" s="53"/>
      <c r="L972" s="70"/>
      <c r="M972" s="70"/>
      <c r="N972" s="70"/>
      <c r="O972" s="70">
        <v>6663.2</v>
      </c>
      <c r="P972" s="70"/>
      <c r="Q972" s="23">
        <f>SUM(L972:P972)</f>
        <v>6663.2</v>
      </c>
      <c r="R972" s="70"/>
      <c r="S972" s="70"/>
      <c r="T972" s="70"/>
      <c r="U972" s="70"/>
      <c r="V972" s="23"/>
      <c r="W972" s="23">
        <f>+Q972+V972</f>
        <v>6663.2</v>
      </c>
      <c r="X972" s="23">
        <f>(+Q972/W972)*100</f>
        <v>100</v>
      </c>
      <c r="Y972" s="23">
        <f>(+V972/W972)*100</f>
        <v>0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51</v>
      </c>
      <c r="K973" s="53"/>
      <c r="L973" s="70"/>
      <c r="M973" s="70"/>
      <c r="N973" s="70"/>
      <c r="O973" s="70">
        <v>6663.2</v>
      </c>
      <c r="P973" s="70"/>
      <c r="Q973" s="23">
        <f>SUM(L973:P973)</f>
        <v>6663.2</v>
      </c>
      <c r="R973" s="70"/>
      <c r="S973" s="70"/>
      <c r="T973" s="70"/>
      <c r="U973" s="70"/>
      <c r="V973" s="23"/>
      <c r="W973" s="23">
        <f>+Q973+V973</f>
        <v>6663.2</v>
      </c>
      <c r="X973" s="23">
        <f>(+Q973/W973)*100</f>
        <v>100</v>
      </c>
      <c r="Y973" s="23">
        <f>(+V973/W973)*100</f>
        <v>0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 t="s">
        <v>52</v>
      </c>
      <c r="K974" s="53"/>
      <c r="L974" s="70"/>
      <c r="M974" s="70"/>
      <c r="N974" s="70"/>
      <c r="O974" s="70">
        <f>(+O973/O971)*100</f>
        <v>100</v>
      </c>
      <c r="P974" s="70"/>
      <c r="Q974" s="70">
        <f>(+Q973/Q971)*100</f>
        <v>100</v>
      </c>
      <c r="R974" s="70"/>
      <c r="S974" s="70"/>
      <c r="T974" s="70"/>
      <c r="U974" s="70"/>
      <c r="V974" s="70"/>
      <c r="W974" s="70">
        <f>(+W973/W971)*100</f>
        <v>100</v>
      </c>
      <c r="X974" s="70"/>
      <c r="Y974" s="70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1"/>
      <c r="J975" s="52" t="s">
        <v>53</v>
      </c>
      <c r="K975" s="53"/>
      <c r="L975" s="70"/>
      <c r="M975" s="70"/>
      <c r="N975" s="70"/>
      <c r="O975" s="70">
        <f>(+O973/O972)*100</f>
        <v>100</v>
      </c>
      <c r="P975" s="70"/>
      <c r="Q975" s="70">
        <f>(+Q973/Q972)*100</f>
        <v>100</v>
      </c>
      <c r="R975" s="70"/>
      <c r="S975" s="70"/>
      <c r="T975" s="70"/>
      <c r="U975" s="70"/>
      <c r="V975" s="70"/>
      <c r="W975" s="70">
        <f>(+W973/W972)*100</f>
        <v>100</v>
      </c>
      <c r="X975" s="70"/>
      <c r="Y975" s="70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/>
      <c r="K976" s="53"/>
      <c r="L976" s="70"/>
      <c r="M976" s="23"/>
      <c r="N976" s="70"/>
      <c r="O976" s="70"/>
      <c r="P976" s="23"/>
      <c r="Q976" s="23"/>
      <c r="R976" s="23"/>
      <c r="S976" s="70"/>
      <c r="T976" s="70"/>
      <c r="U976" s="70"/>
      <c r="V976" s="23"/>
      <c r="W976" s="23"/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1" t="s">
        <v>142</v>
      </c>
      <c r="G977" s="51"/>
      <c r="H977" s="51"/>
      <c r="I977" s="61"/>
      <c r="J977" s="52" t="s">
        <v>143</v>
      </c>
      <c r="K977" s="53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 t="s">
        <v>144</v>
      </c>
      <c r="K978" s="53"/>
      <c r="L978" s="70"/>
      <c r="M978" s="23"/>
      <c r="N978" s="70"/>
      <c r="O978" s="70"/>
      <c r="P978" s="23"/>
      <c r="Q978" s="23"/>
      <c r="R978" s="23"/>
      <c r="S978" s="70"/>
      <c r="T978" s="70"/>
      <c r="U978" s="70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145</v>
      </c>
      <c r="K979" s="53"/>
      <c r="L979" s="70"/>
      <c r="M979" s="23"/>
      <c r="N979" s="70"/>
      <c r="O979" s="70"/>
      <c r="P979" s="23"/>
      <c r="Q979" s="23"/>
      <c r="R979" s="23"/>
      <c r="S979" s="70"/>
      <c r="T979" s="70"/>
      <c r="U979" s="70"/>
      <c r="V979" s="23"/>
      <c r="W979" s="23"/>
      <c r="X979" s="23"/>
      <c r="Y979" s="23"/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4" t="s">
        <v>49</v>
      </c>
      <c r="K980" s="53"/>
      <c r="L980" s="70"/>
      <c r="M980" s="70"/>
      <c r="N980" s="70"/>
      <c r="O980" s="70">
        <f>+O988</f>
        <v>90981.4</v>
      </c>
      <c r="P980" s="70"/>
      <c r="Q980" s="23">
        <f>SUM(L980:P980)</f>
        <v>90981.4</v>
      </c>
      <c r="R980" s="70">
        <f>+R988</f>
        <v>2442.5</v>
      </c>
      <c r="S980" s="70"/>
      <c r="T980" s="70"/>
      <c r="U980" s="70"/>
      <c r="V980" s="23">
        <f>SUM(R980:U980)</f>
        <v>2442.5</v>
      </c>
      <c r="W980" s="23">
        <f>+Q980+V980</f>
        <v>93423.9</v>
      </c>
      <c r="X980" s="23">
        <f>(+Q980/W980)*100</f>
        <v>97.3855726425465</v>
      </c>
      <c r="Y980" s="23">
        <f>(+V980/W980)*100</f>
        <v>2.6144273574534997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4" t="s">
        <v>50</v>
      </c>
      <c r="K981" s="53"/>
      <c r="L981" s="70"/>
      <c r="M981" s="70"/>
      <c r="N981" s="70"/>
      <c r="O981" s="70">
        <f>+O989</f>
        <v>98386.2</v>
      </c>
      <c r="P981" s="70"/>
      <c r="Q981" s="23">
        <f>SUM(L981:P981)</f>
        <v>98386.2</v>
      </c>
      <c r="R981" s="70">
        <f>+R989</f>
        <v>2442.5</v>
      </c>
      <c r="S981" s="70"/>
      <c r="T981" s="70"/>
      <c r="U981" s="70"/>
      <c r="V981" s="23">
        <f>SUM(R981:U981)</f>
        <v>2442.5</v>
      </c>
      <c r="W981" s="23">
        <f>+Q981+V981</f>
        <v>100828.7</v>
      </c>
      <c r="X981" s="23">
        <f>(+Q981/W981)*100</f>
        <v>97.57757463896688</v>
      </c>
      <c r="Y981" s="23">
        <f>(+V981/W981)*100</f>
        <v>2.4224253610331186</v>
      </c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 t="s">
        <v>51</v>
      </c>
      <c r="K982" s="53"/>
      <c r="L982" s="70"/>
      <c r="M982" s="70"/>
      <c r="N982" s="70"/>
      <c r="O982" s="70">
        <f>+O999</f>
        <v>78534.3</v>
      </c>
      <c r="P982" s="70"/>
      <c r="Q982" s="23">
        <f>SUM(L982:P982)</f>
        <v>78534.3</v>
      </c>
      <c r="R982" s="70">
        <f>+R999</f>
        <v>2226.9</v>
      </c>
      <c r="S982" s="70"/>
      <c r="T982" s="70"/>
      <c r="U982" s="70"/>
      <c r="V982" s="23">
        <f>SUM(R982:U982)</f>
        <v>2226.9</v>
      </c>
      <c r="W982" s="23">
        <f>+Q982+V982</f>
        <v>80761.2</v>
      </c>
      <c r="X982" s="23">
        <f>(+Q982/W982)*100</f>
        <v>97.24261155109137</v>
      </c>
      <c r="Y982" s="23">
        <f>(+V982/W982)*100</f>
        <v>2.7573884489086344</v>
      </c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/>
      <c r="I983" s="52"/>
      <c r="J983" s="52" t="s">
        <v>52</v>
      </c>
      <c r="K983" s="53"/>
      <c r="L983" s="70"/>
      <c r="M983" s="70"/>
      <c r="N983" s="70"/>
      <c r="O983" s="70">
        <f>(+O982/O980)*100</f>
        <v>86.31907181028211</v>
      </c>
      <c r="P983" s="70"/>
      <c r="Q983" s="70">
        <f>(+Q982/Q980)*100</f>
        <v>86.31907181028211</v>
      </c>
      <c r="R983" s="70">
        <f>(+R982/R980)*100</f>
        <v>91.17297850562949</v>
      </c>
      <c r="S983" s="70"/>
      <c r="T983" s="70"/>
      <c r="U983" s="70"/>
      <c r="V983" s="70">
        <f>(+V982/V980)*100</f>
        <v>91.17297850562949</v>
      </c>
      <c r="W983" s="70">
        <f>(+W982/W980)*100</f>
        <v>86.44597367483054</v>
      </c>
      <c r="X983" s="70"/>
      <c r="Y983" s="70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 t="s">
        <v>53</v>
      </c>
      <c r="K984" s="53"/>
      <c r="L984" s="70"/>
      <c r="M984" s="70"/>
      <c r="N984" s="70"/>
      <c r="O984" s="70">
        <f>(+O982/O981)*100</f>
        <v>79.8224751032157</v>
      </c>
      <c r="P984" s="70"/>
      <c r="Q984" s="70">
        <f>(+Q982/Q981)*100</f>
        <v>79.8224751032157</v>
      </c>
      <c r="R984" s="70">
        <f>(+R982/R981)*100</f>
        <v>91.17297850562949</v>
      </c>
      <c r="S984" s="70"/>
      <c r="T984" s="70"/>
      <c r="U984" s="70"/>
      <c r="V984" s="70">
        <f>(+V982/V981)*100</f>
        <v>91.17297850562949</v>
      </c>
      <c r="W984" s="70">
        <f>(+W982/W981)*100</f>
        <v>80.09743257624069</v>
      </c>
      <c r="X984" s="70"/>
      <c r="Y984" s="70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/>
      <c r="I985" s="61"/>
      <c r="J985" s="52"/>
      <c r="K985" s="53"/>
      <c r="L985" s="70"/>
      <c r="M985" s="23"/>
      <c r="N985" s="70"/>
      <c r="O985" s="70"/>
      <c r="P985" s="23"/>
      <c r="Q985" s="23"/>
      <c r="R985" s="23"/>
      <c r="S985" s="70"/>
      <c r="T985" s="70"/>
      <c r="U985" s="70"/>
      <c r="V985" s="23"/>
      <c r="W985" s="23"/>
      <c r="X985" s="23"/>
      <c r="Y985" s="23"/>
      <c r="Z985" s="4"/>
    </row>
    <row r="986" spans="1:26" ht="23.25">
      <c r="A986" s="4"/>
      <c r="B986" s="56"/>
      <c r="C986" s="56"/>
      <c r="D986" s="56"/>
      <c r="E986" s="56"/>
      <c r="F986" s="56"/>
      <c r="G986" s="51" t="s">
        <v>63</v>
      </c>
      <c r="H986" s="51"/>
      <c r="I986" s="61"/>
      <c r="J986" s="52" t="s">
        <v>65</v>
      </c>
      <c r="K986" s="53"/>
      <c r="L986" s="70"/>
      <c r="M986" s="23"/>
      <c r="N986" s="70"/>
      <c r="O986" s="70"/>
      <c r="P986" s="23"/>
      <c r="Q986" s="23"/>
      <c r="R986" s="23"/>
      <c r="S986" s="70"/>
      <c r="T986" s="70"/>
      <c r="U986" s="70"/>
      <c r="V986" s="23"/>
      <c r="W986" s="23"/>
      <c r="X986" s="23"/>
      <c r="Y986" s="23"/>
      <c r="Z986" s="4"/>
    </row>
    <row r="987" spans="1:26" ht="23.25">
      <c r="A987" s="4"/>
      <c r="B987" s="56"/>
      <c r="C987" s="56"/>
      <c r="D987" s="56"/>
      <c r="E987" s="56"/>
      <c r="F987" s="56"/>
      <c r="G987" s="51"/>
      <c r="H987" s="51"/>
      <c r="I987" s="61"/>
      <c r="J987" s="52" t="s">
        <v>64</v>
      </c>
      <c r="K987" s="53"/>
      <c r="L987" s="70"/>
      <c r="M987" s="23"/>
      <c r="N987" s="70"/>
      <c r="O987" s="70"/>
      <c r="P987" s="23"/>
      <c r="Q987" s="23"/>
      <c r="R987" s="23"/>
      <c r="S987" s="70"/>
      <c r="T987" s="70"/>
      <c r="U987" s="70"/>
      <c r="V987" s="23"/>
      <c r="W987" s="23"/>
      <c r="X987" s="23"/>
      <c r="Y987" s="23"/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4" t="s">
        <v>49</v>
      </c>
      <c r="K988" s="53"/>
      <c r="L988" s="70"/>
      <c r="M988" s="70"/>
      <c r="N988" s="70"/>
      <c r="O988" s="70">
        <f>+O1004</f>
        <v>90981.4</v>
      </c>
      <c r="P988" s="70"/>
      <c r="Q988" s="23">
        <f>SUM(L988:P988)</f>
        <v>90981.4</v>
      </c>
      <c r="R988" s="70">
        <f>+R1004</f>
        <v>2442.5</v>
      </c>
      <c r="S988" s="70"/>
      <c r="T988" s="70"/>
      <c r="U988" s="70"/>
      <c r="V988" s="23">
        <f>SUM(R988:U988)</f>
        <v>2442.5</v>
      </c>
      <c r="W988" s="23">
        <f>+Q988+V988</f>
        <v>93423.9</v>
      </c>
      <c r="X988" s="23">
        <f>(+Q988/W988)*100</f>
        <v>97.3855726425465</v>
      </c>
      <c r="Y988" s="23">
        <f>(+V988/W988)*100</f>
        <v>2.6144273574534997</v>
      </c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4" t="s">
        <v>50</v>
      </c>
      <c r="K989" s="53"/>
      <c r="L989" s="70"/>
      <c r="M989" s="70"/>
      <c r="N989" s="70"/>
      <c r="O989" s="70">
        <f>+O1005</f>
        <v>98386.2</v>
      </c>
      <c r="P989" s="70"/>
      <c r="Q989" s="23">
        <f>SUM(L989:P989)</f>
        <v>98386.2</v>
      </c>
      <c r="R989" s="70">
        <f>+R1005</f>
        <v>2442.5</v>
      </c>
      <c r="S989" s="70"/>
      <c r="T989" s="70"/>
      <c r="U989" s="70"/>
      <c r="V989" s="23">
        <f>SUM(R989:U989)</f>
        <v>2442.5</v>
      </c>
      <c r="W989" s="23">
        <f>+Q989+V989</f>
        <v>100828.7</v>
      </c>
      <c r="X989" s="23">
        <f>(+Q989/W989)*100</f>
        <v>97.57757463896688</v>
      </c>
      <c r="Y989" s="23">
        <f>(+V989/W989)*100</f>
        <v>2.4224253610331186</v>
      </c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197</v>
      </c>
      <c r="Z992" s="4"/>
    </row>
    <row r="993" spans="1:26" ht="23.25">
      <c r="A993" s="4"/>
      <c r="B993" s="64" t="s">
        <v>38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40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37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51" t="s">
        <v>127</v>
      </c>
      <c r="C999" s="51" t="s">
        <v>162</v>
      </c>
      <c r="D999" s="51" t="s">
        <v>78</v>
      </c>
      <c r="E999" s="51" t="s">
        <v>81</v>
      </c>
      <c r="F999" s="51" t="s">
        <v>142</v>
      </c>
      <c r="G999" s="51" t="s">
        <v>63</v>
      </c>
      <c r="H999" s="51"/>
      <c r="I999" s="61"/>
      <c r="J999" s="52" t="s">
        <v>51</v>
      </c>
      <c r="K999" s="55"/>
      <c r="L999" s="70"/>
      <c r="M999" s="70"/>
      <c r="N999" s="70"/>
      <c r="O999" s="70">
        <f>+O1006</f>
        <v>78534.3</v>
      </c>
      <c r="P999" s="70"/>
      <c r="Q999" s="23">
        <f>SUM(L999:P999)</f>
        <v>78534.3</v>
      </c>
      <c r="R999" s="70">
        <f>+R1006</f>
        <v>2226.9</v>
      </c>
      <c r="S999" s="70"/>
      <c r="T999" s="70"/>
      <c r="U999" s="70"/>
      <c r="V999" s="23">
        <f>SUM(R999:U999)</f>
        <v>2226.9</v>
      </c>
      <c r="W999" s="23">
        <f>+Q999+V999</f>
        <v>80761.2</v>
      </c>
      <c r="X999" s="23">
        <f>(+Q999/W999)*100</f>
        <v>97.24261155109137</v>
      </c>
      <c r="Y999" s="23">
        <f>(+V999/W999)*100</f>
        <v>2.7573884489086344</v>
      </c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2" t="s">
        <v>52</v>
      </c>
      <c r="K1000" s="55"/>
      <c r="L1000" s="70"/>
      <c r="M1000" s="70"/>
      <c r="N1000" s="70"/>
      <c r="O1000" s="70">
        <f>(+O999/O988)*100</f>
        <v>86.31907181028211</v>
      </c>
      <c r="P1000" s="70"/>
      <c r="Q1000" s="70">
        <f>(+Q999/Q988)*100</f>
        <v>86.31907181028211</v>
      </c>
      <c r="R1000" s="70">
        <f>(+R999/R988)*100</f>
        <v>91.17297850562949</v>
      </c>
      <c r="S1000" s="70"/>
      <c r="T1000" s="70"/>
      <c r="U1000" s="70"/>
      <c r="V1000" s="70">
        <f>(+V999/V988)*100</f>
        <v>91.17297850562949</v>
      </c>
      <c r="W1000" s="70">
        <f>(+W999/W988)*100</f>
        <v>86.44597367483054</v>
      </c>
      <c r="X1000" s="70"/>
      <c r="Y1000" s="70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 t="s">
        <v>53</v>
      </c>
      <c r="K1001" s="53"/>
      <c r="L1001" s="70"/>
      <c r="M1001" s="70"/>
      <c r="N1001" s="70"/>
      <c r="O1001" s="70">
        <f>(+O999/O989)*100</f>
        <v>79.8224751032157</v>
      </c>
      <c r="P1001" s="70"/>
      <c r="Q1001" s="70">
        <f>(+Q999/Q989)*100</f>
        <v>79.8224751032157</v>
      </c>
      <c r="R1001" s="70">
        <f>(+R999/R989)*100</f>
        <v>91.17297850562949</v>
      </c>
      <c r="S1001" s="70"/>
      <c r="T1001" s="70"/>
      <c r="U1001" s="70"/>
      <c r="V1001" s="70">
        <f>(+V999/V989)*100</f>
        <v>91.17297850562949</v>
      </c>
      <c r="W1001" s="70">
        <f>(+W999/W989)*100</f>
        <v>80.09743257624069</v>
      </c>
      <c r="X1001" s="70"/>
      <c r="Y1001" s="70"/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/>
      <c r="I1002" s="61"/>
      <c r="J1002" s="52"/>
      <c r="K1002" s="53"/>
      <c r="L1002" s="70"/>
      <c r="M1002" s="23"/>
      <c r="N1002" s="70"/>
      <c r="O1002" s="70"/>
      <c r="P1002" s="23"/>
      <c r="Q1002" s="23"/>
      <c r="R1002" s="23"/>
      <c r="S1002" s="70"/>
      <c r="T1002" s="70"/>
      <c r="U1002" s="70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 t="s">
        <v>125</v>
      </c>
      <c r="I1003" s="61"/>
      <c r="J1003" s="52" t="s">
        <v>126</v>
      </c>
      <c r="K1003" s="53"/>
      <c r="L1003" s="70"/>
      <c r="M1003" s="23"/>
      <c r="N1003" s="70"/>
      <c r="O1003" s="70"/>
      <c r="P1003" s="23"/>
      <c r="Q1003" s="23"/>
      <c r="R1003" s="23"/>
      <c r="S1003" s="70"/>
      <c r="T1003" s="70"/>
      <c r="U1003" s="70"/>
      <c r="V1003" s="23"/>
      <c r="W1003" s="23"/>
      <c r="X1003" s="23"/>
      <c r="Y1003" s="23"/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4" t="s">
        <v>49</v>
      </c>
      <c r="K1004" s="53"/>
      <c r="L1004" s="70"/>
      <c r="M1004" s="70"/>
      <c r="N1004" s="70"/>
      <c r="O1004" s="70">
        <v>90981.4</v>
      </c>
      <c r="P1004" s="70"/>
      <c r="Q1004" s="23">
        <f>SUM(L1004:P1004)</f>
        <v>90981.4</v>
      </c>
      <c r="R1004" s="70">
        <v>2442.5</v>
      </c>
      <c r="S1004" s="70"/>
      <c r="T1004" s="70"/>
      <c r="U1004" s="70"/>
      <c r="V1004" s="23">
        <f>SUM(R1004:U1004)</f>
        <v>2442.5</v>
      </c>
      <c r="W1004" s="23">
        <f>+Q1004+V1004</f>
        <v>93423.9</v>
      </c>
      <c r="X1004" s="23">
        <f>(+Q1004/W1004)*100</f>
        <v>97.3855726425465</v>
      </c>
      <c r="Y1004" s="23">
        <f>(+V1004/W1004)*100</f>
        <v>2.6144273574534997</v>
      </c>
      <c r="Z1004" s="4"/>
    </row>
    <row r="1005" spans="1:26" ht="23.25">
      <c r="A1005" s="4"/>
      <c r="B1005" s="56"/>
      <c r="C1005" s="57"/>
      <c r="D1005" s="57"/>
      <c r="E1005" s="57"/>
      <c r="F1005" s="57"/>
      <c r="G1005" s="57"/>
      <c r="H1005" s="57"/>
      <c r="I1005" s="52"/>
      <c r="J1005" s="54" t="s">
        <v>50</v>
      </c>
      <c r="K1005" s="53"/>
      <c r="L1005" s="70"/>
      <c r="M1005" s="70"/>
      <c r="N1005" s="70"/>
      <c r="O1005" s="70">
        <v>98386.2</v>
      </c>
      <c r="P1005" s="70"/>
      <c r="Q1005" s="23">
        <f>SUM(L1005:P1005)</f>
        <v>98386.2</v>
      </c>
      <c r="R1005" s="70">
        <v>2442.5</v>
      </c>
      <c r="S1005" s="70"/>
      <c r="T1005" s="70"/>
      <c r="U1005" s="70"/>
      <c r="V1005" s="23">
        <f>SUM(R1005:U1005)</f>
        <v>2442.5</v>
      </c>
      <c r="W1005" s="23">
        <f>+Q1005+V1005</f>
        <v>100828.7</v>
      </c>
      <c r="X1005" s="23">
        <f>(+Q1005/W1005)*100</f>
        <v>97.57757463896688</v>
      </c>
      <c r="Y1005" s="23">
        <f>(+V1005/W1005)*100</f>
        <v>2.4224253610331186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 t="s">
        <v>51</v>
      </c>
      <c r="K1006" s="53"/>
      <c r="L1006" s="70"/>
      <c r="M1006" s="70"/>
      <c r="N1006" s="70"/>
      <c r="O1006" s="70">
        <v>78534.3</v>
      </c>
      <c r="P1006" s="70"/>
      <c r="Q1006" s="23">
        <f>SUM(L1006:P1006)</f>
        <v>78534.3</v>
      </c>
      <c r="R1006" s="70">
        <v>2226.9</v>
      </c>
      <c r="S1006" s="70"/>
      <c r="T1006" s="70"/>
      <c r="U1006" s="70"/>
      <c r="V1006" s="23">
        <f>SUM(R1006:U1006)</f>
        <v>2226.9</v>
      </c>
      <c r="W1006" s="23">
        <f>+Q1006+V1006</f>
        <v>80761.2</v>
      </c>
      <c r="X1006" s="23">
        <f>(+Q1006/W1006)*100</f>
        <v>97.24261155109137</v>
      </c>
      <c r="Y1006" s="23">
        <f>(+V1006/W1006)*100</f>
        <v>2.7573884489086344</v>
      </c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1"/>
      <c r="J1007" s="52" t="s">
        <v>52</v>
      </c>
      <c r="K1007" s="53"/>
      <c r="L1007" s="70"/>
      <c r="M1007" s="70"/>
      <c r="N1007" s="70"/>
      <c r="O1007" s="70">
        <f>(+O1006/O1004)*100</f>
        <v>86.31907181028211</v>
      </c>
      <c r="P1007" s="70"/>
      <c r="Q1007" s="70">
        <f>(+Q1006/Q1004)*100</f>
        <v>86.31907181028211</v>
      </c>
      <c r="R1007" s="70">
        <f>(+R1006/R1004)*100</f>
        <v>91.17297850562949</v>
      </c>
      <c r="S1007" s="70"/>
      <c r="T1007" s="70"/>
      <c r="U1007" s="70"/>
      <c r="V1007" s="70">
        <f>(+V1006/V1004)*100</f>
        <v>91.17297850562949</v>
      </c>
      <c r="W1007" s="70">
        <f>(+W1006/W1004)*100</f>
        <v>86.44597367483054</v>
      </c>
      <c r="X1007" s="70"/>
      <c r="Y1007" s="70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 t="s">
        <v>53</v>
      </c>
      <c r="K1008" s="53"/>
      <c r="L1008" s="70"/>
      <c r="M1008" s="70"/>
      <c r="N1008" s="70"/>
      <c r="O1008" s="70">
        <f>(+O1006/O1005)*100</f>
        <v>79.8224751032157</v>
      </c>
      <c r="P1008" s="70"/>
      <c r="Q1008" s="70">
        <f>(+Q1006/Q1005)*100</f>
        <v>79.8224751032157</v>
      </c>
      <c r="R1008" s="70">
        <f>(+R1006/R1005)*100</f>
        <v>91.17297850562949</v>
      </c>
      <c r="S1008" s="70"/>
      <c r="T1008" s="70"/>
      <c r="U1008" s="70"/>
      <c r="V1008" s="70">
        <f>(+V1006/V1005)*100</f>
        <v>91.17297850562949</v>
      </c>
      <c r="W1008" s="70">
        <f>(+W1006/W1005)*100</f>
        <v>80.09743257624069</v>
      </c>
      <c r="X1008" s="70"/>
      <c r="Y1008" s="70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1"/>
      <c r="J1009" s="52"/>
      <c r="K1009" s="53"/>
      <c r="L1009" s="70"/>
      <c r="M1009" s="23"/>
      <c r="N1009" s="70"/>
      <c r="O1009" s="70"/>
      <c r="P1009" s="23"/>
      <c r="Q1009" s="23"/>
      <c r="R1009" s="23"/>
      <c r="S1009" s="70"/>
      <c r="T1009" s="70"/>
      <c r="U1009" s="70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 t="s">
        <v>172</v>
      </c>
      <c r="G1010" s="51"/>
      <c r="H1010" s="51"/>
      <c r="I1010" s="61"/>
      <c r="J1010" s="52" t="s">
        <v>173</v>
      </c>
      <c r="K1010" s="53"/>
      <c r="L1010" s="70"/>
      <c r="M1010" s="23"/>
      <c r="N1010" s="70"/>
      <c r="O1010" s="70"/>
      <c r="P1010" s="23"/>
      <c r="Q1010" s="23"/>
      <c r="R1010" s="23"/>
      <c r="S1010" s="70"/>
      <c r="T1010" s="70"/>
      <c r="U1010" s="70"/>
      <c r="V1010" s="23"/>
      <c r="W1010" s="23"/>
      <c r="X1010" s="23"/>
      <c r="Y1010" s="23"/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4" t="s">
        <v>49</v>
      </c>
      <c r="K1011" s="53"/>
      <c r="L1011" s="70"/>
      <c r="M1011" s="70"/>
      <c r="N1011" s="70"/>
      <c r="O1011" s="70">
        <f>+O1019</f>
        <v>11327953</v>
      </c>
      <c r="P1011" s="70"/>
      <c r="Q1011" s="23">
        <f>SUM(L1011:P1011)</f>
        <v>11327953</v>
      </c>
      <c r="R1011" s="70"/>
      <c r="S1011" s="70"/>
      <c r="T1011" s="70"/>
      <c r="U1011" s="70"/>
      <c r="V1011" s="23"/>
      <c r="W1011" s="23">
        <f>+Q1011+V1011</f>
        <v>11327953</v>
      </c>
      <c r="X1011" s="23">
        <f>(+Q1011/W1011)*100</f>
        <v>100</v>
      </c>
      <c r="Y1011" s="23">
        <f>(+V1011/W1011)*100</f>
        <v>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4" t="s">
        <v>50</v>
      </c>
      <c r="K1012" s="53"/>
      <c r="L1012" s="70"/>
      <c r="M1012" s="70"/>
      <c r="N1012" s="70"/>
      <c r="O1012" s="70">
        <f>+O1020</f>
        <v>11327953</v>
      </c>
      <c r="P1012" s="70"/>
      <c r="Q1012" s="23">
        <f>SUM(L1012:P1012)</f>
        <v>11327953</v>
      </c>
      <c r="R1012" s="70"/>
      <c r="S1012" s="70"/>
      <c r="T1012" s="70"/>
      <c r="U1012" s="70"/>
      <c r="V1012" s="23"/>
      <c r="W1012" s="23">
        <f>+Q1012+V1012</f>
        <v>11327953</v>
      </c>
      <c r="X1012" s="23">
        <f>(+Q1012/W1012)*100</f>
        <v>100</v>
      </c>
      <c r="Y1012" s="23">
        <f>(+V1012/W1012)*100</f>
        <v>0</v>
      </c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51</v>
      </c>
      <c r="K1013" s="53"/>
      <c r="L1013" s="70"/>
      <c r="M1013" s="70"/>
      <c r="N1013" s="70"/>
      <c r="O1013" s="70">
        <f>+O1021</f>
        <v>11327953</v>
      </c>
      <c r="P1013" s="70"/>
      <c r="Q1013" s="23">
        <f>SUM(L1013:P1013)</f>
        <v>11327953</v>
      </c>
      <c r="R1013" s="70"/>
      <c r="S1013" s="70"/>
      <c r="T1013" s="70"/>
      <c r="U1013" s="70"/>
      <c r="V1013" s="23"/>
      <c r="W1013" s="23">
        <f>+Q1013+V1013</f>
        <v>11327953</v>
      </c>
      <c r="X1013" s="23">
        <f>(+Q1013/W1013)*100</f>
        <v>100</v>
      </c>
      <c r="Y1013" s="23">
        <f>(+V1013/W1013)*100</f>
        <v>0</v>
      </c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 t="s">
        <v>52</v>
      </c>
      <c r="K1014" s="53"/>
      <c r="L1014" s="70"/>
      <c r="M1014" s="70"/>
      <c r="N1014" s="70"/>
      <c r="O1014" s="70">
        <f>(+O1013/O1011)*100</f>
        <v>100</v>
      </c>
      <c r="P1014" s="70"/>
      <c r="Q1014" s="70">
        <f>(+Q1013/Q1011)*100</f>
        <v>100</v>
      </c>
      <c r="R1014" s="70"/>
      <c r="S1014" s="70"/>
      <c r="T1014" s="70"/>
      <c r="U1014" s="70"/>
      <c r="V1014" s="70"/>
      <c r="W1014" s="70">
        <f>(+W1013/W1011)*100</f>
        <v>100</v>
      </c>
      <c r="X1014" s="70"/>
      <c r="Y1014" s="70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 t="s">
        <v>53</v>
      </c>
      <c r="K1015" s="53"/>
      <c r="L1015" s="70"/>
      <c r="M1015" s="70"/>
      <c r="N1015" s="70"/>
      <c r="O1015" s="70">
        <f>(+O1013/O1012)*100</f>
        <v>100</v>
      </c>
      <c r="P1015" s="70"/>
      <c r="Q1015" s="70">
        <f>(+Q1013/Q1012)*100</f>
        <v>100</v>
      </c>
      <c r="R1015" s="70"/>
      <c r="S1015" s="70"/>
      <c r="T1015" s="70"/>
      <c r="U1015" s="70"/>
      <c r="V1015" s="70"/>
      <c r="W1015" s="70">
        <f>(+W1013/W1012)*100</f>
        <v>100</v>
      </c>
      <c r="X1015" s="70"/>
      <c r="Y1015" s="70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/>
      <c r="K1016" s="53"/>
      <c r="L1016" s="70"/>
      <c r="M1016" s="23"/>
      <c r="N1016" s="70"/>
      <c r="O1016" s="70"/>
      <c r="P1016" s="23"/>
      <c r="Q1016" s="23"/>
      <c r="R1016" s="23"/>
      <c r="S1016" s="70"/>
      <c r="T1016" s="70"/>
      <c r="U1016" s="70"/>
      <c r="V1016" s="23"/>
      <c r="W1016" s="23"/>
      <c r="X1016" s="23"/>
      <c r="Y1016" s="23"/>
      <c r="Z1016" s="4"/>
    </row>
    <row r="1017" spans="1:26" ht="23.25">
      <c r="A1017" s="4"/>
      <c r="B1017" s="56"/>
      <c r="C1017" s="56"/>
      <c r="D1017" s="56"/>
      <c r="E1017" s="56"/>
      <c r="F1017" s="56"/>
      <c r="G1017" s="51" t="s">
        <v>63</v>
      </c>
      <c r="H1017" s="51"/>
      <c r="I1017" s="61"/>
      <c r="J1017" s="52" t="s">
        <v>65</v>
      </c>
      <c r="K1017" s="53"/>
      <c r="L1017" s="70"/>
      <c r="M1017" s="23"/>
      <c r="N1017" s="70"/>
      <c r="O1017" s="70"/>
      <c r="P1017" s="23"/>
      <c r="Q1017" s="23"/>
      <c r="R1017" s="23"/>
      <c r="S1017" s="70"/>
      <c r="T1017" s="70"/>
      <c r="U1017" s="70"/>
      <c r="V1017" s="23"/>
      <c r="W1017" s="23"/>
      <c r="X1017" s="23"/>
      <c r="Y1017" s="23"/>
      <c r="Z1017" s="4"/>
    </row>
    <row r="1018" spans="1:26" ht="23.25">
      <c r="A1018" s="4"/>
      <c r="B1018" s="56"/>
      <c r="C1018" s="56"/>
      <c r="D1018" s="56"/>
      <c r="E1018" s="56"/>
      <c r="F1018" s="56"/>
      <c r="G1018" s="51"/>
      <c r="H1018" s="51"/>
      <c r="I1018" s="61"/>
      <c r="J1018" s="52" t="s">
        <v>64</v>
      </c>
      <c r="K1018" s="53"/>
      <c r="L1018" s="70"/>
      <c r="M1018" s="23"/>
      <c r="N1018" s="70"/>
      <c r="O1018" s="70"/>
      <c r="P1018" s="23"/>
      <c r="Q1018" s="23"/>
      <c r="R1018" s="23"/>
      <c r="S1018" s="70"/>
      <c r="T1018" s="70"/>
      <c r="U1018" s="70"/>
      <c r="V1018" s="23"/>
      <c r="W1018" s="23"/>
      <c r="X1018" s="23"/>
      <c r="Y1018" s="23"/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4" t="s">
        <v>49</v>
      </c>
      <c r="K1019" s="53"/>
      <c r="L1019" s="70"/>
      <c r="M1019" s="70"/>
      <c r="N1019" s="70"/>
      <c r="O1019" s="70">
        <f>+O1026</f>
        <v>11327953</v>
      </c>
      <c r="P1019" s="70"/>
      <c r="Q1019" s="23">
        <f>SUM(L1019:P1019)</f>
        <v>11327953</v>
      </c>
      <c r="R1019" s="70"/>
      <c r="S1019" s="70"/>
      <c r="T1019" s="70"/>
      <c r="U1019" s="70"/>
      <c r="V1019" s="23"/>
      <c r="W1019" s="23">
        <f>+Q1019+V1019</f>
        <v>11327953</v>
      </c>
      <c r="X1019" s="23">
        <f>(+Q1019/W1019)*100</f>
        <v>100</v>
      </c>
      <c r="Y1019" s="23">
        <f>(+V1019/W1019)*100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4" t="s">
        <v>50</v>
      </c>
      <c r="K1020" s="53"/>
      <c r="L1020" s="70"/>
      <c r="M1020" s="70"/>
      <c r="N1020" s="70"/>
      <c r="O1020" s="70">
        <f>+O1027</f>
        <v>11327953</v>
      </c>
      <c r="P1020" s="70"/>
      <c r="Q1020" s="23">
        <f>SUM(L1020:P1020)</f>
        <v>11327953</v>
      </c>
      <c r="R1020" s="70"/>
      <c r="S1020" s="70"/>
      <c r="T1020" s="70"/>
      <c r="U1020" s="70"/>
      <c r="V1020" s="23"/>
      <c r="W1020" s="23">
        <f>+Q1020+V1020</f>
        <v>11327953</v>
      </c>
      <c r="X1020" s="23">
        <f>(+Q1020/W1020)*100</f>
        <v>100</v>
      </c>
      <c r="Y1020" s="23">
        <f>(+V1020/W1020)*100</f>
        <v>0</v>
      </c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51</v>
      </c>
      <c r="K1021" s="53"/>
      <c r="L1021" s="70"/>
      <c r="M1021" s="70"/>
      <c r="N1021" s="70"/>
      <c r="O1021" s="70">
        <f>+O1028</f>
        <v>11327953</v>
      </c>
      <c r="P1021" s="70"/>
      <c r="Q1021" s="23">
        <f>SUM(L1021:P1021)</f>
        <v>11327953</v>
      </c>
      <c r="R1021" s="70"/>
      <c r="S1021" s="70"/>
      <c r="T1021" s="70"/>
      <c r="U1021" s="70"/>
      <c r="V1021" s="23"/>
      <c r="W1021" s="23">
        <f>+Q1021+V1021</f>
        <v>11327953</v>
      </c>
      <c r="X1021" s="23">
        <f>(+Q1021/W1021)*100</f>
        <v>100</v>
      </c>
      <c r="Y1021" s="23">
        <f>(+V1021/W1021)*100</f>
        <v>0</v>
      </c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 t="s">
        <v>52</v>
      </c>
      <c r="K1022" s="53"/>
      <c r="L1022" s="70"/>
      <c r="M1022" s="70"/>
      <c r="N1022" s="70"/>
      <c r="O1022" s="70">
        <f>(+O1021/O1019)*100</f>
        <v>100</v>
      </c>
      <c r="P1022" s="70"/>
      <c r="Q1022" s="70">
        <f>(+Q1021/Q1019)*100</f>
        <v>100</v>
      </c>
      <c r="R1022" s="70"/>
      <c r="S1022" s="70"/>
      <c r="T1022" s="70"/>
      <c r="U1022" s="70"/>
      <c r="V1022" s="70"/>
      <c r="W1022" s="70">
        <f>(+W1021/W1019)*100</f>
        <v>100</v>
      </c>
      <c r="X1022" s="70"/>
      <c r="Y1022" s="70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1"/>
      <c r="J1023" s="52" t="s">
        <v>53</v>
      </c>
      <c r="K1023" s="53"/>
      <c r="L1023" s="70"/>
      <c r="M1023" s="70"/>
      <c r="N1023" s="70"/>
      <c r="O1023" s="70">
        <f>(+O1021/O1020)*100</f>
        <v>100</v>
      </c>
      <c r="P1023" s="70"/>
      <c r="Q1023" s="70">
        <f>(+Q1021/Q1020)*100</f>
        <v>100</v>
      </c>
      <c r="R1023" s="70"/>
      <c r="S1023" s="70"/>
      <c r="T1023" s="70"/>
      <c r="U1023" s="70"/>
      <c r="V1023" s="70"/>
      <c r="W1023" s="70">
        <f>(+W1021/W1020)*100</f>
        <v>100</v>
      </c>
      <c r="X1023" s="70"/>
      <c r="Y1023" s="70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/>
      <c r="K1024" s="53"/>
      <c r="L1024" s="70"/>
      <c r="M1024" s="23"/>
      <c r="N1024" s="70"/>
      <c r="O1024" s="70"/>
      <c r="P1024" s="23"/>
      <c r="Q1024" s="23"/>
      <c r="R1024" s="23"/>
      <c r="S1024" s="70"/>
      <c r="T1024" s="70"/>
      <c r="U1024" s="70"/>
      <c r="V1024" s="23"/>
      <c r="W1024" s="23"/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 t="s">
        <v>174</v>
      </c>
      <c r="I1025" s="61"/>
      <c r="J1025" s="52" t="s">
        <v>175</v>
      </c>
      <c r="K1025" s="53"/>
      <c r="L1025" s="70"/>
      <c r="M1025" s="23"/>
      <c r="N1025" s="70"/>
      <c r="O1025" s="70"/>
      <c r="P1025" s="23"/>
      <c r="Q1025" s="23"/>
      <c r="R1025" s="23"/>
      <c r="S1025" s="70"/>
      <c r="T1025" s="70"/>
      <c r="U1025" s="70"/>
      <c r="V1025" s="23"/>
      <c r="W1025" s="23"/>
      <c r="X1025" s="23"/>
      <c r="Y1025" s="23"/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4" t="s">
        <v>49</v>
      </c>
      <c r="K1026" s="53"/>
      <c r="L1026" s="70"/>
      <c r="M1026" s="70"/>
      <c r="N1026" s="70"/>
      <c r="O1026" s="70">
        <v>11327953</v>
      </c>
      <c r="P1026" s="70"/>
      <c r="Q1026" s="23">
        <f>SUM(L1026:P1026)</f>
        <v>11327953</v>
      </c>
      <c r="R1026" s="70"/>
      <c r="S1026" s="70"/>
      <c r="T1026" s="70"/>
      <c r="U1026" s="70"/>
      <c r="V1026" s="23"/>
      <c r="W1026" s="23">
        <f>+Q1026+V1026</f>
        <v>11327953</v>
      </c>
      <c r="X1026" s="23">
        <f>(+Q1026/W1026)*100</f>
        <v>100</v>
      </c>
      <c r="Y1026" s="23">
        <f>(+V1026/W1026)*100</f>
        <v>0</v>
      </c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4" t="s">
        <v>50</v>
      </c>
      <c r="K1027" s="53"/>
      <c r="L1027" s="70"/>
      <c r="M1027" s="70"/>
      <c r="N1027" s="70"/>
      <c r="O1027" s="70">
        <v>11327953</v>
      </c>
      <c r="P1027" s="70"/>
      <c r="Q1027" s="23">
        <f>SUM(L1027:P1027)</f>
        <v>11327953</v>
      </c>
      <c r="R1027" s="70"/>
      <c r="S1027" s="70"/>
      <c r="T1027" s="70"/>
      <c r="U1027" s="70"/>
      <c r="V1027" s="23"/>
      <c r="W1027" s="23">
        <f>+Q1027+V1027</f>
        <v>11327953</v>
      </c>
      <c r="X1027" s="23">
        <f>(+Q1027/W1027)*100</f>
        <v>100</v>
      </c>
      <c r="Y1027" s="23">
        <f>(+V1027/W1027)*100</f>
        <v>0</v>
      </c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51</v>
      </c>
      <c r="K1028" s="53"/>
      <c r="L1028" s="70"/>
      <c r="M1028" s="70"/>
      <c r="N1028" s="70"/>
      <c r="O1028" s="70">
        <v>11327953</v>
      </c>
      <c r="P1028" s="70"/>
      <c r="Q1028" s="23">
        <f>SUM(L1028:P1028)</f>
        <v>11327953</v>
      </c>
      <c r="R1028" s="70"/>
      <c r="S1028" s="70"/>
      <c r="T1028" s="70"/>
      <c r="U1028" s="70"/>
      <c r="V1028" s="23"/>
      <c r="W1028" s="23">
        <f>+Q1028+V1028</f>
        <v>11327953</v>
      </c>
      <c r="X1028" s="23">
        <f>(+Q1028/W1028)*100</f>
        <v>100</v>
      </c>
      <c r="Y1028" s="23">
        <f>(+V1028/W1028)*100</f>
        <v>0</v>
      </c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 t="s">
        <v>52</v>
      </c>
      <c r="K1029" s="53"/>
      <c r="L1029" s="70"/>
      <c r="M1029" s="70"/>
      <c r="N1029" s="70"/>
      <c r="O1029" s="70">
        <f>(+O1028/O1026)*100</f>
        <v>100</v>
      </c>
      <c r="P1029" s="70"/>
      <c r="Q1029" s="70">
        <f>(+Q1028/Q1026)*100</f>
        <v>100</v>
      </c>
      <c r="R1029" s="70"/>
      <c r="S1029" s="70"/>
      <c r="T1029" s="70"/>
      <c r="U1029" s="70"/>
      <c r="V1029" s="70"/>
      <c r="W1029" s="70">
        <f>(+W1028/W1026)*100</f>
        <v>100</v>
      </c>
      <c r="X1029" s="70"/>
      <c r="Y1029" s="70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/>
      <c r="I1030" s="61"/>
      <c r="J1030" s="52" t="s">
        <v>53</v>
      </c>
      <c r="K1030" s="53"/>
      <c r="L1030" s="70"/>
      <c r="M1030" s="70"/>
      <c r="N1030" s="70"/>
      <c r="O1030" s="70">
        <f>(+O1028/O1027)*100</f>
        <v>100</v>
      </c>
      <c r="P1030" s="70"/>
      <c r="Q1030" s="70">
        <f>(+Q1028/Q1027)*100</f>
        <v>100</v>
      </c>
      <c r="R1030" s="70"/>
      <c r="S1030" s="70"/>
      <c r="T1030" s="70"/>
      <c r="U1030" s="70"/>
      <c r="V1030" s="70"/>
      <c r="W1030" s="70">
        <f>(+W1028/W1027)*100</f>
        <v>100</v>
      </c>
      <c r="X1030" s="70"/>
      <c r="Y1030" s="70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/>
      <c r="K1031" s="53"/>
      <c r="L1031" s="70"/>
      <c r="M1031" s="23"/>
      <c r="N1031" s="70"/>
      <c r="O1031" s="70"/>
      <c r="P1031" s="23"/>
      <c r="Q1031" s="23"/>
      <c r="R1031" s="23"/>
      <c r="S1031" s="70"/>
      <c r="T1031" s="70"/>
      <c r="U1031" s="70"/>
      <c r="V1031" s="23"/>
      <c r="W1031" s="23"/>
      <c r="X1031" s="23"/>
      <c r="Y1031" s="23"/>
      <c r="Z1031" s="4"/>
    </row>
    <row r="1032" spans="1:26" ht="23.25">
      <c r="A1032" s="4"/>
      <c r="B1032" s="51"/>
      <c r="C1032" s="51"/>
      <c r="D1032" s="51"/>
      <c r="E1032" s="51"/>
      <c r="F1032" s="51" t="s">
        <v>148</v>
      </c>
      <c r="G1032" s="51"/>
      <c r="H1032" s="51"/>
      <c r="I1032" s="61"/>
      <c r="J1032" s="52" t="s">
        <v>149</v>
      </c>
      <c r="K1032" s="53"/>
      <c r="L1032" s="70"/>
      <c r="M1032" s="23"/>
      <c r="N1032" s="70"/>
      <c r="O1032" s="70"/>
      <c r="P1032" s="23"/>
      <c r="Q1032" s="23"/>
      <c r="R1032" s="23"/>
      <c r="S1032" s="70"/>
      <c r="T1032" s="70"/>
      <c r="U1032" s="70"/>
      <c r="V1032" s="23"/>
      <c r="W1032" s="23"/>
      <c r="X1032" s="23"/>
      <c r="Y1032" s="23"/>
      <c r="Z1032" s="4"/>
    </row>
    <row r="1033" spans="1:26" ht="23.25">
      <c r="A1033" s="4"/>
      <c r="B1033" s="56"/>
      <c r="C1033" s="57"/>
      <c r="D1033" s="57"/>
      <c r="E1033" s="57"/>
      <c r="F1033" s="57"/>
      <c r="G1033" s="57"/>
      <c r="H1033" s="57"/>
      <c r="I1033" s="52"/>
      <c r="J1033" s="52" t="s">
        <v>150</v>
      </c>
      <c r="K1033" s="53"/>
      <c r="L1033" s="70"/>
      <c r="M1033" s="23"/>
      <c r="N1033" s="70"/>
      <c r="O1033" s="70"/>
      <c r="P1033" s="23"/>
      <c r="Q1033" s="23"/>
      <c r="R1033" s="23"/>
      <c r="S1033" s="70"/>
      <c r="T1033" s="70"/>
      <c r="U1033" s="70"/>
      <c r="V1033" s="23"/>
      <c r="W1033" s="23"/>
      <c r="X1033" s="23"/>
      <c r="Y1033" s="23"/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4" t="s">
        <v>49</v>
      </c>
      <c r="K1034" s="53"/>
      <c r="L1034" s="70">
        <f>+L1051</f>
        <v>0</v>
      </c>
      <c r="M1034" s="70">
        <f aca="true" t="shared" si="61" ref="M1034:R1034">+M1051</f>
        <v>0</v>
      </c>
      <c r="N1034" s="70">
        <f t="shared" si="61"/>
        <v>0</v>
      </c>
      <c r="O1034" s="70">
        <f t="shared" si="61"/>
        <v>61084.5</v>
      </c>
      <c r="P1034" s="70">
        <f t="shared" si="61"/>
        <v>0</v>
      </c>
      <c r="Q1034" s="23">
        <f>SUM(L1034:P1034)</f>
        <v>61084.5</v>
      </c>
      <c r="R1034" s="70">
        <f t="shared" si="61"/>
        <v>450</v>
      </c>
      <c r="S1034" s="70"/>
      <c r="T1034" s="70"/>
      <c r="U1034" s="70"/>
      <c r="V1034" s="23">
        <f>SUM(R1034:U1034)</f>
        <v>450</v>
      </c>
      <c r="W1034" s="23">
        <f>+Q1034+V1034</f>
        <v>61534.5</v>
      </c>
      <c r="X1034" s="23">
        <f>(+Q1034/W1034)*100</f>
        <v>99.26870292275065</v>
      </c>
      <c r="Y1034" s="23">
        <f>(+V1034/W1034)*100</f>
        <v>0.7312970772493479</v>
      </c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198</v>
      </c>
      <c r="Z1037" s="4"/>
    </row>
    <row r="1038" spans="1:26" ht="23.25">
      <c r="A1038" s="4"/>
      <c r="B1038" s="64" t="s">
        <v>38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40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37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51" t="s">
        <v>127</v>
      </c>
      <c r="C1044" s="51" t="s">
        <v>162</v>
      </c>
      <c r="D1044" s="51" t="s">
        <v>78</v>
      </c>
      <c r="E1044" s="51" t="s">
        <v>81</v>
      </c>
      <c r="F1044" s="51" t="s">
        <v>148</v>
      </c>
      <c r="G1044" s="51"/>
      <c r="H1044" s="51"/>
      <c r="I1044" s="61"/>
      <c r="J1044" s="54" t="s">
        <v>50</v>
      </c>
      <c r="K1044" s="55"/>
      <c r="L1044" s="70"/>
      <c r="M1044" s="70"/>
      <c r="N1044" s="70"/>
      <c r="O1044" s="70">
        <f>+O1052</f>
        <v>61627.8</v>
      </c>
      <c r="P1044" s="70"/>
      <c r="Q1044" s="23">
        <f>SUM(L1044:P1044)</f>
        <v>61627.8</v>
      </c>
      <c r="R1044" s="70">
        <f>+R1052</f>
        <v>450</v>
      </c>
      <c r="S1044" s="70"/>
      <c r="T1044" s="70"/>
      <c r="U1044" s="70"/>
      <c r="V1044" s="23">
        <f>SUM(R1044:U1044)</f>
        <v>450</v>
      </c>
      <c r="W1044" s="23">
        <f>+Q1044+V1044</f>
        <v>62077.8</v>
      </c>
      <c r="X1044" s="23">
        <f>(+Q1044/W1044)*100</f>
        <v>99.27510317698113</v>
      </c>
      <c r="Y1044" s="23">
        <f>(+V1044/W1044)*100</f>
        <v>0.7248968230188569</v>
      </c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2" t="s">
        <v>51</v>
      </c>
      <c r="K1045" s="55"/>
      <c r="L1045" s="70"/>
      <c r="M1045" s="70"/>
      <c r="N1045" s="70"/>
      <c r="O1045" s="70">
        <f>+O1053</f>
        <v>60603.6</v>
      </c>
      <c r="P1045" s="70"/>
      <c r="Q1045" s="23">
        <f>SUM(L1045:P1045)</f>
        <v>60603.6</v>
      </c>
      <c r="R1045" s="70">
        <f>+R1053</f>
        <v>450</v>
      </c>
      <c r="S1045" s="70"/>
      <c r="T1045" s="70"/>
      <c r="U1045" s="70"/>
      <c r="V1045" s="23">
        <f>SUM(R1045:U1045)</f>
        <v>450</v>
      </c>
      <c r="W1045" s="23">
        <f>+Q1045+V1045</f>
        <v>61053.6</v>
      </c>
      <c r="X1045" s="23">
        <f>(+Q1045/W1045)*100</f>
        <v>99.26294272573607</v>
      </c>
      <c r="Y1045" s="23">
        <f>(+V1045/W1045)*100</f>
        <v>0.7370572742639254</v>
      </c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 t="s">
        <v>52</v>
      </c>
      <c r="K1046" s="53"/>
      <c r="L1046" s="70"/>
      <c r="M1046" s="70"/>
      <c r="N1046" s="70"/>
      <c r="O1046" s="70">
        <f>(+O1045/O1034)*100</f>
        <v>99.2127299069322</v>
      </c>
      <c r="P1046" s="70"/>
      <c r="Q1046" s="70">
        <f>(+Q1045/Q1034)*100</f>
        <v>99.2127299069322</v>
      </c>
      <c r="R1046" s="70">
        <f>(+R1045/R1034)*100</f>
        <v>100</v>
      </c>
      <c r="S1046" s="70"/>
      <c r="T1046" s="70"/>
      <c r="U1046" s="70"/>
      <c r="V1046" s="70">
        <f>(+V1045/V1034)*100</f>
        <v>100</v>
      </c>
      <c r="W1046" s="70">
        <f>(+W1045/W1034)*100</f>
        <v>99.21848719011285</v>
      </c>
      <c r="X1046" s="70"/>
      <c r="Y1046" s="70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1"/>
      <c r="J1047" s="52" t="s">
        <v>53</v>
      </c>
      <c r="K1047" s="53"/>
      <c r="L1047" s="70"/>
      <c r="M1047" s="70"/>
      <c r="N1047" s="70"/>
      <c r="O1047" s="70">
        <f>(+O1045/O1044)*100</f>
        <v>98.33808768120879</v>
      </c>
      <c r="P1047" s="70"/>
      <c r="Q1047" s="70">
        <f>(+Q1045/Q1044)*100</f>
        <v>98.33808768120879</v>
      </c>
      <c r="R1047" s="70">
        <f>(+R1045/R1044)*100</f>
        <v>100</v>
      </c>
      <c r="S1047" s="70"/>
      <c r="T1047" s="70"/>
      <c r="U1047" s="70"/>
      <c r="V1047" s="70">
        <f>(+V1045/V1044)*100</f>
        <v>100</v>
      </c>
      <c r="W1047" s="70">
        <f>(+W1045/W1044)*100</f>
        <v>98.35013483080908</v>
      </c>
      <c r="X1047" s="70"/>
      <c r="Y1047" s="70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/>
      <c r="K1048" s="53"/>
      <c r="L1048" s="70"/>
      <c r="M1048" s="23"/>
      <c r="N1048" s="70"/>
      <c r="O1048" s="70"/>
      <c r="P1048" s="23"/>
      <c r="Q1048" s="23"/>
      <c r="R1048" s="23"/>
      <c r="S1048" s="70"/>
      <c r="T1048" s="70"/>
      <c r="U1048" s="70"/>
      <c r="V1048" s="23"/>
      <c r="W1048" s="23"/>
      <c r="X1048" s="23"/>
      <c r="Y1048" s="23"/>
      <c r="Z1048" s="4"/>
    </row>
    <row r="1049" spans="1:26" ht="23.25">
      <c r="A1049" s="4"/>
      <c r="B1049" s="56"/>
      <c r="C1049" s="56"/>
      <c r="D1049" s="56"/>
      <c r="E1049" s="56"/>
      <c r="F1049" s="56"/>
      <c r="G1049" s="51" t="s">
        <v>63</v>
      </c>
      <c r="H1049" s="51"/>
      <c r="I1049" s="61"/>
      <c r="J1049" s="52" t="s">
        <v>65</v>
      </c>
      <c r="K1049" s="53"/>
      <c r="L1049" s="70"/>
      <c r="M1049" s="23"/>
      <c r="N1049" s="70"/>
      <c r="O1049" s="70"/>
      <c r="P1049" s="23"/>
      <c r="Q1049" s="23"/>
      <c r="R1049" s="23"/>
      <c r="S1049" s="70"/>
      <c r="T1049" s="70"/>
      <c r="U1049" s="70"/>
      <c r="V1049" s="23"/>
      <c r="W1049" s="23"/>
      <c r="X1049" s="23"/>
      <c r="Y1049" s="23"/>
      <c r="Z1049" s="4"/>
    </row>
    <row r="1050" spans="1:26" ht="23.25">
      <c r="A1050" s="4"/>
      <c r="B1050" s="56"/>
      <c r="C1050" s="56"/>
      <c r="D1050" s="56"/>
      <c r="E1050" s="56"/>
      <c r="F1050" s="56"/>
      <c r="G1050" s="51"/>
      <c r="H1050" s="51"/>
      <c r="I1050" s="61"/>
      <c r="J1050" s="52" t="s">
        <v>64</v>
      </c>
      <c r="K1050" s="53"/>
      <c r="L1050" s="70"/>
      <c r="M1050" s="23"/>
      <c r="N1050" s="70"/>
      <c r="O1050" s="70"/>
      <c r="P1050" s="23"/>
      <c r="Q1050" s="23"/>
      <c r="R1050" s="23"/>
      <c r="S1050" s="70"/>
      <c r="T1050" s="70"/>
      <c r="U1050" s="70"/>
      <c r="V1050" s="23"/>
      <c r="W1050" s="23"/>
      <c r="X1050" s="23"/>
      <c r="Y1050" s="23"/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4" t="s">
        <v>49</v>
      </c>
      <c r="K1051" s="53"/>
      <c r="L1051" s="70"/>
      <c r="M1051" s="70"/>
      <c r="N1051" s="70"/>
      <c r="O1051" s="70">
        <f>+O1074+O1066+O1059</f>
        <v>61084.5</v>
      </c>
      <c r="P1051" s="70"/>
      <c r="Q1051" s="23">
        <f>SUM(L1051:P1051)</f>
        <v>61084.5</v>
      </c>
      <c r="R1051" s="70">
        <f>+R1074+R1066+R1059</f>
        <v>450</v>
      </c>
      <c r="S1051" s="70"/>
      <c r="T1051" s="70"/>
      <c r="U1051" s="70"/>
      <c r="V1051" s="23">
        <f>SUM(R1051:U1051)</f>
        <v>450</v>
      </c>
      <c r="W1051" s="23">
        <f>+Q1051+V1051</f>
        <v>61534.5</v>
      </c>
      <c r="X1051" s="23">
        <f>(+Q1051/W1051)*100</f>
        <v>99.26870292275065</v>
      </c>
      <c r="Y1051" s="23">
        <f>(+V1051/W1051)*100</f>
        <v>0.7312970772493479</v>
      </c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4" t="s">
        <v>50</v>
      </c>
      <c r="K1052" s="53"/>
      <c r="L1052" s="70"/>
      <c r="M1052" s="70"/>
      <c r="N1052" s="70"/>
      <c r="O1052" s="70">
        <f>+O1075+O1067+O1060</f>
        <v>61627.8</v>
      </c>
      <c r="P1052" s="70"/>
      <c r="Q1052" s="23">
        <f>SUM(L1052:P1052)</f>
        <v>61627.8</v>
      </c>
      <c r="R1052" s="70">
        <f>+R1075+R1067+R1060</f>
        <v>450</v>
      </c>
      <c r="S1052" s="70"/>
      <c r="T1052" s="70"/>
      <c r="U1052" s="70"/>
      <c r="V1052" s="23">
        <f>SUM(R1052:U1052)</f>
        <v>450</v>
      </c>
      <c r="W1052" s="23">
        <f>+Q1052+V1052</f>
        <v>62077.8</v>
      </c>
      <c r="X1052" s="23">
        <f>(+Q1052/W1052)*100</f>
        <v>99.27510317698113</v>
      </c>
      <c r="Y1052" s="23">
        <f>(+V1052/W1052)*100</f>
        <v>0.7248968230188569</v>
      </c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 t="s">
        <v>51</v>
      </c>
      <c r="K1053" s="53"/>
      <c r="L1053" s="70"/>
      <c r="M1053" s="70"/>
      <c r="N1053" s="70"/>
      <c r="O1053" s="70">
        <f>+O1076+O1068+O1061</f>
        <v>60603.6</v>
      </c>
      <c r="P1053" s="70"/>
      <c r="Q1053" s="23">
        <f>SUM(L1053:P1053)</f>
        <v>60603.6</v>
      </c>
      <c r="R1053" s="70">
        <f>+R1076+R1068+R1061</f>
        <v>450</v>
      </c>
      <c r="S1053" s="70"/>
      <c r="T1053" s="70"/>
      <c r="U1053" s="70"/>
      <c r="V1053" s="23">
        <f>SUM(R1053:U1053)</f>
        <v>450</v>
      </c>
      <c r="W1053" s="23">
        <f>+Q1053+V1053</f>
        <v>61053.6</v>
      </c>
      <c r="X1053" s="23">
        <f>(+Q1053/W1053)*100</f>
        <v>99.26294272573607</v>
      </c>
      <c r="Y1053" s="23">
        <f>(+V1053/W1053)*100</f>
        <v>0.7370572742639254</v>
      </c>
      <c r="Z1053" s="4"/>
    </row>
    <row r="1054" spans="1:26" ht="23.25">
      <c r="A1054" s="4"/>
      <c r="B1054" s="56"/>
      <c r="C1054" s="57"/>
      <c r="D1054" s="57"/>
      <c r="E1054" s="57"/>
      <c r="F1054" s="57"/>
      <c r="G1054" s="57"/>
      <c r="H1054" s="57"/>
      <c r="I1054" s="52"/>
      <c r="J1054" s="52" t="s">
        <v>52</v>
      </c>
      <c r="K1054" s="53"/>
      <c r="L1054" s="70"/>
      <c r="M1054" s="70"/>
      <c r="N1054" s="70"/>
      <c r="O1054" s="70">
        <f>(+O1053/O1051)*100</f>
        <v>99.2127299069322</v>
      </c>
      <c r="P1054" s="70"/>
      <c r="Q1054" s="70">
        <f>(+Q1053/Q1051)*100</f>
        <v>99.2127299069322</v>
      </c>
      <c r="R1054" s="70">
        <f>(+R1053/R1051)*100</f>
        <v>100</v>
      </c>
      <c r="S1054" s="70"/>
      <c r="T1054" s="70"/>
      <c r="U1054" s="70"/>
      <c r="V1054" s="70">
        <f>(+V1053/V1051)*100</f>
        <v>100</v>
      </c>
      <c r="W1054" s="70">
        <f>(+W1053/W1051)*100</f>
        <v>99.21848719011285</v>
      </c>
      <c r="X1054" s="70"/>
      <c r="Y1054" s="70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53</v>
      </c>
      <c r="K1055" s="53"/>
      <c r="L1055" s="70"/>
      <c r="M1055" s="70"/>
      <c r="N1055" s="70"/>
      <c r="O1055" s="70">
        <f>(+O1053/O1052)*100</f>
        <v>98.33808768120879</v>
      </c>
      <c r="P1055" s="70"/>
      <c r="Q1055" s="70">
        <f>(+Q1053/Q1052)*100</f>
        <v>98.33808768120879</v>
      </c>
      <c r="R1055" s="70">
        <f>(+R1053/R1052)*100</f>
        <v>100</v>
      </c>
      <c r="S1055" s="70"/>
      <c r="T1055" s="70"/>
      <c r="U1055" s="70"/>
      <c r="V1055" s="70">
        <f>(+V1053/V1052)*100</f>
        <v>100</v>
      </c>
      <c r="W1055" s="70">
        <f>(+W1053/W1052)*100</f>
        <v>98.35013483080908</v>
      </c>
      <c r="X1055" s="70"/>
      <c r="Y1055" s="70"/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/>
      <c r="K1056" s="53"/>
      <c r="L1056" s="70"/>
      <c r="M1056" s="23"/>
      <c r="N1056" s="70"/>
      <c r="O1056" s="70"/>
      <c r="P1056" s="23"/>
      <c r="Q1056" s="23"/>
      <c r="R1056" s="23"/>
      <c r="S1056" s="70"/>
      <c r="T1056" s="70"/>
      <c r="U1056" s="70"/>
      <c r="V1056" s="23"/>
      <c r="W1056" s="23"/>
      <c r="X1056" s="23"/>
      <c r="Y1056" s="23"/>
      <c r="Z1056" s="4"/>
    </row>
    <row r="1057" spans="1:26" ht="23.25">
      <c r="A1057" s="4"/>
      <c r="B1057" s="56"/>
      <c r="C1057" s="56"/>
      <c r="D1057" s="56"/>
      <c r="E1057" s="56"/>
      <c r="F1057" s="56"/>
      <c r="G1057" s="56"/>
      <c r="H1057" s="56" t="s">
        <v>164</v>
      </c>
      <c r="I1057" s="61"/>
      <c r="J1057" s="52" t="s">
        <v>165</v>
      </c>
      <c r="K1057" s="53"/>
      <c r="L1057" s="70"/>
      <c r="M1057" s="23"/>
      <c r="N1057" s="70"/>
      <c r="O1057" s="70"/>
      <c r="P1057" s="23"/>
      <c r="Q1057" s="23"/>
      <c r="R1057" s="23"/>
      <c r="S1057" s="70"/>
      <c r="T1057" s="70"/>
      <c r="U1057" s="70"/>
      <c r="V1057" s="23"/>
      <c r="W1057" s="23"/>
      <c r="X1057" s="23"/>
      <c r="Y1057" s="23"/>
      <c r="Z1057" s="4"/>
    </row>
    <row r="1058" spans="1:26" ht="23.25">
      <c r="A1058" s="4"/>
      <c r="B1058" s="51"/>
      <c r="C1058" s="51"/>
      <c r="D1058" s="51"/>
      <c r="E1058" s="51"/>
      <c r="F1058" s="51"/>
      <c r="G1058" s="51"/>
      <c r="H1058" s="51"/>
      <c r="I1058" s="61"/>
      <c r="J1058" s="52" t="s">
        <v>166</v>
      </c>
      <c r="K1058" s="53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4" t="s">
        <v>49</v>
      </c>
      <c r="K1059" s="53"/>
      <c r="L1059" s="70"/>
      <c r="M1059" s="70"/>
      <c r="N1059" s="70"/>
      <c r="O1059" s="70">
        <v>1689.5</v>
      </c>
      <c r="P1059" s="70"/>
      <c r="Q1059" s="23">
        <f>SUM(L1059:P1059)</f>
        <v>1689.5</v>
      </c>
      <c r="R1059" s="70"/>
      <c r="S1059" s="70"/>
      <c r="T1059" s="70"/>
      <c r="U1059" s="70"/>
      <c r="V1059" s="23"/>
      <c r="W1059" s="23">
        <f>+Q1059+V1059</f>
        <v>1689.5</v>
      </c>
      <c r="X1059" s="23">
        <f>(+Q1059/W1059)*100</f>
        <v>100</v>
      </c>
      <c r="Y1059" s="23">
        <f>(+V1059/W1059)*100</f>
        <v>0</v>
      </c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4" t="s">
        <v>50</v>
      </c>
      <c r="K1060" s="53"/>
      <c r="L1060" s="70"/>
      <c r="M1060" s="70"/>
      <c r="N1060" s="70"/>
      <c r="O1060" s="70">
        <v>1689.5</v>
      </c>
      <c r="P1060" s="70"/>
      <c r="Q1060" s="23">
        <f>SUM(L1060:P1060)</f>
        <v>1689.5</v>
      </c>
      <c r="R1060" s="70"/>
      <c r="S1060" s="70"/>
      <c r="T1060" s="70"/>
      <c r="U1060" s="70"/>
      <c r="V1060" s="23"/>
      <c r="W1060" s="23">
        <f>+Q1060+V1060</f>
        <v>1689.5</v>
      </c>
      <c r="X1060" s="23">
        <f>(+Q1060/W1060)*100</f>
        <v>100</v>
      </c>
      <c r="Y1060" s="23">
        <f>(+V1060/W1060)*100</f>
        <v>0</v>
      </c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 t="s">
        <v>51</v>
      </c>
      <c r="K1061" s="53"/>
      <c r="L1061" s="70"/>
      <c r="M1061" s="70"/>
      <c r="N1061" s="70"/>
      <c r="O1061" s="70">
        <v>1689.5</v>
      </c>
      <c r="P1061" s="70"/>
      <c r="Q1061" s="23">
        <f>SUM(L1061:P1061)</f>
        <v>1689.5</v>
      </c>
      <c r="R1061" s="70"/>
      <c r="S1061" s="70"/>
      <c r="T1061" s="70"/>
      <c r="U1061" s="70"/>
      <c r="V1061" s="23"/>
      <c r="W1061" s="23">
        <f>+Q1061+V1061</f>
        <v>1689.5</v>
      </c>
      <c r="X1061" s="23">
        <f>(+Q1061/W1061)*100</f>
        <v>100</v>
      </c>
      <c r="Y1061" s="23">
        <f>(+V1061/W1061)*100</f>
        <v>0</v>
      </c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52</v>
      </c>
      <c r="K1062" s="53"/>
      <c r="L1062" s="70"/>
      <c r="M1062" s="70"/>
      <c r="N1062" s="70"/>
      <c r="O1062" s="70">
        <f>(+O1061/O1059)*100</f>
        <v>100</v>
      </c>
      <c r="P1062" s="70"/>
      <c r="Q1062" s="70">
        <f>(+Q1061/Q1059)*100</f>
        <v>100</v>
      </c>
      <c r="R1062" s="70"/>
      <c r="S1062" s="70"/>
      <c r="T1062" s="70"/>
      <c r="U1062" s="70"/>
      <c r="V1062" s="70"/>
      <c r="W1062" s="70">
        <f>(+W1061/W1059)*100</f>
        <v>100</v>
      </c>
      <c r="X1062" s="70"/>
      <c r="Y1062" s="70"/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53</v>
      </c>
      <c r="K1063" s="53"/>
      <c r="L1063" s="70"/>
      <c r="M1063" s="70"/>
      <c r="N1063" s="70"/>
      <c r="O1063" s="70">
        <f>(+O1061/O1060)*100</f>
        <v>100</v>
      </c>
      <c r="P1063" s="70"/>
      <c r="Q1063" s="70">
        <f>(+Q1061/Q1060)*100</f>
        <v>100</v>
      </c>
      <c r="R1063" s="70"/>
      <c r="S1063" s="70"/>
      <c r="T1063" s="70"/>
      <c r="U1063" s="70"/>
      <c r="V1063" s="70"/>
      <c r="W1063" s="70">
        <f>(+W1061/W1060)*100</f>
        <v>100</v>
      </c>
      <c r="X1063" s="70"/>
      <c r="Y1063" s="70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/>
      <c r="K1064" s="53"/>
      <c r="L1064" s="70"/>
      <c r="M1064" s="23"/>
      <c r="N1064" s="70"/>
      <c r="O1064" s="70"/>
      <c r="P1064" s="23"/>
      <c r="Q1064" s="23"/>
      <c r="R1064" s="23"/>
      <c r="S1064" s="70"/>
      <c r="T1064" s="70"/>
      <c r="U1064" s="70"/>
      <c r="V1064" s="23"/>
      <c r="W1064" s="23"/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 t="s">
        <v>167</v>
      </c>
      <c r="I1065" s="61"/>
      <c r="J1065" s="52" t="s">
        <v>168</v>
      </c>
      <c r="K1065" s="53"/>
      <c r="L1065" s="70"/>
      <c r="M1065" s="23"/>
      <c r="N1065" s="70"/>
      <c r="O1065" s="70"/>
      <c r="P1065" s="23"/>
      <c r="Q1065" s="23"/>
      <c r="R1065" s="23"/>
      <c r="S1065" s="70"/>
      <c r="T1065" s="70"/>
      <c r="U1065" s="70"/>
      <c r="V1065" s="23"/>
      <c r="W1065" s="23"/>
      <c r="X1065" s="23"/>
      <c r="Y1065" s="23"/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4" t="s">
        <v>49</v>
      </c>
      <c r="K1066" s="53"/>
      <c r="L1066" s="70"/>
      <c r="M1066" s="70"/>
      <c r="N1066" s="70"/>
      <c r="O1066" s="70">
        <v>10775.4</v>
      </c>
      <c r="P1066" s="70"/>
      <c r="Q1066" s="23">
        <f>SUM(L1066:P1066)</f>
        <v>10775.4</v>
      </c>
      <c r="R1066" s="70">
        <v>450</v>
      </c>
      <c r="S1066" s="70"/>
      <c r="T1066" s="70"/>
      <c r="U1066" s="70"/>
      <c r="V1066" s="23">
        <f>SUM(R1066:U1066)</f>
        <v>450</v>
      </c>
      <c r="W1066" s="23">
        <f>+Q1066+V1066</f>
        <v>11225.4</v>
      </c>
      <c r="X1066" s="23">
        <f>(+Q1066/W1066)*100</f>
        <v>95.99123416537495</v>
      </c>
      <c r="Y1066" s="23">
        <f>(+V1066/W1066)*100</f>
        <v>4.008765834625047</v>
      </c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4" t="s">
        <v>50</v>
      </c>
      <c r="K1067" s="53"/>
      <c r="L1067" s="70"/>
      <c r="M1067" s="70"/>
      <c r="N1067" s="70"/>
      <c r="O1067" s="70">
        <v>11318.7</v>
      </c>
      <c r="P1067" s="70"/>
      <c r="Q1067" s="23">
        <f>SUM(L1067:P1067)</f>
        <v>11318.7</v>
      </c>
      <c r="R1067" s="70">
        <v>450</v>
      </c>
      <c r="S1067" s="70"/>
      <c r="T1067" s="70"/>
      <c r="U1067" s="70"/>
      <c r="V1067" s="23">
        <f>SUM(R1067:U1067)</f>
        <v>450</v>
      </c>
      <c r="W1067" s="23">
        <f>+Q1067+V1067</f>
        <v>11768.7</v>
      </c>
      <c r="X1067" s="23">
        <f>(+Q1067/W1067)*100</f>
        <v>96.17629814677917</v>
      </c>
      <c r="Y1067" s="23">
        <f>(+V1067/W1067)*100</f>
        <v>3.823701853220831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1"/>
      <c r="J1068" s="52" t="s">
        <v>51</v>
      </c>
      <c r="K1068" s="53"/>
      <c r="L1068" s="70"/>
      <c r="M1068" s="70"/>
      <c r="N1068" s="70"/>
      <c r="O1068" s="70">
        <v>10294.5</v>
      </c>
      <c r="P1068" s="70"/>
      <c r="Q1068" s="23">
        <f>SUM(L1068:P1068)</f>
        <v>10294.5</v>
      </c>
      <c r="R1068" s="70">
        <v>450</v>
      </c>
      <c r="S1068" s="70"/>
      <c r="T1068" s="70"/>
      <c r="U1068" s="70"/>
      <c r="V1068" s="23">
        <f>SUM(R1068:U1068)</f>
        <v>450</v>
      </c>
      <c r="W1068" s="23">
        <f>+Q1068+V1068</f>
        <v>10744.5</v>
      </c>
      <c r="X1068" s="23">
        <f>(+Q1068/W1068)*100</f>
        <v>95.81181069384336</v>
      </c>
      <c r="Y1068" s="23">
        <f>(+V1068/W1068)*100</f>
        <v>4.188189306156638</v>
      </c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52</v>
      </c>
      <c r="K1069" s="53"/>
      <c r="L1069" s="70"/>
      <c r="M1069" s="70"/>
      <c r="N1069" s="70"/>
      <c r="O1069" s="70">
        <f aca="true" t="shared" si="62" ref="O1069:Y1069">(+O1068/O1066)*100</f>
        <v>95.53705662898825</v>
      </c>
      <c r="P1069" s="70"/>
      <c r="Q1069" s="70">
        <f t="shared" si="62"/>
        <v>95.53705662898825</v>
      </c>
      <c r="R1069" s="70">
        <f t="shared" si="62"/>
        <v>100</v>
      </c>
      <c r="S1069" s="70"/>
      <c r="T1069" s="70"/>
      <c r="U1069" s="70"/>
      <c r="V1069" s="70">
        <f t="shared" si="62"/>
        <v>100</v>
      </c>
      <c r="W1069" s="70">
        <f t="shared" si="62"/>
        <v>95.71596557806403</v>
      </c>
      <c r="X1069" s="70">
        <f t="shared" si="62"/>
        <v>99.81308348299545</v>
      </c>
      <c r="Y1069" s="70">
        <f t="shared" si="62"/>
        <v>104.4757783051794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53</v>
      </c>
      <c r="K1070" s="53"/>
      <c r="L1070" s="70"/>
      <c r="M1070" s="70"/>
      <c r="N1070" s="70"/>
      <c r="O1070" s="70">
        <f aca="true" t="shared" si="63" ref="O1070:Y1070">(+O1068/O1067)*100</f>
        <v>90.95125765326407</v>
      </c>
      <c r="P1070" s="70"/>
      <c r="Q1070" s="70">
        <f t="shared" si="63"/>
        <v>90.95125765326407</v>
      </c>
      <c r="R1070" s="70">
        <f t="shared" si="63"/>
        <v>100</v>
      </c>
      <c r="S1070" s="70"/>
      <c r="T1070" s="70"/>
      <c r="U1070" s="70"/>
      <c r="V1070" s="70">
        <f t="shared" si="63"/>
        <v>100</v>
      </c>
      <c r="W1070" s="70">
        <f t="shared" si="63"/>
        <v>91.29725458206939</v>
      </c>
      <c r="X1070" s="70">
        <f t="shared" si="63"/>
        <v>99.62102154069233</v>
      </c>
      <c r="Y1070" s="70">
        <f t="shared" si="63"/>
        <v>109.53231886081252</v>
      </c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/>
      <c r="K1071" s="53"/>
      <c r="L1071" s="70"/>
      <c r="M1071" s="23"/>
      <c r="N1071" s="70"/>
      <c r="O1071" s="70"/>
      <c r="P1071" s="23"/>
      <c r="Q1071" s="23"/>
      <c r="R1071" s="23"/>
      <c r="S1071" s="70"/>
      <c r="T1071" s="70"/>
      <c r="U1071" s="70"/>
      <c r="V1071" s="23"/>
      <c r="W1071" s="23"/>
      <c r="X1071" s="23"/>
      <c r="Y1071" s="23"/>
      <c r="Z1071" s="4"/>
    </row>
    <row r="1072" spans="1:26" ht="23.25">
      <c r="A1072" s="4"/>
      <c r="B1072" s="51"/>
      <c r="C1072" s="51"/>
      <c r="D1072" s="51"/>
      <c r="E1072" s="51"/>
      <c r="F1072" s="51"/>
      <c r="G1072" s="51"/>
      <c r="H1072" s="51" t="s">
        <v>66</v>
      </c>
      <c r="I1072" s="61"/>
      <c r="J1072" s="52" t="s">
        <v>67</v>
      </c>
      <c r="K1072" s="53"/>
      <c r="L1072" s="70"/>
      <c r="M1072" s="23"/>
      <c r="N1072" s="70"/>
      <c r="O1072" s="70"/>
      <c r="P1072" s="23"/>
      <c r="Q1072" s="23"/>
      <c r="R1072" s="23"/>
      <c r="S1072" s="70"/>
      <c r="T1072" s="70"/>
      <c r="U1072" s="70"/>
      <c r="V1072" s="23"/>
      <c r="W1072" s="23"/>
      <c r="X1072" s="23"/>
      <c r="Y1072" s="23"/>
      <c r="Z1072" s="4"/>
    </row>
    <row r="1073" spans="1:26" ht="23.25">
      <c r="A1073" s="4"/>
      <c r="B1073" s="51"/>
      <c r="C1073" s="51"/>
      <c r="D1073" s="51"/>
      <c r="E1073" s="51"/>
      <c r="F1073" s="51"/>
      <c r="G1073" s="51"/>
      <c r="H1073" s="51"/>
      <c r="I1073" s="61"/>
      <c r="J1073" s="52" t="s">
        <v>68</v>
      </c>
      <c r="K1073" s="53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4" t="s">
        <v>49</v>
      </c>
      <c r="K1074" s="53"/>
      <c r="L1074" s="70"/>
      <c r="M1074" s="70"/>
      <c r="N1074" s="70"/>
      <c r="O1074" s="70">
        <v>48619.6</v>
      </c>
      <c r="P1074" s="70"/>
      <c r="Q1074" s="23">
        <f>SUM(L1074:P1074)</f>
        <v>48619.6</v>
      </c>
      <c r="R1074" s="70"/>
      <c r="S1074" s="70"/>
      <c r="T1074" s="70"/>
      <c r="U1074" s="70"/>
      <c r="V1074" s="23">
        <f>SUM(R1074:U1074)</f>
        <v>0</v>
      </c>
      <c r="W1074" s="23">
        <f>+Q1074+V1074</f>
        <v>48619.6</v>
      </c>
      <c r="X1074" s="23">
        <f>(+Q1074/W1074)*100</f>
        <v>100</v>
      </c>
      <c r="Y1074" s="23">
        <f>(+V1074/W1074)*100</f>
        <v>0</v>
      </c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/>
      <c r="I1075" s="61"/>
      <c r="J1075" s="54" t="s">
        <v>50</v>
      </c>
      <c r="K1075" s="53"/>
      <c r="L1075" s="70"/>
      <c r="M1075" s="70"/>
      <c r="N1075" s="70"/>
      <c r="O1075" s="70">
        <v>48619.6</v>
      </c>
      <c r="P1075" s="70"/>
      <c r="Q1075" s="23">
        <f>SUM(L1075:P1075)</f>
        <v>48619.6</v>
      </c>
      <c r="R1075" s="70"/>
      <c r="S1075" s="70"/>
      <c r="T1075" s="70"/>
      <c r="U1075" s="70"/>
      <c r="V1075" s="23"/>
      <c r="W1075" s="23">
        <f>+Q1075+V1075</f>
        <v>48619.6</v>
      </c>
      <c r="X1075" s="23">
        <f>(+Q1075/W1075)*100</f>
        <v>100</v>
      </c>
      <c r="Y1075" s="23">
        <f>(+V1075/W1075)*100</f>
        <v>0</v>
      </c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51</v>
      </c>
      <c r="K1076" s="53"/>
      <c r="L1076" s="70"/>
      <c r="M1076" s="70"/>
      <c r="N1076" s="70"/>
      <c r="O1076" s="70">
        <v>48619.6</v>
      </c>
      <c r="P1076" s="70"/>
      <c r="Q1076" s="23">
        <f>SUM(L1076:P1076)</f>
        <v>48619.6</v>
      </c>
      <c r="R1076" s="70"/>
      <c r="S1076" s="70"/>
      <c r="T1076" s="70"/>
      <c r="U1076" s="70"/>
      <c r="V1076" s="23"/>
      <c r="W1076" s="23">
        <f>+Q1076+V1076</f>
        <v>48619.6</v>
      </c>
      <c r="X1076" s="23">
        <f>(+Q1076/W1076)*100</f>
        <v>100</v>
      </c>
      <c r="Y1076" s="23">
        <f>(+V1076/W1076)*100</f>
        <v>0</v>
      </c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52</v>
      </c>
      <c r="K1077" s="53"/>
      <c r="L1077" s="70"/>
      <c r="M1077" s="70"/>
      <c r="N1077" s="70"/>
      <c r="O1077" s="70">
        <f>(+O1076/O1074)*100</f>
        <v>100</v>
      </c>
      <c r="P1077" s="70"/>
      <c r="Q1077" s="70">
        <f>(+Q1076/Q1074)*100</f>
        <v>100</v>
      </c>
      <c r="R1077" s="70"/>
      <c r="S1077" s="70"/>
      <c r="T1077" s="70"/>
      <c r="U1077" s="70"/>
      <c r="V1077" s="70"/>
      <c r="W1077" s="70">
        <f>(+W1076/W1074)*100</f>
        <v>100</v>
      </c>
      <c r="X1077" s="70"/>
      <c r="Y1077" s="70"/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53</v>
      </c>
      <c r="K1078" s="53"/>
      <c r="L1078" s="70"/>
      <c r="M1078" s="70"/>
      <c r="N1078" s="70"/>
      <c r="O1078" s="70">
        <f>(+O1076/O1075)*100</f>
        <v>100</v>
      </c>
      <c r="P1078" s="70"/>
      <c r="Q1078" s="70">
        <f>(+Q1076/Q1075)*100</f>
        <v>100</v>
      </c>
      <c r="R1078" s="70"/>
      <c r="S1078" s="70"/>
      <c r="T1078" s="70"/>
      <c r="U1078" s="70"/>
      <c r="V1078" s="70"/>
      <c r="W1078" s="70">
        <f>(+W1076/W1075)*100</f>
        <v>100</v>
      </c>
      <c r="X1078" s="70"/>
      <c r="Y1078" s="70"/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 t="s">
        <v>201</v>
      </c>
      <c r="K1079" s="53"/>
      <c r="L1079" s="70"/>
      <c r="M1079" s="23"/>
      <c r="N1079" s="70"/>
      <c r="O1079" s="70"/>
      <c r="P1079" s="23"/>
      <c r="Q1079" s="23"/>
      <c r="R1079" s="23"/>
      <c r="S1079" s="70"/>
      <c r="T1079" s="70"/>
      <c r="U1079" s="70"/>
      <c r="V1079" s="23"/>
      <c r="W1079" s="23"/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 t="s">
        <v>200</v>
      </c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1" t="s">
        <v>30</v>
      </c>
      <c r="B1081" s="1"/>
      <c r="C1081" s="1"/>
      <c r="D1081" s="1"/>
      <c r="E1081" s="1"/>
      <c r="F1081" s="1"/>
      <c r="G1081" s="1"/>
      <c r="H1081" s="2"/>
      <c r="I1081" s="1"/>
      <c r="J1081" s="1"/>
      <c r="K1081" s="1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1" manualBreakCount="1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2001-06-02T00:30:52Z</cp:lastPrinted>
  <dcterms:created xsi:type="dcterms:W3CDTF">1998-09-03T23:22:53Z</dcterms:created>
  <dcterms:modified xsi:type="dcterms:W3CDTF">2001-06-07T00:32:47Z</dcterms:modified>
  <cp:category/>
  <cp:version/>
  <cp:contentType/>
  <cp:contentStatus/>
</cp:coreProperties>
</file>