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'Hoja1'!$A$1:$X$990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<sst xmlns="http://schemas.openxmlformats.org/spreadsheetml/2006/main" count="1809" uniqueCount="436">
  <si>
    <t>EJERCICIO PROGRAMATICO DEL GASTO DEVENGADO DEL GOBIERNO FEDERAL</t>
  </si>
  <si>
    <t>C3AP290F</t>
  </si>
  <si>
    <t xml:space="preserve"> D E P E N D E N C I A :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</si>
  <si>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</si>
  <si>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</si>
  <si>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</si>
  <si>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</si>
  <si>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</si>
  <si>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</si>
  <si>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</si>
  <si>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</si>
  <si>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</si>
  <si>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</si>
  <si>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</si>
  <si>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</si>
  <si>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</si>
  <si>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</si>
  <si>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</si>
  <si>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</si>
  <si>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</si>
  <si>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</si>
  <si>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</si>
  <si>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</si>
  <si>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</si>
  <si>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</si>
  <si>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</si>
  <si>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</si>
  <si>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</si>
  <si>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</si>
  <si>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</si>
  <si>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</si>
  <si>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</si>
  <si>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</si>
  <si>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</si>
  <si>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</si>
  <si>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</si>
  <si>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</si>
  <si>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</si>
  <si>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</si>
  <si>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 SECRETARIA DE TURISMO</t>
  </si>
  <si>
    <t>09</t>
  </si>
  <si>
    <t>SEGURIDAD SOCIAL</t>
  </si>
  <si>
    <t xml:space="preserve">  Gasto Directo</t>
  </si>
  <si>
    <t xml:space="preserve">  Ayudas, Subsidios y Transferencias</t>
  </si>
  <si>
    <t>03</t>
  </si>
  <si>
    <t>Seguros</t>
  </si>
  <si>
    <t>29</t>
  </si>
  <si>
    <t>Programa de Desarrollo del Sector Turismo</t>
  </si>
  <si>
    <t>000</t>
  </si>
  <si>
    <t>Programa Normal de Operación</t>
  </si>
  <si>
    <t>707</t>
  </si>
  <si>
    <t>Pagar las aportaciones del Gobierno Federal</t>
  </si>
  <si>
    <t>N000</t>
  </si>
  <si>
    <t>Actividad institucional no asociada a proyectos</t>
  </si>
  <si>
    <t>100</t>
  </si>
  <si>
    <t xml:space="preserve">Secretaría </t>
  </si>
  <si>
    <t>110</t>
  </si>
  <si>
    <t>Unidad de Comunicación Social</t>
  </si>
  <si>
    <t>02</t>
  </si>
  <si>
    <t>111</t>
  </si>
  <si>
    <t>Unidad de Contraloría Interna</t>
  </si>
  <si>
    <t>200</t>
  </si>
  <si>
    <t>Subsecretaría de Desarrollo Turístico</t>
  </si>
  <si>
    <t>210</t>
  </si>
  <si>
    <t>Dirección General de Política Turística</t>
  </si>
  <si>
    <t>211</t>
  </si>
  <si>
    <t>Dirección General de Desarrollo de Productos</t>
  </si>
  <si>
    <t>Turísticos</t>
  </si>
  <si>
    <t>300</t>
  </si>
  <si>
    <t>Subsecretaría de Promoción Turística</t>
  </si>
  <si>
    <t>310</t>
  </si>
  <si>
    <t>Dirección General de Mercadotecnia</t>
  </si>
  <si>
    <t>311</t>
  </si>
  <si>
    <t>Dirección General de Operación Promocional</t>
  </si>
  <si>
    <t>331</t>
  </si>
  <si>
    <t>Representación en Nueva York-E.U.</t>
  </si>
  <si>
    <t>332</t>
  </si>
  <si>
    <t>Representación en Houston-E.U.</t>
  </si>
  <si>
    <t>333</t>
  </si>
  <si>
    <t>Representación en Los Angeles-E.U.</t>
  </si>
  <si>
    <t>334</t>
  </si>
  <si>
    <t>Representación en Chicago-E.U.</t>
  </si>
  <si>
    <t>335</t>
  </si>
  <si>
    <t>Representación en Toronto-Canadá</t>
  </si>
  <si>
    <t>336</t>
  </si>
  <si>
    <t>Representación en Montreal-Canadá</t>
  </si>
  <si>
    <t>337</t>
  </si>
  <si>
    <t>Representación en París-Francia</t>
  </si>
  <si>
    <t>338</t>
  </si>
  <si>
    <t>Representación en Roma-Italia</t>
  </si>
  <si>
    <t>339</t>
  </si>
  <si>
    <t>Representación en Londres-Inglaterra</t>
  </si>
  <si>
    <t>340</t>
  </si>
  <si>
    <t>Representación en Frankfurt-Alemania</t>
  </si>
  <si>
    <t>341</t>
  </si>
  <si>
    <t>Representación en Madrid-España</t>
  </si>
  <si>
    <t>342</t>
  </si>
  <si>
    <t>Representación en Miami-Florida</t>
  </si>
  <si>
    <t>343</t>
  </si>
  <si>
    <t>Representación en Vancouver-Canadá</t>
  </si>
  <si>
    <t>344</t>
  </si>
  <si>
    <t>Representación en Buenos Aires-Argentina</t>
  </si>
  <si>
    <t>400</t>
  </si>
  <si>
    <t>Unidad de Servicios Turísticos</t>
  </si>
  <si>
    <t>410</t>
  </si>
  <si>
    <t>Dirección General de Servicios a Prestadores</t>
  </si>
  <si>
    <t>de Servicios Turísticos</t>
  </si>
  <si>
    <t>411</t>
  </si>
  <si>
    <t>Dirección General de Servicios al Turista</t>
  </si>
  <si>
    <t>412</t>
  </si>
  <si>
    <t>Dirección General de Desarrollo de Cultura</t>
  </si>
  <si>
    <t>Turística</t>
  </si>
  <si>
    <t>500</t>
  </si>
  <si>
    <t>Oficialía Mayor</t>
  </si>
  <si>
    <t>510</t>
  </si>
  <si>
    <t>Dirección General de Administración</t>
  </si>
  <si>
    <t>511</t>
  </si>
  <si>
    <t>Dirección General de Asuntos Jurídicos</t>
  </si>
  <si>
    <t>A00</t>
  </si>
  <si>
    <t>Centro de Estudios Superiores de Turismo</t>
  </si>
  <si>
    <t>112</t>
  </si>
  <si>
    <t>Dirección General de Asuntos Jurídicos 1/</t>
  </si>
  <si>
    <t>17</t>
  </si>
  <si>
    <t xml:space="preserve">OTROS SERVICIOS Y ACTIVIDADES </t>
  </si>
  <si>
    <t>ECONOMICAS</t>
  </si>
  <si>
    <t>Fomento al Turismo</t>
  </si>
  <si>
    <t>101</t>
  </si>
  <si>
    <t>Diseñar políticas públicas y las estrategias</t>
  </si>
  <si>
    <t>para su implantación</t>
  </si>
  <si>
    <t>FORMULA DEL INDICADOR: Acciones</t>
  </si>
  <si>
    <t>Desarrollar un</t>
  </si>
  <si>
    <t>efectuadas para desarrollar un programa/un</t>
  </si>
  <si>
    <t>programa que</t>
  </si>
  <si>
    <t>programa previsto</t>
  </si>
  <si>
    <t xml:space="preserve">proporcione </t>
  </si>
  <si>
    <t>tanto a las au-</t>
  </si>
  <si>
    <t>toridades que</t>
  </si>
  <si>
    <t>toman deci-</t>
  </si>
  <si>
    <t>siones en las</t>
  </si>
  <si>
    <t>tres instan-</t>
  </si>
  <si>
    <t>cias de go-</t>
  </si>
  <si>
    <t>bierno, como</t>
  </si>
  <si>
    <t>a las del Sec-</t>
  </si>
  <si>
    <t>tor privado en</t>
  </si>
  <si>
    <t>su conjunto</t>
  </si>
  <si>
    <t>información</t>
  </si>
  <si>
    <t>turística y es-</t>
  </si>
  <si>
    <t>tadística en</t>
  </si>
  <si>
    <t>forma veraz y</t>
  </si>
  <si>
    <t>oportuna</t>
  </si>
  <si>
    <t>Programa</t>
  </si>
  <si>
    <t>Desarrollar</t>
  </si>
  <si>
    <t>un programa</t>
  </si>
  <si>
    <t>de capacita-</t>
  </si>
  <si>
    <t>ción, educa-</t>
  </si>
  <si>
    <t>ción y cultu-</t>
  </si>
  <si>
    <t>ra turística</t>
  </si>
  <si>
    <t>de coordina-</t>
  </si>
  <si>
    <t>ción y con-</t>
  </si>
  <si>
    <t>ducción de</t>
  </si>
  <si>
    <t xml:space="preserve">las políticas </t>
  </si>
  <si>
    <t>de promo-</t>
  </si>
  <si>
    <t xml:space="preserve">ción en los </t>
  </si>
  <si>
    <t>niveles nacio-</t>
  </si>
  <si>
    <t>nal e interna-</t>
  </si>
  <si>
    <t>cional</t>
  </si>
  <si>
    <t>102</t>
  </si>
  <si>
    <t xml:space="preserve">Proporcionar asesoría, así como apoyo </t>
  </si>
  <si>
    <t>técnico y jurídico</t>
  </si>
  <si>
    <t>104</t>
  </si>
  <si>
    <t>Comunicar y difundir las actividades y</t>
  </si>
  <si>
    <t>compromisos del Gobierno Federal</t>
  </si>
  <si>
    <t>202</t>
  </si>
  <si>
    <t>Promover las actividades económicas del país</t>
  </si>
  <si>
    <t>Programa de</t>
  </si>
  <si>
    <t>Ciudades</t>
  </si>
  <si>
    <t>Coloniales y</t>
  </si>
  <si>
    <t xml:space="preserve">Centros </t>
  </si>
  <si>
    <t>Urbanos</t>
  </si>
  <si>
    <t>Acciones de</t>
  </si>
  <si>
    <t>capacitación</t>
  </si>
  <si>
    <t>en el Mundo</t>
  </si>
  <si>
    <t>Maya</t>
  </si>
  <si>
    <t>Curso</t>
  </si>
  <si>
    <t>FORMULA DEL INDICADOR:  Convenios/</t>
  </si>
  <si>
    <t>Coordinar y</t>
  </si>
  <si>
    <t>convenios estatales y municipales</t>
  </si>
  <si>
    <t>concertar</t>
  </si>
  <si>
    <t>convenios</t>
  </si>
  <si>
    <t>con gobier-</t>
  </si>
  <si>
    <t>nos estata-</t>
  </si>
  <si>
    <t>les y munici-</t>
  </si>
  <si>
    <t>pales del</t>
  </si>
  <si>
    <t>Mundo Maya</t>
  </si>
  <si>
    <t>Convenio</t>
  </si>
  <si>
    <t>FORMULA DEL INDICADOR: Acción/</t>
  </si>
  <si>
    <t xml:space="preserve">Apoyar </t>
  </si>
  <si>
    <t>acciones de cooperación</t>
  </si>
  <si>
    <t>acciones de</t>
  </si>
  <si>
    <t>cooperación</t>
  </si>
  <si>
    <t>internacional</t>
  </si>
  <si>
    <t>para desarro-</t>
  </si>
  <si>
    <t>llo turístico</t>
  </si>
  <si>
    <t>del Mundo</t>
  </si>
  <si>
    <t>Realizar un</t>
  </si>
  <si>
    <t>programa de</t>
  </si>
  <si>
    <t>desarrollo de</t>
  </si>
  <si>
    <t>Turismo</t>
  </si>
  <si>
    <t>Fronterizo</t>
  </si>
  <si>
    <t>la Región</t>
  </si>
  <si>
    <t>Centro</t>
  </si>
  <si>
    <t xml:space="preserve">la zona de </t>
  </si>
  <si>
    <t>Barrancas</t>
  </si>
  <si>
    <t>del Cobre</t>
  </si>
  <si>
    <t>FORMULA DEL INDICADOR: Acciones/</t>
  </si>
  <si>
    <t>Planeación y</t>
  </si>
  <si>
    <t>desarrollar un programa</t>
  </si>
  <si>
    <t>operación lo-</t>
  </si>
  <si>
    <t>gística de gi-</t>
  </si>
  <si>
    <t>ras de trabajo</t>
  </si>
  <si>
    <t>para formular</t>
  </si>
  <si>
    <t>de Turismo</t>
  </si>
  <si>
    <t>con Gobier-</t>
  </si>
  <si>
    <t>nos</t>
  </si>
  <si>
    <t>Centros de</t>
  </si>
  <si>
    <t>Playa</t>
  </si>
  <si>
    <t>FORMULA DEL INDICADOR:  Eventos realiza-</t>
  </si>
  <si>
    <t xml:space="preserve">Realizar </t>
  </si>
  <si>
    <t>dos/eventos previstos para acrecentar la</t>
  </si>
  <si>
    <t>acciones para</t>
  </si>
  <si>
    <t>capacidad competitiva al sector</t>
  </si>
  <si>
    <t>acrecentar  la</t>
  </si>
  <si>
    <t>capacidad</t>
  </si>
  <si>
    <t>competitiva</t>
  </si>
  <si>
    <t xml:space="preserve">del Sector, </t>
  </si>
  <si>
    <t>sobre la base</t>
  </si>
  <si>
    <t>de la conso-</t>
  </si>
  <si>
    <t>lidación, di-</t>
  </si>
  <si>
    <t>versificación</t>
  </si>
  <si>
    <t>y desarrollo</t>
  </si>
  <si>
    <t>de los pro-</t>
  </si>
  <si>
    <t>ductos turís-</t>
  </si>
  <si>
    <t>ticos</t>
  </si>
  <si>
    <t>Evento</t>
  </si>
  <si>
    <t>FORMULA DEL INDICADOR:  Acuerdo/</t>
  </si>
  <si>
    <t>Acuerdos de</t>
  </si>
  <si>
    <t>acuerdos de colaboración</t>
  </si>
  <si>
    <t>colaboración</t>
  </si>
  <si>
    <t>para la facili-</t>
  </si>
  <si>
    <t>tación y coor-</t>
  </si>
  <si>
    <t>dinación de</t>
  </si>
  <si>
    <t>los progra-</t>
  </si>
  <si>
    <t>mas turísti-</t>
  </si>
  <si>
    <t>cos</t>
  </si>
  <si>
    <t>Acuerdo</t>
  </si>
  <si>
    <t>FORMULA DEL INDICADOR:  Norma de</t>
  </si>
  <si>
    <t>Seguridad y</t>
  </si>
  <si>
    <t>calidad/disposición para las normas</t>
  </si>
  <si>
    <t>calidad en el</t>
  </si>
  <si>
    <t>Sector Turís-</t>
  </si>
  <si>
    <t>tico</t>
  </si>
  <si>
    <t>Disposición</t>
  </si>
  <si>
    <t>FORMULA DEL INDICADOR:  Acción/acciones</t>
  </si>
  <si>
    <t>Aplicar la</t>
  </si>
  <si>
    <t>de servicios turísticos</t>
  </si>
  <si>
    <t>normatividad</t>
  </si>
  <si>
    <t>a prestado-</t>
  </si>
  <si>
    <t>res de servi-</t>
  </si>
  <si>
    <t>cios turísti-</t>
  </si>
  <si>
    <t>Registro</t>
  </si>
  <si>
    <t>ción, colabo-</t>
  </si>
  <si>
    <t>ración y con-</t>
  </si>
  <si>
    <t>venios a nivel</t>
  </si>
  <si>
    <t>205</t>
  </si>
  <si>
    <t>Realizar campañas de prevención y promoción</t>
  </si>
  <si>
    <t>FORMULA DEL INDICADOR: Actividades</t>
  </si>
  <si>
    <t>Campañas</t>
  </si>
  <si>
    <t>realizadas para desarrollar una campaña</t>
  </si>
  <si>
    <t>de relaciones</t>
  </si>
  <si>
    <t>públicas a  ni-</t>
  </si>
  <si>
    <t>vel nacional e</t>
  </si>
  <si>
    <t>Campaña</t>
  </si>
  <si>
    <t>programa pa-</t>
  </si>
  <si>
    <t>ra apoyar la</t>
  </si>
  <si>
    <t>promoción</t>
  </si>
  <si>
    <t>de los esta-</t>
  </si>
  <si>
    <t>dos y munici-</t>
  </si>
  <si>
    <t>pios a nivel</t>
  </si>
  <si>
    <t>nacional e</t>
  </si>
  <si>
    <t>Mercadeo</t>
  </si>
  <si>
    <t>directo</t>
  </si>
  <si>
    <t xml:space="preserve">FORMULA DEL INDICADOR:  Eventos </t>
  </si>
  <si>
    <t xml:space="preserve">Indice de </t>
  </si>
  <si>
    <t>realizados/eventos previstos</t>
  </si>
  <si>
    <t>eventos na-</t>
  </si>
  <si>
    <t>cionales e</t>
  </si>
  <si>
    <t>internaciona-</t>
  </si>
  <si>
    <t>les</t>
  </si>
  <si>
    <t>FORMULA DEL INDICADOR:  Eventos /</t>
  </si>
  <si>
    <t>Organizar y/o</t>
  </si>
  <si>
    <t>eventos realizados</t>
  </si>
  <si>
    <t>participar en</t>
  </si>
  <si>
    <t>eventos de</t>
  </si>
  <si>
    <t>carácter téc-</t>
  </si>
  <si>
    <t>nico promo-</t>
  </si>
  <si>
    <t>Promover la</t>
  </si>
  <si>
    <t>convenios firmados</t>
  </si>
  <si>
    <t>firma de con-</t>
  </si>
  <si>
    <t xml:space="preserve">venios de </t>
  </si>
  <si>
    <t>coordinación</t>
  </si>
  <si>
    <t>con organis-</t>
  </si>
  <si>
    <t>mos promo-</t>
  </si>
  <si>
    <t>tores de tu-</t>
  </si>
  <si>
    <t>rismo social</t>
  </si>
  <si>
    <t>FORMULA DEL INDICADOR:  Concertación de</t>
  </si>
  <si>
    <t>acuerdos de turismo social/acuerdos con</t>
  </si>
  <si>
    <t>acuerdos con</t>
  </si>
  <si>
    <t>prestadores de servicios turísticos previstos</t>
  </si>
  <si>
    <t>prestadores</t>
  </si>
  <si>
    <t>de servicios</t>
  </si>
  <si>
    <t>turísticos pa-</t>
  </si>
  <si>
    <t>ra determinar</t>
  </si>
  <si>
    <t>precios y con-</t>
  </si>
  <si>
    <t>diciones ade-</t>
  </si>
  <si>
    <t>cuadas para</t>
  </si>
  <si>
    <t>el turismo</t>
  </si>
  <si>
    <t>social</t>
  </si>
  <si>
    <t>FORMULA DEL INDICADOR:  Ejemplares</t>
  </si>
  <si>
    <t>Editar y dis-</t>
  </si>
  <si>
    <t>realizados/ejemplares programados</t>
  </si>
  <si>
    <t>tribuir ejem-</t>
  </si>
  <si>
    <t>plares de ma-</t>
  </si>
  <si>
    <t>terial promo-</t>
  </si>
  <si>
    <t>cional de tu-</t>
  </si>
  <si>
    <t>Ejemplar</t>
  </si>
  <si>
    <t>FORMULA DEL INDICADOR:  Eventos</t>
  </si>
  <si>
    <t>Realizar y</t>
  </si>
  <si>
    <t>realizados/eventos programados</t>
  </si>
  <si>
    <t>carácter</t>
  </si>
  <si>
    <t>Eventos</t>
  </si>
  <si>
    <t>W3J</t>
  </si>
  <si>
    <t>Consejo de Promoción Turística de México,</t>
  </si>
  <si>
    <t>S.A. de C.V.</t>
  </si>
  <si>
    <t>416</t>
  </si>
  <si>
    <t>Proporcionar seguridad y orientación a los</t>
  </si>
  <si>
    <t>usuarios de servicios públicos y concesionados</t>
  </si>
  <si>
    <t>FORMULA DEL INDICADOR:  Kilómetros</t>
  </si>
  <si>
    <t>Asistencia y</t>
  </si>
  <si>
    <t>recorridos/kilómetros programados</t>
  </si>
  <si>
    <t>auxilio brin-</t>
  </si>
  <si>
    <t>dando servi-</t>
  </si>
  <si>
    <t>cios a turis-</t>
  </si>
  <si>
    <t>tas naciona-</t>
  </si>
  <si>
    <t>les y extranje-</t>
  </si>
  <si>
    <t>ros en 252</t>
  </si>
  <si>
    <t>rutas fijas en</t>
  </si>
  <si>
    <t>la carretera,</t>
  </si>
  <si>
    <t>a través de la</t>
  </si>
  <si>
    <t>corporación</t>
  </si>
  <si>
    <t>Angeles Ver-</t>
  </si>
  <si>
    <t>des</t>
  </si>
  <si>
    <t>Kilómetro</t>
  </si>
  <si>
    <t xml:space="preserve">FORMULA DEL INDICADOR:  Servicios </t>
  </si>
  <si>
    <t>Proporcionar</t>
  </si>
  <si>
    <t>prestados/servicios programados</t>
  </si>
  <si>
    <t>orientación e</t>
  </si>
  <si>
    <t>turística per-</t>
  </si>
  <si>
    <t>sonalizada,</t>
  </si>
  <si>
    <t>telefónica y</t>
  </si>
  <si>
    <t>por corres-</t>
  </si>
  <si>
    <t>Hora /</t>
  </si>
  <si>
    <t>pondencia</t>
  </si>
  <si>
    <t>Hombre</t>
  </si>
  <si>
    <t xml:space="preserve">Programa </t>
  </si>
  <si>
    <t>permanente</t>
  </si>
  <si>
    <t>para brindar</t>
  </si>
  <si>
    <t>y orientación</t>
  </si>
  <si>
    <t>a los conna-</t>
  </si>
  <si>
    <t>cionales que</t>
  </si>
  <si>
    <t>ingresan al</t>
  </si>
  <si>
    <t>país</t>
  </si>
  <si>
    <t>602</t>
  </si>
  <si>
    <t>Auditar a la gestión pública</t>
  </si>
  <si>
    <t>701</t>
  </si>
  <si>
    <t>Administrar recursos humanos, materiales y</t>
  </si>
  <si>
    <t>financieros</t>
  </si>
  <si>
    <t>708</t>
  </si>
  <si>
    <t>Prever el pago de los incrementos por servicios</t>
  </si>
  <si>
    <t>personales</t>
  </si>
  <si>
    <t>019</t>
  </si>
  <si>
    <t>Fomento de la Investigación Científica y</t>
  </si>
  <si>
    <t>Tecnológica</t>
  </si>
  <si>
    <t>Diseñar políticas públicas y las estrategias para</t>
  </si>
  <si>
    <t>su implantación</t>
  </si>
  <si>
    <t>FORMULA DEL INDICADOR:  Productos</t>
  </si>
  <si>
    <t>Generar pro-</t>
  </si>
  <si>
    <t>desarrollados para la toma de decisiones</t>
  </si>
  <si>
    <t xml:space="preserve">ductos de </t>
  </si>
  <si>
    <t>investigación</t>
  </si>
  <si>
    <t>y asistencia</t>
  </si>
  <si>
    <t>técnica que</t>
  </si>
  <si>
    <t>apoye el pro-</t>
  </si>
  <si>
    <t>ceso de la</t>
  </si>
  <si>
    <t>toma de de-</t>
  </si>
  <si>
    <t>cisiones para</t>
  </si>
  <si>
    <t>el desarrollo</t>
  </si>
  <si>
    <t>y promoción</t>
  </si>
  <si>
    <t>del  Sector</t>
  </si>
  <si>
    <t>Proyecto</t>
  </si>
  <si>
    <t>TOTAL DEL GASTO PROGRAMABLE</t>
  </si>
  <si>
    <t>HOJA  2   DE  22  .</t>
  </si>
  <si>
    <t>HOJA  3   DE  22  .</t>
  </si>
  <si>
    <t>HOJA  4   DE 22   .</t>
  </si>
  <si>
    <t>HOJA   5  DE  22  .</t>
  </si>
  <si>
    <t>HOJA  6   DE 22   .</t>
  </si>
  <si>
    <t>HOJA   7  DE  22  .</t>
  </si>
  <si>
    <t>HOJA  8   DE  22  .</t>
  </si>
  <si>
    <t>HOJA  9   DE  22  .</t>
  </si>
  <si>
    <t>HOJA  10   DE 22   .</t>
  </si>
  <si>
    <t>HOJA  11   DE  22  .</t>
  </si>
  <si>
    <t>HOJA  12   DE 22   .</t>
  </si>
  <si>
    <t>HOJA  13   DE 22   .</t>
  </si>
  <si>
    <t>HOJA  14   DE  22  .</t>
  </si>
  <si>
    <t>HOJA  15   DE  22  .</t>
  </si>
  <si>
    <t>HOJA  16   DE  22  .</t>
  </si>
  <si>
    <t>HOJA  17   DE  22  .</t>
  </si>
  <si>
    <t>HOJA  18   DE 22   .</t>
  </si>
  <si>
    <t>HOJA  19   DE 22   .</t>
  </si>
  <si>
    <t>HOJA  20   DE 22   .</t>
  </si>
  <si>
    <t>HOJA  21   DE  22  .</t>
  </si>
  <si>
    <t>HOJA  22   DE  22  .</t>
  </si>
  <si>
    <r>
      <t xml:space="preserve">  </t>
    </r>
    <r>
      <rPr>
        <u val="single"/>
        <sz val="19"/>
        <rFont val="Arial"/>
        <family val="2"/>
      </rPr>
      <t>Gasto Directo</t>
    </r>
  </si>
  <si>
    <r>
      <t xml:space="preserve">  </t>
    </r>
    <r>
      <rPr>
        <u val="single"/>
        <sz val="19"/>
        <rFont val="Arial"/>
        <family val="2"/>
      </rPr>
      <t>Ayudas, Subsidios y Transferencias</t>
    </r>
  </si>
  <si>
    <t>DEVENGADO  2/</t>
  </si>
  <si>
    <t>1/  Unidad responsable incorporada durante el ejercicio.</t>
  </si>
  <si>
    <t>2/  Las cifras del presupuesto original reportado pueden diferir de las presupuestarias consignadas en el Presupuesto de Egresos de la Federación, debido al criterio de redondeo aplicado en Cuenta Pública.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</si>
</sst>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9" fontId="1" fillId="0" borderId="23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2</v>
      </c>
      <c r="C4" s="5"/>
      <c r="D4" s="5"/>
      <c r="E4" s="5"/>
      <c r="F4" s="5"/>
      <c r="G4" s="5" t="s">
        <v>39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36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25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37</v>
      </c>
      <c r="O7" s="62"/>
      <c r="P7" s="62"/>
      <c r="Q7" s="62"/>
      <c r="R7" s="63"/>
      <c r="S7" s="14" t="s">
        <v>3</v>
      </c>
      <c r="T7" s="15"/>
      <c r="U7" s="15"/>
      <c r="V7" s="15"/>
      <c r="W7" s="16"/>
      <c r="X7" s="1"/>
    </row>
    <row r="8" spans="1:24" ht="23.25">
      <c r="A8" s="1"/>
      <c r="B8" s="20" t="s">
        <v>26</v>
      </c>
      <c r="C8" s="21"/>
      <c r="D8" s="21"/>
      <c r="E8" s="21"/>
      <c r="F8" s="21"/>
      <c r="G8" s="21"/>
      <c r="H8" s="61"/>
      <c r="I8" s="1"/>
      <c r="J8" s="2" t="s">
        <v>5</v>
      </c>
      <c r="K8" s="18"/>
      <c r="L8" s="23" t="s">
        <v>34</v>
      </c>
      <c r="M8" s="23" t="s">
        <v>22</v>
      </c>
      <c r="N8" s="64"/>
      <c r="O8" s="17"/>
      <c r="P8" s="65"/>
      <c r="Q8" s="23" t="s">
        <v>4</v>
      </c>
      <c r="R8" s="16"/>
      <c r="S8" s="20" t="s">
        <v>38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35</v>
      </c>
      <c r="M9" s="30" t="s">
        <v>23</v>
      </c>
      <c r="N9" s="28" t="s">
        <v>7</v>
      </c>
      <c r="O9" s="67" t="s">
        <v>8</v>
      </c>
      <c r="P9" s="28" t="s">
        <v>9</v>
      </c>
      <c r="Q9" s="20" t="s">
        <v>32</v>
      </c>
      <c r="R9" s="22"/>
      <c r="S9" s="24"/>
      <c r="T9" s="25"/>
      <c r="U9" s="1"/>
      <c r="V9" s="14" t="s">
        <v>4</v>
      </c>
      <c r="W9" s="16"/>
      <c r="X9" s="1"/>
    </row>
    <row r="10" spans="1:24" ht="23.25">
      <c r="A10" s="1"/>
      <c r="B10" s="14" t="s">
        <v>15</v>
      </c>
      <c r="C10" s="14" t="s">
        <v>16</v>
      </c>
      <c r="D10" s="14" t="s">
        <v>17</v>
      </c>
      <c r="E10" s="14" t="s">
        <v>18</v>
      </c>
      <c r="F10" s="27" t="s">
        <v>19</v>
      </c>
      <c r="G10" s="2" t="s">
        <v>6</v>
      </c>
      <c r="H10" s="14" t="s">
        <v>20</v>
      </c>
      <c r="I10" s="24"/>
      <c r="J10" s="1"/>
      <c r="K10" s="18"/>
      <c r="L10" s="26" t="s">
        <v>21</v>
      </c>
      <c r="M10" s="28" t="s">
        <v>24</v>
      </c>
      <c r="N10" s="28"/>
      <c r="O10" s="28"/>
      <c r="P10" s="28"/>
      <c r="Q10" s="26" t="s">
        <v>27</v>
      </c>
      <c r="R10" s="29" t="s">
        <v>27</v>
      </c>
      <c r="S10" s="30" t="s">
        <v>7</v>
      </c>
      <c r="T10" s="28" t="s">
        <v>10</v>
      </c>
      <c r="U10" s="26" t="s">
        <v>11</v>
      </c>
      <c r="V10" s="14" t="s">
        <v>12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28</v>
      </c>
      <c r="R11" s="37" t="s">
        <v>29</v>
      </c>
      <c r="S11" s="31"/>
      <c r="T11" s="32"/>
      <c r="U11" s="33"/>
      <c r="V11" s="38" t="s">
        <v>30</v>
      </c>
      <c r="W11" s="39" t="s">
        <v>31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40</v>
      </c>
      <c r="C13" s="40"/>
      <c r="D13" s="40"/>
      <c r="E13" s="40"/>
      <c r="F13" s="41"/>
      <c r="G13" s="42"/>
      <c r="H13" s="43"/>
      <c r="I13" s="44"/>
      <c r="J13" s="48" t="s">
        <v>41</v>
      </c>
      <c r="K13" s="49"/>
      <c r="L13" s="42"/>
      <c r="M13" s="86"/>
      <c r="N13" s="71"/>
      <c r="O13" s="72"/>
      <c r="P13" s="70"/>
      <c r="Q13" s="78"/>
      <c r="R13" s="79"/>
      <c r="S13" s="80">
        <f aca="true" t="shared" si="0" ref="S13:X13">SUM(S14:S15)</f>
        <v>26104.300000000007</v>
      </c>
      <c r="T13" s="81">
        <f t="shared" si="0"/>
        <v>29840.6</v>
      </c>
      <c r="U13" s="88">
        <f>SUM(U14:U15)</f>
        <v>29095.000000000007</v>
      </c>
      <c r="V13" s="80">
        <f>+U13/S13*100</f>
        <v>111.45673318188958</v>
      </c>
      <c r="W13" s="81">
        <f>+U13/T13*100</f>
        <v>97.50139072270669</v>
      </c>
      <c r="X13" s="1">
        <f t="shared" si="0"/>
        <v>0</v>
      </c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42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1" ref="S14:X15">SUM(S18)</f>
        <v>26104.300000000007</v>
      </c>
      <c r="T14" s="81">
        <f>SUM(T18)</f>
        <v>29840.6</v>
      </c>
      <c r="U14" s="88">
        <f>SUM(U18)</f>
        <v>29095.000000000007</v>
      </c>
      <c r="V14" s="80">
        <f>+U14/S14*100</f>
        <v>111.45673318188958</v>
      </c>
      <c r="W14" s="81">
        <f>+U14/T14*100</f>
        <v>97.50139072270669</v>
      </c>
      <c r="X14" s="1">
        <f t="shared" si="1"/>
        <v>0</v>
      </c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43</v>
      </c>
      <c r="K15" s="49"/>
      <c r="L15" s="42"/>
      <c r="M15" s="86"/>
      <c r="N15" s="71"/>
      <c r="O15" s="72"/>
      <c r="P15" s="70"/>
      <c r="Q15" s="78"/>
      <c r="R15" s="79"/>
      <c r="S15" s="80">
        <f t="shared" si="1"/>
        <v>0</v>
      </c>
      <c r="T15" s="81">
        <f>SUM(T19)</f>
        <v>0</v>
      </c>
      <c r="U15" s="88">
        <f>SUM(U19)</f>
        <v>0</v>
      </c>
      <c r="V15" s="80">
        <f t="shared" si="1"/>
        <v>0</v>
      </c>
      <c r="W15" s="81">
        <f t="shared" si="1"/>
        <v>0</v>
      </c>
      <c r="X15" s="1">
        <f t="shared" si="1"/>
        <v>0</v>
      </c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44</v>
      </c>
      <c r="D17" s="40"/>
      <c r="E17" s="40"/>
      <c r="F17" s="41"/>
      <c r="G17" s="42"/>
      <c r="H17" s="43"/>
      <c r="I17" s="44"/>
      <c r="J17" s="48" t="s">
        <v>45</v>
      </c>
      <c r="K17" s="49"/>
      <c r="L17" s="42"/>
      <c r="M17" s="86"/>
      <c r="N17" s="71"/>
      <c r="O17" s="72"/>
      <c r="P17" s="70"/>
      <c r="Q17" s="78"/>
      <c r="R17" s="79"/>
      <c r="S17" s="80">
        <f>SUM(S18:S19)</f>
        <v>26104.300000000007</v>
      </c>
      <c r="T17" s="81">
        <f>SUM(T18:T19)</f>
        <v>29840.6</v>
      </c>
      <c r="U17" s="88">
        <f>SUM(U18:U19)</f>
        <v>29095.000000000007</v>
      </c>
      <c r="V17" s="80">
        <f>+U17/S17*100</f>
        <v>111.45673318188958</v>
      </c>
      <c r="W17" s="81">
        <f>+U17/T17*100</f>
        <v>97.50139072270669</v>
      </c>
      <c r="X17" s="1">
        <f>SUM(X18:X19)</f>
        <v>0</v>
      </c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42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2" ref="S18:X19">SUM(S22)</f>
        <v>26104.300000000007</v>
      </c>
      <c r="T18" s="81">
        <f>SUM(T22)</f>
        <v>29840.6</v>
      </c>
      <c r="U18" s="88">
        <f>SUM(U22)</f>
        <v>29095.000000000007</v>
      </c>
      <c r="V18" s="80">
        <f>+U18/S18*100</f>
        <v>111.45673318188958</v>
      </c>
      <c r="W18" s="81">
        <f>+U18/T18*100</f>
        <v>97.50139072270669</v>
      </c>
      <c r="X18" s="1">
        <f t="shared" si="2"/>
        <v>0</v>
      </c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43</v>
      </c>
      <c r="K19" s="49"/>
      <c r="L19" s="42"/>
      <c r="M19" s="86"/>
      <c r="N19" s="71"/>
      <c r="O19" s="72"/>
      <c r="P19" s="70"/>
      <c r="Q19" s="78"/>
      <c r="R19" s="79"/>
      <c r="S19" s="80">
        <f t="shared" si="2"/>
        <v>0</v>
      </c>
      <c r="T19" s="81">
        <f>SUM(T23)</f>
        <v>0</v>
      </c>
      <c r="U19" s="88">
        <f>SUM(U23)</f>
        <v>0</v>
      </c>
      <c r="V19" s="80">
        <f t="shared" si="2"/>
        <v>0</v>
      </c>
      <c r="W19" s="81">
        <f t="shared" si="2"/>
        <v>0</v>
      </c>
      <c r="X19" s="1">
        <f t="shared" si="2"/>
        <v>0</v>
      </c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46</v>
      </c>
      <c r="E21" s="40"/>
      <c r="F21" s="41"/>
      <c r="G21" s="42"/>
      <c r="H21" s="43"/>
      <c r="I21" s="44"/>
      <c r="J21" s="48" t="s">
        <v>47</v>
      </c>
      <c r="K21" s="49"/>
      <c r="L21" s="42"/>
      <c r="M21" s="86"/>
      <c r="N21" s="71"/>
      <c r="O21" s="72"/>
      <c r="P21" s="70"/>
      <c r="Q21" s="78"/>
      <c r="R21" s="79"/>
      <c r="S21" s="80">
        <f>SUM(S22:S23)</f>
        <v>26104.300000000007</v>
      </c>
      <c r="T21" s="81">
        <f>SUM(T22:T23)</f>
        <v>29840.6</v>
      </c>
      <c r="U21" s="88">
        <f>SUM(U22:U23)</f>
        <v>29095.000000000007</v>
      </c>
      <c r="V21" s="80">
        <f>+U21/S21*100</f>
        <v>111.45673318188958</v>
      </c>
      <c r="W21" s="81">
        <f>+U21/T21*100</f>
        <v>97.50139072270669</v>
      </c>
      <c r="X21" s="1">
        <f>SUM(X22:X23)</f>
        <v>0</v>
      </c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42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3" ref="S22:X23">SUM(S26)</f>
        <v>26104.300000000007</v>
      </c>
      <c r="T22" s="81">
        <f>SUM(T26)</f>
        <v>29840.6</v>
      </c>
      <c r="U22" s="88">
        <f>SUM(U26)</f>
        <v>29095.000000000007</v>
      </c>
      <c r="V22" s="80">
        <f>+U22/S22*100</f>
        <v>111.45673318188958</v>
      </c>
      <c r="W22" s="81">
        <f>+U22/T22*100</f>
        <v>97.50139072270669</v>
      </c>
      <c r="X22" s="1">
        <f t="shared" si="3"/>
        <v>0</v>
      </c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43</v>
      </c>
      <c r="K23" s="49"/>
      <c r="L23" s="42"/>
      <c r="M23" s="86"/>
      <c r="N23" s="71"/>
      <c r="O23" s="72"/>
      <c r="P23" s="70"/>
      <c r="Q23" s="78"/>
      <c r="R23" s="79"/>
      <c r="S23" s="80">
        <f t="shared" si="3"/>
        <v>0</v>
      </c>
      <c r="T23" s="81">
        <f>SUM(T27)</f>
        <v>0</v>
      </c>
      <c r="U23" s="88">
        <f>SUM(U27)</f>
        <v>0</v>
      </c>
      <c r="V23" s="80">
        <f t="shared" si="3"/>
        <v>0</v>
      </c>
      <c r="W23" s="81">
        <f t="shared" si="3"/>
        <v>0</v>
      </c>
      <c r="X23" s="1">
        <f t="shared" si="3"/>
        <v>0</v>
      </c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 t="s">
        <v>48</v>
      </c>
      <c r="F25" s="41"/>
      <c r="G25" s="42"/>
      <c r="H25" s="43"/>
      <c r="I25" s="44"/>
      <c r="J25" s="48" t="s">
        <v>49</v>
      </c>
      <c r="K25" s="49"/>
      <c r="L25" s="42"/>
      <c r="M25" s="86"/>
      <c r="N25" s="71"/>
      <c r="O25" s="72"/>
      <c r="P25" s="70"/>
      <c r="Q25" s="78"/>
      <c r="R25" s="79"/>
      <c r="S25" s="80">
        <f>SUM(S26:S27)</f>
        <v>26104.300000000007</v>
      </c>
      <c r="T25" s="81">
        <f>SUM(T26:T27)</f>
        <v>29840.6</v>
      </c>
      <c r="U25" s="88">
        <f>SUM(U26:U27)</f>
        <v>29095.000000000007</v>
      </c>
      <c r="V25" s="80">
        <f>+U25/S25*100</f>
        <v>111.45673318188958</v>
      </c>
      <c r="W25" s="81">
        <f>+U25/T25*100</f>
        <v>97.50139072270669</v>
      </c>
      <c r="X25" s="1">
        <f>SUM(X26:X27)</f>
        <v>0</v>
      </c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42</v>
      </c>
      <c r="K26" s="49"/>
      <c r="L26" s="42"/>
      <c r="M26" s="86"/>
      <c r="N26" s="71"/>
      <c r="O26" s="72"/>
      <c r="P26" s="70"/>
      <c r="Q26" s="78"/>
      <c r="R26" s="79"/>
      <c r="S26" s="80">
        <f aca="true" t="shared" si="4" ref="S26:X27">SUM(S30)</f>
        <v>26104.300000000007</v>
      </c>
      <c r="T26" s="81">
        <f>SUM(T30)</f>
        <v>29840.6</v>
      </c>
      <c r="U26" s="88">
        <f>SUM(U30)</f>
        <v>29095.000000000007</v>
      </c>
      <c r="V26" s="80">
        <f>+U26/S26*100</f>
        <v>111.45673318188958</v>
      </c>
      <c r="W26" s="81">
        <f>+U26/T26*100</f>
        <v>97.50139072270669</v>
      </c>
      <c r="X26" s="1">
        <f t="shared" si="4"/>
        <v>0</v>
      </c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43</v>
      </c>
      <c r="K27" s="49"/>
      <c r="L27" s="42"/>
      <c r="M27" s="86"/>
      <c r="N27" s="71"/>
      <c r="O27" s="72"/>
      <c r="P27" s="70"/>
      <c r="Q27" s="78"/>
      <c r="R27" s="79"/>
      <c r="S27" s="80">
        <f t="shared" si="4"/>
        <v>0</v>
      </c>
      <c r="T27" s="81">
        <f>SUM(T31)</f>
        <v>0</v>
      </c>
      <c r="U27" s="88">
        <f>SUM(U31)</f>
        <v>0</v>
      </c>
      <c r="V27" s="80">
        <f t="shared" si="4"/>
        <v>0</v>
      </c>
      <c r="W27" s="81">
        <f t="shared" si="4"/>
        <v>0</v>
      </c>
      <c r="X27" s="1">
        <f t="shared" si="4"/>
        <v>0</v>
      </c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 t="s">
        <v>50</v>
      </c>
      <c r="G29" s="42"/>
      <c r="H29" s="43"/>
      <c r="I29" s="44"/>
      <c r="J29" s="48" t="s">
        <v>51</v>
      </c>
      <c r="K29" s="49"/>
      <c r="L29" s="42"/>
      <c r="M29" s="86"/>
      <c r="N29" s="71"/>
      <c r="O29" s="72"/>
      <c r="P29" s="70"/>
      <c r="Q29" s="78"/>
      <c r="R29" s="79"/>
      <c r="S29" s="80">
        <f>SUM(S30:S31)</f>
        <v>26104.300000000007</v>
      </c>
      <c r="T29" s="81">
        <f>SUM(T30:T31)</f>
        <v>29840.6</v>
      </c>
      <c r="U29" s="88">
        <f>SUM(U30:U31)</f>
        <v>29095.000000000007</v>
      </c>
      <c r="V29" s="80">
        <f>+U29/S29*100</f>
        <v>111.45673318188958</v>
      </c>
      <c r="W29" s="81">
        <f>+U29/T29*100</f>
        <v>97.50139072270669</v>
      </c>
      <c r="X29" s="1">
        <f>SUM(X30:X31)</f>
        <v>0</v>
      </c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42</v>
      </c>
      <c r="K30" s="49"/>
      <c r="L30" s="42"/>
      <c r="M30" s="86"/>
      <c r="N30" s="71"/>
      <c r="O30" s="72"/>
      <c r="P30" s="70"/>
      <c r="Q30" s="78"/>
      <c r="R30" s="79"/>
      <c r="S30" s="80">
        <f aca="true" t="shared" si="5" ref="S30:X31">SUM(S34)</f>
        <v>26104.300000000007</v>
      </c>
      <c r="T30" s="81">
        <f>SUM(T34)</f>
        <v>29840.6</v>
      </c>
      <c r="U30" s="88">
        <f>SUM(U34)</f>
        <v>29095.000000000007</v>
      </c>
      <c r="V30" s="80">
        <f>+U30/S30*100</f>
        <v>111.45673318188958</v>
      </c>
      <c r="W30" s="81">
        <f>+U30/T30*100</f>
        <v>97.50139072270669</v>
      </c>
      <c r="X30" s="1">
        <f t="shared" si="5"/>
        <v>0</v>
      </c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43</v>
      </c>
      <c r="K31" s="49"/>
      <c r="L31" s="42"/>
      <c r="M31" s="86"/>
      <c r="N31" s="71"/>
      <c r="O31" s="72"/>
      <c r="P31" s="70"/>
      <c r="Q31" s="78"/>
      <c r="R31" s="79"/>
      <c r="S31" s="80">
        <f t="shared" si="5"/>
        <v>0</v>
      </c>
      <c r="T31" s="81">
        <f>SUM(T35)</f>
        <v>0</v>
      </c>
      <c r="U31" s="88">
        <f>SUM(U35)</f>
        <v>0</v>
      </c>
      <c r="V31" s="80">
        <f t="shared" si="5"/>
        <v>0</v>
      </c>
      <c r="W31" s="81">
        <f t="shared" si="5"/>
        <v>0</v>
      </c>
      <c r="X31" s="1">
        <f t="shared" si="5"/>
        <v>0</v>
      </c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89" t="s">
        <v>52</v>
      </c>
      <c r="H33" s="43"/>
      <c r="I33" s="44"/>
      <c r="J33" s="48" t="s">
        <v>53</v>
      </c>
      <c r="K33" s="49"/>
      <c r="L33" s="42"/>
      <c r="M33" s="86"/>
      <c r="N33" s="71"/>
      <c r="O33" s="72"/>
      <c r="P33" s="70"/>
      <c r="Q33" s="78"/>
      <c r="R33" s="79"/>
      <c r="S33" s="80">
        <f>SUM(S34:S34)</f>
        <v>26104.300000000007</v>
      </c>
      <c r="T33" s="81">
        <f>SUM(T34:T34)</f>
        <v>29840.6</v>
      </c>
      <c r="U33" s="88">
        <f>SUM(U34:U34)</f>
        <v>29095.000000000007</v>
      </c>
      <c r="V33" s="80">
        <f>+U33/S33*100</f>
        <v>111.45673318188958</v>
      </c>
      <c r="W33" s="81">
        <f>+U33/T33*100</f>
        <v>97.50139072270669</v>
      </c>
      <c r="X33" s="1">
        <f>SUM(X34:X34)</f>
        <v>0</v>
      </c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 t="s">
        <v>42</v>
      </c>
      <c r="K34" s="49"/>
      <c r="L34" s="42"/>
      <c r="M34" s="86"/>
      <c r="N34" s="71"/>
      <c r="O34" s="72"/>
      <c r="P34" s="70"/>
      <c r="Q34" s="78"/>
      <c r="R34" s="79"/>
      <c r="S34" s="80">
        <f>SUM(S38+S42+S56+S60+S64+S69+S73+S77+S81+S85+S89+S103+S107+S111+S115+S119+S123+S127+S131+S145+S149+S153+S157+S161+S166+S170+S175+S179+S193+S197+S201+S205)</f>
        <v>26104.300000000007</v>
      </c>
      <c r="T34" s="81">
        <f>SUM(T38+T42+T56+T60+T64+T69+T73+T77+T81+T85+T89+T103+T107+T111+T115+T119+T123+T127+T131+T145+T149+T153+T157+T161+T166+T170+T175+T179+T193+T197+T201+T205)</f>
        <v>29840.6</v>
      </c>
      <c r="U34" s="88">
        <f>SUM(U38+U42+U56+U60+U64+U69+U73+U77+U81+U85+U89+U103+U107+U111+U115+U119+U123+U127+U131+U145+U149+U153+U157+U161+U166+U170+U175+U179+U193+U197+U201+U205)</f>
        <v>29095.000000000007</v>
      </c>
      <c r="V34" s="80">
        <f>+U34/S34*100</f>
        <v>111.45673318188958</v>
      </c>
      <c r="W34" s="81">
        <f>+U34/T34*100</f>
        <v>97.50139072270669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43</v>
      </c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/>
      <c r="K36" s="49"/>
      <c r="L36" s="42"/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0" t="s">
        <v>54</v>
      </c>
      <c r="I37" s="44"/>
      <c r="J37" s="48" t="s">
        <v>55</v>
      </c>
      <c r="K37" s="49"/>
      <c r="L37" s="42"/>
      <c r="M37" s="86"/>
      <c r="N37" s="71"/>
      <c r="O37" s="72"/>
      <c r="P37" s="70"/>
      <c r="Q37" s="78"/>
      <c r="R37" s="79"/>
      <c r="S37" s="80">
        <f>SUM(S38:S39)</f>
        <v>2348</v>
      </c>
      <c r="T37" s="81">
        <f>SUM(T38:T39)</f>
        <v>2909.1</v>
      </c>
      <c r="U37" s="88">
        <f>SUM(U38:U39)</f>
        <v>2774.1</v>
      </c>
      <c r="V37" s="80">
        <f>+U37/S37*100</f>
        <v>118.14735945485519</v>
      </c>
      <c r="W37" s="81">
        <f>+U37/T37*100</f>
        <v>95.35938950190781</v>
      </c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 t="s">
        <v>42</v>
      </c>
      <c r="K38" s="49"/>
      <c r="L38" s="42"/>
      <c r="M38" s="86"/>
      <c r="N38" s="71"/>
      <c r="O38" s="72"/>
      <c r="P38" s="70"/>
      <c r="Q38" s="78"/>
      <c r="R38" s="79"/>
      <c r="S38" s="80">
        <v>2348</v>
      </c>
      <c r="T38" s="81">
        <v>2909.1</v>
      </c>
      <c r="U38" s="88">
        <v>2774.1</v>
      </c>
      <c r="V38" s="80">
        <f>+U38/S38*100</f>
        <v>118.14735945485519</v>
      </c>
      <c r="W38" s="81">
        <f>+U38/T38*100</f>
        <v>95.35938950190781</v>
      </c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43</v>
      </c>
      <c r="K39" s="49"/>
      <c r="L39" s="42"/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/>
      <c r="K40" s="49"/>
      <c r="L40" s="42"/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0" t="s">
        <v>56</v>
      </c>
      <c r="I41" s="44"/>
      <c r="J41" s="48" t="s">
        <v>57</v>
      </c>
      <c r="K41" s="49"/>
      <c r="L41" s="42"/>
      <c r="M41" s="86"/>
      <c r="N41" s="71"/>
      <c r="O41" s="72"/>
      <c r="P41" s="70"/>
      <c r="Q41" s="78"/>
      <c r="R41" s="79"/>
      <c r="S41" s="80">
        <f>SUM(S42:S43)</f>
        <v>559.5</v>
      </c>
      <c r="T41" s="81">
        <f>SUM(T42:T43)</f>
        <v>754.2</v>
      </c>
      <c r="U41" s="88">
        <f>SUM(U42:U43)</f>
        <v>741.4</v>
      </c>
      <c r="V41" s="80">
        <f>+U41/S41*100</f>
        <v>132.5111706881144</v>
      </c>
      <c r="W41" s="81">
        <f>+U41/T41*100</f>
        <v>98.3028374436489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42</v>
      </c>
      <c r="K42" s="49"/>
      <c r="L42" s="42"/>
      <c r="M42" s="86"/>
      <c r="N42" s="71"/>
      <c r="O42" s="72"/>
      <c r="P42" s="70"/>
      <c r="Q42" s="78"/>
      <c r="R42" s="79"/>
      <c r="S42" s="80">
        <v>559.5</v>
      </c>
      <c r="T42" s="81">
        <v>754.2</v>
      </c>
      <c r="U42" s="88">
        <v>741.4</v>
      </c>
      <c r="V42" s="80">
        <f>+U42/S42*100</f>
        <v>132.5111706881144</v>
      </c>
      <c r="W42" s="81">
        <f>+U42/T42*100</f>
        <v>98.3028374436489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43</v>
      </c>
      <c r="K43" s="49"/>
      <c r="L43" s="42"/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410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36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25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37</v>
      </c>
      <c r="O49" s="62"/>
      <c r="P49" s="62"/>
      <c r="Q49" s="62"/>
      <c r="R49" s="63"/>
      <c r="S49" s="14" t="s">
        <v>3</v>
      </c>
      <c r="T49" s="15"/>
      <c r="U49" s="15"/>
      <c r="V49" s="15"/>
      <c r="W49" s="16"/>
      <c r="X49" s="1"/>
    </row>
    <row r="50" spans="1:24" ht="23.25">
      <c r="A50" s="1"/>
      <c r="B50" s="20" t="s">
        <v>26</v>
      </c>
      <c r="C50" s="21"/>
      <c r="D50" s="21"/>
      <c r="E50" s="21"/>
      <c r="F50" s="21"/>
      <c r="G50" s="21"/>
      <c r="H50" s="61"/>
      <c r="I50" s="1"/>
      <c r="J50" s="2" t="s">
        <v>5</v>
      </c>
      <c r="K50" s="18"/>
      <c r="L50" s="23" t="s">
        <v>34</v>
      </c>
      <c r="M50" s="23" t="s">
        <v>22</v>
      </c>
      <c r="N50" s="64"/>
      <c r="O50" s="17"/>
      <c r="P50" s="65"/>
      <c r="Q50" s="23" t="s">
        <v>4</v>
      </c>
      <c r="R50" s="16"/>
      <c r="S50" s="20" t="s">
        <v>38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35</v>
      </c>
      <c r="M51" s="30" t="s">
        <v>23</v>
      </c>
      <c r="N51" s="28" t="s">
        <v>7</v>
      </c>
      <c r="O51" s="67" t="s">
        <v>8</v>
      </c>
      <c r="P51" s="28" t="s">
        <v>9</v>
      </c>
      <c r="Q51" s="20" t="s">
        <v>32</v>
      </c>
      <c r="R51" s="22"/>
      <c r="S51" s="24"/>
      <c r="T51" s="25"/>
      <c r="U51" s="1"/>
      <c r="V51" s="14" t="s">
        <v>4</v>
      </c>
      <c r="W51" s="16"/>
      <c r="X51" s="1"/>
    </row>
    <row r="52" spans="1:24" ht="23.25">
      <c r="A52" s="1"/>
      <c r="B52" s="14" t="s">
        <v>15</v>
      </c>
      <c r="C52" s="14" t="s">
        <v>16</v>
      </c>
      <c r="D52" s="14" t="s">
        <v>17</v>
      </c>
      <c r="E52" s="14" t="s">
        <v>18</v>
      </c>
      <c r="F52" s="27" t="s">
        <v>19</v>
      </c>
      <c r="G52" s="2" t="s">
        <v>6</v>
      </c>
      <c r="H52" s="14" t="s">
        <v>20</v>
      </c>
      <c r="I52" s="24"/>
      <c r="J52" s="1"/>
      <c r="K52" s="18"/>
      <c r="L52" s="26" t="s">
        <v>21</v>
      </c>
      <c r="M52" s="28" t="s">
        <v>24</v>
      </c>
      <c r="N52" s="28"/>
      <c r="O52" s="28"/>
      <c r="P52" s="28"/>
      <c r="Q52" s="26" t="s">
        <v>27</v>
      </c>
      <c r="R52" s="29" t="s">
        <v>27</v>
      </c>
      <c r="S52" s="30" t="s">
        <v>7</v>
      </c>
      <c r="T52" s="28" t="s">
        <v>10</v>
      </c>
      <c r="U52" s="26" t="s">
        <v>11</v>
      </c>
      <c r="V52" s="14" t="s">
        <v>12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28</v>
      </c>
      <c r="R53" s="37" t="s">
        <v>29</v>
      </c>
      <c r="S53" s="31"/>
      <c r="T53" s="32"/>
      <c r="U53" s="33"/>
      <c r="V53" s="38" t="s">
        <v>30</v>
      </c>
      <c r="W53" s="39" t="s">
        <v>31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40</v>
      </c>
      <c r="C55" s="40" t="s">
        <v>58</v>
      </c>
      <c r="D55" s="40" t="s">
        <v>46</v>
      </c>
      <c r="E55" s="40" t="s">
        <v>48</v>
      </c>
      <c r="F55" s="50" t="s">
        <v>50</v>
      </c>
      <c r="G55" s="89" t="s">
        <v>52</v>
      </c>
      <c r="H55" s="40" t="s">
        <v>59</v>
      </c>
      <c r="I55" s="44"/>
      <c r="J55" s="48" t="s">
        <v>60</v>
      </c>
      <c r="K55" s="49"/>
      <c r="L55" s="42"/>
      <c r="M55" s="86"/>
      <c r="N55" s="71"/>
      <c r="O55" s="72"/>
      <c r="P55" s="70"/>
      <c r="Q55" s="78"/>
      <c r="R55" s="79"/>
      <c r="S55" s="80">
        <f>SUM(S56:S57)</f>
        <v>1174.2</v>
      </c>
      <c r="T55" s="81">
        <f>SUM(T56:T57)</f>
        <v>1763.3</v>
      </c>
      <c r="U55" s="88">
        <f>SUM(U56:U57)</f>
        <v>1653.7</v>
      </c>
      <c r="V55" s="80">
        <f>+U55/S55*100</f>
        <v>140.83631408618632</v>
      </c>
      <c r="W55" s="81">
        <f>+U55/T55*100</f>
        <v>93.78438155730733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42</v>
      </c>
      <c r="K56" s="49"/>
      <c r="L56" s="42"/>
      <c r="M56" s="86"/>
      <c r="N56" s="71"/>
      <c r="O56" s="72"/>
      <c r="P56" s="70"/>
      <c r="Q56" s="78"/>
      <c r="R56" s="79"/>
      <c r="S56" s="80">
        <v>1174.2</v>
      </c>
      <c r="T56" s="81">
        <v>1763.3</v>
      </c>
      <c r="U56" s="88">
        <v>1653.7</v>
      </c>
      <c r="V56" s="80">
        <f>+U56/S56*100</f>
        <v>140.83631408618632</v>
      </c>
      <c r="W56" s="81">
        <f>+U56/T56*100</f>
        <v>93.78438155730733</v>
      </c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 t="s">
        <v>43</v>
      </c>
      <c r="K57" s="49"/>
      <c r="L57" s="42"/>
      <c r="M57" s="86"/>
      <c r="N57" s="71"/>
      <c r="O57" s="72"/>
      <c r="P57" s="70"/>
      <c r="Q57" s="78"/>
      <c r="R57" s="79"/>
      <c r="S57" s="80"/>
      <c r="T57" s="81"/>
      <c r="U57" s="88"/>
      <c r="V57" s="80"/>
      <c r="W57" s="81"/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40" t="s">
        <v>61</v>
      </c>
      <c r="I59" s="44"/>
      <c r="J59" s="48" t="s">
        <v>62</v>
      </c>
      <c r="K59" s="49"/>
      <c r="L59" s="42"/>
      <c r="M59" s="86"/>
      <c r="N59" s="71"/>
      <c r="O59" s="72"/>
      <c r="P59" s="70"/>
      <c r="Q59" s="78"/>
      <c r="R59" s="79"/>
      <c r="S59" s="80">
        <f>SUM(S60:S61)</f>
        <v>1835.7</v>
      </c>
      <c r="T59" s="81">
        <f>SUM(T60:T61)</f>
        <v>1796.7</v>
      </c>
      <c r="U59" s="88">
        <f>SUM(U60:U61)</f>
        <v>1781.8</v>
      </c>
      <c r="V59" s="80">
        <f>+U59/S59*100</f>
        <v>97.06379037969167</v>
      </c>
      <c r="W59" s="81">
        <f>+U59/T59*100</f>
        <v>99.17070184226637</v>
      </c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3"/>
      <c r="I60" s="44"/>
      <c r="J60" s="48" t="s">
        <v>42</v>
      </c>
      <c r="K60" s="49"/>
      <c r="L60" s="42"/>
      <c r="M60" s="86"/>
      <c r="N60" s="71"/>
      <c r="O60" s="72"/>
      <c r="P60" s="70"/>
      <c r="Q60" s="78"/>
      <c r="R60" s="79"/>
      <c r="S60" s="80">
        <v>1835.7</v>
      </c>
      <c r="T60" s="81">
        <v>1796.7</v>
      </c>
      <c r="U60" s="88">
        <v>1781.8</v>
      </c>
      <c r="V60" s="80">
        <f>+U60/S60*100</f>
        <v>97.06379037969167</v>
      </c>
      <c r="W60" s="81">
        <f>+U60/T60*100</f>
        <v>99.17070184226637</v>
      </c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43</v>
      </c>
      <c r="K61" s="49"/>
      <c r="L61" s="42"/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43"/>
      <c r="I62" s="44"/>
      <c r="J62" s="48"/>
      <c r="K62" s="49"/>
      <c r="L62" s="42"/>
      <c r="M62" s="86"/>
      <c r="N62" s="71"/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0" t="s">
        <v>63</v>
      </c>
      <c r="I63" s="44"/>
      <c r="J63" s="48" t="s">
        <v>64</v>
      </c>
      <c r="K63" s="49"/>
      <c r="L63" s="42"/>
      <c r="M63" s="86"/>
      <c r="N63" s="71"/>
      <c r="O63" s="72"/>
      <c r="P63" s="70"/>
      <c r="Q63" s="78"/>
      <c r="R63" s="79"/>
      <c r="S63" s="80">
        <f>SUM(S64:S65)</f>
        <v>817.7</v>
      </c>
      <c r="T63" s="81">
        <f>SUM(T64:T65)</f>
        <v>861.2</v>
      </c>
      <c r="U63" s="88">
        <f>SUM(U64:U65)</f>
        <v>840.3</v>
      </c>
      <c r="V63" s="80">
        <f>+U63/S63*100</f>
        <v>102.76384982267335</v>
      </c>
      <c r="W63" s="81">
        <f>+U63/T63*100</f>
        <v>97.57315373896887</v>
      </c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3"/>
      <c r="I64" s="44"/>
      <c r="J64" s="48" t="s">
        <v>42</v>
      </c>
      <c r="K64" s="49"/>
      <c r="L64" s="42"/>
      <c r="M64" s="86"/>
      <c r="N64" s="71"/>
      <c r="O64" s="72"/>
      <c r="P64" s="70"/>
      <c r="Q64" s="78"/>
      <c r="R64" s="79"/>
      <c r="S64" s="80">
        <v>817.7</v>
      </c>
      <c r="T64" s="81">
        <v>861.2</v>
      </c>
      <c r="U64" s="88">
        <v>840.3</v>
      </c>
      <c r="V64" s="80">
        <f>+U64/S64*100</f>
        <v>102.76384982267335</v>
      </c>
      <c r="W64" s="81">
        <f>+U64/T64*100</f>
        <v>97.57315373896887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 t="s">
        <v>43</v>
      </c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3"/>
      <c r="I66" s="44"/>
      <c r="J66" s="48"/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40" t="s">
        <v>65</v>
      </c>
      <c r="I67" s="44"/>
      <c r="J67" s="48" t="s">
        <v>66</v>
      </c>
      <c r="K67" s="49"/>
      <c r="L67" s="42"/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67</v>
      </c>
      <c r="K68" s="49"/>
      <c r="L68" s="42"/>
      <c r="M68" s="86"/>
      <c r="N68" s="71"/>
      <c r="O68" s="72"/>
      <c r="P68" s="70"/>
      <c r="Q68" s="78"/>
      <c r="R68" s="79"/>
      <c r="S68" s="80">
        <f>SUM(S69:S70)</f>
        <v>846</v>
      </c>
      <c r="T68" s="81">
        <f>SUM(T69:T70)</f>
        <v>871.4</v>
      </c>
      <c r="U68" s="88">
        <f>SUM(U69:U70)</f>
        <v>861.8</v>
      </c>
      <c r="V68" s="80">
        <f>+U68/S68*100</f>
        <v>101.8676122931442</v>
      </c>
      <c r="W68" s="81">
        <f>+U68/T68*100</f>
        <v>98.89832453523067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 t="s">
        <v>42</v>
      </c>
      <c r="K69" s="49"/>
      <c r="L69" s="42"/>
      <c r="M69" s="86"/>
      <c r="N69" s="71"/>
      <c r="O69" s="72"/>
      <c r="P69" s="70"/>
      <c r="Q69" s="78"/>
      <c r="R69" s="79"/>
      <c r="S69" s="80">
        <v>846</v>
      </c>
      <c r="T69" s="81">
        <v>871.4</v>
      </c>
      <c r="U69" s="88">
        <v>861.8</v>
      </c>
      <c r="V69" s="80">
        <f>+U69/S69*100</f>
        <v>101.8676122931442</v>
      </c>
      <c r="W69" s="81">
        <f>+U69/T69*100</f>
        <v>98.89832453523067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0"/>
      <c r="I70" s="44"/>
      <c r="J70" s="48" t="s">
        <v>43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/>
      <c r="K71" s="49"/>
      <c r="L71" s="42"/>
      <c r="M71" s="86"/>
      <c r="N71" s="71"/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0" t="s">
        <v>68</v>
      </c>
      <c r="I72" s="44"/>
      <c r="J72" s="48" t="s">
        <v>69</v>
      </c>
      <c r="K72" s="49"/>
      <c r="L72" s="42"/>
      <c r="M72" s="86"/>
      <c r="N72" s="71"/>
      <c r="O72" s="72"/>
      <c r="P72" s="70"/>
      <c r="Q72" s="78"/>
      <c r="R72" s="79"/>
      <c r="S72" s="80">
        <f>SUM(S73:S74)</f>
        <v>1486.7</v>
      </c>
      <c r="T72" s="81">
        <f>SUM(T73:T74)</f>
        <v>1751.5</v>
      </c>
      <c r="U72" s="88">
        <f>SUM(U73:U74)</f>
        <v>1731.1</v>
      </c>
      <c r="V72" s="80">
        <f>+U72/S72*100</f>
        <v>116.43909329387232</v>
      </c>
      <c r="W72" s="81">
        <f>+U72/T72*100</f>
        <v>98.8352840422495</v>
      </c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 t="s">
        <v>42</v>
      </c>
      <c r="K73" s="49"/>
      <c r="L73" s="42"/>
      <c r="M73" s="86"/>
      <c r="N73" s="71"/>
      <c r="O73" s="72"/>
      <c r="P73" s="70"/>
      <c r="Q73" s="78"/>
      <c r="R73" s="79"/>
      <c r="S73" s="80">
        <v>1486.7</v>
      </c>
      <c r="T73" s="81">
        <v>1751.5</v>
      </c>
      <c r="U73" s="88">
        <v>1731.1</v>
      </c>
      <c r="V73" s="80">
        <f>+U73/S73*100</f>
        <v>116.43909329387232</v>
      </c>
      <c r="W73" s="81">
        <f>+U73/T73*100</f>
        <v>98.8352840422495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 t="s">
        <v>43</v>
      </c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43"/>
      <c r="I75" s="44"/>
      <c r="J75" s="48"/>
      <c r="K75" s="49"/>
      <c r="L75" s="42"/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0" t="s">
        <v>70</v>
      </c>
      <c r="I76" s="44"/>
      <c r="J76" s="48" t="s">
        <v>71</v>
      </c>
      <c r="K76" s="49"/>
      <c r="L76" s="42"/>
      <c r="M76" s="86"/>
      <c r="N76" s="71"/>
      <c r="O76" s="72"/>
      <c r="P76" s="70"/>
      <c r="Q76" s="78"/>
      <c r="R76" s="79"/>
      <c r="S76" s="80">
        <f>SUM(S77:S78)</f>
        <v>1401.9</v>
      </c>
      <c r="T76" s="81">
        <f>SUM(T77:T78)</f>
        <v>1056.9</v>
      </c>
      <c r="U76" s="88">
        <f>SUM(U77:U78)</f>
        <v>1025.7</v>
      </c>
      <c r="V76" s="80">
        <f>+U76/S76*100</f>
        <v>73.16499037021185</v>
      </c>
      <c r="W76" s="81">
        <f>+U76/T76*100</f>
        <v>97.04797047970479</v>
      </c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 t="s">
        <v>42</v>
      </c>
      <c r="K77" s="49"/>
      <c r="L77" s="42"/>
      <c r="M77" s="86"/>
      <c r="N77" s="71"/>
      <c r="O77" s="72"/>
      <c r="P77" s="70"/>
      <c r="Q77" s="78"/>
      <c r="R77" s="79"/>
      <c r="S77" s="80">
        <v>1401.9</v>
      </c>
      <c r="T77" s="81">
        <v>1056.9</v>
      </c>
      <c r="U77" s="88">
        <v>1025.7</v>
      </c>
      <c r="V77" s="80">
        <f>+U77/S77*100</f>
        <v>73.16499037021185</v>
      </c>
      <c r="W77" s="81">
        <f>+U77/T77*100</f>
        <v>97.04797047970479</v>
      </c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 t="s">
        <v>43</v>
      </c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/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0" t="s">
        <v>72</v>
      </c>
      <c r="I80" s="44"/>
      <c r="J80" s="48" t="s">
        <v>73</v>
      </c>
      <c r="K80" s="49"/>
      <c r="L80" s="42"/>
      <c r="M80" s="86"/>
      <c r="N80" s="71"/>
      <c r="O80" s="72"/>
      <c r="P80" s="70"/>
      <c r="Q80" s="78"/>
      <c r="R80" s="79"/>
      <c r="S80" s="80">
        <f>SUM(S81:S82)</f>
        <v>730.6</v>
      </c>
      <c r="T80" s="81">
        <f>SUM(T81:T82)</f>
        <v>679.8</v>
      </c>
      <c r="U80" s="88">
        <f>SUM(U81:U82)</f>
        <v>641.3</v>
      </c>
      <c r="V80" s="80">
        <f>+U80/S80*100</f>
        <v>87.7771694497673</v>
      </c>
      <c r="W80" s="81">
        <f>+U80/T80*100</f>
        <v>94.33656957928802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 t="s">
        <v>42</v>
      </c>
      <c r="K81" s="49"/>
      <c r="L81" s="42"/>
      <c r="M81" s="86"/>
      <c r="N81" s="71"/>
      <c r="O81" s="72"/>
      <c r="P81" s="70"/>
      <c r="Q81" s="78"/>
      <c r="R81" s="79"/>
      <c r="S81" s="80">
        <v>730.6</v>
      </c>
      <c r="T81" s="81">
        <v>679.8</v>
      </c>
      <c r="U81" s="88">
        <v>641.3</v>
      </c>
      <c r="V81" s="80">
        <f>+U81/S81*100</f>
        <v>87.7771694497673</v>
      </c>
      <c r="W81" s="81">
        <f>+U81/T81*100</f>
        <v>94.33656957928802</v>
      </c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 t="s">
        <v>43</v>
      </c>
      <c r="K82" s="49"/>
      <c r="L82" s="42"/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0" t="s">
        <v>74</v>
      </c>
      <c r="I84" s="44"/>
      <c r="J84" s="48" t="s">
        <v>75</v>
      </c>
      <c r="K84" s="49"/>
      <c r="L84" s="42"/>
      <c r="M84" s="86"/>
      <c r="N84" s="71"/>
      <c r="O84" s="72"/>
      <c r="P84" s="70"/>
      <c r="Q84" s="78"/>
      <c r="R84" s="79"/>
      <c r="S84" s="80">
        <f aca="true" t="shared" si="6" ref="S84:X84">SUM(S85:S86)</f>
        <v>67.7</v>
      </c>
      <c r="T84" s="81">
        <f t="shared" si="6"/>
        <v>29.8</v>
      </c>
      <c r="U84" s="88">
        <f t="shared" si="6"/>
        <v>29.8</v>
      </c>
      <c r="V84" s="80">
        <f>+U84/S84*100</f>
        <v>44.01772525849335</v>
      </c>
      <c r="W84" s="81">
        <f>+U84/T84*100</f>
        <v>100</v>
      </c>
      <c r="X84" s="1">
        <f t="shared" si="6"/>
        <v>0</v>
      </c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 t="s">
        <v>42</v>
      </c>
      <c r="K85" s="49"/>
      <c r="L85" s="42"/>
      <c r="M85" s="86"/>
      <c r="N85" s="71"/>
      <c r="O85" s="72"/>
      <c r="P85" s="70"/>
      <c r="Q85" s="78"/>
      <c r="R85" s="79"/>
      <c r="S85" s="80">
        <v>67.7</v>
      </c>
      <c r="T85" s="81">
        <v>29.8</v>
      </c>
      <c r="U85" s="88">
        <v>29.8</v>
      </c>
      <c r="V85" s="80">
        <f>+U85/S85*100</f>
        <v>44.01772525849335</v>
      </c>
      <c r="W85" s="81">
        <f>+U85/T85*100</f>
        <v>100</v>
      </c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3"/>
      <c r="I86" s="44"/>
      <c r="J86" s="48" t="s">
        <v>43</v>
      </c>
      <c r="K86" s="49"/>
      <c r="L86" s="42"/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0" t="s">
        <v>76</v>
      </c>
      <c r="I88" s="44"/>
      <c r="J88" s="48" t="s">
        <v>77</v>
      </c>
      <c r="K88" s="49"/>
      <c r="L88" s="42"/>
      <c r="M88" s="86"/>
      <c r="N88" s="71"/>
      <c r="O88" s="72"/>
      <c r="P88" s="70"/>
      <c r="Q88" s="78"/>
      <c r="R88" s="79"/>
      <c r="S88" s="80">
        <f aca="true" t="shared" si="7" ref="S88:X88">SUM(S89:S100)</f>
        <v>50.2</v>
      </c>
      <c r="T88" s="81">
        <f t="shared" si="7"/>
        <v>22.8</v>
      </c>
      <c r="U88" s="88">
        <f t="shared" si="7"/>
        <v>22.8</v>
      </c>
      <c r="V88" s="80">
        <f>+U88/S88*100</f>
        <v>45.41832669322709</v>
      </c>
      <c r="W88" s="81">
        <f>+U88/T88*100</f>
        <v>100</v>
      </c>
      <c r="X88" s="1">
        <f t="shared" si="7"/>
        <v>0</v>
      </c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 t="s">
        <v>42</v>
      </c>
      <c r="K89" s="49"/>
      <c r="L89" s="42"/>
      <c r="M89" s="86"/>
      <c r="N89" s="71"/>
      <c r="O89" s="72"/>
      <c r="P89" s="70"/>
      <c r="Q89" s="78"/>
      <c r="R89" s="79"/>
      <c r="S89" s="80">
        <v>50.2</v>
      </c>
      <c r="T89" s="81">
        <v>22.8</v>
      </c>
      <c r="U89" s="88">
        <v>22.8</v>
      </c>
      <c r="V89" s="80">
        <f>+U89/S89*100</f>
        <v>45.41832669322709</v>
      </c>
      <c r="W89" s="81">
        <f>+U89/T89*100</f>
        <v>100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411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36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25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37</v>
      </c>
      <c r="O94" s="62"/>
      <c r="P94" s="62"/>
      <c r="Q94" s="62"/>
      <c r="R94" s="63"/>
      <c r="S94" s="14" t="s">
        <v>3</v>
      </c>
      <c r="T94" s="15"/>
      <c r="U94" s="15"/>
      <c r="V94" s="15"/>
      <c r="W94" s="16"/>
      <c r="X94" s="1"/>
    </row>
    <row r="95" spans="1:24" ht="23.25">
      <c r="A95" s="1"/>
      <c r="B95" s="20" t="s">
        <v>26</v>
      </c>
      <c r="C95" s="21"/>
      <c r="D95" s="21"/>
      <c r="E95" s="21"/>
      <c r="F95" s="21"/>
      <c r="G95" s="21"/>
      <c r="H95" s="61"/>
      <c r="I95" s="1"/>
      <c r="J95" s="2" t="s">
        <v>5</v>
      </c>
      <c r="K95" s="18"/>
      <c r="L95" s="23" t="s">
        <v>34</v>
      </c>
      <c r="M95" s="23" t="s">
        <v>22</v>
      </c>
      <c r="N95" s="64"/>
      <c r="O95" s="17"/>
      <c r="P95" s="65"/>
      <c r="Q95" s="23" t="s">
        <v>4</v>
      </c>
      <c r="R95" s="16"/>
      <c r="S95" s="20" t="s">
        <v>38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35</v>
      </c>
      <c r="M96" s="30" t="s">
        <v>23</v>
      </c>
      <c r="N96" s="28" t="s">
        <v>7</v>
      </c>
      <c r="O96" s="67" t="s">
        <v>8</v>
      </c>
      <c r="P96" s="28" t="s">
        <v>9</v>
      </c>
      <c r="Q96" s="20" t="s">
        <v>32</v>
      </c>
      <c r="R96" s="22"/>
      <c r="S96" s="24"/>
      <c r="T96" s="25"/>
      <c r="U96" s="1"/>
      <c r="V96" s="14" t="s">
        <v>4</v>
      </c>
      <c r="W96" s="16"/>
      <c r="X96" s="1"/>
    </row>
    <row r="97" spans="1:24" ht="23.25">
      <c r="A97" s="1"/>
      <c r="B97" s="14" t="s">
        <v>15</v>
      </c>
      <c r="C97" s="14" t="s">
        <v>16</v>
      </c>
      <c r="D97" s="14" t="s">
        <v>17</v>
      </c>
      <c r="E97" s="14" t="s">
        <v>18</v>
      </c>
      <c r="F97" s="27" t="s">
        <v>19</v>
      </c>
      <c r="G97" s="2" t="s">
        <v>6</v>
      </c>
      <c r="H97" s="14" t="s">
        <v>20</v>
      </c>
      <c r="I97" s="24"/>
      <c r="J97" s="1"/>
      <c r="K97" s="18"/>
      <c r="L97" s="26" t="s">
        <v>21</v>
      </c>
      <c r="M97" s="28" t="s">
        <v>24</v>
      </c>
      <c r="N97" s="28"/>
      <c r="O97" s="28"/>
      <c r="P97" s="28"/>
      <c r="Q97" s="26" t="s">
        <v>27</v>
      </c>
      <c r="R97" s="29" t="s">
        <v>27</v>
      </c>
      <c r="S97" s="30" t="s">
        <v>7</v>
      </c>
      <c r="T97" s="28" t="s">
        <v>10</v>
      </c>
      <c r="U97" s="26" t="s">
        <v>11</v>
      </c>
      <c r="V97" s="14" t="s">
        <v>12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28</v>
      </c>
      <c r="R98" s="37" t="s">
        <v>29</v>
      </c>
      <c r="S98" s="31"/>
      <c r="T98" s="32"/>
      <c r="U98" s="33"/>
      <c r="V98" s="38" t="s">
        <v>30</v>
      </c>
      <c r="W98" s="39" t="s">
        <v>31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40</v>
      </c>
      <c r="C100" s="40" t="s">
        <v>58</v>
      </c>
      <c r="D100" s="40" t="s">
        <v>46</v>
      </c>
      <c r="E100" s="40" t="s">
        <v>48</v>
      </c>
      <c r="F100" s="50" t="s">
        <v>50</v>
      </c>
      <c r="G100" s="89" t="s">
        <v>52</v>
      </c>
      <c r="H100" s="40" t="s">
        <v>76</v>
      </c>
      <c r="I100" s="44"/>
      <c r="J100" s="48" t="s">
        <v>43</v>
      </c>
      <c r="K100" s="49"/>
      <c r="L100" s="42"/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/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0" t="s">
        <v>78</v>
      </c>
      <c r="I102" s="44"/>
      <c r="J102" s="48" t="s">
        <v>79</v>
      </c>
      <c r="K102" s="49"/>
      <c r="L102" s="42"/>
      <c r="M102" s="86"/>
      <c r="N102" s="71"/>
      <c r="O102" s="72"/>
      <c r="P102" s="70"/>
      <c r="Q102" s="78"/>
      <c r="R102" s="79"/>
      <c r="S102" s="80">
        <f>SUM(S103:S104)</f>
        <v>41.4</v>
      </c>
      <c r="T102" s="81">
        <f>SUM(T103:T104)</f>
        <v>18.5</v>
      </c>
      <c r="U102" s="88">
        <f>SUM(U103:U104)</f>
        <v>18.4</v>
      </c>
      <c r="V102" s="80">
        <f>+U102/S102*100</f>
        <v>44.44444444444444</v>
      </c>
      <c r="W102" s="81">
        <f>+U102/T102*100</f>
        <v>99.45945945945945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 t="s">
        <v>42</v>
      </c>
      <c r="K103" s="49"/>
      <c r="L103" s="42"/>
      <c r="M103" s="86"/>
      <c r="N103" s="71"/>
      <c r="O103" s="72"/>
      <c r="P103" s="70"/>
      <c r="Q103" s="78"/>
      <c r="R103" s="79"/>
      <c r="S103" s="80">
        <v>41.4</v>
      </c>
      <c r="T103" s="81">
        <v>18.5</v>
      </c>
      <c r="U103" s="88">
        <v>18.4</v>
      </c>
      <c r="V103" s="80">
        <f>+U103/S103*100</f>
        <v>44.44444444444444</v>
      </c>
      <c r="W103" s="81">
        <f>+U103/T103*100</f>
        <v>99.45945945945945</v>
      </c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 t="s">
        <v>43</v>
      </c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/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 t="s">
        <v>80</v>
      </c>
      <c r="I106" s="44"/>
      <c r="J106" s="48" t="s">
        <v>81</v>
      </c>
      <c r="K106" s="49"/>
      <c r="L106" s="42"/>
      <c r="M106" s="86"/>
      <c r="N106" s="71"/>
      <c r="O106" s="72"/>
      <c r="P106" s="70"/>
      <c r="Q106" s="78"/>
      <c r="R106" s="79"/>
      <c r="S106" s="80">
        <f>SUM(S107:S108)</f>
        <v>55.7</v>
      </c>
      <c r="T106" s="81">
        <f>SUM(T107:T108)</f>
        <v>26</v>
      </c>
      <c r="U106" s="88">
        <f>SUM(U107:U108)</f>
        <v>25.8</v>
      </c>
      <c r="V106" s="80">
        <f>+U106/S106*100</f>
        <v>46.319569120287255</v>
      </c>
      <c r="W106" s="81">
        <f>+U106/T106*100</f>
        <v>99.23076923076923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42</v>
      </c>
      <c r="K107" s="49"/>
      <c r="L107" s="42"/>
      <c r="M107" s="86"/>
      <c r="N107" s="71"/>
      <c r="O107" s="72"/>
      <c r="P107" s="70"/>
      <c r="Q107" s="78"/>
      <c r="R107" s="79"/>
      <c r="S107" s="80">
        <v>55.7</v>
      </c>
      <c r="T107" s="81">
        <v>26</v>
      </c>
      <c r="U107" s="88">
        <v>25.8</v>
      </c>
      <c r="V107" s="80">
        <f>+U107/S107*100</f>
        <v>46.319569120287255</v>
      </c>
      <c r="W107" s="81">
        <f>+U107/T107*100</f>
        <v>99.23076923076923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 t="s">
        <v>43</v>
      </c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/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0" t="s">
        <v>82</v>
      </c>
      <c r="I110" s="44"/>
      <c r="J110" s="48" t="s">
        <v>83</v>
      </c>
      <c r="K110" s="49"/>
      <c r="L110" s="42"/>
      <c r="M110" s="86"/>
      <c r="N110" s="71"/>
      <c r="O110" s="72"/>
      <c r="P110" s="70"/>
      <c r="Q110" s="78"/>
      <c r="R110" s="79"/>
      <c r="S110" s="80">
        <f>SUM(S111:S112)</f>
        <v>32.7</v>
      </c>
      <c r="T110" s="81">
        <f>SUM(T111:T112)</f>
        <v>14.2</v>
      </c>
      <c r="U110" s="88">
        <f>SUM(U111:U112)</f>
        <v>14.1</v>
      </c>
      <c r="V110" s="80">
        <f>+U110/S110*100</f>
        <v>43.11926605504587</v>
      </c>
      <c r="W110" s="81">
        <f>+U110/T110*100</f>
        <v>99.29577464788733</v>
      </c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42</v>
      </c>
      <c r="K111" s="49"/>
      <c r="L111" s="42"/>
      <c r="M111" s="86"/>
      <c r="N111" s="71"/>
      <c r="O111" s="72"/>
      <c r="P111" s="70"/>
      <c r="Q111" s="78"/>
      <c r="R111" s="79"/>
      <c r="S111" s="80">
        <v>32.7</v>
      </c>
      <c r="T111" s="81">
        <v>14.2</v>
      </c>
      <c r="U111" s="88">
        <v>14.1</v>
      </c>
      <c r="V111" s="80">
        <f>+U111/S111*100</f>
        <v>43.11926605504587</v>
      </c>
      <c r="W111" s="81">
        <f>+U111/T111*100</f>
        <v>99.29577464788733</v>
      </c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 t="s">
        <v>43</v>
      </c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/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 t="s">
        <v>84</v>
      </c>
      <c r="I114" s="44"/>
      <c r="J114" s="48" t="s">
        <v>85</v>
      </c>
      <c r="K114" s="49"/>
      <c r="L114" s="42"/>
      <c r="M114" s="86"/>
      <c r="N114" s="71"/>
      <c r="O114" s="72"/>
      <c r="P114" s="70"/>
      <c r="Q114" s="78"/>
      <c r="R114" s="79"/>
      <c r="S114" s="80">
        <f aca="true" t="shared" si="8" ref="S114:X114">SUM(S115:S116)</f>
        <v>24</v>
      </c>
      <c r="T114" s="81">
        <f t="shared" si="8"/>
        <v>10.4</v>
      </c>
      <c r="U114" s="88">
        <f t="shared" si="8"/>
        <v>10.4</v>
      </c>
      <c r="V114" s="80">
        <f>+U114/S114*100</f>
        <v>43.333333333333336</v>
      </c>
      <c r="W114" s="81">
        <f>+U114/T114*100</f>
        <v>100</v>
      </c>
      <c r="X114" s="1">
        <f t="shared" si="8"/>
        <v>0</v>
      </c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 t="s">
        <v>42</v>
      </c>
      <c r="K115" s="49"/>
      <c r="L115" s="42"/>
      <c r="M115" s="86"/>
      <c r="N115" s="71"/>
      <c r="O115" s="72"/>
      <c r="P115" s="70"/>
      <c r="Q115" s="78"/>
      <c r="R115" s="79"/>
      <c r="S115" s="80">
        <v>24</v>
      </c>
      <c r="T115" s="81">
        <v>10.4</v>
      </c>
      <c r="U115" s="88">
        <v>10.4</v>
      </c>
      <c r="V115" s="80">
        <f>+U115/S115*100</f>
        <v>43.333333333333336</v>
      </c>
      <c r="W115" s="81">
        <f>+U115/T115*100</f>
        <v>100</v>
      </c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48" t="s">
        <v>43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/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0" t="s">
        <v>86</v>
      </c>
      <c r="I118" s="44"/>
      <c r="J118" s="48" t="s">
        <v>87</v>
      </c>
      <c r="K118" s="49"/>
      <c r="L118" s="42"/>
      <c r="M118" s="86"/>
      <c r="N118" s="71"/>
      <c r="O118" s="72"/>
      <c r="P118" s="70"/>
      <c r="Q118" s="78"/>
      <c r="R118" s="79"/>
      <c r="S118" s="80">
        <f>SUM(S119:S120)</f>
        <v>39.6</v>
      </c>
      <c r="T118" s="81">
        <f>SUM(T119:T120)</f>
        <v>16.6</v>
      </c>
      <c r="U118" s="88">
        <f>SUM(U119:U120)</f>
        <v>16.4</v>
      </c>
      <c r="V118" s="80">
        <f>+U118/S118*100</f>
        <v>41.41414141414141</v>
      </c>
      <c r="W118" s="81">
        <f>+U118/T118*100</f>
        <v>98.79518072289156</v>
      </c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 t="s">
        <v>42</v>
      </c>
      <c r="K119" s="49"/>
      <c r="L119" s="42"/>
      <c r="M119" s="86"/>
      <c r="N119" s="71"/>
      <c r="O119" s="72"/>
      <c r="P119" s="70"/>
      <c r="Q119" s="78"/>
      <c r="R119" s="79"/>
      <c r="S119" s="80">
        <v>39.6</v>
      </c>
      <c r="T119" s="81">
        <v>16.6</v>
      </c>
      <c r="U119" s="88">
        <v>16.4</v>
      </c>
      <c r="V119" s="80">
        <f>+U119/S119*100</f>
        <v>41.41414141414141</v>
      </c>
      <c r="W119" s="81">
        <f>+U119/T119*100</f>
        <v>98.79518072289156</v>
      </c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 t="s">
        <v>43</v>
      </c>
      <c r="K120" s="49"/>
      <c r="L120" s="42"/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/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0" t="s">
        <v>88</v>
      </c>
      <c r="I122" s="44"/>
      <c r="J122" s="48" t="s">
        <v>89</v>
      </c>
      <c r="K122" s="49"/>
      <c r="L122" s="42"/>
      <c r="M122" s="86"/>
      <c r="N122" s="71"/>
      <c r="O122" s="72"/>
      <c r="P122" s="70"/>
      <c r="Q122" s="78"/>
      <c r="R122" s="79"/>
      <c r="S122" s="80">
        <f>SUM(S123:S124)</f>
        <v>31.3</v>
      </c>
      <c r="T122" s="81">
        <f>SUM(T123:T124)</f>
        <v>13.6</v>
      </c>
      <c r="U122" s="88">
        <f>SUM(U123:U124)</f>
        <v>13.6</v>
      </c>
      <c r="V122" s="80">
        <f>+U122/S122*100</f>
        <v>43.45047923322684</v>
      </c>
      <c r="W122" s="81">
        <f>+U122/T122*100</f>
        <v>100</v>
      </c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 t="s">
        <v>42</v>
      </c>
      <c r="K123" s="49"/>
      <c r="L123" s="42"/>
      <c r="M123" s="86"/>
      <c r="N123" s="71"/>
      <c r="O123" s="72"/>
      <c r="P123" s="70"/>
      <c r="Q123" s="78"/>
      <c r="R123" s="79"/>
      <c r="S123" s="80">
        <v>31.3</v>
      </c>
      <c r="T123" s="81">
        <v>13.6</v>
      </c>
      <c r="U123" s="88">
        <v>13.6</v>
      </c>
      <c r="V123" s="80">
        <f>+U123/S123*100</f>
        <v>43.45047923322684</v>
      </c>
      <c r="W123" s="81">
        <f>+U123/T123*100</f>
        <v>100</v>
      </c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 t="s">
        <v>43</v>
      </c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/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 t="s">
        <v>90</v>
      </c>
      <c r="I126" s="44"/>
      <c r="J126" s="48" t="s">
        <v>91</v>
      </c>
      <c r="K126" s="49"/>
      <c r="L126" s="42"/>
      <c r="M126" s="86"/>
      <c r="N126" s="71"/>
      <c r="O126" s="72"/>
      <c r="P126" s="70"/>
      <c r="Q126" s="78"/>
      <c r="R126" s="79"/>
      <c r="S126" s="80">
        <f>SUM(S127:S128)</f>
        <v>34.4</v>
      </c>
      <c r="T126" s="81">
        <f>SUM(T127:T128)</f>
        <v>15</v>
      </c>
      <c r="U126" s="88">
        <f>SUM(U127:U128)</f>
        <v>15</v>
      </c>
      <c r="V126" s="80">
        <f>+U126/S126*100</f>
        <v>43.604651162790695</v>
      </c>
      <c r="W126" s="81">
        <f>+U126/T126*100</f>
        <v>100</v>
      </c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 t="s">
        <v>42</v>
      </c>
      <c r="K127" s="49"/>
      <c r="L127" s="42"/>
      <c r="M127" s="86"/>
      <c r="N127" s="71"/>
      <c r="O127" s="72"/>
      <c r="P127" s="70"/>
      <c r="Q127" s="78"/>
      <c r="R127" s="79"/>
      <c r="S127" s="80">
        <v>34.4</v>
      </c>
      <c r="T127" s="81">
        <v>15</v>
      </c>
      <c r="U127" s="88">
        <v>15</v>
      </c>
      <c r="V127" s="80">
        <f>+U127/S127*100</f>
        <v>43.604651162790695</v>
      </c>
      <c r="W127" s="81">
        <f>+U127/T127*100</f>
        <v>100</v>
      </c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 t="s">
        <v>43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/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0" t="s">
        <v>92</v>
      </c>
      <c r="I130" s="44"/>
      <c r="J130" s="48" t="s">
        <v>93</v>
      </c>
      <c r="K130" s="49"/>
      <c r="L130" s="42"/>
      <c r="M130" s="86"/>
      <c r="N130" s="71"/>
      <c r="O130" s="72"/>
      <c r="P130" s="70"/>
      <c r="Q130" s="78"/>
      <c r="R130" s="79"/>
      <c r="S130" s="80">
        <f>SUM(S131:S132)</f>
        <v>41.6</v>
      </c>
      <c r="T130" s="81">
        <f>SUM(T131:T132)</f>
        <v>18.1</v>
      </c>
      <c r="U130" s="88">
        <f>SUM(U131:U132)</f>
        <v>18.1</v>
      </c>
      <c r="V130" s="80">
        <f>+U130/S130*100</f>
        <v>43.50961538461539</v>
      </c>
      <c r="W130" s="81">
        <f>+U130/T130*100</f>
        <v>100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 t="s">
        <v>42</v>
      </c>
      <c r="K131" s="49"/>
      <c r="L131" s="42"/>
      <c r="M131" s="86"/>
      <c r="N131" s="71"/>
      <c r="O131" s="72"/>
      <c r="P131" s="70"/>
      <c r="Q131" s="78"/>
      <c r="R131" s="79"/>
      <c r="S131" s="80">
        <v>41.6</v>
      </c>
      <c r="T131" s="81">
        <v>18.1</v>
      </c>
      <c r="U131" s="88">
        <v>18.1</v>
      </c>
      <c r="V131" s="80">
        <f>+U131/S131*100</f>
        <v>43.50961538461539</v>
      </c>
      <c r="W131" s="81">
        <f>+U131/T131*100</f>
        <v>100</v>
      </c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 t="s">
        <v>43</v>
      </c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0" t="s">
        <v>94</v>
      </c>
      <c r="I134" s="44"/>
      <c r="J134" s="48" t="s">
        <v>95</v>
      </c>
      <c r="K134" s="49"/>
      <c r="L134" s="42"/>
      <c r="M134" s="86"/>
      <c r="N134" s="71"/>
      <c r="O134" s="72"/>
      <c r="P134" s="70"/>
      <c r="Q134" s="78"/>
      <c r="R134" s="79"/>
      <c r="S134" s="80">
        <f aca="true" t="shared" si="9" ref="S134:X134">SUM(S135:S146)</f>
        <v>40</v>
      </c>
      <c r="T134" s="81">
        <f t="shared" si="9"/>
        <v>17.5</v>
      </c>
      <c r="U134" s="88">
        <f t="shared" si="9"/>
        <v>17.4</v>
      </c>
      <c r="V134" s="80">
        <f>+U134/S134*100</f>
        <v>43.49999999999999</v>
      </c>
      <c r="W134" s="81">
        <f>+U134/T134*100</f>
        <v>99.42857142857142</v>
      </c>
      <c r="X134" s="1">
        <f t="shared" si="9"/>
        <v>0</v>
      </c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412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36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25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37</v>
      </c>
      <c r="O139" s="62"/>
      <c r="P139" s="62"/>
      <c r="Q139" s="62"/>
      <c r="R139" s="63"/>
      <c r="S139" s="14" t="s">
        <v>3</v>
      </c>
      <c r="T139" s="15"/>
      <c r="U139" s="15"/>
      <c r="V139" s="15"/>
      <c r="W139" s="16"/>
      <c r="X139" s="1"/>
    </row>
    <row r="140" spans="1:24" ht="23.25">
      <c r="A140" s="1"/>
      <c r="B140" s="20" t="s">
        <v>26</v>
      </c>
      <c r="C140" s="21"/>
      <c r="D140" s="21"/>
      <c r="E140" s="21"/>
      <c r="F140" s="21"/>
      <c r="G140" s="21"/>
      <c r="H140" s="61"/>
      <c r="I140" s="1"/>
      <c r="J140" s="2" t="s">
        <v>5</v>
      </c>
      <c r="K140" s="18"/>
      <c r="L140" s="23" t="s">
        <v>34</v>
      </c>
      <c r="M140" s="23" t="s">
        <v>22</v>
      </c>
      <c r="N140" s="64"/>
      <c r="O140" s="17"/>
      <c r="P140" s="65"/>
      <c r="Q140" s="23" t="s">
        <v>4</v>
      </c>
      <c r="R140" s="16"/>
      <c r="S140" s="20" t="s">
        <v>38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35</v>
      </c>
      <c r="M141" s="30" t="s">
        <v>23</v>
      </c>
      <c r="N141" s="28" t="s">
        <v>7</v>
      </c>
      <c r="O141" s="67" t="s">
        <v>8</v>
      </c>
      <c r="P141" s="28" t="s">
        <v>9</v>
      </c>
      <c r="Q141" s="20" t="s">
        <v>32</v>
      </c>
      <c r="R141" s="22"/>
      <c r="S141" s="24"/>
      <c r="T141" s="25"/>
      <c r="U141" s="1"/>
      <c r="V141" s="14" t="s">
        <v>4</v>
      </c>
      <c r="W141" s="16"/>
      <c r="X141" s="1"/>
    </row>
    <row r="142" spans="1:24" ht="23.25">
      <c r="A142" s="1"/>
      <c r="B142" s="14" t="s">
        <v>15</v>
      </c>
      <c r="C142" s="14" t="s">
        <v>16</v>
      </c>
      <c r="D142" s="14" t="s">
        <v>17</v>
      </c>
      <c r="E142" s="14" t="s">
        <v>18</v>
      </c>
      <c r="F142" s="27" t="s">
        <v>19</v>
      </c>
      <c r="G142" s="2" t="s">
        <v>6</v>
      </c>
      <c r="H142" s="14" t="s">
        <v>20</v>
      </c>
      <c r="I142" s="24"/>
      <c r="J142" s="1"/>
      <c r="K142" s="18"/>
      <c r="L142" s="26" t="s">
        <v>21</v>
      </c>
      <c r="M142" s="28" t="s">
        <v>24</v>
      </c>
      <c r="N142" s="28"/>
      <c r="O142" s="28"/>
      <c r="P142" s="28"/>
      <c r="Q142" s="26" t="s">
        <v>27</v>
      </c>
      <c r="R142" s="29" t="s">
        <v>27</v>
      </c>
      <c r="S142" s="30" t="s">
        <v>7</v>
      </c>
      <c r="T142" s="28" t="s">
        <v>10</v>
      </c>
      <c r="U142" s="26" t="s">
        <v>11</v>
      </c>
      <c r="V142" s="14" t="s">
        <v>12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28</v>
      </c>
      <c r="R143" s="37" t="s">
        <v>29</v>
      </c>
      <c r="S143" s="31"/>
      <c r="T143" s="32"/>
      <c r="U143" s="33"/>
      <c r="V143" s="38" t="s">
        <v>30</v>
      </c>
      <c r="W143" s="39" t="s">
        <v>31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40</v>
      </c>
      <c r="C145" s="40" t="s">
        <v>58</v>
      </c>
      <c r="D145" s="40" t="s">
        <v>46</v>
      </c>
      <c r="E145" s="40" t="s">
        <v>48</v>
      </c>
      <c r="F145" s="50" t="s">
        <v>50</v>
      </c>
      <c r="G145" s="89" t="s">
        <v>52</v>
      </c>
      <c r="H145" s="40" t="s">
        <v>94</v>
      </c>
      <c r="I145" s="44"/>
      <c r="J145" s="48" t="s">
        <v>42</v>
      </c>
      <c r="K145" s="49"/>
      <c r="L145" s="42"/>
      <c r="M145" s="86"/>
      <c r="N145" s="71"/>
      <c r="O145" s="72"/>
      <c r="P145" s="70"/>
      <c r="Q145" s="78"/>
      <c r="R145" s="79"/>
      <c r="S145" s="80">
        <v>40</v>
      </c>
      <c r="T145" s="81">
        <v>17.5</v>
      </c>
      <c r="U145" s="88">
        <v>17.4</v>
      </c>
      <c r="V145" s="80">
        <f>+U145/S145*100</f>
        <v>43.49999999999999</v>
      </c>
      <c r="W145" s="81">
        <f>+U145/T145*100</f>
        <v>99.42857142857142</v>
      </c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43</v>
      </c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3"/>
      <c r="I147" s="44"/>
      <c r="J147" s="48"/>
      <c r="K147" s="49"/>
      <c r="L147" s="42"/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0" t="s">
        <v>96</v>
      </c>
      <c r="I148" s="44"/>
      <c r="J148" s="48" t="s">
        <v>97</v>
      </c>
      <c r="K148" s="49"/>
      <c r="L148" s="42"/>
      <c r="M148" s="86"/>
      <c r="N148" s="71"/>
      <c r="O148" s="72"/>
      <c r="P148" s="70"/>
      <c r="Q148" s="78"/>
      <c r="R148" s="79"/>
      <c r="S148" s="80">
        <f>SUM(S149:S150)</f>
        <v>39.6</v>
      </c>
      <c r="T148" s="81">
        <f>SUM(T149:T150)</f>
        <v>17.1</v>
      </c>
      <c r="U148" s="88">
        <f>SUM(U149:U150)</f>
        <v>17.1</v>
      </c>
      <c r="V148" s="80">
        <f>+U148/S148*100</f>
        <v>43.18181818181818</v>
      </c>
      <c r="W148" s="81">
        <f>+U148/T148*100</f>
        <v>100</v>
      </c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3"/>
      <c r="I149" s="44"/>
      <c r="J149" s="48" t="s">
        <v>42</v>
      </c>
      <c r="K149" s="49"/>
      <c r="L149" s="42"/>
      <c r="M149" s="86"/>
      <c r="N149" s="71"/>
      <c r="O149" s="72"/>
      <c r="P149" s="70"/>
      <c r="Q149" s="78"/>
      <c r="R149" s="79"/>
      <c r="S149" s="80">
        <v>39.6</v>
      </c>
      <c r="T149" s="81">
        <v>17.1</v>
      </c>
      <c r="U149" s="88">
        <v>17.1</v>
      </c>
      <c r="V149" s="80">
        <f>+U149/S149*100</f>
        <v>43.18181818181818</v>
      </c>
      <c r="W149" s="81">
        <f>+U149/T149*100</f>
        <v>100</v>
      </c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3"/>
      <c r="I150" s="44"/>
      <c r="J150" s="48" t="s">
        <v>43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/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43"/>
      <c r="D152" s="43"/>
      <c r="E152" s="43"/>
      <c r="F152" s="41"/>
      <c r="G152" s="42"/>
      <c r="H152" s="40" t="s">
        <v>98</v>
      </c>
      <c r="I152" s="44"/>
      <c r="J152" s="48" t="s">
        <v>99</v>
      </c>
      <c r="K152" s="49"/>
      <c r="L152" s="42"/>
      <c r="M152" s="86"/>
      <c r="N152" s="71"/>
      <c r="O152" s="72"/>
      <c r="P152" s="70"/>
      <c r="Q152" s="78"/>
      <c r="R152" s="79"/>
      <c r="S152" s="80">
        <f>SUM(S153:S154)</f>
        <v>25.9</v>
      </c>
      <c r="T152" s="81">
        <f>SUM(T153:T154)</f>
        <v>11.3</v>
      </c>
      <c r="U152" s="88">
        <f>SUM(U153:U154)</f>
        <v>11.2</v>
      </c>
      <c r="V152" s="80">
        <f>+U152/S152*100</f>
        <v>43.24324324324324</v>
      </c>
      <c r="W152" s="81">
        <f>+U152/T152*100</f>
        <v>99.1150442477876</v>
      </c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 t="s">
        <v>42</v>
      </c>
      <c r="K153" s="49"/>
      <c r="L153" s="42"/>
      <c r="M153" s="86"/>
      <c r="N153" s="71"/>
      <c r="O153" s="72"/>
      <c r="P153" s="70"/>
      <c r="Q153" s="78"/>
      <c r="R153" s="79"/>
      <c r="S153" s="80">
        <v>25.9</v>
      </c>
      <c r="T153" s="81">
        <v>11.3</v>
      </c>
      <c r="U153" s="88">
        <v>11.2</v>
      </c>
      <c r="V153" s="80">
        <f>+U153/S153*100</f>
        <v>43.24324324324324</v>
      </c>
      <c r="W153" s="81">
        <f>+U153/T153*100</f>
        <v>99.1150442477876</v>
      </c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3"/>
      <c r="I154" s="44"/>
      <c r="J154" s="48" t="s">
        <v>43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3"/>
      <c r="I155" s="44"/>
      <c r="J155" s="48"/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0" t="s">
        <v>100</v>
      </c>
      <c r="I156" s="44"/>
      <c r="J156" s="48" t="s">
        <v>101</v>
      </c>
      <c r="K156" s="49"/>
      <c r="L156" s="42"/>
      <c r="M156" s="86"/>
      <c r="N156" s="71"/>
      <c r="O156" s="72"/>
      <c r="P156" s="70"/>
      <c r="Q156" s="78"/>
      <c r="R156" s="79"/>
      <c r="S156" s="80">
        <f>SUM(S157:S158)</f>
        <v>32.7</v>
      </c>
      <c r="T156" s="81">
        <f>SUM(T157:T158)</f>
        <v>17.4</v>
      </c>
      <c r="U156" s="88">
        <f>SUM(U157:U158)</f>
        <v>14.5</v>
      </c>
      <c r="V156" s="80">
        <f>+U156/S156*100</f>
        <v>44.342507645259936</v>
      </c>
      <c r="W156" s="81">
        <f>+U156/T156*100</f>
        <v>83.33333333333334</v>
      </c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3"/>
      <c r="I157" s="44"/>
      <c r="J157" s="48" t="s">
        <v>42</v>
      </c>
      <c r="K157" s="49"/>
      <c r="L157" s="42"/>
      <c r="M157" s="86"/>
      <c r="N157" s="71"/>
      <c r="O157" s="72"/>
      <c r="P157" s="70"/>
      <c r="Q157" s="78"/>
      <c r="R157" s="79"/>
      <c r="S157" s="80">
        <v>32.7</v>
      </c>
      <c r="T157" s="81">
        <v>17.4</v>
      </c>
      <c r="U157" s="88">
        <v>14.5</v>
      </c>
      <c r="V157" s="80">
        <f>+U157/S157*100</f>
        <v>44.342507645259936</v>
      </c>
      <c r="W157" s="81">
        <f>+U157/T157*100</f>
        <v>83.33333333333334</v>
      </c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3"/>
      <c r="I158" s="44"/>
      <c r="J158" s="48" t="s">
        <v>43</v>
      </c>
      <c r="K158" s="49"/>
      <c r="L158" s="42"/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0"/>
      <c r="I159" s="44"/>
      <c r="J159" s="48"/>
      <c r="K159" s="49"/>
      <c r="L159" s="42"/>
      <c r="M159" s="86"/>
      <c r="N159" s="71"/>
      <c r="O159" s="72"/>
      <c r="P159" s="70"/>
      <c r="Q159" s="78"/>
      <c r="R159" s="79"/>
      <c r="S159" s="80"/>
      <c r="T159" s="81"/>
      <c r="U159" s="88"/>
      <c r="V159" s="80"/>
      <c r="W159" s="81"/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 t="s">
        <v>102</v>
      </c>
      <c r="I160" s="44"/>
      <c r="J160" s="48" t="s">
        <v>103</v>
      </c>
      <c r="K160" s="49"/>
      <c r="L160" s="42"/>
      <c r="M160" s="86"/>
      <c r="N160" s="71"/>
      <c r="O160" s="72"/>
      <c r="P160" s="70"/>
      <c r="Q160" s="78"/>
      <c r="R160" s="79"/>
      <c r="S160" s="80">
        <f>SUM(S161:S162)</f>
        <v>806.6</v>
      </c>
      <c r="T160" s="81">
        <f>SUM(T161:T162)</f>
        <v>1093.4</v>
      </c>
      <c r="U160" s="88">
        <f>SUM(U161:U162)</f>
        <v>1070.3</v>
      </c>
      <c r="V160" s="80">
        <f>+U160/S160*100</f>
        <v>132.6927845276469</v>
      </c>
      <c r="W160" s="81">
        <f>+U160/T160*100</f>
        <v>97.88732394366197</v>
      </c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3"/>
      <c r="I161" s="44"/>
      <c r="J161" s="48" t="s">
        <v>42</v>
      </c>
      <c r="K161" s="49"/>
      <c r="L161" s="42"/>
      <c r="M161" s="86"/>
      <c r="N161" s="71"/>
      <c r="O161" s="72"/>
      <c r="P161" s="70"/>
      <c r="Q161" s="78"/>
      <c r="R161" s="79"/>
      <c r="S161" s="80">
        <v>806.6</v>
      </c>
      <c r="T161" s="81">
        <v>1093.4</v>
      </c>
      <c r="U161" s="88">
        <v>1070.3</v>
      </c>
      <c r="V161" s="80">
        <f>+U161/S161*100</f>
        <v>132.6927845276469</v>
      </c>
      <c r="W161" s="81">
        <f>+U161/T161*100</f>
        <v>97.88732394366197</v>
      </c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3"/>
      <c r="I162" s="44"/>
      <c r="J162" s="48" t="s">
        <v>43</v>
      </c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3"/>
      <c r="I163" s="44"/>
      <c r="J163" s="48"/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0" t="s">
        <v>104</v>
      </c>
      <c r="I164" s="44"/>
      <c r="J164" s="48" t="s">
        <v>105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3"/>
      <c r="I165" s="44"/>
      <c r="J165" s="48" t="s">
        <v>106</v>
      </c>
      <c r="K165" s="49"/>
      <c r="L165" s="42"/>
      <c r="M165" s="86"/>
      <c r="N165" s="71"/>
      <c r="O165" s="72"/>
      <c r="P165" s="70"/>
      <c r="Q165" s="78"/>
      <c r="R165" s="79"/>
      <c r="S165" s="80">
        <f>SUM(S166:S167)</f>
        <v>574</v>
      </c>
      <c r="T165" s="81">
        <f>SUM(T166:T167)</f>
        <v>512.7</v>
      </c>
      <c r="U165" s="88">
        <f>SUM(U166:U167)</f>
        <v>497.6</v>
      </c>
      <c r="V165" s="80">
        <f>+U165/S165*100</f>
        <v>86.68989547038328</v>
      </c>
      <c r="W165" s="81">
        <f>+U165/T165*100</f>
        <v>97.05480787985175</v>
      </c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3"/>
      <c r="I166" s="44"/>
      <c r="J166" s="48" t="s">
        <v>42</v>
      </c>
      <c r="K166" s="49"/>
      <c r="L166" s="42"/>
      <c r="M166" s="86"/>
      <c r="N166" s="71"/>
      <c r="O166" s="72"/>
      <c r="P166" s="70"/>
      <c r="Q166" s="78"/>
      <c r="R166" s="79"/>
      <c r="S166" s="80">
        <v>574</v>
      </c>
      <c r="T166" s="81">
        <v>512.7</v>
      </c>
      <c r="U166" s="88">
        <v>497.6</v>
      </c>
      <c r="V166" s="80">
        <f>+U166/S166*100</f>
        <v>86.68989547038328</v>
      </c>
      <c r="W166" s="81">
        <f>+U166/T166*100</f>
        <v>97.05480787985175</v>
      </c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3"/>
      <c r="I167" s="44"/>
      <c r="J167" s="48" t="s">
        <v>43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3"/>
      <c r="I168" s="44"/>
      <c r="J168" s="48"/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0" t="s">
        <v>107</v>
      </c>
      <c r="I169" s="44"/>
      <c r="J169" s="48" t="s">
        <v>108</v>
      </c>
      <c r="K169" s="49"/>
      <c r="L169" s="42"/>
      <c r="M169" s="86"/>
      <c r="N169" s="71"/>
      <c r="O169" s="72"/>
      <c r="P169" s="70"/>
      <c r="Q169" s="78"/>
      <c r="R169" s="79"/>
      <c r="S169" s="80">
        <f>SUM(S170:S171)</f>
        <v>6680.9</v>
      </c>
      <c r="T169" s="81">
        <f>SUM(T170:T171)</f>
        <v>7708.5</v>
      </c>
      <c r="U169" s="88">
        <f>SUM(U170:U171)</f>
        <v>7556.3</v>
      </c>
      <c r="V169" s="80">
        <f>+U169/S169*100</f>
        <v>113.10302504153633</v>
      </c>
      <c r="W169" s="81">
        <f>+U169/T169*100</f>
        <v>98.02555620419018</v>
      </c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 t="s">
        <v>42</v>
      </c>
      <c r="K170" s="49"/>
      <c r="L170" s="42"/>
      <c r="M170" s="86"/>
      <c r="N170" s="71"/>
      <c r="O170" s="72"/>
      <c r="P170" s="70"/>
      <c r="Q170" s="78"/>
      <c r="R170" s="79"/>
      <c r="S170" s="80">
        <v>6680.9</v>
      </c>
      <c r="T170" s="81">
        <v>7708.5</v>
      </c>
      <c r="U170" s="88">
        <v>7556.3</v>
      </c>
      <c r="V170" s="80">
        <f>+U170/S170*100</f>
        <v>113.10302504153633</v>
      </c>
      <c r="W170" s="81">
        <f>+U170/T170*100</f>
        <v>98.02555620419018</v>
      </c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0"/>
      <c r="I171" s="44"/>
      <c r="J171" s="48" t="s">
        <v>43</v>
      </c>
      <c r="K171" s="49"/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3"/>
      <c r="I172" s="44"/>
      <c r="J172" s="48"/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 t="s">
        <v>109</v>
      </c>
      <c r="I173" s="44"/>
      <c r="J173" s="48" t="s">
        <v>110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3"/>
      <c r="I174" s="44"/>
      <c r="J174" s="48" t="s">
        <v>111</v>
      </c>
      <c r="K174" s="49"/>
      <c r="L174" s="42"/>
      <c r="M174" s="86"/>
      <c r="N174" s="71"/>
      <c r="O174" s="72"/>
      <c r="P174" s="70"/>
      <c r="Q174" s="78"/>
      <c r="R174" s="79"/>
      <c r="S174" s="80">
        <f>SUM(S175:S176)</f>
        <v>451.7</v>
      </c>
      <c r="T174" s="81">
        <f>SUM(T175:T176)</f>
        <v>526.1</v>
      </c>
      <c r="U174" s="88">
        <f>SUM(U175:U176)</f>
        <v>503.4</v>
      </c>
      <c r="V174" s="80">
        <f>+U174/S174*100</f>
        <v>111.44564976754484</v>
      </c>
      <c r="W174" s="81">
        <f>+U174/T174*100</f>
        <v>95.68523094468732</v>
      </c>
      <c r="X174" s="1">
        <f>SUM(X175:X176)</f>
        <v>0</v>
      </c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42</v>
      </c>
      <c r="K175" s="49"/>
      <c r="L175" s="42"/>
      <c r="M175" s="86"/>
      <c r="N175" s="71"/>
      <c r="O175" s="72"/>
      <c r="P175" s="70"/>
      <c r="Q175" s="78"/>
      <c r="R175" s="79"/>
      <c r="S175" s="80">
        <v>451.7</v>
      </c>
      <c r="T175" s="81">
        <v>526.1</v>
      </c>
      <c r="U175" s="88">
        <v>503.4</v>
      </c>
      <c r="V175" s="80">
        <f>+U175/S175*100</f>
        <v>111.44564976754484</v>
      </c>
      <c r="W175" s="81">
        <f>+U175/T175*100</f>
        <v>95.68523094468732</v>
      </c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3"/>
      <c r="I176" s="44"/>
      <c r="J176" s="48" t="s">
        <v>43</v>
      </c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3"/>
      <c r="C177" s="43"/>
      <c r="D177" s="43"/>
      <c r="E177" s="43"/>
      <c r="F177" s="41"/>
      <c r="G177" s="42"/>
      <c r="H177" s="43"/>
      <c r="I177" s="44"/>
      <c r="J177" s="48"/>
      <c r="K177" s="49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0" t="s">
        <v>112</v>
      </c>
      <c r="I178" s="44"/>
      <c r="J178" s="48" t="s">
        <v>113</v>
      </c>
      <c r="K178" s="49"/>
      <c r="L178" s="42"/>
      <c r="M178" s="86"/>
      <c r="N178" s="71"/>
      <c r="O178" s="72"/>
      <c r="P178" s="70"/>
      <c r="Q178" s="78"/>
      <c r="R178" s="79"/>
      <c r="S178" s="80">
        <f aca="true" t="shared" si="10" ref="S178:X178">SUM(S179:S190)</f>
        <v>1326.7</v>
      </c>
      <c r="T178" s="81">
        <f t="shared" si="10"/>
        <v>1641.8</v>
      </c>
      <c r="U178" s="88">
        <f t="shared" si="10"/>
        <v>1589.4</v>
      </c>
      <c r="V178" s="80">
        <f>+U178/S178*100</f>
        <v>119.80101002487376</v>
      </c>
      <c r="W178" s="81">
        <f>+U178/T178*100</f>
        <v>96.80838104519431</v>
      </c>
      <c r="X178" s="1">
        <f t="shared" si="10"/>
        <v>0</v>
      </c>
    </row>
    <row r="179" spans="1:24" ht="23.25">
      <c r="A179" s="1"/>
      <c r="B179" s="43"/>
      <c r="C179" s="43"/>
      <c r="D179" s="43"/>
      <c r="E179" s="43"/>
      <c r="F179" s="50"/>
      <c r="G179" s="42"/>
      <c r="H179" s="43"/>
      <c r="I179" s="44"/>
      <c r="J179" s="48" t="s">
        <v>42</v>
      </c>
      <c r="K179" s="49"/>
      <c r="L179" s="42"/>
      <c r="M179" s="86"/>
      <c r="N179" s="71"/>
      <c r="O179" s="72"/>
      <c r="P179" s="70"/>
      <c r="Q179" s="78"/>
      <c r="R179" s="79"/>
      <c r="S179" s="80">
        <v>1326.7</v>
      </c>
      <c r="T179" s="81">
        <v>1641.8</v>
      </c>
      <c r="U179" s="88">
        <v>1589.4</v>
      </c>
      <c r="V179" s="80">
        <f>+U179/S179*100</f>
        <v>119.80101002487376</v>
      </c>
      <c r="W179" s="81">
        <f>+U179/T179*100</f>
        <v>96.80838104519431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413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36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25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37</v>
      </c>
      <c r="O184" s="62"/>
      <c r="P184" s="62"/>
      <c r="Q184" s="62"/>
      <c r="R184" s="63"/>
      <c r="S184" s="14" t="s">
        <v>3</v>
      </c>
      <c r="T184" s="15"/>
      <c r="U184" s="15"/>
      <c r="V184" s="15"/>
      <c r="W184" s="16"/>
      <c r="X184" s="1"/>
    </row>
    <row r="185" spans="1:24" ht="23.25">
      <c r="A185" s="1"/>
      <c r="B185" s="20" t="s">
        <v>26</v>
      </c>
      <c r="C185" s="21"/>
      <c r="D185" s="21"/>
      <c r="E185" s="21"/>
      <c r="F185" s="21"/>
      <c r="G185" s="21"/>
      <c r="H185" s="61"/>
      <c r="I185" s="1"/>
      <c r="J185" s="2" t="s">
        <v>5</v>
      </c>
      <c r="K185" s="18"/>
      <c r="L185" s="23" t="s">
        <v>34</v>
      </c>
      <c r="M185" s="23" t="s">
        <v>22</v>
      </c>
      <c r="N185" s="64"/>
      <c r="O185" s="17"/>
      <c r="P185" s="65"/>
      <c r="Q185" s="23" t="s">
        <v>4</v>
      </c>
      <c r="R185" s="16"/>
      <c r="S185" s="20" t="s">
        <v>38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35</v>
      </c>
      <c r="M186" s="30" t="s">
        <v>23</v>
      </c>
      <c r="N186" s="28" t="s">
        <v>7</v>
      </c>
      <c r="O186" s="67" t="s">
        <v>8</v>
      </c>
      <c r="P186" s="28" t="s">
        <v>9</v>
      </c>
      <c r="Q186" s="20" t="s">
        <v>32</v>
      </c>
      <c r="R186" s="22"/>
      <c r="S186" s="24"/>
      <c r="T186" s="25"/>
      <c r="U186" s="1"/>
      <c r="V186" s="14" t="s">
        <v>4</v>
      </c>
      <c r="W186" s="16"/>
      <c r="X186" s="1"/>
    </row>
    <row r="187" spans="1:24" ht="23.25">
      <c r="A187" s="1"/>
      <c r="B187" s="14" t="s">
        <v>15</v>
      </c>
      <c r="C187" s="14" t="s">
        <v>16</v>
      </c>
      <c r="D187" s="14" t="s">
        <v>17</v>
      </c>
      <c r="E187" s="14" t="s">
        <v>18</v>
      </c>
      <c r="F187" s="27" t="s">
        <v>19</v>
      </c>
      <c r="G187" s="2" t="s">
        <v>6</v>
      </c>
      <c r="H187" s="14" t="s">
        <v>20</v>
      </c>
      <c r="I187" s="24"/>
      <c r="J187" s="1"/>
      <c r="K187" s="18"/>
      <c r="L187" s="26" t="s">
        <v>21</v>
      </c>
      <c r="M187" s="28" t="s">
        <v>24</v>
      </c>
      <c r="N187" s="28"/>
      <c r="O187" s="28"/>
      <c r="P187" s="28"/>
      <c r="Q187" s="26" t="s">
        <v>27</v>
      </c>
      <c r="R187" s="29" t="s">
        <v>27</v>
      </c>
      <c r="S187" s="30" t="s">
        <v>7</v>
      </c>
      <c r="T187" s="28" t="s">
        <v>10</v>
      </c>
      <c r="U187" s="26" t="s">
        <v>11</v>
      </c>
      <c r="V187" s="14" t="s">
        <v>12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28</v>
      </c>
      <c r="R188" s="37" t="s">
        <v>29</v>
      </c>
      <c r="S188" s="31"/>
      <c r="T188" s="32"/>
      <c r="U188" s="33"/>
      <c r="V188" s="38" t="s">
        <v>30</v>
      </c>
      <c r="W188" s="39" t="s">
        <v>31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40</v>
      </c>
      <c r="C190" s="40" t="s">
        <v>58</v>
      </c>
      <c r="D190" s="40" t="s">
        <v>46</v>
      </c>
      <c r="E190" s="40" t="s">
        <v>48</v>
      </c>
      <c r="F190" s="50" t="s">
        <v>50</v>
      </c>
      <c r="G190" s="89" t="s">
        <v>52</v>
      </c>
      <c r="H190" s="40" t="s">
        <v>112</v>
      </c>
      <c r="I190" s="44"/>
      <c r="J190" s="48" t="s">
        <v>43</v>
      </c>
      <c r="K190" s="49"/>
      <c r="L190" s="42"/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3"/>
      <c r="I191" s="44"/>
      <c r="J191" s="48"/>
      <c r="K191" s="49"/>
      <c r="L191" s="42"/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0" t="s">
        <v>114</v>
      </c>
      <c r="I192" s="44"/>
      <c r="J192" s="48" t="s">
        <v>115</v>
      </c>
      <c r="K192" s="49"/>
      <c r="L192" s="42"/>
      <c r="M192" s="86"/>
      <c r="N192" s="71"/>
      <c r="O192" s="72"/>
      <c r="P192" s="70"/>
      <c r="Q192" s="78"/>
      <c r="R192" s="79"/>
      <c r="S192" s="80">
        <f>SUM(S193:S194)</f>
        <v>3143.4</v>
      </c>
      <c r="T192" s="81">
        <f>SUM(T193:T194)</f>
        <v>3838.4</v>
      </c>
      <c r="U192" s="88">
        <f>SUM(U193:U194)</f>
        <v>3777.9</v>
      </c>
      <c r="V192" s="80">
        <f>+U192/S192*100</f>
        <v>120.1851498377553</v>
      </c>
      <c r="W192" s="81">
        <f>+U192/T192*100</f>
        <v>98.42382242601084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 t="s">
        <v>42</v>
      </c>
      <c r="K193" s="49"/>
      <c r="L193" s="42"/>
      <c r="M193" s="86"/>
      <c r="N193" s="71"/>
      <c r="O193" s="72"/>
      <c r="P193" s="70"/>
      <c r="Q193" s="78"/>
      <c r="R193" s="79"/>
      <c r="S193" s="80">
        <v>3143.4</v>
      </c>
      <c r="T193" s="81">
        <v>3838.4</v>
      </c>
      <c r="U193" s="88">
        <v>3777.9</v>
      </c>
      <c r="V193" s="80">
        <f>+U193/S193*100</f>
        <v>120.1851498377553</v>
      </c>
      <c r="W193" s="81">
        <f>+U193/T193*100</f>
        <v>98.42382242601084</v>
      </c>
      <c r="X193" s="1"/>
    </row>
    <row r="194" spans="1:24" ht="23.25">
      <c r="A194" s="1"/>
      <c r="B194" s="43"/>
      <c r="C194" s="43"/>
      <c r="D194" s="43"/>
      <c r="E194" s="43"/>
      <c r="F194" s="50"/>
      <c r="G194" s="42"/>
      <c r="H194" s="43"/>
      <c r="I194" s="44"/>
      <c r="J194" s="48" t="s">
        <v>43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3"/>
      <c r="I195" s="44"/>
      <c r="J195" s="48"/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 t="s">
        <v>116</v>
      </c>
      <c r="I196" s="44"/>
      <c r="J196" s="48" t="s">
        <v>117</v>
      </c>
      <c r="K196" s="49"/>
      <c r="L196" s="42"/>
      <c r="M196" s="86"/>
      <c r="N196" s="71"/>
      <c r="O196" s="72"/>
      <c r="P196" s="70"/>
      <c r="Q196" s="78"/>
      <c r="R196" s="79"/>
      <c r="S196" s="80">
        <f aca="true" t="shared" si="11" ref="S196:X196">SUM(S197:S198)</f>
        <v>695</v>
      </c>
      <c r="T196" s="81">
        <f t="shared" si="11"/>
        <v>0</v>
      </c>
      <c r="U196" s="88">
        <f t="shared" si="11"/>
        <v>0</v>
      </c>
      <c r="V196" s="80">
        <f t="shared" si="11"/>
        <v>0</v>
      </c>
      <c r="W196" s="81">
        <f t="shared" si="11"/>
        <v>0</v>
      </c>
      <c r="X196" s="1">
        <f t="shared" si="11"/>
        <v>0</v>
      </c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 t="s">
        <v>42</v>
      </c>
      <c r="K197" s="49"/>
      <c r="L197" s="42"/>
      <c r="M197" s="86"/>
      <c r="N197" s="71"/>
      <c r="O197" s="72"/>
      <c r="P197" s="70"/>
      <c r="Q197" s="78"/>
      <c r="R197" s="79"/>
      <c r="S197" s="80">
        <v>695</v>
      </c>
      <c r="T197" s="81"/>
      <c r="U197" s="88"/>
      <c r="V197" s="80"/>
      <c r="W197" s="81"/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3"/>
      <c r="I198" s="44"/>
      <c r="J198" s="48" t="s">
        <v>43</v>
      </c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3"/>
      <c r="I199" s="44"/>
      <c r="J199" s="48"/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0" t="s">
        <v>118</v>
      </c>
      <c r="I200" s="44"/>
      <c r="J200" s="48" t="s">
        <v>119</v>
      </c>
      <c r="K200" s="49"/>
      <c r="L200" s="42"/>
      <c r="M200" s="86"/>
      <c r="N200" s="71"/>
      <c r="O200" s="72"/>
      <c r="P200" s="70"/>
      <c r="Q200" s="78"/>
      <c r="R200" s="79"/>
      <c r="S200" s="80">
        <f>SUM(S201:S202)</f>
        <v>668.9</v>
      </c>
      <c r="T200" s="81">
        <f>SUM(T201:T202)</f>
        <v>927.3</v>
      </c>
      <c r="U200" s="88">
        <f>SUM(U201:U202)</f>
        <v>915.9</v>
      </c>
      <c r="V200" s="80">
        <f>+U200/S200*100</f>
        <v>136.92629690536702</v>
      </c>
      <c r="W200" s="81">
        <f>+U200/T200*100</f>
        <v>98.7706243934002</v>
      </c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3"/>
      <c r="I201" s="44"/>
      <c r="J201" s="48" t="s">
        <v>42</v>
      </c>
      <c r="K201" s="49"/>
      <c r="L201" s="42"/>
      <c r="M201" s="86"/>
      <c r="N201" s="71"/>
      <c r="O201" s="72"/>
      <c r="P201" s="70"/>
      <c r="Q201" s="78"/>
      <c r="R201" s="79"/>
      <c r="S201" s="80">
        <v>668.9</v>
      </c>
      <c r="T201" s="81">
        <v>927.3</v>
      </c>
      <c r="U201" s="88">
        <v>915.9</v>
      </c>
      <c r="V201" s="80">
        <f>+U201/S201*100</f>
        <v>136.92629690536702</v>
      </c>
      <c r="W201" s="81">
        <f>+U201/T201*100</f>
        <v>98.7706243934002</v>
      </c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3"/>
      <c r="I202" s="44"/>
      <c r="J202" s="48" t="s">
        <v>43</v>
      </c>
      <c r="K202" s="49"/>
      <c r="L202" s="42"/>
      <c r="M202" s="86"/>
      <c r="N202" s="71"/>
      <c r="O202" s="72"/>
      <c r="P202" s="70"/>
      <c r="Q202" s="78"/>
      <c r="R202" s="79"/>
      <c r="S202" s="80"/>
      <c r="T202" s="81"/>
      <c r="U202" s="88"/>
      <c r="V202" s="80"/>
      <c r="W202" s="81"/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3"/>
      <c r="I203" s="44"/>
      <c r="J203" s="48"/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 t="s">
        <v>120</v>
      </c>
      <c r="I204" s="44"/>
      <c r="J204" s="48" t="s">
        <v>121</v>
      </c>
      <c r="K204" s="49"/>
      <c r="L204" s="42"/>
      <c r="M204" s="86"/>
      <c r="N204" s="71"/>
      <c r="O204" s="72"/>
      <c r="P204" s="70"/>
      <c r="Q204" s="78"/>
      <c r="R204" s="79"/>
      <c r="S204" s="80">
        <f>SUM(S205:S206)</f>
        <v>0</v>
      </c>
      <c r="T204" s="81">
        <f>SUM(T205:T206)</f>
        <v>900</v>
      </c>
      <c r="U204" s="88">
        <f>SUM(U205:U206)</f>
        <v>888.4</v>
      </c>
      <c r="V204" s="80"/>
      <c r="W204" s="81">
        <f>+U204/T204*100</f>
        <v>98.71111111111111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42</v>
      </c>
      <c r="K205" s="49"/>
      <c r="L205" s="42"/>
      <c r="M205" s="86"/>
      <c r="N205" s="71"/>
      <c r="O205" s="72"/>
      <c r="P205" s="70"/>
      <c r="Q205" s="78"/>
      <c r="R205" s="79"/>
      <c r="S205" s="80"/>
      <c r="T205" s="81">
        <v>900</v>
      </c>
      <c r="U205" s="88">
        <v>888.4</v>
      </c>
      <c r="V205" s="80"/>
      <c r="W205" s="81">
        <f>+U205/T205*100</f>
        <v>98.71111111111111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 t="s">
        <v>43</v>
      </c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/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0" t="s">
        <v>122</v>
      </c>
      <c r="C208" s="43"/>
      <c r="D208" s="43"/>
      <c r="E208" s="43"/>
      <c r="F208" s="41"/>
      <c r="G208" s="42"/>
      <c r="H208" s="43"/>
      <c r="I208" s="44"/>
      <c r="J208" s="48" t="s">
        <v>123</v>
      </c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 t="s">
        <v>124</v>
      </c>
      <c r="K209" s="49"/>
      <c r="L209" s="42"/>
      <c r="M209" s="86"/>
      <c r="N209" s="71"/>
      <c r="O209" s="72"/>
      <c r="P209" s="70"/>
      <c r="Q209" s="78"/>
      <c r="R209" s="79"/>
      <c r="S209" s="80">
        <f>SUM(S210:S211)</f>
        <v>1039216.5</v>
      </c>
      <c r="T209" s="81">
        <f>SUM(T210:T211)</f>
        <v>1045619.6</v>
      </c>
      <c r="U209" s="88">
        <f>SUM(U210:U211)</f>
        <v>1003091.5999999999</v>
      </c>
      <c r="V209" s="80">
        <f>+U209/S209*100</f>
        <v>96.52383309926275</v>
      </c>
      <c r="W209" s="81">
        <f>+U209/T209*100</f>
        <v>95.93274647873852</v>
      </c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3"/>
      <c r="I210" s="44"/>
      <c r="J210" s="48" t="s">
        <v>42</v>
      </c>
      <c r="K210" s="49"/>
      <c r="L210" s="42"/>
      <c r="M210" s="86"/>
      <c r="N210" s="71"/>
      <c r="O210" s="72"/>
      <c r="P210" s="70"/>
      <c r="Q210" s="78"/>
      <c r="R210" s="79"/>
      <c r="S210" s="80">
        <f aca="true" t="shared" si="12" ref="S210:U211">+S214</f>
        <v>478869.0999999999</v>
      </c>
      <c r="T210" s="81">
        <f t="shared" si="12"/>
        <v>465206.4</v>
      </c>
      <c r="U210" s="88">
        <f t="shared" si="12"/>
        <v>434690.49999999994</v>
      </c>
      <c r="V210" s="80">
        <f>+U210/S210*100</f>
        <v>90.77438907626323</v>
      </c>
      <c r="W210" s="81">
        <f>+U210/T210*100</f>
        <v>93.44035249730011</v>
      </c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 t="s">
        <v>43</v>
      </c>
      <c r="K211" s="49"/>
      <c r="L211" s="42"/>
      <c r="M211" s="86"/>
      <c r="N211" s="71"/>
      <c r="O211" s="72"/>
      <c r="P211" s="70"/>
      <c r="Q211" s="78"/>
      <c r="R211" s="79"/>
      <c r="S211" s="80">
        <f t="shared" si="12"/>
        <v>560347.4</v>
      </c>
      <c r="T211" s="81">
        <f t="shared" si="12"/>
        <v>580413.2</v>
      </c>
      <c r="U211" s="88">
        <f t="shared" si="12"/>
        <v>568401.1</v>
      </c>
      <c r="V211" s="80">
        <f>+U211/S211*100</f>
        <v>101.43726909413695</v>
      </c>
      <c r="W211" s="81">
        <f>+U211/T211*100</f>
        <v>97.93042267129694</v>
      </c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/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40" t="s">
        <v>58</v>
      </c>
      <c r="D213" s="43"/>
      <c r="E213" s="43"/>
      <c r="F213" s="41"/>
      <c r="G213" s="42"/>
      <c r="H213" s="43"/>
      <c r="I213" s="44"/>
      <c r="J213" s="48" t="s">
        <v>125</v>
      </c>
      <c r="K213" s="49"/>
      <c r="L213" s="42"/>
      <c r="M213" s="86"/>
      <c r="N213" s="71"/>
      <c r="O213" s="72"/>
      <c r="P213" s="70"/>
      <c r="Q213" s="78"/>
      <c r="R213" s="79"/>
      <c r="S213" s="80">
        <f>SUM(S214:S215)</f>
        <v>1039216.5</v>
      </c>
      <c r="T213" s="81">
        <f>SUM(T214:T215)</f>
        <v>1045619.6</v>
      </c>
      <c r="U213" s="88">
        <f>SUM(U214:U215)</f>
        <v>1003091.5999999999</v>
      </c>
      <c r="V213" s="80">
        <f>+U213/S213*100</f>
        <v>96.52383309926275</v>
      </c>
      <c r="W213" s="81">
        <f>+U213/T213*100</f>
        <v>95.93274647873852</v>
      </c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 t="s">
        <v>42</v>
      </c>
      <c r="K214" s="49"/>
      <c r="L214" s="42"/>
      <c r="M214" s="86"/>
      <c r="N214" s="71"/>
      <c r="O214" s="72"/>
      <c r="P214" s="70"/>
      <c r="Q214" s="78"/>
      <c r="R214" s="79"/>
      <c r="S214" s="80">
        <f aca="true" t="shared" si="13" ref="S214:U215">+S218</f>
        <v>478869.0999999999</v>
      </c>
      <c r="T214" s="81">
        <f t="shared" si="13"/>
        <v>465206.4</v>
      </c>
      <c r="U214" s="88">
        <f t="shared" si="13"/>
        <v>434690.49999999994</v>
      </c>
      <c r="V214" s="80">
        <f>+U214/S214*100</f>
        <v>90.77438907626323</v>
      </c>
      <c r="W214" s="81">
        <f>+U214/T214*100</f>
        <v>93.44035249730011</v>
      </c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48" t="s">
        <v>43</v>
      </c>
      <c r="K215" s="49"/>
      <c r="L215" s="42"/>
      <c r="M215" s="86"/>
      <c r="N215" s="71"/>
      <c r="O215" s="72"/>
      <c r="P215" s="70"/>
      <c r="Q215" s="78"/>
      <c r="R215" s="79"/>
      <c r="S215" s="80">
        <f t="shared" si="13"/>
        <v>560347.4</v>
      </c>
      <c r="T215" s="81">
        <f t="shared" si="13"/>
        <v>580413.2</v>
      </c>
      <c r="U215" s="88">
        <f t="shared" si="13"/>
        <v>568401.1</v>
      </c>
      <c r="V215" s="80">
        <f>+U215/S215*100</f>
        <v>101.43726909413695</v>
      </c>
      <c r="W215" s="81">
        <f>+U215/T215*100</f>
        <v>97.93042267129694</v>
      </c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/>
      <c r="I216" s="44"/>
      <c r="J216" s="48"/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3"/>
      <c r="C217" s="43"/>
      <c r="D217" s="40" t="s">
        <v>46</v>
      </c>
      <c r="E217" s="43"/>
      <c r="F217" s="41"/>
      <c r="G217" s="42"/>
      <c r="H217" s="43"/>
      <c r="I217" s="44"/>
      <c r="J217" s="48" t="s">
        <v>47</v>
      </c>
      <c r="K217" s="49"/>
      <c r="L217" s="42"/>
      <c r="M217" s="86"/>
      <c r="N217" s="71"/>
      <c r="O217" s="72"/>
      <c r="P217" s="70"/>
      <c r="Q217" s="78"/>
      <c r="R217" s="79"/>
      <c r="S217" s="80">
        <f>SUM(S218:S219)</f>
        <v>1039216.5</v>
      </c>
      <c r="T217" s="81">
        <f>SUM(T218:T219)</f>
        <v>1045619.6</v>
      </c>
      <c r="U217" s="88">
        <f>SUM(U218:U219)</f>
        <v>1003091.5999999999</v>
      </c>
      <c r="V217" s="80">
        <f>+U217/S217*100</f>
        <v>96.52383309926275</v>
      </c>
      <c r="W217" s="81">
        <f>+U217/T217*100</f>
        <v>95.93274647873852</v>
      </c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 t="s">
        <v>42</v>
      </c>
      <c r="K218" s="49"/>
      <c r="L218" s="42"/>
      <c r="M218" s="86"/>
      <c r="N218" s="71"/>
      <c r="O218" s="72"/>
      <c r="P218" s="70"/>
      <c r="Q218" s="78"/>
      <c r="R218" s="79"/>
      <c r="S218" s="80">
        <f aca="true" t="shared" si="14" ref="S218:U219">+S222+S924</f>
        <v>478869.0999999999</v>
      </c>
      <c r="T218" s="81">
        <f t="shared" si="14"/>
        <v>465206.4</v>
      </c>
      <c r="U218" s="88">
        <f t="shared" si="14"/>
        <v>434690.49999999994</v>
      </c>
      <c r="V218" s="80">
        <f>+U218/S218*100</f>
        <v>90.77438907626323</v>
      </c>
      <c r="W218" s="81">
        <f>+U218/T218*100</f>
        <v>93.44035249730011</v>
      </c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 t="s">
        <v>43</v>
      </c>
      <c r="K219" s="49"/>
      <c r="L219" s="42"/>
      <c r="M219" s="86"/>
      <c r="N219" s="71"/>
      <c r="O219" s="72"/>
      <c r="P219" s="70"/>
      <c r="Q219" s="78"/>
      <c r="R219" s="79"/>
      <c r="S219" s="80">
        <f t="shared" si="14"/>
        <v>560347.4</v>
      </c>
      <c r="T219" s="81">
        <f t="shared" si="14"/>
        <v>580413.2</v>
      </c>
      <c r="U219" s="88">
        <f t="shared" si="14"/>
        <v>568401.1</v>
      </c>
      <c r="V219" s="80">
        <f>+U219/S219*100</f>
        <v>101.43726909413695</v>
      </c>
      <c r="W219" s="81">
        <f>+U219/T219*100</f>
        <v>97.93042267129694</v>
      </c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/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0" t="s">
        <v>48</v>
      </c>
      <c r="F221" s="50"/>
      <c r="G221" s="42"/>
      <c r="H221" s="43"/>
      <c r="I221" s="44"/>
      <c r="J221" s="48" t="s">
        <v>49</v>
      </c>
      <c r="K221" s="49"/>
      <c r="L221" s="42"/>
      <c r="M221" s="86"/>
      <c r="N221" s="71"/>
      <c r="O221" s="72"/>
      <c r="P221" s="70"/>
      <c r="Q221" s="78"/>
      <c r="R221" s="79"/>
      <c r="S221" s="80">
        <f>SUM(S222:S223)</f>
        <v>1028933.8999999999</v>
      </c>
      <c r="T221" s="81">
        <f>SUM(T222:T223)</f>
        <v>1034313.1</v>
      </c>
      <c r="U221" s="88">
        <f>SUM(U222:U223)</f>
        <v>992287.5</v>
      </c>
      <c r="V221" s="80">
        <f>+U221/S221*100</f>
        <v>96.43841066952893</v>
      </c>
      <c r="W221" s="81">
        <f>+U221/T221*100</f>
        <v>95.93685896465973</v>
      </c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 t="s">
        <v>42</v>
      </c>
      <c r="K222" s="49"/>
      <c r="L222" s="42"/>
      <c r="M222" s="86"/>
      <c r="N222" s="71"/>
      <c r="O222" s="72"/>
      <c r="P222" s="70"/>
      <c r="Q222" s="78"/>
      <c r="R222" s="79"/>
      <c r="S222" s="80">
        <f aca="true" t="shared" si="15" ref="S222:U223">+S237+S339+S356+S378+S579+S794+S866+S879+S911</f>
        <v>468586.49999999994</v>
      </c>
      <c r="T222" s="81">
        <f t="shared" si="15"/>
        <v>453899.9</v>
      </c>
      <c r="U222" s="88">
        <f t="shared" si="15"/>
        <v>423886.39999999997</v>
      </c>
      <c r="V222" s="80">
        <f>+U222/S222*100</f>
        <v>90.46065134185471</v>
      </c>
      <c r="W222" s="81">
        <f>+U222/T222*100</f>
        <v>93.38763899265012</v>
      </c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 t="s">
        <v>43</v>
      </c>
      <c r="K223" s="49"/>
      <c r="L223" s="42"/>
      <c r="M223" s="86"/>
      <c r="N223" s="71"/>
      <c r="O223" s="72"/>
      <c r="P223" s="70"/>
      <c r="Q223" s="78"/>
      <c r="R223" s="79"/>
      <c r="S223" s="80">
        <f t="shared" si="15"/>
        <v>560347.4</v>
      </c>
      <c r="T223" s="81">
        <f t="shared" si="15"/>
        <v>580413.2</v>
      </c>
      <c r="U223" s="88">
        <f t="shared" si="15"/>
        <v>568401.1</v>
      </c>
      <c r="V223" s="80">
        <f>+U223/S223*100</f>
        <v>101.43726909413695</v>
      </c>
      <c r="W223" s="81">
        <f>+U223/T223*100</f>
        <v>97.93042267129694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414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36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25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37</v>
      </c>
      <c r="O229" s="62"/>
      <c r="P229" s="62"/>
      <c r="Q229" s="62"/>
      <c r="R229" s="63"/>
      <c r="S229" s="14" t="s">
        <v>3</v>
      </c>
      <c r="T229" s="15"/>
      <c r="U229" s="15"/>
      <c r="V229" s="15"/>
      <c r="W229" s="16"/>
      <c r="X229" s="1"/>
    </row>
    <row r="230" spans="1:24" ht="23.25">
      <c r="A230" s="1"/>
      <c r="B230" s="20" t="s">
        <v>26</v>
      </c>
      <c r="C230" s="21"/>
      <c r="D230" s="21"/>
      <c r="E230" s="21"/>
      <c r="F230" s="21"/>
      <c r="G230" s="21"/>
      <c r="H230" s="61"/>
      <c r="I230" s="1"/>
      <c r="J230" s="2" t="s">
        <v>5</v>
      </c>
      <c r="K230" s="18"/>
      <c r="L230" s="23" t="s">
        <v>34</v>
      </c>
      <c r="M230" s="23" t="s">
        <v>22</v>
      </c>
      <c r="N230" s="64"/>
      <c r="O230" s="17"/>
      <c r="P230" s="65"/>
      <c r="Q230" s="23" t="s">
        <v>4</v>
      </c>
      <c r="R230" s="16"/>
      <c r="S230" s="20" t="s">
        <v>38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35</v>
      </c>
      <c r="M231" s="30" t="s">
        <v>23</v>
      </c>
      <c r="N231" s="28" t="s">
        <v>7</v>
      </c>
      <c r="O231" s="67" t="s">
        <v>8</v>
      </c>
      <c r="P231" s="28" t="s">
        <v>9</v>
      </c>
      <c r="Q231" s="20" t="s">
        <v>32</v>
      </c>
      <c r="R231" s="22"/>
      <c r="S231" s="24"/>
      <c r="T231" s="25"/>
      <c r="U231" s="1"/>
      <c r="V231" s="14" t="s">
        <v>4</v>
      </c>
      <c r="W231" s="16"/>
      <c r="X231" s="1"/>
    </row>
    <row r="232" spans="1:24" ht="23.25">
      <c r="A232" s="1"/>
      <c r="B232" s="14" t="s">
        <v>15</v>
      </c>
      <c r="C232" s="14" t="s">
        <v>16</v>
      </c>
      <c r="D232" s="14" t="s">
        <v>17</v>
      </c>
      <c r="E232" s="14" t="s">
        <v>18</v>
      </c>
      <c r="F232" s="27" t="s">
        <v>19</v>
      </c>
      <c r="G232" s="2" t="s">
        <v>6</v>
      </c>
      <c r="H232" s="14" t="s">
        <v>20</v>
      </c>
      <c r="I232" s="24"/>
      <c r="J232" s="1"/>
      <c r="K232" s="18"/>
      <c r="L232" s="26" t="s">
        <v>21</v>
      </c>
      <c r="M232" s="28" t="s">
        <v>24</v>
      </c>
      <c r="N232" s="28"/>
      <c r="O232" s="28"/>
      <c r="P232" s="28"/>
      <c r="Q232" s="26" t="s">
        <v>27</v>
      </c>
      <c r="R232" s="29" t="s">
        <v>27</v>
      </c>
      <c r="S232" s="30" t="s">
        <v>7</v>
      </c>
      <c r="T232" s="28" t="s">
        <v>10</v>
      </c>
      <c r="U232" s="26" t="s">
        <v>11</v>
      </c>
      <c r="V232" s="14" t="s">
        <v>12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28</v>
      </c>
      <c r="R233" s="37" t="s">
        <v>29</v>
      </c>
      <c r="S233" s="31"/>
      <c r="T233" s="32"/>
      <c r="U233" s="33"/>
      <c r="V233" s="38" t="s">
        <v>30</v>
      </c>
      <c r="W233" s="39" t="s">
        <v>31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122</v>
      </c>
      <c r="C235" s="40" t="s">
        <v>58</v>
      </c>
      <c r="D235" s="40" t="s">
        <v>46</v>
      </c>
      <c r="E235" s="40" t="s">
        <v>48</v>
      </c>
      <c r="F235" s="50" t="s">
        <v>126</v>
      </c>
      <c r="G235" s="42"/>
      <c r="H235" s="43"/>
      <c r="I235" s="44"/>
      <c r="J235" s="48" t="s">
        <v>127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0"/>
      <c r="C236" s="40"/>
      <c r="D236" s="40"/>
      <c r="E236" s="40"/>
      <c r="F236" s="41"/>
      <c r="G236" s="42"/>
      <c r="H236" s="43"/>
      <c r="I236" s="44"/>
      <c r="J236" s="48" t="s">
        <v>128</v>
      </c>
      <c r="K236" s="49"/>
      <c r="L236" s="42"/>
      <c r="M236" s="86"/>
      <c r="N236" s="71"/>
      <c r="O236" s="72"/>
      <c r="P236" s="70"/>
      <c r="Q236" s="78"/>
      <c r="R236" s="79"/>
      <c r="S236" s="80">
        <f>SUM(S237:S238)</f>
        <v>86578.29999999999</v>
      </c>
      <c r="T236" s="81">
        <f>SUM(T237:T238)</f>
        <v>87917.8</v>
      </c>
      <c r="U236" s="88">
        <f>SUM(U237:U238)</f>
        <v>82589.3</v>
      </c>
      <c r="V236" s="80">
        <f>+U236/S236*100</f>
        <v>95.39260992650584</v>
      </c>
      <c r="W236" s="81">
        <f>+U236/T236*100</f>
        <v>93.93922504885245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3"/>
      <c r="I237" s="44"/>
      <c r="J237" s="48" t="s">
        <v>42</v>
      </c>
      <c r="K237" s="49"/>
      <c r="L237" s="42"/>
      <c r="M237" s="86"/>
      <c r="N237" s="71"/>
      <c r="O237" s="72"/>
      <c r="P237" s="70"/>
      <c r="Q237" s="78"/>
      <c r="R237" s="79"/>
      <c r="S237" s="80">
        <f aca="true" t="shared" si="16" ref="S237:U238">+S241</f>
        <v>86269.9</v>
      </c>
      <c r="T237" s="81">
        <f t="shared" si="16"/>
        <v>87617.8</v>
      </c>
      <c r="U237" s="88">
        <f t="shared" si="16"/>
        <v>82289.3</v>
      </c>
      <c r="V237" s="80">
        <f>+U237/S237*100</f>
        <v>95.38587618624805</v>
      </c>
      <c r="W237" s="81">
        <f>+U237/T237*100</f>
        <v>93.91847318695517</v>
      </c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3"/>
      <c r="I238" s="44"/>
      <c r="J238" s="48" t="s">
        <v>43</v>
      </c>
      <c r="K238" s="49"/>
      <c r="L238" s="42"/>
      <c r="M238" s="86"/>
      <c r="N238" s="71"/>
      <c r="O238" s="72"/>
      <c r="P238" s="70"/>
      <c r="Q238" s="78"/>
      <c r="R238" s="79"/>
      <c r="S238" s="80">
        <f t="shared" si="16"/>
        <v>308.4</v>
      </c>
      <c r="T238" s="81">
        <f t="shared" si="16"/>
        <v>300</v>
      </c>
      <c r="U238" s="88">
        <f t="shared" si="16"/>
        <v>300</v>
      </c>
      <c r="V238" s="80">
        <f>+U238/S238*100</f>
        <v>97.2762645914397</v>
      </c>
      <c r="W238" s="81">
        <f>+U238/T238*100</f>
        <v>100</v>
      </c>
      <c r="X238" s="1"/>
    </row>
    <row r="239" spans="1:24" ht="23.25">
      <c r="A239" s="1"/>
      <c r="B239" s="43"/>
      <c r="C239" s="43"/>
      <c r="D239" s="43"/>
      <c r="E239" s="43"/>
      <c r="F239" s="50"/>
      <c r="G239" s="42"/>
      <c r="H239" s="43"/>
      <c r="I239" s="44"/>
      <c r="J239" s="48"/>
      <c r="K239" s="49"/>
      <c r="L239" s="42"/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43"/>
      <c r="C240" s="43"/>
      <c r="D240" s="43"/>
      <c r="E240" s="43"/>
      <c r="F240" s="41"/>
      <c r="G240" s="89" t="s">
        <v>52</v>
      </c>
      <c r="H240" s="43"/>
      <c r="I240" s="44"/>
      <c r="J240" s="48" t="s">
        <v>53</v>
      </c>
      <c r="K240" s="49"/>
      <c r="L240" s="42"/>
      <c r="M240" s="86"/>
      <c r="N240" s="71"/>
      <c r="O240" s="72"/>
      <c r="P240" s="70"/>
      <c r="Q240" s="78"/>
      <c r="R240" s="79"/>
      <c r="S240" s="80">
        <f>SUM(S241:S242)</f>
        <v>86578.29999999999</v>
      </c>
      <c r="T240" s="81">
        <f>SUM(T241:T242)</f>
        <v>87917.8</v>
      </c>
      <c r="U240" s="88">
        <f>SUM(U241:U242)</f>
        <v>82589.3</v>
      </c>
      <c r="V240" s="80">
        <f>+U240/S240*100</f>
        <v>95.39260992650584</v>
      </c>
      <c r="W240" s="81">
        <f>+U240/T240*100</f>
        <v>93.93922504885245</v>
      </c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40"/>
      <c r="I241" s="44"/>
      <c r="J241" s="48" t="s">
        <v>42</v>
      </c>
      <c r="K241" s="49"/>
      <c r="L241" s="42"/>
      <c r="M241" s="86"/>
      <c r="N241" s="71"/>
      <c r="O241" s="72"/>
      <c r="P241" s="70"/>
      <c r="Q241" s="78"/>
      <c r="R241" s="79"/>
      <c r="S241" s="80">
        <f aca="true" t="shared" si="17" ref="S241:U242">+S266+S290+S308+S312+S326+S330+S334</f>
        <v>86269.9</v>
      </c>
      <c r="T241" s="81">
        <f t="shared" si="17"/>
        <v>87617.8</v>
      </c>
      <c r="U241" s="88">
        <f t="shared" si="17"/>
        <v>82289.3</v>
      </c>
      <c r="V241" s="80">
        <f>+U241/S241*100</f>
        <v>95.38587618624805</v>
      </c>
      <c r="W241" s="81">
        <f>+U241/T241*100</f>
        <v>93.91847318695517</v>
      </c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43"/>
      <c r="I242" s="44"/>
      <c r="J242" s="48" t="s">
        <v>43</v>
      </c>
      <c r="K242" s="49"/>
      <c r="L242" s="42"/>
      <c r="M242" s="86"/>
      <c r="N242" s="71"/>
      <c r="O242" s="72"/>
      <c r="P242" s="70"/>
      <c r="Q242" s="78"/>
      <c r="R242" s="79"/>
      <c r="S242" s="80">
        <f t="shared" si="17"/>
        <v>308.4</v>
      </c>
      <c r="T242" s="81">
        <f t="shared" si="17"/>
        <v>300</v>
      </c>
      <c r="U242" s="88">
        <f t="shared" si="17"/>
        <v>300</v>
      </c>
      <c r="V242" s="80">
        <f>+U242/S242*100</f>
        <v>97.2762645914397</v>
      </c>
      <c r="W242" s="81">
        <f>+U242/T242*100</f>
        <v>100</v>
      </c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43"/>
      <c r="I243" s="44"/>
      <c r="J243" s="48"/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43"/>
      <c r="I244" s="44"/>
      <c r="J244" s="48" t="s">
        <v>129</v>
      </c>
      <c r="K244" s="49"/>
      <c r="L244" s="42" t="s">
        <v>130</v>
      </c>
      <c r="M244" s="86"/>
      <c r="N244" s="71"/>
      <c r="O244" s="72"/>
      <c r="P244" s="70"/>
      <c r="Q244" s="78"/>
      <c r="R244" s="79"/>
      <c r="S244" s="80"/>
      <c r="T244" s="81"/>
      <c r="U244" s="88"/>
      <c r="V244" s="80"/>
      <c r="W244" s="81"/>
      <c r="X244" s="1"/>
    </row>
    <row r="245" spans="1:24" ht="23.25">
      <c r="A245" s="1"/>
      <c r="B245" s="43"/>
      <c r="C245" s="43"/>
      <c r="D245" s="43"/>
      <c r="E245" s="43"/>
      <c r="F245" s="41"/>
      <c r="G245" s="42"/>
      <c r="H245" s="43"/>
      <c r="I245" s="44"/>
      <c r="J245" s="48" t="s">
        <v>131</v>
      </c>
      <c r="K245" s="49"/>
      <c r="L245" s="42" t="s">
        <v>132</v>
      </c>
      <c r="M245" s="86"/>
      <c r="N245" s="71"/>
      <c r="O245" s="72"/>
      <c r="P245" s="70"/>
      <c r="Q245" s="78"/>
      <c r="R245" s="79"/>
      <c r="S245" s="80"/>
      <c r="T245" s="81"/>
      <c r="U245" s="88"/>
      <c r="V245" s="80"/>
      <c r="W245" s="81"/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43"/>
      <c r="I246" s="44"/>
      <c r="J246" s="48" t="s">
        <v>133</v>
      </c>
      <c r="K246" s="49"/>
      <c r="L246" s="42" t="s">
        <v>134</v>
      </c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3"/>
      <c r="C247" s="43"/>
      <c r="D247" s="43"/>
      <c r="E247" s="43"/>
      <c r="F247" s="50"/>
      <c r="G247" s="42"/>
      <c r="H247" s="43"/>
      <c r="I247" s="44"/>
      <c r="J247" s="48"/>
      <c r="K247" s="49"/>
      <c r="L247" s="42" t="s">
        <v>135</v>
      </c>
      <c r="M247" s="86"/>
      <c r="N247" s="71"/>
      <c r="O247" s="72"/>
      <c r="P247" s="70"/>
      <c r="Q247" s="78"/>
      <c r="R247" s="79"/>
      <c r="S247" s="80"/>
      <c r="T247" s="81"/>
      <c r="U247" s="88"/>
      <c r="V247" s="80"/>
      <c r="W247" s="81"/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43"/>
      <c r="I248" s="44"/>
      <c r="J248" s="48"/>
      <c r="K248" s="49"/>
      <c r="L248" s="42" t="s">
        <v>136</v>
      </c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40"/>
      <c r="I249" s="44"/>
      <c r="J249" s="48"/>
      <c r="K249" s="49"/>
      <c r="L249" s="42" t="s">
        <v>137</v>
      </c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3"/>
      <c r="C250" s="43"/>
      <c r="D250" s="43"/>
      <c r="E250" s="43"/>
      <c r="F250" s="41"/>
      <c r="G250" s="42"/>
      <c r="H250" s="40"/>
      <c r="I250" s="44"/>
      <c r="J250" s="48"/>
      <c r="K250" s="49"/>
      <c r="L250" s="42" t="s">
        <v>138</v>
      </c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43"/>
      <c r="I251" s="44"/>
      <c r="J251" s="48"/>
      <c r="K251" s="49"/>
      <c r="L251" s="42" t="s">
        <v>139</v>
      </c>
      <c r="M251" s="86"/>
      <c r="N251" s="71"/>
      <c r="O251" s="72"/>
      <c r="P251" s="70"/>
      <c r="Q251" s="78"/>
      <c r="R251" s="79"/>
      <c r="S251" s="80"/>
      <c r="T251" s="81"/>
      <c r="U251" s="88"/>
      <c r="V251" s="80"/>
      <c r="W251" s="81"/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43"/>
      <c r="I252" s="44"/>
      <c r="J252" s="48"/>
      <c r="K252" s="49"/>
      <c r="L252" s="42" t="s">
        <v>140</v>
      </c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43"/>
      <c r="I253" s="44"/>
      <c r="J253" s="48"/>
      <c r="K253" s="49"/>
      <c r="L253" s="42" t="s">
        <v>141</v>
      </c>
      <c r="M253" s="86"/>
      <c r="N253" s="71"/>
      <c r="O253" s="72"/>
      <c r="P253" s="70"/>
      <c r="Q253" s="78"/>
      <c r="R253" s="79"/>
      <c r="S253" s="80"/>
      <c r="T253" s="81"/>
      <c r="U253" s="88"/>
      <c r="V253" s="80"/>
      <c r="W253" s="81"/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43"/>
      <c r="I254" s="44"/>
      <c r="J254" s="48"/>
      <c r="K254" s="49"/>
      <c r="L254" s="42" t="s">
        <v>142</v>
      </c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3"/>
      <c r="C255" s="43"/>
      <c r="D255" s="43"/>
      <c r="E255" s="43"/>
      <c r="F255" s="41"/>
      <c r="G255" s="42"/>
      <c r="H255" s="43"/>
      <c r="I255" s="44"/>
      <c r="J255" s="48"/>
      <c r="K255" s="49"/>
      <c r="L255" s="42" t="s">
        <v>143</v>
      </c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43"/>
      <c r="I256" s="44"/>
      <c r="J256" s="48"/>
      <c r="K256" s="49"/>
      <c r="L256" s="42" t="s">
        <v>144</v>
      </c>
      <c r="M256" s="86"/>
      <c r="N256" s="71"/>
      <c r="O256" s="72"/>
      <c r="P256" s="70"/>
      <c r="Q256" s="78"/>
      <c r="R256" s="79"/>
      <c r="S256" s="80"/>
      <c r="T256" s="81"/>
      <c r="U256" s="88"/>
      <c r="V256" s="80"/>
      <c r="W256" s="81"/>
      <c r="X256" s="1"/>
    </row>
    <row r="257" spans="1:24" ht="23.25">
      <c r="A257" s="1"/>
      <c r="B257" s="43"/>
      <c r="C257" s="43"/>
      <c r="D257" s="43"/>
      <c r="E257" s="43"/>
      <c r="F257" s="41"/>
      <c r="G257" s="42"/>
      <c r="H257" s="43"/>
      <c r="I257" s="44"/>
      <c r="J257" s="48"/>
      <c r="K257" s="49"/>
      <c r="L257" s="42" t="s">
        <v>145</v>
      </c>
      <c r="M257" s="86"/>
      <c r="N257" s="71"/>
      <c r="O257" s="72"/>
      <c r="P257" s="70"/>
      <c r="Q257" s="78"/>
      <c r="R257" s="79"/>
      <c r="S257" s="80"/>
      <c r="T257" s="81"/>
      <c r="U257" s="88"/>
      <c r="V257" s="80"/>
      <c r="W257" s="81"/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43"/>
      <c r="I258" s="44"/>
      <c r="J258" s="48"/>
      <c r="K258" s="49"/>
      <c r="L258" s="42" t="s">
        <v>146</v>
      </c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40"/>
      <c r="I259" s="44"/>
      <c r="J259" s="48"/>
      <c r="K259" s="49"/>
      <c r="L259" s="42" t="s">
        <v>147</v>
      </c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3"/>
      <c r="C260" s="43"/>
      <c r="D260" s="43"/>
      <c r="E260" s="43"/>
      <c r="F260" s="41"/>
      <c r="G260" s="42"/>
      <c r="H260" s="43"/>
      <c r="I260" s="44"/>
      <c r="J260" s="48"/>
      <c r="K260" s="49"/>
      <c r="L260" s="42" t="s">
        <v>148</v>
      </c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3"/>
      <c r="C261" s="43"/>
      <c r="D261" s="43"/>
      <c r="E261" s="43"/>
      <c r="F261" s="41"/>
      <c r="G261" s="42"/>
      <c r="H261" s="40"/>
      <c r="I261" s="44"/>
      <c r="J261" s="48"/>
      <c r="K261" s="49"/>
      <c r="L261" s="42" t="s">
        <v>149</v>
      </c>
      <c r="M261" s="86" t="s">
        <v>150</v>
      </c>
      <c r="N261" s="71">
        <v>1</v>
      </c>
      <c r="O261" s="72">
        <v>1</v>
      </c>
      <c r="P261" s="70">
        <v>1</v>
      </c>
      <c r="Q261" s="78">
        <f>+P261/N261*100</f>
        <v>100</v>
      </c>
      <c r="R261" s="79">
        <f>+P261/O261*100</f>
        <v>100</v>
      </c>
      <c r="S261" s="80">
        <f>SUM(S262:S263)</f>
        <v>8302.1</v>
      </c>
      <c r="T261" s="81">
        <f>SUM(T262:T263)</f>
        <v>9726.2</v>
      </c>
      <c r="U261" s="88">
        <f>SUM(U262:U263)</f>
        <v>9238.3</v>
      </c>
      <c r="V261" s="80">
        <f>+U261/S261*100</f>
        <v>111.27666494019583</v>
      </c>
      <c r="W261" s="81">
        <f>+U261/T261*100</f>
        <v>94.98365240278834</v>
      </c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43"/>
      <c r="I262" s="44"/>
      <c r="J262" s="48" t="s">
        <v>42</v>
      </c>
      <c r="K262" s="49"/>
      <c r="L262" s="42"/>
      <c r="M262" s="86"/>
      <c r="N262" s="71"/>
      <c r="O262" s="72"/>
      <c r="P262" s="70"/>
      <c r="Q262" s="78"/>
      <c r="R262" s="79"/>
      <c r="S262" s="80">
        <v>7993.7</v>
      </c>
      <c r="T262" s="81">
        <v>9426.2</v>
      </c>
      <c r="U262" s="88">
        <v>8938.3</v>
      </c>
      <c r="V262" s="80">
        <f>+U262/S262*100</f>
        <v>111.81680573451594</v>
      </c>
      <c r="W262" s="81">
        <f>+U262/T262*100</f>
        <v>94.82400118817762</v>
      </c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40"/>
      <c r="I263" s="44"/>
      <c r="J263" s="48" t="s">
        <v>43</v>
      </c>
      <c r="K263" s="49"/>
      <c r="L263" s="42"/>
      <c r="M263" s="86"/>
      <c r="N263" s="71"/>
      <c r="O263" s="72"/>
      <c r="P263" s="70"/>
      <c r="Q263" s="78"/>
      <c r="R263" s="79"/>
      <c r="S263" s="80">
        <v>308.4</v>
      </c>
      <c r="T263" s="81">
        <v>300</v>
      </c>
      <c r="U263" s="88">
        <v>300</v>
      </c>
      <c r="V263" s="80">
        <f>+U263/S263*100</f>
        <v>97.2762645914397</v>
      </c>
      <c r="W263" s="81">
        <f>+U263/T263*100</f>
        <v>100</v>
      </c>
      <c r="X263" s="1"/>
    </row>
    <row r="264" spans="1:24" ht="23.25">
      <c r="A264" s="1"/>
      <c r="B264" s="43"/>
      <c r="C264" s="43"/>
      <c r="D264" s="43"/>
      <c r="E264" s="43"/>
      <c r="F264" s="41"/>
      <c r="G264" s="42"/>
      <c r="H264" s="43"/>
      <c r="I264" s="44"/>
      <c r="J264" s="48"/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3"/>
      <c r="C265" s="43"/>
      <c r="D265" s="43"/>
      <c r="E265" s="43"/>
      <c r="F265" s="41"/>
      <c r="G265" s="42"/>
      <c r="H265" s="40" t="s">
        <v>63</v>
      </c>
      <c r="I265" s="44"/>
      <c r="J265" s="48" t="s">
        <v>64</v>
      </c>
      <c r="K265" s="49"/>
      <c r="L265" s="42"/>
      <c r="M265" s="86"/>
      <c r="N265" s="71"/>
      <c r="O265" s="72"/>
      <c r="P265" s="70"/>
      <c r="Q265" s="78"/>
      <c r="R265" s="79"/>
      <c r="S265" s="80">
        <f>SUM(S266:S267)</f>
        <v>8302.1</v>
      </c>
      <c r="T265" s="81">
        <f>SUM(T266:T267)</f>
        <v>9726.2</v>
      </c>
      <c r="U265" s="88">
        <f>SUM(U266:U267)</f>
        <v>9238.3</v>
      </c>
      <c r="V265" s="80">
        <f>+U265/S265*100</f>
        <v>111.27666494019583</v>
      </c>
      <c r="W265" s="81">
        <f>+U265/T265*100</f>
        <v>94.98365240278834</v>
      </c>
      <c r="X265" s="1"/>
    </row>
    <row r="266" spans="1:24" ht="23.25">
      <c r="A266" s="1"/>
      <c r="B266" s="43"/>
      <c r="C266" s="43"/>
      <c r="D266" s="43"/>
      <c r="E266" s="43"/>
      <c r="F266" s="50"/>
      <c r="G266" s="42"/>
      <c r="H266" s="43"/>
      <c r="I266" s="44"/>
      <c r="J266" s="48" t="s">
        <v>42</v>
      </c>
      <c r="K266" s="49"/>
      <c r="L266" s="42"/>
      <c r="M266" s="86"/>
      <c r="N266" s="71"/>
      <c r="O266" s="72"/>
      <c r="P266" s="70"/>
      <c r="Q266" s="78"/>
      <c r="R266" s="79"/>
      <c r="S266" s="80">
        <f aca="true" t="shared" si="18" ref="S266:U267">+S262</f>
        <v>7993.7</v>
      </c>
      <c r="T266" s="81">
        <f t="shared" si="18"/>
        <v>9426.2</v>
      </c>
      <c r="U266" s="88">
        <f t="shared" si="18"/>
        <v>8938.3</v>
      </c>
      <c r="V266" s="80">
        <f>+U266/S266*100</f>
        <v>111.81680573451594</v>
      </c>
      <c r="W266" s="81">
        <f>+U266/T266*100</f>
        <v>94.82400118817762</v>
      </c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3"/>
      <c r="I267" s="44"/>
      <c r="J267" s="48" t="s">
        <v>43</v>
      </c>
      <c r="K267" s="49"/>
      <c r="L267" s="42"/>
      <c r="M267" s="86"/>
      <c r="N267" s="71"/>
      <c r="O267" s="72"/>
      <c r="P267" s="70"/>
      <c r="Q267" s="78"/>
      <c r="R267" s="79"/>
      <c r="S267" s="80">
        <f t="shared" si="18"/>
        <v>308.4</v>
      </c>
      <c r="T267" s="81">
        <f t="shared" si="18"/>
        <v>300</v>
      </c>
      <c r="U267" s="88">
        <f t="shared" si="18"/>
        <v>300</v>
      </c>
      <c r="V267" s="80">
        <f>+U267/S267*100</f>
        <v>97.2762645914397</v>
      </c>
      <c r="W267" s="81">
        <f>+U267/T267*100</f>
        <v>100</v>
      </c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3"/>
      <c r="I268" s="44"/>
      <c r="J268" s="48"/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/>
      <c r="G269" s="42"/>
      <c r="H269" s="43"/>
      <c r="I269" s="44"/>
      <c r="J269" s="48" t="s">
        <v>129</v>
      </c>
      <c r="K269" s="49"/>
      <c r="L269" s="42" t="s">
        <v>151</v>
      </c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415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36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25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37</v>
      </c>
      <c r="O274" s="62"/>
      <c r="P274" s="62"/>
      <c r="Q274" s="62"/>
      <c r="R274" s="63"/>
      <c r="S274" s="14" t="s">
        <v>3</v>
      </c>
      <c r="T274" s="15"/>
      <c r="U274" s="15"/>
      <c r="V274" s="15"/>
      <c r="W274" s="16"/>
      <c r="X274" s="1"/>
    </row>
    <row r="275" spans="1:24" ht="23.25">
      <c r="A275" s="1"/>
      <c r="B275" s="20" t="s">
        <v>26</v>
      </c>
      <c r="C275" s="21"/>
      <c r="D275" s="21"/>
      <c r="E275" s="21"/>
      <c r="F275" s="21"/>
      <c r="G275" s="21"/>
      <c r="H275" s="61"/>
      <c r="I275" s="1"/>
      <c r="J275" s="2" t="s">
        <v>5</v>
      </c>
      <c r="K275" s="18"/>
      <c r="L275" s="23" t="s">
        <v>34</v>
      </c>
      <c r="M275" s="23" t="s">
        <v>22</v>
      </c>
      <c r="N275" s="64"/>
      <c r="O275" s="17"/>
      <c r="P275" s="65"/>
      <c r="Q275" s="23" t="s">
        <v>4</v>
      </c>
      <c r="R275" s="16"/>
      <c r="S275" s="20" t="s">
        <v>38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35</v>
      </c>
      <c r="M276" s="30" t="s">
        <v>23</v>
      </c>
      <c r="N276" s="28" t="s">
        <v>7</v>
      </c>
      <c r="O276" s="67" t="s">
        <v>8</v>
      </c>
      <c r="P276" s="28" t="s">
        <v>9</v>
      </c>
      <c r="Q276" s="20" t="s">
        <v>32</v>
      </c>
      <c r="R276" s="22"/>
      <c r="S276" s="24"/>
      <c r="T276" s="25"/>
      <c r="U276" s="1"/>
      <c r="V276" s="14" t="s">
        <v>4</v>
      </c>
      <c r="W276" s="16"/>
      <c r="X276" s="1"/>
    </row>
    <row r="277" spans="1:24" ht="23.25">
      <c r="A277" s="1"/>
      <c r="B277" s="14" t="s">
        <v>15</v>
      </c>
      <c r="C277" s="14" t="s">
        <v>16</v>
      </c>
      <c r="D277" s="14" t="s">
        <v>17</v>
      </c>
      <c r="E277" s="14" t="s">
        <v>18</v>
      </c>
      <c r="F277" s="27" t="s">
        <v>19</v>
      </c>
      <c r="G277" s="2" t="s">
        <v>6</v>
      </c>
      <c r="H277" s="14" t="s">
        <v>20</v>
      </c>
      <c r="I277" s="24"/>
      <c r="J277" s="1"/>
      <c r="K277" s="18"/>
      <c r="L277" s="26" t="s">
        <v>21</v>
      </c>
      <c r="M277" s="28" t="s">
        <v>24</v>
      </c>
      <c r="N277" s="28"/>
      <c r="O277" s="28"/>
      <c r="P277" s="28"/>
      <c r="Q277" s="26" t="s">
        <v>27</v>
      </c>
      <c r="R277" s="29" t="s">
        <v>27</v>
      </c>
      <c r="S277" s="30" t="s">
        <v>7</v>
      </c>
      <c r="T277" s="28" t="s">
        <v>10</v>
      </c>
      <c r="U277" s="26" t="s">
        <v>11</v>
      </c>
      <c r="V277" s="14" t="s">
        <v>12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28</v>
      </c>
      <c r="R278" s="37" t="s">
        <v>29</v>
      </c>
      <c r="S278" s="31"/>
      <c r="T278" s="32"/>
      <c r="U278" s="33"/>
      <c r="V278" s="38" t="s">
        <v>30</v>
      </c>
      <c r="W278" s="39" t="s">
        <v>31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122</v>
      </c>
      <c r="C280" s="40" t="s">
        <v>58</v>
      </c>
      <c r="D280" s="40" t="s">
        <v>46</v>
      </c>
      <c r="E280" s="40" t="s">
        <v>48</v>
      </c>
      <c r="F280" s="50" t="s">
        <v>126</v>
      </c>
      <c r="G280" s="89" t="s">
        <v>52</v>
      </c>
      <c r="H280" s="43"/>
      <c r="I280" s="44"/>
      <c r="J280" s="48" t="s">
        <v>131</v>
      </c>
      <c r="K280" s="49"/>
      <c r="L280" s="42" t="s">
        <v>152</v>
      </c>
      <c r="M280" s="86"/>
      <c r="N280" s="71"/>
      <c r="O280" s="72"/>
      <c r="P280" s="70"/>
      <c r="Q280" s="78"/>
      <c r="R280" s="79"/>
      <c r="S280" s="80"/>
      <c r="T280" s="81"/>
      <c r="U280" s="88"/>
      <c r="V280" s="80"/>
      <c r="W280" s="81"/>
      <c r="X280" s="1"/>
    </row>
    <row r="281" spans="1:24" ht="23.25">
      <c r="A281" s="1"/>
      <c r="B281" s="40"/>
      <c r="C281" s="40"/>
      <c r="D281" s="40"/>
      <c r="E281" s="40"/>
      <c r="F281" s="41"/>
      <c r="G281" s="42"/>
      <c r="H281" s="43"/>
      <c r="I281" s="44"/>
      <c r="J281" s="48" t="s">
        <v>133</v>
      </c>
      <c r="K281" s="49"/>
      <c r="L281" s="42" t="s">
        <v>153</v>
      </c>
      <c r="M281" s="86"/>
      <c r="N281" s="71"/>
      <c r="O281" s="72"/>
      <c r="P281" s="70"/>
      <c r="Q281" s="78"/>
      <c r="R281" s="79"/>
      <c r="S281" s="80"/>
      <c r="T281" s="81"/>
      <c r="U281" s="88"/>
      <c r="V281" s="80"/>
      <c r="W281" s="81"/>
      <c r="X281" s="1"/>
    </row>
    <row r="282" spans="1:24" ht="23.25">
      <c r="A282" s="1"/>
      <c r="B282" s="43"/>
      <c r="C282" s="43"/>
      <c r="D282" s="43"/>
      <c r="E282" s="43"/>
      <c r="F282" s="41"/>
      <c r="G282" s="42"/>
      <c r="H282" s="43"/>
      <c r="I282" s="44"/>
      <c r="J282" s="48"/>
      <c r="K282" s="49"/>
      <c r="L282" s="42" t="s">
        <v>154</v>
      </c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43"/>
      <c r="C283" s="43"/>
      <c r="D283" s="43"/>
      <c r="E283" s="43"/>
      <c r="F283" s="41"/>
      <c r="G283" s="42"/>
      <c r="H283" s="43"/>
      <c r="I283" s="44"/>
      <c r="J283" s="48"/>
      <c r="K283" s="49"/>
      <c r="L283" s="42" t="s">
        <v>155</v>
      </c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3"/>
      <c r="C284" s="43"/>
      <c r="D284" s="43"/>
      <c r="E284" s="43"/>
      <c r="F284" s="50"/>
      <c r="G284" s="42"/>
      <c r="H284" s="43"/>
      <c r="I284" s="44"/>
      <c r="J284" s="48"/>
      <c r="K284" s="49"/>
      <c r="L284" s="42" t="s">
        <v>156</v>
      </c>
      <c r="M284" s="86" t="s">
        <v>150</v>
      </c>
      <c r="N284" s="71">
        <v>1</v>
      </c>
      <c r="O284" s="72">
        <v>1</v>
      </c>
      <c r="P284" s="70">
        <v>1</v>
      </c>
      <c r="Q284" s="78">
        <f>+P284/N284*100</f>
        <v>100</v>
      </c>
      <c r="R284" s="79">
        <f>+P284/O284*100</f>
        <v>100</v>
      </c>
      <c r="S284" s="80">
        <f>SUM(S285:S286)</f>
        <v>7339.9</v>
      </c>
      <c r="T284" s="81">
        <f>SUM(T285:T286)</f>
        <v>8323.5</v>
      </c>
      <c r="U284" s="88">
        <f>SUM(U285:U286)</f>
        <v>7799.9</v>
      </c>
      <c r="V284" s="80">
        <f>+U284/S284*100</f>
        <v>106.26711535579503</v>
      </c>
      <c r="W284" s="81">
        <f>+U284/T284*100</f>
        <v>93.70937706493662</v>
      </c>
      <c r="X284" s="1"/>
    </row>
    <row r="285" spans="1:24" ht="23.25">
      <c r="A285" s="1"/>
      <c r="B285" s="43"/>
      <c r="C285" s="43"/>
      <c r="D285" s="43"/>
      <c r="E285" s="43"/>
      <c r="F285" s="41"/>
      <c r="G285" s="42"/>
      <c r="H285" s="43"/>
      <c r="I285" s="44"/>
      <c r="J285" s="48" t="s">
        <v>42</v>
      </c>
      <c r="K285" s="49"/>
      <c r="L285" s="42"/>
      <c r="M285" s="86"/>
      <c r="N285" s="71"/>
      <c r="O285" s="72"/>
      <c r="P285" s="70"/>
      <c r="Q285" s="78"/>
      <c r="R285" s="79"/>
      <c r="S285" s="80">
        <v>7339.9</v>
      </c>
      <c r="T285" s="81">
        <v>8323.5</v>
      </c>
      <c r="U285" s="88">
        <v>7799.9</v>
      </c>
      <c r="V285" s="80">
        <f>+U285/S285*100</f>
        <v>106.26711535579503</v>
      </c>
      <c r="W285" s="81">
        <f>+U285/T285*100</f>
        <v>93.70937706493662</v>
      </c>
      <c r="X285" s="1"/>
    </row>
    <row r="286" spans="1:24" ht="23.25">
      <c r="A286" s="1"/>
      <c r="B286" s="43"/>
      <c r="C286" s="43"/>
      <c r="D286" s="43"/>
      <c r="E286" s="43"/>
      <c r="F286" s="41"/>
      <c r="G286" s="42"/>
      <c r="H286" s="40"/>
      <c r="I286" s="44"/>
      <c r="J286" s="48" t="s">
        <v>43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3"/>
      <c r="C287" s="43"/>
      <c r="D287" s="43"/>
      <c r="E287" s="43"/>
      <c r="F287" s="41"/>
      <c r="G287" s="42"/>
      <c r="H287" s="43"/>
      <c r="I287" s="44"/>
      <c r="J287" s="48"/>
      <c r="K287" s="49"/>
      <c r="L287" s="42"/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43"/>
      <c r="C288" s="43"/>
      <c r="D288" s="43"/>
      <c r="E288" s="43"/>
      <c r="F288" s="41"/>
      <c r="G288" s="42"/>
      <c r="H288" s="40" t="s">
        <v>109</v>
      </c>
      <c r="I288" s="44"/>
      <c r="J288" s="48" t="s">
        <v>110</v>
      </c>
      <c r="K288" s="49"/>
      <c r="L288" s="42"/>
      <c r="M288" s="86"/>
      <c r="N288" s="71"/>
      <c r="O288" s="72"/>
      <c r="P288" s="70"/>
      <c r="Q288" s="78"/>
      <c r="R288" s="79"/>
      <c r="S288" s="80"/>
      <c r="T288" s="81"/>
      <c r="U288" s="88"/>
      <c r="V288" s="80"/>
      <c r="W288" s="81"/>
      <c r="X288" s="1"/>
    </row>
    <row r="289" spans="1:24" ht="23.25">
      <c r="A289" s="1"/>
      <c r="B289" s="43"/>
      <c r="C289" s="43"/>
      <c r="D289" s="43"/>
      <c r="E289" s="43"/>
      <c r="F289" s="41"/>
      <c r="G289" s="42"/>
      <c r="H289" s="43"/>
      <c r="I289" s="44"/>
      <c r="J289" s="48" t="s">
        <v>111</v>
      </c>
      <c r="K289" s="49"/>
      <c r="L289" s="42"/>
      <c r="M289" s="86"/>
      <c r="N289" s="71"/>
      <c r="O289" s="72"/>
      <c r="P289" s="70"/>
      <c r="Q289" s="78"/>
      <c r="R289" s="79"/>
      <c r="S289" s="80">
        <f>SUM(S290:S291)</f>
        <v>7339.9</v>
      </c>
      <c r="T289" s="81">
        <f>SUM(T290:T291)</f>
        <v>8323.5</v>
      </c>
      <c r="U289" s="88">
        <f>SUM(U290:U291)</f>
        <v>7799.9</v>
      </c>
      <c r="V289" s="80">
        <f>+U289/S289*100</f>
        <v>106.26711535579503</v>
      </c>
      <c r="W289" s="81">
        <f>+U289/T289*100</f>
        <v>93.70937706493662</v>
      </c>
      <c r="X289" s="1"/>
    </row>
    <row r="290" spans="1:24" ht="23.25">
      <c r="A290" s="1"/>
      <c r="B290" s="43"/>
      <c r="C290" s="43"/>
      <c r="D290" s="43"/>
      <c r="E290" s="43"/>
      <c r="F290" s="41"/>
      <c r="G290" s="42"/>
      <c r="H290" s="43"/>
      <c r="I290" s="44"/>
      <c r="J290" s="48" t="s">
        <v>42</v>
      </c>
      <c r="K290" s="49"/>
      <c r="L290" s="42"/>
      <c r="M290" s="86"/>
      <c r="N290" s="71"/>
      <c r="O290" s="72"/>
      <c r="P290" s="70"/>
      <c r="Q290" s="78"/>
      <c r="R290" s="79"/>
      <c r="S290" s="80">
        <f>+S285</f>
        <v>7339.9</v>
      </c>
      <c r="T290" s="81">
        <f>+T285</f>
        <v>8323.5</v>
      </c>
      <c r="U290" s="88">
        <f>+U285</f>
        <v>7799.9</v>
      </c>
      <c r="V290" s="80">
        <f>+U290/S290*100</f>
        <v>106.26711535579503</v>
      </c>
      <c r="W290" s="81">
        <f>+U290/T290*100</f>
        <v>93.70937706493662</v>
      </c>
      <c r="X290" s="1"/>
    </row>
    <row r="291" spans="1:24" ht="23.25">
      <c r="A291" s="1"/>
      <c r="B291" s="43"/>
      <c r="C291" s="43"/>
      <c r="D291" s="43"/>
      <c r="E291" s="43"/>
      <c r="F291" s="41"/>
      <c r="G291" s="42"/>
      <c r="H291" s="43"/>
      <c r="I291" s="44"/>
      <c r="J291" s="48" t="s">
        <v>43</v>
      </c>
      <c r="K291" s="49"/>
      <c r="L291" s="42"/>
      <c r="M291" s="86"/>
      <c r="N291" s="71"/>
      <c r="O291" s="72"/>
      <c r="P291" s="70"/>
      <c r="Q291" s="78"/>
      <c r="R291" s="79"/>
      <c r="S291" s="80"/>
      <c r="T291" s="81"/>
      <c r="U291" s="88"/>
      <c r="V291" s="80"/>
      <c r="W291" s="81"/>
      <c r="X291" s="1"/>
    </row>
    <row r="292" spans="1:24" ht="23.25">
      <c r="A292" s="1"/>
      <c r="B292" s="43"/>
      <c r="C292" s="43"/>
      <c r="D292" s="43"/>
      <c r="E292" s="43"/>
      <c r="F292" s="50"/>
      <c r="G292" s="42"/>
      <c r="H292" s="43"/>
      <c r="I292" s="44"/>
      <c r="J292" s="48"/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3"/>
      <c r="C293" s="43"/>
      <c r="D293" s="43"/>
      <c r="E293" s="43"/>
      <c r="F293" s="41"/>
      <c r="G293" s="42"/>
      <c r="H293" s="43"/>
      <c r="I293" s="44"/>
      <c r="J293" s="48" t="s">
        <v>129</v>
      </c>
      <c r="K293" s="49"/>
      <c r="L293" s="42" t="s">
        <v>151</v>
      </c>
      <c r="M293" s="86"/>
      <c r="N293" s="71"/>
      <c r="O293" s="72"/>
      <c r="P293" s="70"/>
      <c r="Q293" s="78"/>
      <c r="R293" s="79"/>
      <c r="S293" s="80"/>
      <c r="T293" s="81"/>
      <c r="U293" s="88"/>
      <c r="V293" s="80"/>
      <c r="W293" s="81"/>
      <c r="X293" s="1"/>
    </row>
    <row r="294" spans="1:24" ht="23.25">
      <c r="A294" s="1"/>
      <c r="B294" s="43"/>
      <c r="C294" s="43"/>
      <c r="D294" s="43"/>
      <c r="E294" s="43"/>
      <c r="F294" s="41"/>
      <c r="G294" s="42"/>
      <c r="H294" s="40"/>
      <c r="I294" s="44"/>
      <c r="J294" s="48" t="s">
        <v>131</v>
      </c>
      <c r="K294" s="49"/>
      <c r="L294" s="42" t="s">
        <v>152</v>
      </c>
      <c r="M294" s="86"/>
      <c r="N294" s="71"/>
      <c r="O294" s="72"/>
      <c r="P294" s="70"/>
      <c r="Q294" s="78"/>
      <c r="R294" s="79"/>
      <c r="S294" s="80"/>
      <c r="T294" s="81"/>
      <c r="U294" s="88"/>
      <c r="V294" s="80"/>
      <c r="W294" s="81"/>
      <c r="X294" s="1"/>
    </row>
    <row r="295" spans="1:24" ht="23.25">
      <c r="A295" s="1"/>
      <c r="B295" s="43"/>
      <c r="C295" s="43"/>
      <c r="D295" s="43"/>
      <c r="E295" s="43"/>
      <c r="F295" s="41"/>
      <c r="G295" s="42"/>
      <c r="H295" s="40"/>
      <c r="I295" s="44"/>
      <c r="J295" s="48" t="s">
        <v>133</v>
      </c>
      <c r="K295" s="49"/>
      <c r="L295" s="42" t="s">
        <v>157</v>
      </c>
      <c r="M295" s="86"/>
      <c r="N295" s="71"/>
      <c r="O295" s="72"/>
      <c r="P295" s="70"/>
      <c r="Q295" s="78"/>
      <c r="R295" s="79"/>
      <c r="S295" s="80"/>
      <c r="T295" s="81"/>
      <c r="U295" s="88"/>
      <c r="V295" s="80"/>
      <c r="W295" s="81"/>
      <c r="X295" s="1"/>
    </row>
    <row r="296" spans="1:24" ht="23.25">
      <c r="A296" s="1"/>
      <c r="B296" s="43"/>
      <c r="C296" s="43"/>
      <c r="D296" s="43"/>
      <c r="E296" s="43"/>
      <c r="F296" s="41"/>
      <c r="G296" s="42"/>
      <c r="H296" s="43"/>
      <c r="I296" s="44"/>
      <c r="J296" s="48"/>
      <c r="K296" s="49"/>
      <c r="L296" s="42" t="s">
        <v>158</v>
      </c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3"/>
      <c r="C297" s="43"/>
      <c r="D297" s="43"/>
      <c r="E297" s="43"/>
      <c r="F297" s="41"/>
      <c r="G297" s="42"/>
      <c r="H297" s="43"/>
      <c r="I297" s="44"/>
      <c r="J297" s="48"/>
      <c r="K297" s="49"/>
      <c r="L297" s="42" t="s">
        <v>159</v>
      </c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3"/>
      <c r="C298" s="43"/>
      <c r="D298" s="43"/>
      <c r="E298" s="43"/>
      <c r="F298" s="41"/>
      <c r="G298" s="42"/>
      <c r="H298" s="43"/>
      <c r="I298" s="44"/>
      <c r="J298" s="48"/>
      <c r="K298" s="49"/>
      <c r="L298" s="42" t="s">
        <v>160</v>
      </c>
      <c r="M298" s="86"/>
      <c r="N298" s="71"/>
      <c r="O298" s="72"/>
      <c r="P298" s="70"/>
      <c r="Q298" s="78"/>
      <c r="R298" s="79"/>
      <c r="S298" s="80"/>
      <c r="T298" s="81"/>
      <c r="U298" s="88"/>
      <c r="V298" s="80"/>
      <c r="W298" s="81"/>
      <c r="X298" s="1"/>
    </row>
    <row r="299" spans="1:24" ht="23.25">
      <c r="A299" s="1"/>
      <c r="B299" s="43"/>
      <c r="C299" s="43"/>
      <c r="D299" s="43"/>
      <c r="E299" s="43"/>
      <c r="F299" s="41"/>
      <c r="G299" s="42"/>
      <c r="H299" s="43"/>
      <c r="I299" s="44"/>
      <c r="J299" s="48"/>
      <c r="K299" s="49"/>
      <c r="L299" s="42" t="s">
        <v>161</v>
      </c>
      <c r="M299" s="86"/>
      <c r="N299" s="71"/>
      <c r="O299" s="72"/>
      <c r="P299" s="70"/>
      <c r="Q299" s="78"/>
      <c r="R299" s="79"/>
      <c r="S299" s="80"/>
      <c r="T299" s="81"/>
      <c r="U299" s="88"/>
      <c r="V299" s="80"/>
      <c r="W299" s="81"/>
      <c r="X299" s="1"/>
    </row>
    <row r="300" spans="1:24" ht="23.25">
      <c r="A300" s="1"/>
      <c r="B300" s="43"/>
      <c r="C300" s="43"/>
      <c r="D300" s="43"/>
      <c r="E300" s="43"/>
      <c r="F300" s="41"/>
      <c r="G300" s="42"/>
      <c r="H300" s="43"/>
      <c r="I300" s="44"/>
      <c r="J300" s="48"/>
      <c r="K300" s="49"/>
      <c r="L300" s="42" t="s">
        <v>162</v>
      </c>
      <c r="M300" s="86"/>
      <c r="N300" s="71"/>
      <c r="O300" s="72"/>
      <c r="P300" s="70"/>
      <c r="Q300" s="78"/>
      <c r="R300" s="79"/>
      <c r="S300" s="80"/>
      <c r="T300" s="81"/>
      <c r="U300" s="88"/>
      <c r="V300" s="80"/>
      <c r="W300" s="81"/>
      <c r="X300" s="1"/>
    </row>
    <row r="301" spans="1:24" ht="23.25">
      <c r="A301" s="1"/>
      <c r="B301" s="43"/>
      <c r="C301" s="43"/>
      <c r="D301" s="43"/>
      <c r="E301" s="43"/>
      <c r="F301" s="41"/>
      <c r="G301" s="42"/>
      <c r="H301" s="43"/>
      <c r="I301" s="44"/>
      <c r="J301" s="48"/>
      <c r="K301" s="49"/>
      <c r="L301" s="42" t="s">
        <v>163</v>
      </c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3"/>
      <c r="C302" s="43"/>
      <c r="D302" s="43"/>
      <c r="E302" s="43"/>
      <c r="F302" s="41"/>
      <c r="G302" s="42"/>
      <c r="H302" s="43"/>
      <c r="I302" s="44"/>
      <c r="J302" s="48"/>
      <c r="K302" s="49"/>
      <c r="L302" s="42" t="s">
        <v>164</v>
      </c>
      <c r="M302" s="86"/>
      <c r="N302" s="71"/>
      <c r="O302" s="72"/>
      <c r="P302" s="70"/>
      <c r="Q302" s="78"/>
      <c r="R302" s="79"/>
      <c r="S302" s="80"/>
      <c r="T302" s="81"/>
      <c r="U302" s="88"/>
      <c r="V302" s="80"/>
      <c r="W302" s="81"/>
      <c r="X302" s="1"/>
    </row>
    <row r="303" spans="1:24" ht="23.25">
      <c r="A303" s="1"/>
      <c r="B303" s="43"/>
      <c r="C303" s="43"/>
      <c r="D303" s="43"/>
      <c r="E303" s="43"/>
      <c r="F303" s="41"/>
      <c r="G303" s="42"/>
      <c r="H303" s="43"/>
      <c r="I303" s="44"/>
      <c r="J303" s="48"/>
      <c r="K303" s="49"/>
      <c r="L303" s="42" t="s">
        <v>165</v>
      </c>
      <c r="M303" s="86" t="s">
        <v>150</v>
      </c>
      <c r="N303" s="71">
        <v>1</v>
      </c>
      <c r="O303" s="72">
        <v>1</v>
      </c>
      <c r="P303" s="90">
        <v>0.2</v>
      </c>
      <c r="Q303" s="78">
        <f>+P303/N303*100</f>
        <v>20</v>
      </c>
      <c r="R303" s="79">
        <f>+P303/O303*100</f>
        <v>20</v>
      </c>
      <c r="S303" s="80">
        <f>SUM(S304:S305)</f>
        <v>1977.5</v>
      </c>
      <c r="T303" s="81">
        <f>SUM(T304:T305)</f>
        <v>1641</v>
      </c>
      <c r="U303" s="88">
        <f>SUM(U304:U305)</f>
        <v>796.9</v>
      </c>
      <c r="V303" s="80">
        <f>+U303/S303*100</f>
        <v>40.29835651074589</v>
      </c>
      <c r="W303" s="81">
        <f>+U303/T303*100</f>
        <v>48.561852528945764</v>
      </c>
      <c r="X303" s="1"/>
    </row>
    <row r="304" spans="1:24" ht="23.25">
      <c r="A304" s="1"/>
      <c r="B304" s="43"/>
      <c r="C304" s="43"/>
      <c r="D304" s="43"/>
      <c r="E304" s="43"/>
      <c r="F304" s="41"/>
      <c r="G304" s="42"/>
      <c r="H304" s="40"/>
      <c r="I304" s="44"/>
      <c r="J304" s="48" t="s">
        <v>42</v>
      </c>
      <c r="K304" s="49"/>
      <c r="L304" s="42"/>
      <c r="M304" s="86"/>
      <c r="N304" s="71"/>
      <c r="O304" s="72"/>
      <c r="P304" s="70"/>
      <c r="Q304" s="78"/>
      <c r="R304" s="79"/>
      <c r="S304" s="80">
        <v>1977.5</v>
      </c>
      <c r="T304" s="81">
        <v>1641</v>
      </c>
      <c r="U304" s="88">
        <v>796.9</v>
      </c>
      <c r="V304" s="80">
        <f>+U304/S304*100</f>
        <v>40.29835651074589</v>
      </c>
      <c r="W304" s="81">
        <f>+U304/T304*100</f>
        <v>48.561852528945764</v>
      </c>
      <c r="X304" s="1"/>
    </row>
    <row r="305" spans="1:24" ht="23.25">
      <c r="A305" s="1"/>
      <c r="B305" s="43"/>
      <c r="C305" s="43"/>
      <c r="D305" s="43"/>
      <c r="E305" s="43"/>
      <c r="F305" s="41"/>
      <c r="G305" s="42"/>
      <c r="H305" s="43"/>
      <c r="I305" s="44"/>
      <c r="J305" s="48" t="s">
        <v>43</v>
      </c>
      <c r="K305" s="49"/>
      <c r="L305" s="42"/>
      <c r="M305" s="86"/>
      <c r="N305" s="71"/>
      <c r="O305" s="72"/>
      <c r="P305" s="70"/>
      <c r="Q305" s="78"/>
      <c r="R305" s="79"/>
      <c r="S305" s="80"/>
      <c r="T305" s="81"/>
      <c r="U305" s="88"/>
      <c r="V305" s="80"/>
      <c r="W305" s="81"/>
      <c r="X305" s="1"/>
    </row>
    <row r="306" spans="1:24" ht="23.25">
      <c r="A306" s="1"/>
      <c r="B306" s="43"/>
      <c r="C306" s="43"/>
      <c r="D306" s="43"/>
      <c r="E306" s="43"/>
      <c r="F306" s="41"/>
      <c r="G306" s="42"/>
      <c r="H306" s="40"/>
      <c r="I306" s="44"/>
      <c r="J306" s="48"/>
      <c r="K306" s="49"/>
      <c r="L306" s="42"/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3"/>
      <c r="C307" s="43"/>
      <c r="D307" s="43"/>
      <c r="E307" s="43"/>
      <c r="F307" s="41"/>
      <c r="G307" s="42"/>
      <c r="H307" s="40" t="s">
        <v>70</v>
      </c>
      <c r="I307" s="44"/>
      <c r="J307" s="48" t="s">
        <v>71</v>
      </c>
      <c r="K307" s="49"/>
      <c r="L307" s="42"/>
      <c r="M307" s="86"/>
      <c r="N307" s="71"/>
      <c r="O307" s="72"/>
      <c r="P307" s="70"/>
      <c r="Q307" s="78"/>
      <c r="R307" s="79"/>
      <c r="S307" s="80">
        <f>SUM(S308:S309)</f>
        <v>1977.5</v>
      </c>
      <c r="T307" s="81">
        <f>SUM(T308:T309)</f>
        <v>1641</v>
      </c>
      <c r="U307" s="88">
        <f>SUM(U308:U309)</f>
        <v>796.9</v>
      </c>
      <c r="V307" s="80">
        <f>+U307/S307*100</f>
        <v>40.29835651074589</v>
      </c>
      <c r="W307" s="81">
        <f>+U307/T307*100</f>
        <v>48.561852528945764</v>
      </c>
      <c r="X307" s="1"/>
    </row>
    <row r="308" spans="1:24" ht="23.25">
      <c r="A308" s="1"/>
      <c r="B308" s="43"/>
      <c r="C308" s="43"/>
      <c r="D308" s="43"/>
      <c r="E308" s="43"/>
      <c r="F308" s="41"/>
      <c r="G308" s="42"/>
      <c r="H308" s="40"/>
      <c r="I308" s="44"/>
      <c r="J308" s="48" t="s">
        <v>42</v>
      </c>
      <c r="K308" s="49"/>
      <c r="L308" s="42"/>
      <c r="M308" s="86"/>
      <c r="N308" s="71"/>
      <c r="O308" s="72"/>
      <c r="P308" s="70"/>
      <c r="Q308" s="78"/>
      <c r="R308" s="79"/>
      <c r="S308" s="80">
        <f>+S304</f>
        <v>1977.5</v>
      </c>
      <c r="T308" s="81">
        <f>+T304</f>
        <v>1641</v>
      </c>
      <c r="U308" s="88">
        <f>+U304</f>
        <v>796.9</v>
      </c>
      <c r="V308" s="80">
        <f>+U308/S308*100</f>
        <v>40.29835651074589</v>
      </c>
      <c r="W308" s="81">
        <f>+U308/T308*100</f>
        <v>48.561852528945764</v>
      </c>
      <c r="X308" s="1"/>
    </row>
    <row r="309" spans="1:24" ht="23.25">
      <c r="A309" s="1"/>
      <c r="B309" s="43"/>
      <c r="C309" s="43"/>
      <c r="D309" s="43"/>
      <c r="E309" s="43"/>
      <c r="F309" s="41"/>
      <c r="G309" s="42"/>
      <c r="H309" s="43"/>
      <c r="I309" s="44"/>
      <c r="J309" s="48" t="s">
        <v>43</v>
      </c>
      <c r="K309" s="49"/>
      <c r="L309" s="42"/>
      <c r="M309" s="86"/>
      <c r="N309" s="71"/>
      <c r="O309" s="72"/>
      <c r="P309" s="70"/>
      <c r="Q309" s="78"/>
      <c r="R309" s="79"/>
      <c r="S309" s="80"/>
      <c r="T309" s="81"/>
      <c r="U309" s="88"/>
      <c r="V309" s="80"/>
      <c r="W309" s="81"/>
      <c r="X309" s="1"/>
    </row>
    <row r="310" spans="1:24" ht="23.25">
      <c r="A310" s="1"/>
      <c r="B310" s="43"/>
      <c r="C310" s="43"/>
      <c r="D310" s="43"/>
      <c r="E310" s="43"/>
      <c r="F310" s="41"/>
      <c r="G310" s="42"/>
      <c r="H310" s="43"/>
      <c r="I310" s="44"/>
      <c r="J310" s="48"/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3"/>
      <c r="C311" s="43"/>
      <c r="D311" s="43"/>
      <c r="E311" s="43"/>
      <c r="F311" s="50"/>
      <c r="G311" s="42"/>
      <c r="H311" s="40" t="s">
        <v>54</v>
      </c>
      <c r="I311" s="44"/>
      <c r="J311" s="48" t="s">
        <v>55</v>
      </c>
      <c r="K311" s="49"/>
      <c r="L311" s="42"/>
      <c r="M311" s="86"/>
      <c r="N311" s="71"/>
      <c r="O311" s="72"/>
      <c r="P311" s="70"/>
      <c r="Q311" s="78"/>
      <c r="R311" s="79"/>
      <c r="S311" s="80">
        <f>SUM(S312:S313)</f>
        <v>24444</v>
      </c>
      <c r="T311" s="81">
        <f>SUM(T312:T313)</f>
        <v>31393.5</v>
      </c>
      <c r="U311" s="88">
        <f>SUM(U312:U313)</f>
        <v>30088.6</v>
      </c>
      <c r="V311" s="80">
        <f>+U311/S311*100</f>
        <v>123.09196530846013</v>
      </c>
      <c r="W311" s="81">
        <f>+U311/T311*100</f>
        <v>95.84340707471291</v>
      </c>
      <c r="X311" s="1"/>
    </row>
    <row r="312" spans="1:24" ht="23.25">
      <c r="A312" s="1"/>
      <c r="B312" s="43"/>
      <c r="C312" s="43"/>
      <c r="D312" s="43"/>
      <c r="E312" s="43"/>
      <c r="F312" s="41"/>
      <c r="G312" s="42"/>
      <c r="H312" s="43"/>
      <c r="I312" s="44"/>
      <c r="J312" s="48" t="s">
        <v>42</v>
      </c>
      <c r="K312" s="49"/>
      <c r="L312" s="42"/>
      <c r="M312" s="86"/>
      <c r="N312" s="71"/>
      <c r="O312" s="72"/>
      <c r="P312" s="70"/>
      <c r="Q312" s="78"/>
      <c r="R312" s="79"/>
      <c r="S312" s="80">
        <v>24444</v>
      </c>
      <c r="T312" s="81">
        <v>31393.5</v>
      </c>
      <c r="U312" s="88">
        <v>30088.6</v>
      </c>
      <c r="V312" s="80">
        <f>+U312/S312*100</f>
        <v>123.09196530846013</v>
      </c>
      <c r="W312" s="81">
        <f>+U312/T312*100</f>
        <v>95.84340707471291</v>
      </c>
      <c r="X312" s="1"/>
    </row>
    <row r="313" spans="1:24" ht="23.25">
      <c r="A313" s="1"/>
      <c r="B313" s="43"/>
      <c r="C313" s="43"/>
      <c r="D313" s="43"/>
      <c r="E313" s="43"/>
      <c r="F313" s="50"/>
      <c r="G313" s="42"/>
      <c r="H313" s="43"/>
      <c r="I313" s="44"/>
      <c r="J313" s="48" t="s">
        <v>43</v>
      </c>
      <c r="K313" s="49"/>
      <c r="L313" s="42"/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3"/>
      <c r="C314" s="43"/>
      <c r="D314" s="43"/>
      <c r="E314" s="43"/>
      <c r="F314" s="50"/>
      <c r="G314" s="42"/>
      <c r="H314" s="43"/>
      <c r="I314" s="44"/>
      <c r="J314" s="48"/>
      <c r="K314" s="49"/>
      <c r="L314" s="42"/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416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36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25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37</v>
      </c>
      <c r="O319" s="62"/>
      <c r="P319" s="62"/>
      <c r="Q319" s="62"/>
      <c r="R319" s="63"/>
      <c r="S319" s="14" t="s">
        <v>3</v>
      </c>
      <c r="T319" s="15"/>
      <c r="U319" s="15"/>
      <c r="V319" s="15"/>
      <c r="W319" s="16"/>
      <c r="X319" s="1"/>
    </row>
    <row r="320" spans="1:24" ht="23.25">
      <c r="A320" s="1"/>
      <c r="B320" s="20" t="s">
        <v>26</v>
      </c>
      <c r="C320" s="21"/>
      <c r="D320" s="21"/>
      <c r="E320" s="21"/>
      <c r="F320" s="21"/>
      <c r="G320" s="21"/>
      <c r="H320" s="61"/>
      <c r="I320" s="1"/>
      <c r="J320" s="2" t="s">
        <v>5</v>
      </c>
      <c r="K320" s="18"/>
      <c r="L320" s="23" t="s">
        <v>34</v>
      </c>
      <c r="M320" s="23" t="s">
        <v>22</v>
      </c>
      <c r="N320" s="64"/>
      <c r="O320" s="17"/>
      <c r="P320" s="65"/>
      <c r="Q320" s="23" t="s">
        <v>4</v>
      </c>
      <c r="R320" s="16"/>
      <c r="S320" s="20" t="s">
        <v>38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35</v>
      </c>
      <c r="M321" s="30" t="s">
        <v>23</v>
      </c>
      <c r="N321" s="28" t="s">
        <v>7</v>
      </c>
      <c r="O321" s="67" t="s">
        <v>8</v>
      </c>
      <c r="P321" s="28" t="s">
        <v>9</v>
      </c>
      <c r="Q321" s="20" t="s">
        <v>32</v>
      </c>
      <c r="R321" s="22"/>
      <c r="S321" s="24"/>
      <c r="T321" s="25"/>
      <c r="U321" s="1"/>
      <c r="V321" s="14" t="s">
        <v>4</v>
      </c>
      <c r="W321" s="16"/>
      <c r="X321" s="1"/>
    </row>
    <row r="322" spans="1:24" ht="23.25">
      <c r="A322" s="1"/>
      <c r="B322" s="14" t="s">
        <v>15</v>
      </c>
      <c r="C322" s="14" t="s">
        <v>16</v>
      </c>
      <c r="D322" s="14" t="s">
        <v>17</v>
      </c>
      <c r="E322" s="14" t="s">
        <v>18</v>
      </c>
      <c r="F322" s="27" t="s">
        <v>19</v>
      </c>
      <c r="G322" s="2" t="s">
        <v>6</v>
      </c>
      <c r="H322" s="14" t="s">
        <v>20</v>
      </c>
      <c r="I322" s="24"/>
      <c r="J322" s="1"/>
      <c r="K322" s="18"/>
      <c r="L322" s="26" t="s">
        <v>21</v>
      </c>
      <c r="M322" s="28" t="s">
        <v>24</v>
      </c>
      <c r="N322" s="28"/>
      <c r="O322" s="28"/>
      <c r="P322" s="28"/>
      <c r="Q322" s="26" t="s">
        <v>27</v>
      </c>
      <c r="R322" s="29" t="s">
        <v>27</v>
      </c>
      <c r="S322" s="30" t="s">
        <v>7</v>
      </c>
      <c r="T322" s="28" t="s">
        <v>10</v>
      </c>
      <c r="U322" s="26" t="s">
        <v>11</v>
      </c>
      <c r="V322" s="14" t="s">
        <v>12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28</v>
      </c>
      <c r="R323" s="37" t="s">
        <v>29</v>
      </c>
      <c r="S323" s="31"/>
      <c r="T323" s="32"/>
      <c r="U323" s="33"/>
      <c r="V323" s="38" t="s">
        <v>30</v>
      </c>
      <c r="W323" s="39" t="s">
        <v>31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122</v>
      </c>
      <c r="C325" s="40" t="s">
        <v>58</v>
      </c>
      <c r="D325" s="40" t="s">
        <v>46</v>
      </c>
      <c r="E325" s="40" t="s">
        <v>48</v>
      </c>
      <c r="F325" s="50" t="s">
        <v>126</v>
      </c>
      <c r="G325" s="89" t="s">
        <v>52</v>
      </c>
      <c r="H325" s="40" t="s">
        <v>61</v>
      </c>
      <c r="I325" s="44"/>
      <c r="J325" s="48" t="s">
        <v>62</v>
      </c>
      <c r="K325" s="49"/>
      <c r="L325" s="42"/>
      <c r="M325" s="86"/>
      <c r="N325" s="71"/>
      <c r="O325" s="72"/>
      <c r="P325" s="70"/>
      <c r="Q325" s="78"/>
      <c r="R325" s="79"/>
      <c r="S325" s="80">
        <f>SUM(S326:S327)</f>
        <v>9038.2</v>
      </c>
      <c r="T325" s="81">
        <f>SUM(T326:T327)</f>
        <v>9192.6</v>
      </c>
      <c r="U325" s="88">
        <f>SUM(U326:U327)</f>
        <v>8721.4</v>
      </c>
      <c r="V325" s="80">
        <f>+U325/S325*100</f>
        <v>96.49487729857714</v>
      </c>
      <c r="W325" s="81">
        <f>+U325/T325*100</f>
        <v>94.87413789352304</v>
      </c>
      <c r="X325" s="1"/>
    </row>
    <row r="326" spans="1:24" ht="23.25">
      <c r="A326" s="1"/>
      <c r="B326" s="40"/>
      <c r="C326" s="40"/>
      <c r="D326" s="40"/>
      <c r="E326" s="40"/>
      <c r="F326" s="41"/>
      <c r="G326" s="42"/>
      <c r="H326" s="43"/>
      <c r="I326" s="44"/>
      <c r="J326" s="48" t="s">
        <v>42</v>
      </c>
      <c r="K326" s="49"/>
      <c r="L326" s="42"/>
      <c r="M326" s="86"/>
      <c r="N326" s="71"/>
      <c r="O326" s="72"/>
      <c r="P326" s="70"/>
      <c r="Q326" s="78"/>
      <c r="R326" s="79"/>
      <c r="S326" s="80">
        <v>9038.2</v>
      </c>
      <c r="T326" s="81">
        <v>9192.6</v>
      </c>
      <c r="U326" s="88">
        <v>8721.4</v>
      </c>
      <c r="V326" s="80">
        <f>+U326/S326*100</f>
        <v>96.49487729857714</v>
      </c>
      <c r="W326" s="81">
        <f>+U326/T326*100</f>
        <v>94.87413789352304</v>
      </c>
      <c r="X326" s="1"/>
    </row>
    <row r="327" spans="1:24" ht="23.25">
      <c r="A327" s="1"/>
      <c r="B327" s="43"/>
      <c r="C327" s="43"/>
      <c r="D327" s="43"/>
      <c r="E327" s="43"/>
      <c r="F327" s="41"/>
      <c r="G327" s="42"/>
      <c r="H327" s="43"/>
      <c r="I327" s="44"/>
      <c r="J327" s="48" t="s">
        <v>43</v>
      </c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3"/>
      <c r="C328" s="43"/>
      <c r="D328" s="43"/>
      <c r="E328" s="43"/>
      <c r="F328" s="41"/>
      <c r="G328" s="42"/>
      <c r="H328" s="43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3"/>
      <c r="C329" s="43"/>
      <c r="D329" s="43"/>
      <c r="E329" s="43"/>
      <c r="F329" s="50"/>
      <c r="G329" s="42"/>
      <c r="H329" s="40" t="s">
        <v>68</v>
      </c>
      <c r="I329" s="44"/>
      <c r="J329" s="48" t="s">
        <v>69</v>
      </c>
      <c r="K329" s="49"/>
      <c r="L329" s="42"/>
      <c r="M329" s="86"/>
      <c r="N329" s="71"/>
      <c r="O329" s="72"/>
      <c r="P329" s="70"/>
      <c r="Q329" s="78"/>
      <c r="R329" s="79"/>
      <c r="S329" s="80">
        <f>SUM(S330:S331)</f>
        <v>14483.6</v>
      </c>
      <c r="T329" s="81">
        <f>SUM(T330:T331)</f>
        <v>16904.7</v>
      </c>
      <c r="U329" s="88">
        <f>SUM(U330:U331)</f>
        <v>15861.6</v>
      </c>
      <c r="V329" s="80">
        <f>+U329/S329*100</f>
        <v>109.51420917451462</v>
      </c>
      <c r="W329" s="81">
        <f>+U329/T329*100</f>
        <v>93.82952669967524</v>
      </c>
      <c r="X329" s="1"/>
    </row>
    <row r="330" spans="1:24" ht="23.25">
      <c r="A330" s="1"/>
      <c r="B330" s="43"/>
      <c r="C330" s="43"/>
      <c r="D330" s="43"/>
      <c r="E330" s="43"/>
      <c r="F330" s="41"/>
      <c r="G330" s="42"/>
      <c r="H330" s="43"/>
      <c r="I330" s="44"/>
      <c r="J330" s="48" t="s">
        <v>42</v>
      </c>
      <c r="K330" s="49"/>
      <c r="L330" s="42"/>
      <c r="M330" s="86"/>
      <c r="N330" s="71"/>
      <c r="O330" s="72"/>
      <c r="P330" s="70"/>
      <c r="Q330" s="78"/>
      <c r="R330" s="79"/>
      <c r="S330" s="80">
        <v>14483.6</v>
      </c>
      <c r="T330" s="81">
        <v>16904.7</v>
      </c>
      <c r="U330" s="88">
        <v>15861.6</v>
      </c>
      <c r="V330" s="80">
        <f>+U330/S330*100</f>
        <v>109.51420917451462</v>
      </c>
      <c r="W330" s="81">
        <f>+U330/T330*100</f>
        <v>93.82952669967524</v>
      </c>
      <c r="X330" s="1"/>
    </row>
    <row r="331" spans="1:24" ht="23.25">
      <c r="A331" s="1"/>
      <c r="B331" s="43"/>
      <c r="C331" s="43"/>
      <c r="D331" s="43"/>
      <c r="E331" s="43"/>
      <c r="F331" s="41"/>
      <c r="G331" s="42"/>
      <c r="H331" s="40"/>
      <c r="I331" s="44"/>
      <c r="J331" s="48" t="s">
        <v>43</v>
      </c>
      <c r="K331" s="49"/>
      <c r="L331" s="42"/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3"/>
      <c r="C332" s="43"/>
      <c r="D332" s="43"/>
      <c r="E332" s="43"/>
      <c r="F332" s="41"/>
      <c r="G332" s="42"/>
      <c r="H332" s="43"/>
      <c r="I332" s="44"/>
      <c r="J332" s="48"/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3"/>
      <c r="C333" s="43"/>
      <c r="D333" s="43"/>
      <c r="E333" s="43"/>
      <c r="F333" s="41"/>
      <c r="G333" s="42"/>
      <c r="H333" s="40" t="s">
        <v>102</v>
      </c>
      <c r="I333" s="44"/>
      <c r="J333" s="48" t="s">
        <v>103</v>
      </c>
      <c r="K333" s="49"/>
      <c r="L333" s="42"/>
      <c r="M333" s="86"/>
      <c r="N333" s="71"/>
      <c r="O333" s="72"/>
      <c r="P333" s="70"/>
      <c r="Q333" s="78"/>
      <c r="R333" s="79"/>
      <c r="S333" s="80">
        <f>SUM(S334:S335)</f>
        <v>20993</v>
      </c>
      <c r="T333" s="81">
        <f>SUM(T334:T335)</f>
        <v>10736.3</v>
      </c>
      <c r="U333" s="88">
        <f>SUM(U334:U335)</f>
        <v>10082.6</v>
      </c>
      <c r="V333" s="80">
        <f>+U333/S333*100</f>
        <v>48.028390415852904</v>
      </c>
      <c r="W333" s="81">
        <f>+U333/T333*100</f>
        <v>93.91131022791838</v>
      </c>
      <c r="X333" s="1"/>
    </row>
    <row r="334" spans="1:24" ht="23.25">
      <c r="A334" s="1"/>
      <c r="B334" s="43"/>
      <c r="C334" s="43"/>
      <c r="D334" s="43"/>
      <c r="E334" s="43"/>
      <c r="F334" s="41"/>
      <c r="G334" s="42"/>
      <c r="H334" s="43"/>
      <c r="I334" s="44"/>
      <c r="J334" s="48" t="s">
        <v>42</v>
      </c>
      <c r="K334" s="49"/>
      <c r="L334" s="42"/>
      <c r="M334" s="86"/>
      <c r="N334" s="71"/>
      <c r="O334" s="72"/>
      <c r="P334" s="70"/>
      <c r="Q334" s="78"/>
      <c r="R334" s="79"/>
      <c r="S334" s="80">
        <v>20993</v>
      </c>
      <c r="T334" s="81">
        <v>10736.3</v>
      </c>
      <c r="U334" s="88">
        <v>10082.6</v>
      </c>
      <c r="V334" s="80">
        <f>+U334/S334*100</f>
        <v>48.028390415852904</v>
      </c>
      <c r="W334" s="81">
        <f>+U334/T334*100</f>
        <v>93.91131022791838</v>
      </c>
      <c r="X334" s="1"/>
    </row>
    <row r="335" spans="1:24" ht="23.25">
      <c r="A335" s="1"/>
      <c r="B335" s="43"/>
      <c r="C335" s="43"/>
      <c r="D335" s="43"/>
      <c r="E335" s="43"/>
      <c r="F335" s="41"/>
      <c r="G335" s="42"/>
      <c r="H335" s="43"/>
      <c r="I335" s="44"/>
      <c r="J335" s="48" t="s">
        <v>43</v>
      </c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3"/>
      <c r="C336" s="43"/>
      <c r="D336" s="43"/>
      <c r="E336" s="43"/>
      <c r="F336" s="41"/>
      <c r="G336" s="42"/>
      <c r="H336" s="43"/>
      <c r="I336" s="44"/>
      <c r="J336" s="48"/>
      <c r="K336" s="49"/>
      <c r="L336" s="42"/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3"/>
      <c r="C337" s="43"/>
      <c r="D337" s="43"/>
      <c r="E337" s="43"/>
      <c r="F337" s="50" t="s">
        <v>166</v>
      </c>
      <c r="G337" s="42"/>
      <c r="H337" s="43"/>
      <c r="I337" s="44"/>
      <c r="J337" s="48" t="s">
        <v>167</v>
      </c>
      <c r="K337" s="49"/>
      <c r="L337" s="42"/>
      <c r="M337" s="86"/>
      <c r="N337" s="71"/>
      <c r="O337" s="72"/>
      <c r="P337" s="70"/>
      <c r="Q337" s="78"/>
      <c r="R337" s="79"/>
      <c r="S337" s="80"/>
      <c r="T337" s="81"/>
      <c r="U337" s="88"/>
      <c r="V337" s="80"/>
      <c r="W337" s="81"/>
      <c r="X337" s="1"/>
    </row>
    <row r="338" spans="1:24" ht="23.25">
      <c r="A338" s="1"/>
      <c r="B338" s="43"/>
      <c r="C338" s="43"/>
      <c r="D338" s="43"/>
      <c r="E338" s="43"/>
      <c r="F338" s="41"/>
      <c r="G338" s="42"/>
      <c r="H338" s="43"/>
      <c r="I338" s="44"/>
      <c r="J338" s="48" t="s">
        <v>168</v>
      </c>
      <c r="K338" s="49"/>
      <c r="L338" s="42"/>
      <c r="M338" s="86"/>
      <c r="N338" s="71"/>
      <c r="O338" s="72"/>
      <c r="P338" s="70"/>
      <c r="Q338" s="78"/>
      <c r="R338" s="79"/>
      <c r="S338" s="80">
        <f>SUM(S339:S340)</f>
        <v>5509.9</v>
      </c>
      <c r="T338" s="81">
        <f>SUM(T339:T340)</f>
        <v>6892.1</v>
      </c>
      <c r="U338" s="88">
        <f>SUM(U339:U340)</f>
        <v>6598.7</v>
      </c>
      <c r="V338" s="80">
        <f>+U338/S338*100</f>
        <v>119.76079420679142</v>
      </c>
      <c r="W338" s="81">
        <f>+U338/T338*100</f>
        <v>95.74295207556477</v>
      </c>
      <c r="X338" s="1"/>
    </row>
    <row r="339" spans="1:24" ht="23.25">
      <c r="A339" s="1"/>
      <c r="B339" s="43"/>
      <c r="C339" s="43"/>
      <c r="D339" s="43"/>
      <c r="E339" s="43"/>
      <c r="F339" s="41"/>
      <c r="G339" s="42"/>
      <c r="H339" s="40"/>
      <c r="I339" s="44"/>
      <c r="J339" s="48" t="s">
        <v>42</v>
      </c>
      <c r="K339" s="49"/>
      <c r="L339" s="42"/>
      <c r="M339" s="86"/>
      <c r="N339" s="71"/>
      <c r="O339" s="72"/>
      <c r="P339" s="70"/>
      <c r="Q339" s="78"/>
      <c r="R339" s="79"/>
      <c r="S339" s="80">
        <f>+S343</f>
        <v>5509.9</v>
      </c>
      <c r="T339" s="81">
        <f>+T343</f>
        <v>6892.1</v>
      </c>
      <c r="U339" s="88">
        <f>+U343</f>
        <v>6598.7</v>
      </c>
      <c r="V339" s="80">
        <f>+U339/S339*100</f>
        <v>119.76079420679142</v>
      </c>
      <c r="W339" s="81">
        <f>+U339/T339*100</f>
        <v>95.74295207556477</v>
      </c>
      <c r="X339" s="1"/>
    </row>
    <row r="340" spans="1:24" ht="23.25">
      <c r="A340" s="1"/>
      <c r="B340" s="43"/>
      <c r="C340" s="43"/>
      <c r="D340" s="43"/>
      <c r="E340" s="43"/>
      <c r="F340" s="41"/>
      <c r="G340" s="42"/>
      <c r="H340" s="40"/>
      <c r="I340" s="44"/>
      <c r="J340" s="48" t="s">
        <v>43</v>
      </c>
      <c r="K340" s="49"/>
      <c r="L340" s="42"/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3"/>
      <c r="C341" s="43"/>
      <c r="D341" s="43"/>
      <c r="E341" s="43"/>
      <c r="F341" s="41"/>
      <c r="G341" s="42"/>
      <c r="H341" s="43"/>
      <c r="I341" s="44"/>
      <c r="J341" s="48"/>
      <c r="K341" s="49"/>
      <c r="L341" s="42"/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3"/>
      <c r="C342" s="43"/>
      <c r="D342" s="43"/>
      <c r="E342" s="43"/>
      <c r="F342" s="41"/>
      <c r="G342" s="89" t="s">
        <v>52</v>
      </c>
      <c r="H342" s="43"/>
      <c r="I342" s="44"/>
      <c r="J342" s="48" t="s">
        <v>53</v>
      </c>
      <c r="K342" s="49"/>
      <c r="L342" s="42"/>
      <c r="M342" s="86"/>
      <c r="N342" s="71"/>
      <c r="O342" s="72"/>
      <c r="P342" s="70"/>
      <c r="Q342" s="78"/>
      <c r="R342" s="79"/>
      <c r="S342" s="80">
        <f>SUM(S343:S344)</f>
        <v>5509.9</v>
      </c>
      <c r="T342" s="81">
        <f>SUM(T343:T344)</f>
        <v>6892.1</v>
      </c>
      <c r="U342" s="88">
        <f>SUM(U343:U344)</f>
        <v>6598.7</v>
      </c>
      <c r="V342" s="80">
        <f>+U342/S342*100</f>
        <v>119.76079420679142</v>
      </c>
      <c r="W342" s="81">
        <f>+U342/T342*100</f>
        <v>95.74295207556477</v>
      </c>
      <c r="X342" s="1"/>
    </row>
    <row r="343" spans="1:24" ht="23.25">
      <c r="A343" s="1"/>
      <c r="B343" s="43"/>
      <c r="C343" s="43"/>
      <c r="D343" s="43"/>
      <c r="E343" s="43"/>
      <c r="F343" s="41"/>
      <c r="G343" s="42"/>
      <c r="H343" s="43"/>
      <c r="I343" s="44"/>
      <c r="J343" s="48" t="s">
        <v>42</v>
      </c>
      <c r="K343" s="49"/>
      <c r="L343" s="42"/>
      <c r="M343" s="86"/>
      <c r="N343" s="71"/>
      <c r="O343" s="72"/>
      <c r="P343" s="70"/>
      <c r="Q343" s="78"/>
      <c r="R343" s="79"/>
      <c r="S343" s="80">
        <f>+S347+S351</f>
        <v>5509.9</v>
      </c>
      <c r="T343" s="81">
        <f>+T347+T351</f>
        <v>6892.1</v>
      </c>
      <c r="U343" s="88">
        <f>+U347+U351</f>
        <v>6598.7</v>
      </c>
      <c r="V343" s="80">
        <f>+U343/S343*100</f>
        <v>119.76079420679142</v>
      </c>
      <c r="W343" s="81">
        <f>+U343/T343*100</f>
        <v>95.74295207556477</v>
      </c>
      <c r="X343" s="1"/>
    </row>
    <row r="344" spans="1:24" ht="23.25">
      <c r="A344" s="1"/>
      <c r="B344" s="43"/>
      <c r="C344" s="43"/>
      <c r="D344" s="43"/>
      <c r="E344" s="43"/>
      <c r="F344" s="41"/>
      <c r="G344" s="42"/>
      <c r="H344" s="43"/>
      <c r="I344" s="44"/>
      <c r="J344" s="48" t="s">
        <v>43</v>
      </c>
      <c r="K344" s="49"/>
      <c r="L344" s="42"/>
      <c r="M344" s="86"/>
      <c r="N344" s="71"/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3"/>
      <c r="C345" s="43"/>
      <c r="D345" s="43"/>
      <c r="E345" s="43"/>
      <c r="F345" s="41"/>
      <c r="G345" s="42"/>
      <c r="H345" s="43"/>
      <c r="I345" s="44"/>
      <c r="J345" s="48"/>
      <c r="K345" s="49"/>
      <c r="L345" s="42"/>
      <c r="M345" s="86"/>
      <c r="N345" s="71"/>
      <c r="O345" s="72"/>
      <c r="P345" s="70"/>
      <c r="Q345" s="78"/>
      <c r="R345" s="79"/>
      <c r="S345" s="80"/>
      <c r="T345" s="81"/>
      <c r="U345" s="88"/>
      <c r="V345" s="80"/>
      <c r="W345" s="81"/>
      <c r="X345" s="1"/>
    </row>
    <row r="346" spans="1:24" ht="23.25">
      <c r="A346" s="1"/>
      <c r="B346" s="43"/>
      <c r="C346" s="43"/>
      <c r="D346" s="43"/>
      <c r="E346" s="43"/>
      <c r="F346" s="41"/>
      <c r="G346" s="42"/>
      <c r="H346" s="40" t="s">
        <v>116</v>
      </c>
      <c r="I346" s="44"/>
      <c r="J346" s="48" t="s">
        <v>117</v>
      </c>
      <c r="K346" s="49"/>
      <c r="L346" s="42"/>
      <c r="M346" s="86"/>
      <c r="N346" s="71"/>
      <c r="O346" s="72"/>
      <c r="P346" s="70"/>
      <c r="Q346" s="78"/>
      <c r="R346" s="79"/>
      <c r="S346" s="80">
        <f>SUM(S347:S348)</f>
        <v>5509.9</v>
      </c>
      <c r="T346" s="81">
        <f>SUM(T347:T348)</f>
        <v>0</v>
      </c>
      <c r="U346" s="88">
        <f>SUM(U347:U348)</f>
        <v>0</v>
      </c>
      <c r="V346" s="80">
        <f>+U346/S346*100</f>
        <v>0</v>
      </c>
      <c r="W346" s="81"/>
      <c r="X346" s="1"/>
    </row>
    <row r="347" spans="1:24" ht="23.25">
      <c r="A347" s="1"/>
      <c r="B347" s="43"/>
      <c r="C347" s="43"/>
      <c r="D347" s="43"/>
      <c r="E347" s="43"/>
      <c r="F347" s="41"/>
      <c r="G347" s="42"/>
      <c r="H347" s="43"/>
      <c r="I347" s="44"/>
      <c r="J347" s="48" t="s">
        <v>42</v>
      </c>
      <c r="K347" s="49"/>
      <c r="L347" s="42"/>
      <c r="M347" s="86"/>
      <c r="N347" s="71"/>
      <c r="O347" s="72"/>
      <c r="P347" s="70"/>
      <c r="Q347" s="78"/>
      <c r="R347" s="79"/>
      <c r="S347" s="80">
        <v>5509.9</v>
      </c>
      <c r="T347" s="81"/>
      <c r="U347" s="88"/>
      <c r="V347" s="80">
        <f>+U347/S347*100</f>
        <v>0</v>
      </c>
      <c r="W347" s="81"/>
      <c r="X347" s="1"/>
    </row>
    <row r="348" spans="1:24" ht="23.25">
      <c r="A348" s="1"/>
      <c r="B348" s="43"/>
      <c r="C348" s="43"/>
      <c r="D348" s="43"/>
      <c r="E348" s="43"/>
      <c r="F348" s="41"/>
      <c r="G348" s="42"/>
      <c r="H348" s="43"/>
      <c r="I348" s="44"/>
      <c r="J348" s="48" t="s">
        <v>43</v>
      </c>
      <c r="K348" s="49"/>
      <c r="L348" s="42"/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3"/>
      <c r="C349" s="43"/>
      <c r="D349" s="43"/>
      <c r="E349" s="43"/>
      <c r="F349" s="41"/>
      <c r="G349" s="42"/>
      <c r="H349" s="40"/>
      <c r="I349" s="44"/>
      <c r="J349" s="48"/>
      <c r="K349" s="49"/>
      <c r="L349" s="42"/>
      <c r="M349" s="86"/>
      <c r="N349" s="71"/>
      <c r="O349" s="72"/>
      <c r="P349" s="70"/>
      <c r="Q349" s="78"/>
      <c r="R349" s="79"/>
      <c r="S349" s="80"/>
      <c r="T349" s="81"/>
      <c r="U349" s="88"/>
      <c r="V349" s="80"/>
      <c r="W349" s="81"/>
      <c r="X349" s="1"/>
    </row>
    <row r="350" spans="1:24" ht="23.25">
      <c r="A350" s="1"/>
      <c r="B350" s="43"/>
      <c r="C350" s="43"/>
      <c r="D350" s="43"/>
      <c r="E350" s="43"/>
      <c r="F350" s="41"/>
      <c r="G350" s="42"/>
      <c r="H350" s="40" t="s">
        <v>120</v>
      </c>
      <c r="I350" s="44"/>
      <c r="J350" s="48" t="s">
        <v>121</v>
      </c>
      <c r="K350" s="49"/>
      <c r="L350" s="42"/>
      <c r="M350" s="86"/>
      <c r="N350" s="71"/>
      <c r="O350" s="72"/>
      <c r="P350" s="70"/>
      <c r="Q350" s="78"/>
      <c r="R350" s="79"/>
      <c r="S350" s="80">
        <f>SUM(S351:S352)</f>
        <v>0</v>
      </c>
      <c r="T350" s="81">
        <f>SUM(T351:T352)</f>
        <v>6892.1</v>
      </c>
      <c r="U350" s="88">
        <f>SUM(U351:U352)</f>
        <v>6598.7</v>
      </c>
      <c r="V350" s="80"/>
      <c r="W350" s="81">
        <f>+U350/T350*100</f>
        <v>95.74295207556477</v>
      </c>
      <c r="X350" s="1"/>
    </row>
    <row r="351" spans="1:24" ht="23.25">
      <c r="A351" s="1"/>
      <c r="B351" s="43"/>
      <c r="C351" s="43"/>
      <c r="D351" s="43"/>
      <c r="E351" s="43"/>
      <c r="F351" s="41"/>
      <c r="G351" s="42"/>
      <c r="H351" s="40"/>
      <c r="I351" s="44"/>
      <c r="J351" s="48" t="s">
        <v>42</v>
      </c>
      <c r="K351" s="49"/>
      <c r="L351" s="42"/>
      <c r="M351" s="86"/>
      <c r="N351" s="71"/>
      <c r="O351" s="72"/>
      <c r="P351" s="70"/>
      <c r="Q351" s="78"/>
      <c r="R351" s="79"/>
      <c r="S351" s="80"/>
      <c r="T351" s="81">
        <v>6892.1</v>
      </c>
      <c r="U351" s="88">
        <v>6598.7</v>
      </c>
      <c r="V351" s="80"/>
      <c r="W351" s="81">
        <f>+U351/T351*100</f>
        <v>95.74295207556477</v>
      </c>
      <c r="X351" s="1"/>
    </row>
    <row r="352" spans="1:24" ht="23.25">
      <c r="A352" s="1"/>
      <c r="B352" s="43"/>
      <c r="C352" s="43"/>
      <c r="D352" s="43"/>
      <c r="E352" s="43"/>
      <c r="F352" s="41"/>
      <c r="G352" s="42"/>
      <c r="H352" s="43"/>
      <c r="I352" s="44"/>
      <c r="J352" s="48" t="s">
        <v>43</v>
      </c>
      <c r="K352" s="49"/>
      <c r="L352" s="42"/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3"/>
      <c r="C353" s="43"/>
      <c r="D353" s="43"/>
      <c r="E353" s="43"/>
      <c r="F353" s="41"/>
      <c r="G353" s="42"/>
      <c r="H353" s="40"/>
      <c r="I353" s="44"/>
      <c r="J353" s="48"/>
      <c r="K353" s="49"/>
      <c r="L353" s="42"/>
      <c r="M353" s="86"/>
      <c r="N353" s="71"/>
      <c r="O353" s="72"/>
      <c r="P353" s="70"/>
      <c r="Q353" s="78"/>
      <c r="R353" s="79"/>
      <c r="S353" s="80"/>
      <c r="T353" s="81"/>
      <c r="U353" s="88"/>
      <c r="V353" s="80"/>
      <c r="W353" s="81"/>
      <c r="X353" s="1"/>
    </row>
    <row r="354" spans="1:24" ht="23.25">
      <c r="A354" s="1"/>
      <c r="B354" s="43"/>
      <c r="C354" s="43"/>
      <c r="D354" s="43"/>
      <c r="E354" s="43"/>
      <c r="F354" s="50" t="s">
        <v>169</v>
      </c>
      <c r="G354" s="42"/>
      <c r="H354" s="43"/>
      <c r="I354" s="44"/>
      <c r="J354" s="48" t="s">
        <v>170</v>
      </c>
      <c r="K354" s="49"/>
      <c r="L354" s="42"/>
      <c r="M354" s="86"/>
      <c r="N354" s="71"/>
      <c r="O354" s="72"/>
      <c r="P354" s="70"/>
      <c r="Q354" s="78"/>
      <c r="R354" s="79"/>
      <c r="S354" s="80"/>
      <c r="T354" s="81"/>
      <c r="U354" s="88"/>
      <c r="V354" s="80"/>
      <c r="W354" s="81"/>
      <c r="X354" s="1"/>
    </row>
    <row r="355" spans="1:24" ht="23.25">
      <c r="A355" s="1"/>
      <c r="B355" s="43"/>
      <c r="C355" s="43"/>
      <c r="D355" s="43"/>
      <c r="E355" s="43"/>
      <c r="F355" s="41"/>
      <c r="G355" s="42"/>
      <c r="H355" s="43"/>
      <c r="I355" s="44"/>
      <c r="J355" s="48" t="s">
        <v>171</v>
      </c>
      <c r="K355" s="49"/>
      <c r="L355" s="42"/>
      <c r="M355" s="86"/>
      <c r="N355" s="71"/>
      <c r="O355" s="72"/>
      <c r="P355" s="70"/>
      <c r="Q355" s="78"/>
      <c r="R355" s="79"/>
      <c r="S355" s="80">
        <f>SUM(S356:S357)</f>
        <v>11370.8</v>
      </c>
      <c r="T355" s="81">
        <f>SUM(T356:T357)</f>
        <v>10654.8</v>
      </c>
      <c r="U355" s="88">
        <f>SUM(U356:U357)</f>
        <v>9690.7</v>
      </c>
      <c r="V355" s="80">
        <f>+U355/S355*100</f>
        <v>85.22443451648081</v>
      </c>
      <c r="W355" s="81">
        <f>+U355/T355*100</f>
        <v>90.95149603934378</v>
      </c>
      <c r="X355" s="1"/>
    </row>
    <row r="356" spans="1:24" ht="23.25">
      <c r="A356" s="1"/>
      <c r="B356" s="43"/>
      <c r="C356" s="43"/>
      <c r="D356" s="43"/>
      <c r="E356" s="43"/>
      <c r="F356" s="50"/>
      <c r="G356" s="42"/>
      <c r="H356" s="43"/>
      <c r="I356" s="44"/>
      <c r="J356" s="48" t="s">
        <v>42</v>
      </c>
      <c r="K356" s="49"/>
      <c r="L356" s="42"/>
      <c r="M356" s="86"/>
      <c r="N356" s="71"/>
      <c r="O356" s="72"/>
      <c r="P356" s="70"/>
      <c r="Q356" s="78"/>
      <c r="R356" s="79"/>
      <c r="S356" s="80">
        <f>+S370</f>
        <v>11370.8</v>
      </c>
      <c r="T356" s="81">
        <f>+T370</f>
        <v>10654.8</v>
      </c>
      <c r="U356" s="88">
        <f>+U370</f>
        <v>9690.7</v>
      </c>
      <c r="V356" s="80">
        <f>+U356/S356*100</f>
        <v>85.22443451648081</v>
      </c>
      <c r="W356" s="81">
        <f>+U356/T356*100</f>
        <v>90.95149603934378</v>
      </c>
      <c r="X356" s="1"/>
    </row>
    <row r="357" spans="1:24" ht="23.25">
      <c r="A357" s="1"/>
      <c r="B357" s="43"/>
      <c r="C357" s="43"/>
      <c r="D357" s="43"/>
      <c r="E357" s="43"/>
      <c r="F357" s="41"/>
      <c r="G357" s="42"/>
      <c r="H357" s="43"/>
      <c r="I357" s="44"/>
      <c r="J357" s="48" t="s">
        <v>43</v>
      </c>
      <c r="K357" s="49"/>
      <c r="L357" s="42"/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3"/>
      <c r="C358" s="43"/>
      <c r="D358" s="43"/>
      <c r="E358" s="43"/>
      <c r="F358" s="50"/>
      <c r="G358" s="42"/>
      <c r="H358" s="43"/>
      <c r="I358" s="44"/>
      <c r="J358" s="48"/>
      <c r="K358" s="49"/>
      <c r="L358" s="42"/>
      <c r="M358" s="86"/>
      <c r="N358" s="71"/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3"/>
      <c r="C359" s="43"/>
      <c r="D359" s="43"/>
      <c r="E359" s="43"/>
      <c r="F359" s="50"/>
      <c r="G359" s="89" t="s">
        <v>52</v>
      </c>
      <c r="H359" s="43"/>
      <c r="I359" s="44"/>
      <c r="J359" s="48" t="s">
        <v>53</v>
      </c>
      <c r="K359" s="49"/>
      <c r="L359" s="42"/>
      <c r="M359" s="86"/>
      <c r="N359" s="71"/>
      <c r="O359" s="72"/>
      <c r="P359" s="70"/>
      <c r="Q359" s="78"/>
      <c r="R359" s="79"/>
      <c r="S359" s="80">
        <f>SUM(S370:S371)</f>
        <v>11370.8</v>
      </c>
      <c r="T359" s="81">
        <f>SUM(T370:T371)</f>
        <v>10654.8</v>
      </c>
      <c r="U359" s="88">
        <f>SUM(U370:U371)</f>
        <v>9690.7</v>
      </c>
      <c r="V359" s="80">
        <f>+U359/S359*100</f>
        <v>85.22443451648081</v>
      </c>
      <c r="W359" s="81">
        <f>+U359/T359*100</f>
        <v>90.95149603934378</v>
      </c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417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36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25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37</v>
      </c>
      <c r="O364" s="62"/>
      <c r="P364" s="62"/>
      <c r="Q364" s="62"/>
      <c r="R364" s="63"/>
      <c r="S364" s="14" t="s">
        <v>3</v>
      </c>
      <c r="T364" s="15"/>
      <c r="U364" s="15"/>
      <c r="V364" s="15"/>
      <c r="W364" s="16"/>
      <c r="X364" s="1"/>
    </row>
    <row r="365" spans="1:24" ht="23.25">
      <c r="A365" s="1"/>
      <c r="B365" s="20" t="s">
        <v>26</v>
      </c>
      <c r="C365" s="21"/>
      <c r="D365" s="21"/>
      <c r="E365" s="21"/>
      <c r="F365" s="21"/>
      <c r="G365" s="21"/>
      <c r="H365" s="61"/>
      <c r="I365" s="1"/>
      <c r="J365" s="2" t="s">
        <v>5</v>
      </c>
      <c r="K365" s="18"/>
      <c r="L365" s="23" t="s">
        <v>34</v>
      </c>
      <c r="M365" s="23" t="s">
        <v>22</v>
      </c>
      <c r="N365" s="64"/>
      <c r="O365" s="17"/>
      <c r="P365" s="65"/>
      <c r="Q365" s="23" t="s">
        <v>4</v>
      </c>
      <c r="R365" s="16"/>
      <c r="S365" s="20" t="s">
        <v>38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35</v>
      </c>
      <c r="M366" s="30" t="s">
        <v>23</v>
      </c>
      <c r="N366" s="28" t="s">
        <v>7</v>
      </c>
      <c r="O366" s="67" t="s">
        <v>8</v>
      </c>
      <c r="P366" s="28" t="s">
        <v>9</v>
      </c>
      <c r="Q366" s="20" t="s">
        <v>32</v>
      </c>
      <c r="R366" s="22"/>
      <c r="S366" s="24"/>
      <c r="T366" s="25"/>
      <c r="U366" s="1"/>
      <c r="V366" s="14" t="s">
        <v>4</v>
      </c>
      <c r="W366" s="16"/>
      <c r="X366" s="1"/>
    </row>
    <row r="367" spans="1:24" ht="23.25">
      <c r="A367" s="1"/>
      <c r="B367" s="14" t="s">
        <v>15</v>
      </c>
      <c r="C367" s="14" t="s">
        <v>16</v>
      </c>
      <c r="D367" s="14" t="s">
        <v>17</v>
      </c>
      <c r="E367" s="14" t="s">
        <v>18</v>
      </c>
      <c r="F367" s="27" t="s">
        <v>19</v>
      </c>
      <c r="G367" s="2" t="s">
        <v>6</v>
      </c>
      <c r="H367" s="14" t="s">
        <v>20</v>
      </c>
      <c r="I367" s="24"/>
      <c r="J367" s="1"/>
      <c r="K367" s="18"/>
      <c r="L367" s="26" t="s">
        <v>21</v>
      </c>
      <c r="M367" s="28" t="s">
        <v>24</v>
      </c>
      <c r="N367" s="28"/>
      <c r="O367" s="28"/>
      <c r="P367" s="28"/>
      <c r="Q367" s="26" t="s">
        <v>27</v>
      </c>
      <c r="R367" s="29" t="s">
        <v>27</v>
      </c>
      <c r="S367" s="30" t="s">
        <v>7</v>
      </c>
      <c r="T367" s="28" t="s">
        <v>10</v>
      </c>
      <c r="U367" s="26" t="s">
        <v>11</v>
      </c>
      <c r="V367" s="14" t="s">
        <v>12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28</v>
      </c>
      <c r="R368" s="37" t="s">
        <v>29</v>
      </c>
      <c r="S368" s="31"/>
      <c r="T368" s="32"/>
      <c r="U368" s="33"/>
      <c r="V368" s="38" t="s">
        <v>30</v>
      </c>
      <c r="W368" s="39" t="s">
        <v>31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122</v>
      </c>
      <c r="C370" s="40" t="s">
        <v>58</v>
      </c>
      <c r="D370" s="40" t="s">
        <v>46</v>
      </c>
      <c r="E370" s="40" t="s">
        <v>48</v>
      </c>
      <c r="F370" s="50" t="s">
        <v>169</v>
      </c>
      <c r="G370" s="89" t="s">
        <v>52</v>
      </c>
      <c r="H370" s="43"/>
      <c r="I370" s="44"/>
      <c r="J370" s="48" t="s">
        <v>42</v>
      </c>
      <c r="K370" s="49"/>
      <c r="L370" s="42"/>
      <c r="M370" s="86"/>
      <c r="N370" s="71"/>
      <c r="O370" s="72"/>
      <c r="P370" s="70"/>
      <c r="Q370" s="78"/>
      <c r="R370" s="79"/>
      <c r="S370" s="80">
        <f>+S374</f>
        <v>11370.8</v>
      </c>
      <c r="T370" s="81">
        <f>+T374</f>
        <v>10654.8</v>
      </c>
      <c r="U370" s="88">
        <f>+U374</f>
        <v>9690.7</v>
      </c>
      <c r="V370" s="80">
        <f>+U370/S370*100</f>
        <v>85.22443451648081</v>
      </c>
      <c r="W370" s="81">
        <f>+U370/T370*100</f>
        <v>90.95149603934378</v>
      </c>
      <c r="X370" s="1"/>
    </row>
    <row r="371" spans="1:24" ht="23.25">
      <c r="A371" s="1"/>
      <c r="B371" s="40"/>
      <c r="C371" s="40"/>
      <c r="D371" s="40"/>
      <c r="E371" s="40"/>
      <c r="F371" s="41"/>
      <c r="G371" s="42"/>
      <c r="H371" s="43"/>
      <c r="I371" s="44"/>
      <c r="J371" s="48" t="s">
        <v>43</v>
      </c>
      <c r="K371" s="49"/>
      <c r="L371" s="42"/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43"/>
      <c r="C372" s="43"/>
      <c r="D372" s="43"/>
      <c r="E372" s="43"/>
      <c r="F372" s="41"/>
      <c r="G372" s="42"/>
      <c r="H372" s="43"/>
      <c r="I372" s="44"/>
      <c r="J372" s="48"/>
      <c r="K372" s="49"/>
      <c r="L372" s="42"/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3"/>
      <c r="C373" s="43"/>
      <c r="D373" s="43"/>
      <c r="E373" s="43"/>
      <c r="F373" s="41"/>
      <c r="G373" s="42"/>
      <c r="H373" s="40" t="s">
        <v>56</v>
      </c>
      <c r="I373" s="44"/>
      <c r="J373" s="48" t="s">
        <v>57</v>
      </c>
      <c r="K373" s="49"/>
      <c r="L373" s="42"/>
      <c r="M373" s="86"/>
      <c r="N373" s="71"/>
      <c r="O373" s="72"/>
      <c r="P373" s="70"/>
      <c r="Q373" s="78"/>
      <c r="R373" s="79"/>
      <c r="S373" s="80">
        <f>SUM(S374:S375)</f>
        <v>11370.8</v>
      </c>
      <c r="T373" s="81">
        <f>SUM(T374:T375)</f>
        <v>10654.8</v>
      </c>
      <c r="U373" s="88">
        <f>SUM(U374:U375)</f>
        <v>9690.7</v>
      </c>
      <c r="V373" s="80">
        <f>+U373/S373*100</f>
        <v>85.22443451648081</v>
      </c>
      <c r="W373" s="81">
        <f>+U373/T373*100</f>
        <v>90.95149603934378</v>
      </c>
      <c r="X373" s="1"/>
    </row>
    <row r="374" spans="1:24" ht="23.25">
      <c r="A374" s="1"/>
      <c r="B374" s="43"/>
      <c r="C374" s="43"/>
      <c r="D374" s="43"/>
      <c r="E374" s="43"/>
      <c r="F374" s="50"/>
      <c r="G374" s="42"/>
      <c r="H374" s="43"/>
      <c r="I374" s="44"/>
      <c r="J374" s="48" t="s">
        <v>42</v>
      </c>
      <c r="K374" s="49"/>
      <c r="L374" s="42"/>
      <c r="M374" s="86"/>
      <c r="N374" s="71"/>
      <c r="O374" s="72"/>
      <c r="P374" s="70"/>
      <c r="Q374" s="78"/>
      <c r="R374" s="79"/>
      <c r="S374" s="80">
        <v>11370.8</v>
      </c>
      <c r="T374" s="81">
        <v>10654.8</v>
      </c>
      <c r="U374" s="88">
        <v>9690.7</v>
      </c>
      <c r="V374" s="80">
        <f>+U374/S374*100</f>
        <v>85.22443451648081</v>
      </c>
      <c r="W374" s="81">
        <f>+U374/T374*100</f>
        <v>90.95149603934378</v>
      </c>
      <c r="X374" s="1"/>
    </row>
    <row r="375" spans="1:24" ht="23.25">
      <c r="A375" s="1"/>
      <c r="B375" s="43"/>
      <c r="C375" s="43"/>
      <c r="D375" s="43"/>
      <c r="E375" s="43"/>
      <c r="F375" s="41"/>
      <c r="G375" s="42"/>
      <c r="H375" s="43"/>
      <c r="I375" s="44"/>
      <c r="J375" s="48" t="s">
        <v>43</v>
      </c>
      <c r="K375" s="49"/>
      <c r="L375" s="42"/>
      <c r="M375" s="86"/>
      <c r="N375" s="71"/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3"/>
      <c r="C376" s="43"/>
      <c r="D376" s="43"/>
      <c r="E376" s="43"/>
      <c r="F376" s="41"/>
      <c r="G376" s="42"/>
      <c r="H376" s="40"/>
      <c r="I376" s="44"/>
      <c r="J376" s="48"/>
      <c r="K376" s="49"/>
      <c r="L376" s="42"/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3"/>
      <c r="C377" s="43"/>
      <c r="D377" s="43"/>
      <c r="E377" s="43"/>
      <c r="F377" s="50" t="s">
        <v>172</v>
      </c>
      <c r="G377" s="42"/>
      <c r="H377" s="43"/>
      <c r="I377" s="44"/>
      <c r="J377" s="48" t="s">
        <v>173</v>
      </c>
      <c r="K377" s="49"/>
      <c r="L377" s="42"/>
      <c r="M377" s="86"/>
      <c r="N377" s="71"/>
      <c r="O377" s="72"/>
      <c r="P377" s="70"/>
      <c r="Q377" s="78"/>
      <c r="R377" s="79"/>
      <c r="S377" s="80">
        <f>SUM(S378:S379)</f>
        <v>50897.9</v>
      </c>
      <c r="T377" s="81">
        <f>SUM(T378:T379)</f>
        <v>56161.299999999996</v>
      </c>
      <c r="U377" s="88">
        <f>SUM(U378:U379)</f>
        <v>49781</v>
      </c>
      <c r="V377" s="80">
        <f>+U377/S377*100</f>
        <v>97.80560691109063</v>
      </c>
      <c r="W377" s="81">
        <f>+U377/T377*100</f>
        <v>88.6393299300408</v>
      </c>
      <c r="X377" s="1"/>
    </row>
    <row r="378" spans="1:24" ht="23.25">
      <c r="A378" s="1"/>
      <c r="B378" s="43"/>
      <c r="C378" s="43"/>
      <c r="D378" s="43"/>
      <c r="E378" s="43"/>
      <c r="F378" s="41"/>
      <c r="G378" s="42"/>
      <c r="H378" s="43"/>
      <c r="I378" s="44"/>
      <c r="J378" s="48" t="s">
        <v>42</v>
      </c>
      <c r="K378" s="49"/>
      <c r="L378" s="42"/>
      <c r="M378" s="86"/>
      <c r="N378" s="71"/>
      <c r="O378" s="72"/>
      <c r="P378" s="70"/>
      <c r="Q378" s="78"/>
      <c r="R378" s="79"/>
      <c r="S378" s="80">
        <f aca="true" t="shared" si="19" ref="S378:U379">+S382</f>
        <v>36354.700000000004</v>
      </c>
      <c r="T378" s="81">
        <f t="shared" si="19"/>
        <v>37713.2</v>
      </c>
      <c r="U378" s="88">
        <f t="shared" si="19"/>
        <v>32137.7</v>
      </c>
      <c r="V378" s="80">
        <f>+U378/S378*100</f>
        <v>88.40039939815209</v>
      </c>
      <c r="W378" s="81">
        <f>+U378/T378*100</f>
        <v>85.21605167421488</v>
      </c>
      <c r="X378" s="1"/>
    </row>
    <row r="379" spans="1:24" ht="23.25">
      <c r="A379" s="1"/>
      <c r="B379" s="43"/>
      <c r="C379" s="43"/>
      <c r="D379" s="43"/>
      <c r="E379" s="43"/>
      <c r="F379" s="41"/>
      <c r="G379" s="42"/>
      <c r="H379" s="43"/>
      <c r="I379" s="44"/>
      <c r="J379" s="48" t="s">
        <v>43</v>
      </c>
      <c r="K379" s="49"/>
      <c r="L379" s="42"/>
      <c r="M379" s="86"/>
      <c r="N379" s="71"/>
      <c r="O379" s="72"/>
      <c r="P379" s="70"/>
      <c r="Q379" s="78"/>
      <c r="R379" s="79"/>
      <c r="S379" s="80">
        <f t="shared" si="19"/>
        <v>14543.199999999999</v>
      </c>
      <c r="T379" s="81">
        <f t="shared" si="19"/>
        <v>18448.1</v>
      </c>
      <c r="U379" s="88">
        <f t="shared" si="19"/>
        <v>17643.3</v>
      </c>
      <c r="V379" s="80">
        <f>+U379/S379*100</f>
        <v>121.31649155619122</v>
      </c>
      <c r="W379" s="81">
        <f>+U379/T379*100</f>
        <v>95.63749112374717</v>
      </c>
      <c r="X379" s="1"/>
    </row>
    <row r="380" spans="1:24" ht="23.25">
      <c r="A380" s="1"/>
      <c r="B380" s="43"/>
      <c r="C380" s="43"/>
      <c r="D380" s="43"/>
      <c r="E380" s="43"/>
      <c r="F380" s="41"/>
      <c r="G380" s="42"/>
      <c r="H380" s="43"/>
      <c r="I380" s="44"/>
      <c r="J380" s="48"/>
      <c r="K380" s="49"/>
      <c r="L380" s="42"/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3"/>
      <c r="C381" s="43"/>
      <c r="D381" s="43"/>
      <c r="E381" s="43"/>
      <c r="F381" s="41"/>
      <c r="G381" s="89" t="s">
        <v>52</v>
      </c>
      <c r="H381" s="43"/>
      <c r="I381" s="44"/>
      <c r="J381" s="48" t="s">
        <v>53</v>
      </c>
      <c r="K381" s="49"/>
      <c r="L381" s="42"/>
      <c r="M381" s="86"/>
      <c r="N381" s="71"/>
      <c r="O381" s="72"/>
      <c r="P381" s="70"/>
      <c r="Q381" s="78"/>
      <c r="R381" s="79"/>
      <c r="S381" s="80">
        <f>SUM(S382:S383)</f>
        <v>50897.9</v>
      </c>
      <c r="T381" s="81">
        <f>SUM(T382:T383)</f>
        <v>56161.299999999996</v>
      </c>
      <c r="U381" s="88">
        <f>SUM(U382:U383)</f>
        <v>49781</v>
      </c>
      <c r="V381" s="80">
        <f>+U381/S381*100</f>
        <v>97.80560691109063</v>
      </c>
      <c r="W381" s="81">
        <f>+U381/T381*100</f>
        <v>88.6393299300408</v>
      </c>
      <c r="X381" s="1"/>
    </row>
    <row r="382" spans="1:24" ht="23.25">
      <c r="A382" s="1"/>
      <c r="B382" s="43"/>
      <c r="C382" s="43"/>
      <c r="D382" s="43"/>
      <c r="E382" s="43"/>
      <c r="F382" s="50"/>
      <c r="G382" s="42"/>
      <c r="H382" s="43"/>
      <c r="I382" s="44"/>
      <c r="J382" s="48" t="s">
        <v>42</v>
      </c>
      <c r="K382" s="49"/>
      <c r="L382" s="42"/>
      <c r="M382" s="86"/>
      <c r="N382" s="71"/>
      <c r="O382" s="72"/>
      <c r="P382" s="70"/>
      <c r="Q382" s="78"/>
      <c r="R382" s="79"/>
      <c r="S382" s="80">
        <f aca="true" t="shared" si="20" ref="S382:U383">+S488+S520+S561+S575</f>
        <v>36354.700000000004</v>
      </c>
      <c r="T382" s="81">
        <f t="shared" si="20"/>
        <v>37713.2</v>
      </c>
      <c r="U382" s="88">
        <f t="shared" si="20"/>
        <v>32137.7</v>
      </c>
      <c r="V382" s="80">
        <f>+U382/S382*100</f>
        <v>88.40039939815209</v>
      </c>
      <c r="W382" s="81">
        <f>+U382/T382*100</f>
        <v>85.21605167421488</v>
      </c>
      <c r="X382" s="1"/>
    </row>
    <row r="383" spans="1:24" ht="23.25">
      <c r="A383" s="1"/>
      <c r="B383" s="43"/>
      <c r="C383" s="43"/>
      <c r="D383" s="43"/>
      <c r="E383" s="43"/>
      <c r="F383" s="41"/>
      <c r="G383" s="42"/>
      <c r="H383" s="43"/>
      <c r="I383" s="44"/>
      <c r="J383" s="48" t="s">
        <v>43</v>
      </c>
      <c r="K383" s="49"/>
      <c r="L383" s="42"/>
      <c r="M383" s="86"/>
      <c r="N383" s="71"/>
      <c r="O383" s="72"/>
      <c r="P383" s="70"/>
      <c r="Q383" s="78"/>
      <c r="R383" s="79"/>
      <c r="S383" s="80">
        <f t="shared" si="20"/>
        <v>14543.199999999999</v>
      </c>
      <c r="T383" s="81">
        <f t="shared" si="20"/>
        <v>18448.1</v>
      </c>
      <c r="U383" s="88">
        <f t="shared" si="20"/>
        <v>17643.3</v>
      </c>
      <c r="V383" s="80">
        <f>+U383/S383*100</f>
        <v>121.31649155619122</v>
      </c>
      <c r="W383" s="81">
        <f>+U383/T383*100</f>
        <v>95.63749112374717</v>
      </c>
      <c r="X383" s="1"/>
    </row>
    <row r="384" spans="1:24" ht="23.25">
      <c r="A384" s="1"/>
      <c r="B384" s="43"/>
      <c r="C384" s="43"/>
      <c r="D384" s="43"/>
      <c r="E384" s="43"/>
      <c r="F384" s="41"/>
      <c r="G384" s="42"/>
      <c r="H384" s="40"/>
      <c r="I384" s="44"/>
      <c r="J384" s="48"/>
      <c r="K384" s="49"/>
      <c r="L384" s="42"/>
      <c r="M384" s="86"/>
      <c r="N384" s="71"/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3"/>
      <c r="C385" s="43"/>
      <c r="D385" s="43"/>
      <c r="E385" s="43"/>
      <c r="F385" s="41"/>
      <c r="G385" s="42"/>
      <c r="H385" s="40"/>
      <c r="I385" s="44"/>
      <c r="J385" s="48" t="s">
        <v>129</v>
      </c>
      <c r="K385" s="49"/>
      <c r="L385" s="42" t="s">
        <v>174</v>
      </c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3"/>
      <c r="C386" s="43"/>
      <c r="D386" s="43"/>
      <c r="E386" s="43"/>
      <c r="F386" s="41"/>
      <c r="G386" s="42"/>
      <c r="H386" s="43"/>
      <c r="I386" s="44"/>
      <c r="J386" s="48" t="s">
        <v>131</v>
      </c>
      <c r="K386" s="49"/>
      <c r="L386" s="42" t="s">
        <v>175</v>
      </c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3"/>
      <c r="C387" s="43"/>
      <c r="D387" s="43"/>
      <c r="E387" s="43"/>
      <c r="F387" s="41"/>
      <c r="G387" s="42"/>
      <c r="H387" s="43"/>
      <c r="I387" s="44"/>
      <c r="J387" s="48" t="s">
        <v>133</v>
      </c>
      <c r="K387" s="49"/>
      <c r="L387" s="42" t="s">
        <v>176</v>
      </c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3"/>
      <c r="C388" s="43"/>
      <c r="D388" s="43"/>
      <c r="E388" s="43"/>
      <c r="F388" s="41"/>
      <c r="G388" s="42"/>
      <c r="H388" s="43"/>
      <c r="I388" s="44"/>
      <c r="J388" s="48"/>
      <c r="K388" s="49"/>
      <c r="L388" s="42" t="s">
        <v>177</v>
      </c>
      <c r="M388" s="86"/>
      <c r="N388" s="71"/>
      <c r="O388" s="72"/>
      <c r="P388" s="70"/>
      <c r="Q388" s="78"/>
      <c r="R388" s="79"/>
      <c r="S388" s="80"/>
      <c r="T388" s="81"/>
      <c r="U388" s="88"/>
      <c r="V388" s="80"/>
      <c r="W388" s="81"/>
      <c r="X388" s="1"/>
    </row>
    <row r="389" spans="1:24" ht="23.25">
      <c r="A389" s="1"/>
      <c r="B389" s="43"/>
      <c r="C389" s="43"/>
      <c r="D389" s="43"/>
      <c r="E389" s="43"/>
      <c r="F389" s="41"/>
      <c r="G389" s="42"/>
      <c r="H389" s="43"/>
      <c r="I389" s="44"/>
      <c r="J389" s="48"/>
      <c r="K389" s="49"/>
      <c r="L389" s="42" t="s">
        <v>178</v>
      </c>
      <c r="M389" s="86" t="s">
        <v>150</v>
      </c>
      <c r="N389" s="71">
        <v>1</v>
      </c>
      <c r="O389" s="72">
        <v>1</v>
      </c>
      <c r="P389" s="70">
        <v>1</v>
      </c>
      <c r="Q389" s="78">
        <f>+P389/N389*100</f>
        <v>100</v>
      </c>
      <c r="R389" s="79">
        <f>+P389/O389*100</f>
        <v>100</v>
      </c>
      <c r="S389" s="80">
        <f>SUM(S390:S391)</f>
        <v>7056</v>
      </c>
      <c r="T389" s="81">
        <f>SUM(T390:T391)</f>
        <v>8647.099999999999</v>
      </c>
      <c r="U389" s="88">
        <f>SUM(U390:U391)</f>
        <v>6722.1</v>
      </c>
      <c r="V389" s="80">
        <f>+U389/S389*100</f>
        <v>95.26785714285715</v>
      </c>
      <c r="W389" s="81">
        <f>+U389/T389*100</f>
        <v>77.73820124666074</v>
      </c>
      <c r="X389" s="1"/>
    </row>
    <row r="390" spans="1:24" ht="23.25">
      <c r="A390" s="1"/>
      <c r="B390" s="43"/>
      <c r="C390" s="43"/>
      <c r="D390" s="43"/>
      <c r="E390" s="43"/>
      <c r="F390" s="41"/>
      <c r="G390" s="42"/>
      <c r="H390" s="43"/>
      <c r="I390" s="44"/>
      <c r="J390" s="48" t="s">
        <v>42</v>
      </c>
      <c r="K390" s="49"/>
      <c r="L390" s="42"/>
      <c r="M390" s="86"/>
      <c r="N390" s="71"/>
      <c r="O390" s="72"/>
      <c r="P390" s="70"/>
      <c r="Q390" s="78"/>
      <c r="R390" s="79"/>
      <c r="S390" s="80">
        <v>3204.1</v>
      </c>
      <c r="T390" s="81">
        <v>3745.2</v>
      </c>
      <c r="U390" s="88">
        <v>2572.1</v>
      </c>
      <c r="V390" s="80">
        <f>+U390/S390*100</f>
        <v>80.2752723073562</v>
      </c>
      <c r="W390" s="81">
        <f>+U390/T390*100</f>
        <v>68.67724020079035</v>
      </c>
      <c r="X390" s="1"/>
    </row>
    <row r="391" spans="1:24" ht="23.25">
      <c r="A391" s="1"/>
      <c r="B391" s="43"/>
      <c r="C391" s="43"/>
      <c r="D391" s="43"/>
      <c r="E391" s="43"/>
      <c r="F391" s="41"/>
      <c r="G391" s="42"/>
      <c r="H391" s="43"/>
      <c r="I391" s="44"/>
      <c r="J391" s="48" t="s">
        <v>43</v>
      </c>
      <c r="K391" s="49"/>
      <c r="L391" s="42"/>
      <c r="M391" s="86"/>
      <c r="N391" s="71"/>
      <c r="O391" s="72"/>
      <c r="P391" s="70"/>
      <c r="Q391" s="78"/>
      <c r="R391" s="79"/>
      <c r="S391" s="80">
        <v>3851.9</v>
      </c>
      <c r="T391" s="81">
        <v>4901.9</v>
      </c>
      <c r="U391" s="88">
        <v>4150</v>
      </c>
      <c r="V391" s="80">
        <f>+U391/S391*100</f>
        <v>107.73903787741115</v>
      </c>
      <c r="W391" s="81">
        <f>+U391/T391*100</f>
        <v>84.66104979701748</v>
      </c>
      <c r="X391" s="1"/>
    </row>
    <row r="392" spans="1:24" ht="23.25">
      <c r="A392" s="1"/>
      <c r="B392" s="43"/>
      <c r="C392" s="43"/>
      <c r="D392" s="43"/>
      <c r="E392" s="43"/>
      <c r="F392" s="41"/>
      <c r="G392" s="42"/>
      <c r="H392" s="43"/>
      <c r="I392" s="44"/>
      <c r="J392" s="48"/>
      <c r="K392" s="49"/>
      <c r="L392" s="42"/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3"/>
      <c r="C393" s="43"/>
      <c r="D393" s="43"/>
      <c r="E393" s="43"/>
      <c r="F393" s="41"/>
      <c r="G393" s="42"/>
      <c r="H393" s="43"/>
      <c r="I393" s="44"/>
      <c r="J393" s="48" t="s">
        <v>129</v>
      </c>
      <c r="K393" s="49"/>
      <c r="L393" s="42" t="s">
        <v>179</v>
      </c>
      <c r="M393" s="86"/>
      <c r="N393" s="71"/>
      <c r="O393" s="72"/>
      <c r="P393" s="70"/>
      <c r="Q393" s="78"/>
      <c r="R393" s="79"/>
      <c r="S393" s="80"/>
      <c r="T393" s="81"/>
      <c r="U393" s="88"/>
      <c r="V393" s="80"/>
      <c r="W393" s="81"/>
      <c r="X393" s="1"/>
    </row>
    <row r="394" spans="1:24" ht="23.25">
      <c r="A394" s="1"/>
      <c r="B394" s="43"/>
      <c r="C394" s="43"/>
      <c r="D394" s="43"/>
      <c r="E394" s="43"/>
      <c r="F394" s="41"/>
      <c r="G394" s="42"/>
      <c r="H394" s="40"/>
      <c r="I394" s="44"/>
      <c r="J394" s="48" t="s">
        <v>131</v>
      </c>
      <c r="K394" s="49"/>
      <c r="L394" s="42" t="s">
        <v>180</v>
      </c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3"/>
      <c r="C395" s="43"/>
      <c r="D395" s="43"/>
      <c r="E395" s="43"/>
      <c r="F395" s="41"/>
      <c r="G395" s="42"/>
      <c r="H395" s="43"/>
      <c r="I395" s="44"/>
      <c r="J395" s="48" t="s">
        <v>133</v>
      </c>
      <c r="K395" s="49"/>
      <c r="L395" s="42" t="s">
        <v>181</v>
      </c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3"/>
      <c r="C396" s="43"/>
      <c r="D396" s="43"/>
      <c r="E396" s="43"/>
      <c r="F396" s="41"/>
      <c r="G396" s="42"/>
      <c r="H396" s="40"/>
      <c r="I396" s="44"/>
      <c r="J396" s="48"/>
      <c r="K396" s="49"/>
      <c r="L396" s="42" t="s">
        <v>182</v>
      </c>
      <c r="M396" s="86" t="s">
        <v>183</v>
      </c>
      <c r="N396" s="71">
        <v>50</v>
      </c>
      <c r="O396" s="72">
        <v>50</v>
      </c>
      <c r="P396" s="70">
        <v>52</v>
      </c>
      <c r="Q396" s="78">
        <f>+P396/N396*100</f>
        <v>104</v>
      </c>
      <c r="R396" s="79">
        <f>+P396/O396*100</f>
        <v>104</v>
      </c>
      <c r="S396" s="80">
        <f>SUM(S397:S398)</f>
        <v>557.6</v>
      </c>
      <c r="T396" s="81">
        <f>SUM(T397:T398)</f>
        <v>653.8</v>
      </c>
      <c r="U396" s="88">
        <f>SUM(U397:U398)</f>
        <v>566.4</v>
      </c>
      <c r="V396" s="80">
        <f>+U396/S396*100</f>
        <v>101.57819225251075</v>
      </c>
      <c r="W396" s="81">
        <f>+U396/T396*100</f>
        <v>86.63199755276844</v>
      </c>
      <c r="X396" s="1"/>
    </row>
    <row r="397" spans="1:24" ht="23.25">
      <c r="A397" s="1"/>
      <c r="B397" s="43"/>
      <c r="C397" s="43"/>
      <c r="D397" s="43"/>
      <c r="E397" s="43"/>
      <c r="F397" s="41"/>
      <c r="G397" s="42"/>
      <c r="H397" s="43"/>
      <c r="I397" s="44"/>
      <c r="J397" s="48" t="s">
        <v>42</v>
      </c>
      <c r="K397" s="49"/>
      <c r="L397" s="42"/>
      <c r="M397" s="86"/>
      <c r="N397" s="71"/>
      <c r="O397" s="72"/>
      <c r="P397" s="70"/>
      <c r="Q397" s="78"/>
      <c r="R397" s="79"/>
      <c r="S397" s="80">
        <v>557.6</v>
      </c>
      <c r="T397" s="81">
        <v>653.8</v>
      </c>
      <c r="U397" s="88">
        <v>566.4</v>
      </c>
      <c r="V397" s="80">
        <f>+U397/S397*100</f>
        <v>101.57819225251075</v>
      </c>
      <c r="W397" s="81">
        <f>+U397/T397*100</f>
        <v>86.63199755276844</v>
      </c>
      <c r="X397" s="1"/>
    </row>
    <row r="398" spans="1:24" ht="23.25">
      <c r="A398" s="1"/>
      <c r="B398" s="43"/>
      <c r="C398" s="43"/>
      <c r="D398" s="43"/>
      <c r="E398" s="43"/>
      <c r="F398" s="41"/>
      <c r="G398" s="42"/>
      <c r="H398" s="40"/>
      <c r="I398" s="44"/>
      <c r="J398" s="48" t="s">
        <v>43</v>
      </c>
      <c r="K398" s="49"/>
      <c r="L398" s="42"/>
      <c r="M398" s="86"/>
      <c r="N398" s="71"/>
      <c r="O398" s="72"/>
      <c r="P398" s="70"/>
      <c r="Q398" s="78"/>
      <c r="R398" s="79"/>
      <c r="S398" s="80"/>
      <c r="T398" s="81"/>
      <c r="U398" s="88"/>
      <c r="V398" s="80"/>
      <c r="W398" s="81"/>
      <c r="X398" s="1"/>
    </row>
    <row r="399" spans="1:24" ht="23.25">
      <c r="A399" s="1"/>
      <c r="B399" s="43"/>
      <c r="C399" s="43"/>
      <c r="D399" s="43"/>
      <c r="E399" s="43"/>
      <c r="F399" s="41"/>
      <c r="G399" s="42"/>
      <c r="H399" s="43"/>
      <c r="I399" s="44"/>
      <c r="J399" s="48"/>
      <c r="K399" s="49"/>
      <c r="L399" s="42"/>
      <c r="M399" s="86"/>
      <c r="N399" s="71"/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3"/>
      <c r="C400" s="43"/>
      <c r="D400" s="43"/>
      <c r="E400" s="43"/>
      <c r="F400" s="41"/>
      <c r="G400" s="42"/>
      <c r="H400" s="43"/>
      <c r="I400" s="44"/>
      <c r="J400" s="48" t="s">
        <v>184</v>
      </c>
      <c r="K400" s="49"/>
      <c r="L400" s="42" t="s">
        <v>185</v>
      </c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3"/>
      <c r="C401" s="43"/>
      <c r="D401" s="43"/>
      <c r="E401" s="43"/>
      <c r="F401" s="50"/>
      <c r="G401" s="42"/>
      <c r="H401" s="43"/>
      <c r="I401" s="44"/>
      <c r="J401" s="48" t="s">
        <v>186</v>
      </c>
      <c r="K401" s="49"/>
      <c r="L401" s="42" t="s">
        <v>187</v>
      </c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3"/>
      <c r="C402" s="43"/>
      <c r="D402" s="43"/>
      <c r="E402" s="43"/>
      <c r="F402" s="41"/>
      <c r="G402" s="42"/>
      <c r="H402" s="43"/>
      <c r="I402" s="44"/>
      <c r="J402" s="48"/>
      <c r="K402" s="49"/>
      <c r="L402" s="42" t="s">
        <v>188</v>
      </c>
      <c r="M402" s="86"/>
      <c r="N402" s="71"/>
      <c r="O402" s="72"/>
      <c r="P402" s="70"/>
      <c r="Q402" s="78"/>
      <c r="R402" s="79"/>
      <c r="S402" s="80"/>
      <c r="T402" s="81"/>
      <c r="U402" s="88"/>
      <c r="V402" s="80"/>
      <c r="W402" s="81"/>
      <c r="X402" s="1"/>
    </row>
    <row r="403" spans="1:24" ht="23.25">
      <c r="A403" s="1"/>
      <c r="B403" s="43"/>
      <c r="C403" s="43"/>
      <c r="D403" s="43"/>
      <c r="E403" s="43"/>
      <c r="F403" s="50"/>
      <c r="G403" s="42"/>
      <c r="H403" s="43"/>
      <c r="I403" s="44"/>
      <c r="J403" s="48"/>
      <c r="K403" s="49"/>
      <c r="L403" s="42" t="s">
        <v>189</v>
      </c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3"/>
      <c r="I404" s="44"/>
      <c r="J404" s="48"/>
      <c r="K404" s="49"/>
      <c r="L404" s="42" t="s">
        <v>190</v>
      </c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418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36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25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37</v>
      </c>
      <c r="O409" s="62"/>
      <c r="P409" s="62"/>
      <c r="Q409" s="62"/>
      <c r="R409" s="63"/>
      <c r="S409" s="14" t="s">
        <v>3</v>
      </c>
      <c r="T409" s="15"/>
      <c r="U409" s="15"/>
      <c r="V409" s="15"/>
      <c r="W409" s="16"/>
      <c r="X409" s="1"/>
    </row>
    <row r="410" spans="1:24" ht="23.25">
      <c r="A410" s="1"/>
      <c r="B410" s="20" t="s">
        <v>26</v>
      </c>
      <c r="C410" s="21"/>
      <c r="D410" s="21"/>
      <c r="E410" s="21"/>
      <c r="F410" s="21"/>
      <c r="G410" s="21"/>
      <c r="H410" s="61"/>
      <c r="I410" s="1"/>
      <c r="J410" s="2" t="s">
        <v>5</v>
      </c>
      <c r="K410" s="18"/>
      <c r="L410" s="23" t="s">
        <v>34</v>
      </c>
      <c r="M410" s="23" t="s">
        <v>22</v>
      </c>
      <c r="N410" s="64"/>
      <c r="O410" s="17"/>
      <c r="P410" s="65"/>
      <c r="Q410" s="23" t="s">
        <v>4</v>
      </c>
      <c r="R410" s="16"/>
      <c r="S410" s="20" t="s">
        <v>38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35</v>
      </c>
      <c r="M411" s="30" t="s">
        <v>23</v>
      </c>
      <c r="N411" s="28" t="s">
        <v>7</v>
      </c>
      <c r="O411" s="67" t="s">
        <v>8</v>
      </c>
      <c r="P411" s="28" t="s">
        <v>9</v>
      </c>
      <c r="Q411" s="20" t="s">
        <v>32</v>
      </c>
      <c r="R411" s="22"/>
      <c r="S411" s="24"/>
      <c r="T411" s="25"/>
      <c r="U411" s="1"/>
      <c r="V411" s="14" t="s">
        <v>4</v>
      </c>
      <c r="W411" s="16"/>
      <c r="X411" s="1"/>
    </row>
    <row r="412" spans="1:24" ht="23.25">
      <c r="A412" s="1"/>
      <c r="B412" s="14" t="s">
        <v>15</v>
      </c>
      <c r="C412" s="14" t="s">
        <v>16</v>
      </c>
      <c r="D412" s="14" t="s">
        <v>17</v>
      </c>
      <c r="E412" s="14" t="s">
        <v>18</v>
      </c>
      <c r="F412" s="27" t="s">
        <v>19</v>
      </c>
      <c r="G412" s="2" t="s">
        <v>6</v>
      </c>
      <c r="H412" s="14" t="s">
        <v>20</v>
      </c>
      <c r="I412" s="24"/>
      <c r="J412" s="1"/>
      <c r="K412" s="18"/>
      <c r="L412" s="26" t="s">
        <v>21</v>
      </c>
      <c r="M412" s="28" t="s">
        <v>24</v>
      </c>
      <c r="N412" s="28"/>
      <c r="O412" s="28"/>
      <c r="P412" s="28"/>
      <c r="Q412" s="26" t="s">
        <v>27</v>
      </c>
      <c r="R412" s="29" t="s">
        <v>27</v>
      </c>
      <c r="S412" s="30" t="s">
        <v>7</v>
      </c>
      <c r="T412" s="28" t="s">
        <v>10</v>
      </c>
      <c r="U412" s="26" t="s">
        <v>11</v>
      </c>
      <c r="V412" s="14" t="s">
        <v>12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28</v>
      </c>
      <c r="R413" s="37" t="s">
        <v>29</v>
      </c>
      <c r="S413" s="31"/>
      <c r="T413" s="32"/>
      <c r="U413" s="33"/>
      <c r="V413" s="38" t="s">
        <v>30</v>
      </c>
      <c r="W413" s="39" t="s">
        <v>31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122</v>
      </c>
      <c r="C415" s="40" t="s">
        <v>58</v>
      </c>
      <c r="D415" s="40" t="s">
        <v>46</v>
      </c>
      <c r="E415" s="40" t="s">
        <v>48</v>
      </c>
      <c r="F415" s="50" t="s">
        <v>172</v>
      </c>
      <c r="G415" s="89" t="s">
        <v>52</v>
      </c>
      <c r="H415" s="43"/>
      <c r="I415" s="44"/>
      <c r="J415" s="48"/>
      <c r="K415" s="49"/>
      <c r="L415" s="42" t="s">
        <v>191</v>
      </c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41"/>
      <c r="G416" s="42"/>
      <c r="H416" s="43"/>
      <c r="I416" s="44"/>
      <c r="J416" s="48"/>
      <c r="K416" s="49"/>
      <c r="L416" s="42" t="s">
        <v>192</v>
      </c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3"/>
      <c r="C417" s="43"/>
      <c r="D417" s="43"/>
      <c r="E417" s="43"/>
      <c r="F417" s="41"/>
      <c r="G417" s="42"/>
      <c r="H417" s="43"/>
      <c r="I417" s="44"/>
      <c r="J417" s="48"/>
      <c r="K417" s="49"/>
      <c r="L417" s="42" t="s">
        <v>193</v>
      </c>
      <c r="M417" s="86" t="s">
        <v>194</v>
      </c>
      <c r="N417" s="71">
        <v>5</v>
      </c>
      <c r="O417" s="72">
        <v>5</v>
      </c>
      <c r="P417" s="70">
        <v>5</v>
      </c>
      <c r="Q417" s="78">
        <f>+P417/N417*100</f>
        <v>100</v>
      </c>
      <c r="R417" s="79">
        <f>+P417/O417*100</f>
        <v>100</v>
      </c>
      <c r="S417" s="80">
        <f>SUM(S418:S419)</f>
        <v>7498.1</v>
      </c>
      <c r="T417" s="81">
        <f>SUM(T418:T419)</f>
        <v>7425.7</v>
      </c>
      <c r="U417" s="88">
        <f>SUM(U418:U419)</f>
        <v>7078.1</v>
      </c>
      <c r="V417" s="80">
        <f>+U417/S417*100</f>
        <v>94.39858097384672</v>
      </c>
      <c r="W417" s="81">
        <f>+U417/T417*100</f>
        <v>95.31895982870302</v>
      </c>
      <c r="X417" s="1"/>
    </row>
    <row r="418" spans="1:24" ht="23.25">
      <c r="A418" s="1"/>
      <c r="B418" s="43"/>
      <c r="C418" s="43"/>
      <c r="D418" s="43"/>
      <c r="E418" s="43"/>
      <c r="F418" s="41"/>
      <c r="G418" s="42"/>
      <c r="H418" s="43"/>
      <c r="I418" s="44"/>
      <c r="J418" s="48" t="s">
        <v>42</v>
      </c>
      <c r="K418" s="49"/>
      <c r="L418" s="42"/>
      <c r="M418" s="86"/>
      <c r="N418" s="71"/>
      <c r="O418" s="72"/>
      <c r="P418" s="70"/>
      <c r="Q418" s="78"/>
      <c r="R418" s="79"/>
      <c r="S418" s="80">
        <v>3976.3</v>
      </c>
      <c r="T418" s="81">
        <v>3125.7</v>
      </c>
      <c r="U418" s="88">
        <v>2778.1</v>
      </c>
      <c r="V418" s="80">
        <f>+U418/S418*100</f>
        <v>69.8664587682016</v>
      </c>
      <c r="W418" s="81">
        <f>+U418/T418*100</f>
        <v>88.87929103880731</v>
      </c>
      <c r="X418" s="1"/>
    </row>
    <row r="419" spans="1:24" ht="23.25">
      <c r="A419" s="1"/>
      <c r="B419" s="43"/>
      <c r="C419" s="43"/>
      <c r="D419" s="43"/>
      <c r="E419" s="43"/>
      <c r="F419" s="50"/>
      <c r="G419" s="42"/>
      <c r="H419" s="43"/>
      <c r="I419" s="44"/>
      <c r="J419" s="48" t="s">
        <v>43</v>
      </c>
      <c r="K419" s="49"/>
      <c r="L419" s="42"/>
      <c r="M419" s="86"/>
      <c r="N419" s="71"/>
      <c r="O419" s="72"/>
      <c r="P419" s="70"/>
      <c r="Q419" s="78"/>
      <c r="R419" s="79"/>
      <c r="S419" s="80">
        <v>3521.8</v>
      </c>
      <c r="T419" s="81">
        <v>4300</v>
      </c>
      <c r="U419" s="88">
        <v>4300</v>
      </c>
      <c r="V419" s="80">
        <f>+U419/S419*100</f>
        <v>122.09665511954113</v>
      </c>
      <c r="W419" s="81">
        <f>+U419/T419*100</f>
        <v>100</v>
      </c>
      <c r="X419" s="1"/>
    </row>
    <row r="420" spans="1:24" ht="23.25">
      <c r="A420" s="1"/>
      <c r="B420" s="43"/>
      <c r="C420" s="43"/>
      <c r="D420" s="43"/>
      <c r="E420" s="43"/>
      <c r="F420" s="41"/>
      <c r="G420" s="42"/>
      <c r="H420" s="43"/>
      <c r="I420" s="44"/>
      <c r="J420" s="48"/>
      <c r="K420" s="49"/>
      <c r="L420" s="42"/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3"/>
      <c r="C421" s="43"/>
      <c r="D421" s="43"/>
      <c r="E421" s="43"/>
      <c r="F421" s="41"/>
      <c r="G421" s="42"/>
      <c r="H421" s="40"/>
      <c r="I421" s="44"/>
      <c r="J421" s="48" t="s">
        <v>195</v>
      </c>
      <c r="K421" s="49"/>
      <c r="L421" s="42" t="s">
        <v>196</v>
      </c>
      <c r="M421" s="86"/>
      <c r="N421" s="71"/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3"/>
      <c r="C422" s="43"/>
      <c r="D422" s="43"/>
      <c r="E422" s="43"/>
      <c r="F422" s="41"/>
      <c r="G422" s="42"/>
      <c r="H422" s="43"/>
      <c r="I422" s="44"/>
      <c r="J422" s="48" t="s">
        <v>197</v>
      </c>
      <c r="K422" s="49"/>
      <c r="L422" s="42" t="s">
        <v>198</v>
      </c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3"/>
      <c r="C423" s="43"/>
      <c r="D423" s="43"/>
      <c r="E423" s="43"/>
      <c r="F423" s="41"/>
      <c r="G423" s="42"/>
      <c r="H423" s="43"/>
      <c r="I423" s="44"/>
      <c r="J423" s="48"/>
      <c r="K423" s="49"/>
      <c r="L423" s="42" t="s">
        <v>199</v>
      </c>
      <c r="M423" s="86"/>
      <c r="N423" s="71"/>
      <c r="O423" s="72"/>
      <c r="P423" s="70"/>
      <c r="Q423" s="78"/>
      <c r="R423" s="79"/>
      <c r="S423" s="80"/>
      <c r="T423" s="81"/>
      <c r="U423" s="88"/>
      <c r="V423" s="80"/>
      <c r="W423" s="81"/>
      <c r="X423" s="1"/>
    </row>
    <row r="424" spans="1:24" ht="23.25">
      <c r="A424" s="1"/>
      <c r="B424" s="43"/>
      <c r="C424" s="43"/>
      <c r="D424" s="43"/>
      <c r="E424" s="43"/>
      <c r="F424" s="41"/>
      <c r="G424" s="42"/>
      <c r="H424" s="43"/>
      <c r="I424" s="44"/>
      <c r="J424" s="48"/>
      <c r="K424" s="49"/>
      <c r="L424" s="42" t="s">
        <v>200</v>
      </c>
      <c r="M424" s="86"/>
      <c r="N424" s="71"/>
      <c r="O424" s="72"/>
      <c r="P424" s="70"/>
      <c r="Q424" s="78"/>
      <c r="R424" s="79"/>
      <c r="S424" s="80"/>
      <c r="T424" s="81"/>
      <c r="U424" s="88"/>
      <c r="V424" s="80"/>
      <c r="W424" s="81"/>
      <c r="X424" s="1"/>
    </row>
    <row r="425" spans="1:24" ht="23.25">
      <c r="A425" s="1"/>
      <c r="B425" s="43"/>
      <c r="C425" s="43"/>
      <c r="D425" s="43"/>
      <c r="E425" s="43"/>
      <c r="F425" s="41"/>
      <c r="G425" s="42"/>
      <c r="H425" s="43"/>
      <c r="I425" s="44"/>
      <c r="J425" s="48"/>
      <c r="K425" s="49"/>
      <c r="L425" s="42" t="s">
        <v>201</v>
      </c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3"/>
      <c r="C426" s="43"/>
      <c r="D426" s="43"/>
      <c r="E426" s="43"/>
      <c r="F426" s="41"/>
      <c r="G426" s="42"/>
      <c r="H426" s="43"/>
      <c r="I426" s="44"/>
      <c r="J426" s="48"/>
      <c r="K426" s="49"/>
      <c r="L426" s="42" t="s">
        <v>202</v>
      </c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3"/>
      <c r="C427" s="43"/>
      <c r="D427" s="43"/>
      <c r="E427" s="43"/>
      <c r="F427" s="50"/>
      <c r="G427" s="42"/>
      <c r="H427" s="43"/>
      <c r="I427" s="44"/>
      <c r="J427" s="48"/>
      <c r="K427" s="49"/>
      <c r="L427" s="42" t="s">
        <v>203</v>
      </c>
      <c r="M427" s="86"/>
      <c r="N427" s="71"/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3"/>
      <c r="C428" s="43"/>
      <c r="D428" s="43"/>
      <c r="E428" s="43"/>
      <c r="F428" s="41"/>
      <c r="G428" s="42"/>
      <c r="H428" s="43"/>
      <c r="I428" s="44"/>
      <c r="J428" s="48"/>
      <c r="K428" s="49"/>
      <c r="L428" s="42" t="s">
        <v>182</v>
      </c>
      <c r="M428" s="86" t="s">
        <v>183</v>
      </c>
      <c r="N428" s="71">
        <v>17</v>
      </c>
      <c r="O428" s="72">
        <v>17</v>
      </c>
      <c r="P428" s="70">
        <v>24</v>
      </c>
      <c r="Q428" s="78">
        <f>+P428/N428*100</f>
        <v>141.1764705882353</v>
      </c>
      <c r="R428" s="79">
        <f>+P428/O428*100</f>
        <v>141.1764705882353</v>
      </c>
      <c r="S428" s="80">
        <f>SUM(S429:S430)</f>
        <v>556.7</v>
      </c>
      <c r="T428" s="81">
        <f>SUM(T429:T430)</f>
        <v>518.4</v>
      </c>
      <c r="U428" s="88">
        <f>SUM(U429:U430)</f>
        <v>384</v>
      </c>
      <c r="V428" s="80">
        <f>+U428/S428*100</f>
        <v>68.97790551463984</v>
      </c>
      <c r="W428" s="81">
        <f>+U428/T428*100</f>
        <v>74.07407407407408</v>
      </c>
      <c r="X428" s="1"/>
    </row>
    <row r="429" spans="1:24" ht="23.25">
      <c r="A429" s="1"/>
      <c r="B429" s="43"/>
      <c r="C429" s="43"/>
      <c r="D429" s="43"/>
      <c r="E429" s="43"/>
      <c r="F429" s="41"/>
      <c r="G429" s="42"/>
      <c r="H429" s="40"/>
      <c r="I429" s="44"/>
      <c r="J429" s="48" t="s">
        <v>42</v>
      </c>
      <c r="K429" s="49"/>
      <c r="L429" s="42"/>
      <c r="M429" s="86"/>
      <c r="N429" s="71"/>
      <c r="O429" s="72"/>
      <c r="P429" s="70"/>
      <c r="Q429" s="78"/>
      <c r="R429" s="79"/>
      <c r="S429" s="80">
        <v>556.7</v>
      </c>
      <c r="T429" s="81">
        <v>518.4</v>
      </c>
      <c r="U429" s="88">
        <v>384</v>
      </c>
      <c r="V429" s="80">
        <f>+U429/S429*100</f>
        <v>68.97790551463984</v>
      </c>
      <c r="W429" s="81">
        <f>+U429/T429*100</f>
        <v>74.07407407407408</v>
      </c>
      <c r="X429" s="1"/>
    </row>
    <row r="430" spans="1:24" ht="23.25">
      <c r="A430" s="1"/>
      <c r="B430" s="43"/>
      <c r="C430" s="43"/>
      <c r="D430" s="43"/>
      <c r="E430" s="43"/>
      <c r="F430" s="41"/>
      <c r="G430" s="42"/>
      <c r="H430" s="40"/>
      <c r="I430" s="44"/>
      <c r="J430" s="48" t="s">
        <v>43</v>
      </c>
      <c r="K430" s="49"/>
      <c r="L430" s="42"/>
      <c r="M430" s="86"/>
      <c r="N430" s="71"/>
      <c r="O430" s="72"/>
      <c r="P430" s="70"/>
      <c r="Q430" s="78"/>
      <c r="R430" s="79"/>
      <c r="S430" s="80"/>
      <c r="T430" s="81"/>
      <c r="U430" s="88"/>
      <c r="V430" s="80"/>
      <c r="W430" s="81"/>
      <c r="X430" s="1"/>
    </row>
    <row r="431" spans="1:24" ht="23.25">
      <c r="A431" s="1"/>
      <c r="B431" s="43"/>
      <c r="C431" s="43"/>
      <c r="D431" s="43"/>
      <c r="E431" s="43"/>
      <c r="F431" s="41"/>
      <c r="G431" s="42"/>
      <c r="H431" s="43"/>
      <c r="I431" s="44"/>
      <c r="J431" s="48"/>
      <c r="K431" s="49"/>
      <c r="L431" s="42"/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3"/>
      <c r="C432" s="43"/>
      <c r="D432" s="43"/>
      <c r="E432" s="43"/>
      <c r="F432" s="41"/>
      <c r="G432" s="42"/>
      <c r="H432" s="43"/>
      <c r="I432" s="44"/>
      <c r="J432" s="48" t="s">
        <v>129</v>
      </c>
      <c r="K432" s="49"/>
      <c r="L432" s="42" t="s">
        <v>204</v>
      </c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3"/>
      <c r="C433" s="43"/>
      <c r="D433" s="43"/>
      <c r="E433" s="43"/>
      <c r="F433" s="41"/>
      <c r="G433" s="42"/>
      <c r="H433" s="43"/>
      <c r="I433" s="44"/>
      <c r="J433" s="48" t="s">
        <v>131</v>
      </c>
      <c r="K433" s="49"/>
      <c r="L433" s="42" t="s">
        <v>205</v>
      </c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3"/>
      <c r="C434" s="43"/>
      <c r="D434" s="43"/>
      <c r="E434" s="43"/>
      <c r="F434" s="41"/>
      <c r="G434" s="42"/>
      <c r="H434" s="43"/>
      <c r="I434" s="44"/>
      <c r="J434" s="48" t="s">
        <v>133</v>
      </c>
      <c r="K434" s="49"/>
      <c r="L434" s="42" t="s">
        <v>206</v>
      </c>
      <c r="M434" s="86"/>
      <c r="N434" s="71"/>
      <c r="O434" s="72"/>
      <c r="P434" s="70"/>
      <c r="Q434" s="78"/>
      <c r="R434" s="79"/>
      <c r="S434" s="80"/>
      <c r="T434" s="81"/>
      <c r="U434" s="88"/>
      <c r="V434" s="80"/>
      <c r="W434" s="81"/>
      <c r="X434" s="1"/>
    </row>
    <row r="435" spans="1:24" ht="23.25">
      <c r="A435" s="1"/>
      <c r="B435" s="43"/>
      <c r="C435" s="43"/>
      <c r="D435" s="43"/>
      <c r="E435" s="43"/>
      <c r="F435" s="41"/>
      <c r="G435" s="42"/>
      <c r="H435" s="43"/>
      <c r="I435" s="44"/>
      <c r="J435" s="48"/>
      <c r="K435" s="49"/>
      <c r="L435" s="42" t="s">
        <v>207</v>
      </c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3"/>
      <c r="C436" s="43"/>
      <c r="D436" s="43"/>
      <c r="E436" s="43"/>
      <c r="F436" s="41"/>
      <c r="G436" s="42"/>
      <c r="H436" s="43"/>
      <c r="I436" s="44"/>
      <c r="J436" s="48"/>
      <c r="K436" s="49"/>
      <c r="L436" s="42" t="s">
        <v>208</v>
      </c>
      <c r="M436" s="86" t="s">
        <v>150</v>
      </c>
      <c r="N436" s="71">
        <v>1</v>
      </c>
      <c r="O436" s="72">
        <v>1</v>
      </c>
      <c r="P436" s="70">
        <v>1</v>
      </c>
      <c r="Q436" s="78">
        <f>+P436/N436*100</f>
        <v>100</v>
      </c>
      <c r="R436" s="79">
        <f>+P436/O436*100</f>
        <v>100</v>
      </c>
      <c r="S436" s="80">
        <f>SUM(S437:S438)</f>
        <v>4674.6</v>
      </c>
      <c r="T436" s="81">
        <f>SUM(T437:T438)</f>
        <v>5717.8</v>
      </c>
      <c r="U436" s="88">
        <f>SUM(U437:U438)</f>
        <v>5548.8</v>
      </c>
      <c r="V436" s="80">
        <f>+U436/S436*100</f>
        <v>118.7010653317931</v>
      </c>
      <c r="W436" s="81">
        <f>+U436/T436*100</f>
        <v>97.04431774458709</v>
      </c>
      <c r="X436" s="1"/>
    </row>
    <row r="437" spans="1:24" ht="23.25">
      <c r="A437" s="1"/>
      <c r="B437" s="43"/>
      <c r="C437" s="43"/>
      <c r="D437" s="43"/>
      <c r="E437" s="43"/>
      <c r="F437" s="41"/>
      <c r="G437" s="42"/>
      <c r="H437" s="43"/>
      <c r="I437" s="44"/>
      <c r="J437" s="48" t="s">
        <v>42</v>
      </c>
      <c r="K437" s="49"/>
      <c r="L437" s="42"/>
      <c r="M437" s="86"/>
      <c r="N437" s="71"/>
      <c r="O437" s="72"/>
      <c r="P437" s="70"/>
      <c r="Q437" s="78"/>
      <c r="R437" s="79"/>
      <c r="S437" s="80">
        <v>1834.6</v>
      </c>
      <c r="T437" s="81">
        <v>2027.8</v>
      </c>
      <c r="U437" s="88">
        <v>1858.8</v>
      </c>
      <c r="V437" s="80">
        <f>+U437/S437*100</f>
        <v>101.31908862967404</v>
      </c>
      <c r="W437" s="81">
        <f>+U437/T437*100</f>
        <v>91.66584475786567</v>
      </c>
      <c r="X437" s="1"/>
    </row>
    <row r="438" spans="1:24" ht="23.25">
      <c r="A438" s="1"/>
      <c r="B438" s="43"/>
      <c r="C438" s="43"/>
      <c r="D438" s="43"/>
      <c r="E438" s="43"/>
      <c r="F438" s="41"/>
      <c r="G438" s="42"/>
      <c r="H438" s="43"/>
      <c r="I438" s="44"/>
      <c r="J438" s="48" t="s">
        <v>43</v>
      </c>
      <c r="K438" s="49"/>
      <c r="L438" s="42"/>
      <c r="M438" s="86"/>
      <c r="N438" s="71"/>
      <c r="O438" s="72"/>
      <c r="P438" s="70"/>
      <c r="Q438" s="78"/>
      <c r="R438" s="79"/>
      <c r="S438" s="80">
        <v>2840</v>
      </c>
      <c r="T438" s="81">
        <v>3690</v>
      </c>
      <c r="U438" s="88">
        <v>3690</v>
      </c>
      <c r="V438" s="80">
        <f>+U438/S438*100</f>
        <v>129.92957746478874</v>
      </c>
      <c r="W438" s="81">
        <f>+U438/T438*100</f>
        <v>100</v>
      </c>
      <c r="X438" s="1"/>
    </row>
    <row r="439" spans="1:24" ht="23.25">
      <c r="A439" s="1"/>
      <c r="B439" s="43"/>
      <c r="C439" s="43"/>
      <c r="D439" s="43"/>
      <c r="E439" s="43"/>
      <c r="F439" s="41"/>
      <c r="G439" s="42"/>
      <c r="H439" s="40"/>
      <c r="I439" s="44"/>
      <c r="J439" s="48"/>
      <c r="K439" s="49"/>
      <c r="L439" s="42"/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3"/>
      <c r="C440" s="43"/>
      <c r="D440" s="43"/>
      <c r="E440" s="43"/>
      <c r="F440" s="41"/>
      <c r="G440" s="42"/>
      <c r="H440" s="43"/>
      <c r="I440" s="44"/>
      <c r="J440" s="48" t="s">
        <v>129</v>
      </c>
      <c r="K440" s="49"/>
      <c r="L440" s="42" t="s">
        <v>204</v>
      </c>
      <c r="M440" s="86"/>
      <c r="N440" s="71"/>
      <c r="O440" s="72"/>
      <c r="P440" s="70"/>
      <c r="Q440" s="78"/>
      <c r="R440" s="79"/>
      <c r="S440" s="80"/>
      <c r="T440" s="81"/>
      <c r="U440" s="88"/>
      <c r="V440" s="80"/>
      <c r="W440" s="81"/>
      <c r="X440" s="1"/>
    </row>
    <row r="441" spans="1:24" ht="23.25">
      <c r="A441" s="1"/>
      <c r="B441" s="43"/>
      <c r="C441" s="43"/>
      <c r="D441" s="43"/>
      <c r="E441" s="43"/>
      <c r="F441" s="41"/>
      <c r="G441" s="42"/>
      <c r="H441" s="40"/>
      <c r="I441" s="44"/>
      <c r="J441" s="48" t="s">
        <v>131</v>
      </c>
      <c r="K441" s="49"/>
      <c r="L441" s="42" t="s">
        <v>205</v>
      </c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3"/>
      <c r="C442" s="43"/>
      <c r="D442" s="43"/>
      <c r="E442" s="43"/>
      <c r="F442" s="41"/>
      <c r="G442" s="42"/>
      <c r="H442" s="43"/>
      <c r="I442" s="44"/>
      <c r="J442" s="48" t="s">
        <v>133</v>
      </c>
      <c r="K442" s="49"/>
      <c r="L442" s="42" t="s">
        <v>206</v>
      </c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3"/>
      <c r="C443" s="43"/>
      <c r="D443" s="43"/>
      <c r="E443" s="43"/>
      <c r="F443" s="41"/>
      <c r="G443" s="42"/>
      <c r="H443" s="40"/>
      <c r="I443" s="44"/>
      <c r="J443" s="48"/>
      <c r="K443" s="49"/>
      <c r="L443" s="42" t="s">
        <v>209</v>
      </c>
      <c r="M443" s="86"/>
      <c r="N443" s="71"/>
      <c r="O443" s="72"/>
      <c r="P443" s="70"/>
      <c r="Q443" s="78"/>
      <c r="R443" s="79"/>
      <c r="S443" s="80"/>
      <c r="T443" s="81"/>
      <c r="U443" s="88"/>
      <c r="V443" s="80"/>
      <c r="W443" s="81"/>
      <c r="X443" s="1"/>
    </row>
    <row r="444" spans="1:24" ht="23.25">
      <c r="A444" s="1"/>
      <c r="B444" s="43"/>
      <c r="C444" s="43"/>
      <c r="D444" s="43"/>
      <c r="E444" s="43"/>
      <c r="F444" s="41"/>
      <c r="G444" s="42"/>
      <c r="H444" s="43"/>
      <c r="I444" s="44"/>
      <c r="J444" s="48"/>
      <c r="K444" s="49"/>
      <c r="L444" s="42" t="s">
        <v>210</v>
      </c>
      <c r="M444" s="86" t="s">
        <v>150</v>
      </c>
      <c r="N444" s="71">
        <v>1</v>
      </c>
      <c r="O444" s="72">
        <v>1</v>
      </c>
      <c r="P444" s="70">
        <v>1</v>
      </c>
      <c r="Q444" s="78">
        <f>+P444/N444*100</f>
        <v>100</v>
      </c>
      <c r="R444" s="79">
        <f>+P444/O444*100</f>
        <v>100</v>
      </c>
      <c r="S444" s="80">
        <f>SUM(S445:S446)</f>
        <v>354.9</v>
      </c>
      <c r="T444" s="81">
        <f>SUM(T445:T446)</f>
        <v>2304.9</v>
      </c>
      <c r="U444" s="88">
        <f>SUM(U445:U446)</f>
        <v>2265.6</v>
      </c>
      <c r="V444" s="80">
        <f>+U444/S444*100</f>
        <v>638.3770076077768</v>
      </c>
      <c r="W444" s="81">
        <f>+U444/T444*100</f>
        <v>98.29493687361706</v>
      </c>
      <c r="X444" s="1"/>
    </row>
    <row r="445" spans="1:24" ht="23.25">
      <c r="A445" s="1"/>
      <c r="B445" s="43"/>
      <c r="C445" s="43"/>
      <c r="D445" s="43"/>
      <c r="E445" s="43"/>
      <c r="F445" s="41"/>
      <c r="G445" s="42"/>
      <c r="H445" s="43"/>
      <c r="I445" s="44"/>
      <c r="J445" s="48" t="s">
        <v>42</v>
      </c>
      <c r="K445" s="49"/>
      <c r="L445" s="42"/>
      <c r="M445" s="86"/>
      <c r="N445" s="71"/>
      <c r="O445" s="72"/>
      <c r="P445" s="70"/>
      <c r="Q445" s="78"/>
      <c r="R445" s="79"/>
      <c r="S445" s="80">
        <v>354.9</v>
      </c>
      <c r="T445" s="81">
        <v>194.9</v>
      </c>
      <c r="U445" s="88">
        <v>155.6</v>
      </c>
      <c r="V445" s="80">
        <f>+U445/S445*100</f>
        <v>43.84333615102846</v>
      </c>
      <c r="W445" s="81">
        <f>+U445/T445*100</f>
        <v>79.83581323755772</v>
      </c>
      <c r="X445" s="1"/>
    </row>
    <row r="446" spans="1:24" ht="23.25">
      <c r="A446" s="1"/>
      <c r="B446" s="43"/>
      <c r="C446" s="43"/>
      <c r="D446" s="43"/>
      <c r="E446" s="43"/>
      <c r="F446" s="50"/>
      <c r="G446" s="42"/>
      <c r="H446" s="43"/>
      <c r="I446" s="44"/>
      <c r="J446" s="48" t="s">
        <v>43</v>
      </c>
      <c r="K446" s="49"/>
      <c r="L446" s="42"/>
      <c r="M446" s="86"/>
      <c r="N446" s="71"/>
      <c r="O446" s="72"/>
      <c r="P446" s="70"/>
      <c r="Q446" s="78"/>
      <c r="R446" s="79"/>
      <c r="S446" s="80"/>
      <c r="T446" s="81">
        <v>2110</v>
      </c>
      <c r="U446" s="88">
        <v>2110</v>
      </c>
      <c r="V446" s="80"/>
      <c r="W446" s="81">
        <f>+U446/T446*100</f>
        <v>100</v>
      </c>
      <c r="X446" s="1"/>
    </row>
    <row r="447" spans="1:24" ht="23.25">
      <c r="A447" s="1"/>
      <c r="B447" s="43"/>
      <c r="C447" s="43"/>
      <c r="D447" s="43"/>
      <c r="E447" s="43"/>
      <c r="F447" s="41"/>
      <c r="G447" s="42"/>
      <c r="H447" s="43"/>
      <c r="I447" s="44"/>
      <c r="J447" s="48"/>
      <c r="K447" s="49"/>
      <c r="L447" s="42"/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3"/>
      <c r="C448" s="43"/>
      <c r="D448" s="43"/>
      <c r="E448" s="43"/>
      <c r="F448" s="50"/>
      <c r="G448" s="42"/>
      <c r="H448" s="43"/>
      <c r="I448" s="44"/>
      <c r="J448" s="48" t="s">
        <v>129</v>
      </c>
      <c r="K448" s="49"/>
      <c r="L448" s="42" t="s">
        <v>204</v>
      </c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3"/>
      <c r="C449" s="43"/>
      <c r="D449" s="43"/>
      <c r="E449" s="43"/>
      <c r="F449" s="50"/>
      <c r="G449" s="42"/>
      <c r="H449" s="43"/>
      <c r="I449" s="44"/>
      <c r="J449" s="48" t="s">
        <v>131</v>
      </c>
      <c r="K449" s="49"/>
      <c r="L449" s="42" t="s">
        <v>205</v>
      </c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419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36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25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37</v>
      </c>
      <c r="O454" s="62"/>
      <c r="P454" s="62"/>
      <c r="Q454" s="62"/>
      <c r="R454" s="63"/>
      <c r="S454" s="14" t="s">
        <v>3</v>
      </c>
      <c r="T454" s="15"/>
      <c r="U454" s="15"/>
      <c r="V454" s="15"/>
      <c r="W454" s="16"/>
      <c r="X454" s="1"/>
    </row>
    <row r="455" spans="1:24" ht="23.25">
      <c r="A455" s="1"/>
      <c r="B455" s="20" t="s">
        <v>26</v>
      </c>
      <c r="C455" s="21"/>
      <c r="D455" s="21"/>
      <c r="E455" s="21"/>
      <c r="F455" s="21"/>
      <c r="G455" s="21"/>
      <c r="H455" s="61"/>
      <c r="I455" s="1"/>
      <c r="J455" s="2" t="s">
        <v>5</v>
      </c>
      <c r="K455" s="18"/>
      <c r="L455" s="23" t="s">
        <v>34</v>
      </c>
      <c r="M455" s="23" t="s">
        <v>22</v>
      </c>
      <c r="N455" s="64"/>
      <c r="O455" s="17"/>
      <c r="P455" s="65"/>
      <c r="Q455" s="23" t="s">
        <v>4</v>
      </c>
      <c r="R455" s="16"/>
      <c r="S455" s="20" t="s">
        <v>38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35</v>
      </c>
      <c r="M456" s="30" t="s">
        <v>23</v>
      </c>
      <c r="N456" s="28" t="s">
        <v>7</v>
      </c>
      <c r="O456" s="67" t="s">
        <v>8</v>
      </c>
      <c r="P456" s="28" t="s">
        <v>9</v>
      </c>
      <c r="Q456" s="20" t="s">
        <v>32</v>
      </c>
      <c r="R456" s="22"/>
      <c r="S456" s="24"/>
      <c r="T456" s="25"/>
      <c r="U456" s="1"/>
      <c r="V456" s="14" t="s">
        <v>4</v>
      </c>
      <c r="W456" s="16"/>
      <c r="X456" s="1"/>
    </row>
    <row r="457" spans="1:24" ht="23.25">
      <c r="A457" s="1"/>
      <c r="B457" s="14" t="s">
        <v>15</v>
      </c>
      <c r="C457" s="14" t="s">
        <v>16</v>
      </c>
      <c r="D457" s="14" t="s">
        <v>17</v>
      </c>
      <c r="E457" s="14" t="s">
        <v>18</v>
      </c>
      <c r="F457" s="27" t="s">
        <v>19</v>
      </c>
      <c r="G457" s="2" t="s">
        <v>6</v>
      </c>
      <c r="H457" s="14" t="s">
        <v>20</v>
      </c>
      <c r="I457" s="24"/>
      <c r="J457" s="1"/>
      <c r="K457" s="18"/>
      <c r="L457" s="26" t="s">
        <v>21</v>
      </c>
      <c r="M457" s="28" t="s">
        <v>24</v>
      </c>
      <c r="N457" s="28"/>
      <c r="O457" s="28"/>
      <c r="P457" s="28"/>
      <c r="Q457" s="26" t="s">
        <v>27</v>
      </c>
      <c r="R457" s="29" t="s">
        <v>27</v>
      </c>
      <c r="S457" s="30" t="s">
        <v>7</v>
      </c>
      <c r="T457" s="28" t="s">
        <v>10</v>
      </c>
      <c r="U457" s="26" t="s">
        <v>11</v>
      </c>
      <c r="V457" s="14" t="s">
        <v>12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28</v>
      </c>
      <c r="R458" s="37" t="s">
        <v>29</v>
      </c>
      <c r="S458" s="31"/>
      <c r="T458" s="32"/>
      <c r="U458" s="33"/>
      <c r="V458" s="38" t="s">
        <v>30</v>
      </c>
      <c r="W458" s="39" t="s">
        <v>31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122</v>
      </c>
      <c r="C460" s="40" t="s">
        <v>58</v>
      </c>
      <c r="D460" s="40" t="s">
        <v>46</v>
      </c>
      <c r="E460" s="40" t="s">
        <v>48</v>
      </c>
      <c r="F460" s="50" t="s">
        <v>172</v>
      </c>
      <c r="G460" s="89" t="s">
        <v>52</v>
      </c>
      <c r="H460" s="43"/>
      <c r="I460" s="44"/>
      <c r="J460" s="48" t="s">
        <v>133</v>
      </c>
      <c r="K460" s="49"/>
      <c r="L460" s="42" t="s">
        <v>206</v>
      </c>
      <c r="M460" s="86"/>
      <c r="N460" s="71"/>
      <c r="O460" s="72"/>
      <c r="P460" s="70"/>
      <c r="Q460" s="78"/>
      <c r="R460" s="79"/>
      <c r="S460" s="80"/>
      <c r="T460" s="81"/>
      <c r="U460" s="88"/>
      <c r="V460" s="80"/>
      <c r="W460" s="81"/>
      <c r="X460" s="1"/>
    </row>
    <row r="461" spans="1:24" ht="23.25">
      <c r="A461" s="1"/>
      <c r="B461" s="40"/>
      <c r="C461" s="40"/>
      <c r="D461" s="40"/>
      <c r="E461" s="40"/>
      <c r="F461" s="41"/>
      <c r="G461" s="42"/>
      <c r="H461" s="43"/>
      <c r="I461" s="44"/>
      <c r="J461" s="48"/>
      <c r="K461" s="49"/>
      <c r="L461" s="42" t="s">
        <v>211</v>
      </c>
      <c r="M461" s="86"/>
      <c r="N461" s="71"/>
      <c r="O461" s="72"/>
      <c r="P461" s="70"/>
      <c r="Q461" s="78"/>
      <c r="R461" s="79"/>
      <c r="S461" s="80"/>
      <c r="T461" s="81"/>
      <c r="U461" s="88"/>
      <c r="V461" s="80"/>
      <c r="W461" s="81"/>
      <c r="X461" s="1"/>
    </row>
    <row r="462" spans="1:24" ht="23.25">
      <c r="A462" s="1"/>
      <c r="B462" s="43"/>
      <c r="C462" s="43"/>
      <c r="D462" s="43"/>
      <c r="E462" s="43"/>
      <c r="F462" s="41"/>
      <c r="G462" s="42"/>
      <c r="H462" s="43"/>
      <c r="I462" s="44"/>
      <c r="J462" s="48"/>
      <c r="K462" s="49"/>
      <c r="L462" s="42" t="s">
        <v>212</v>
      </c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3"/>
      <c r="C463" s="43"/>
      <c r="D463" s="43"/>
      <c r="E463" s="43"/>
      <c r="F463" s="41"/>
      <c r="G463" s="42"/>
      <c r="H463" s="43"/>
      <c r="I463" s="44"/>
      <c r="J463" s="48"/>
      <c r="K463" s="49"/>
      <c r="L463" s="42" t="s">
        <v>213</v>
      </c>
      <c r="M463" s="86" t="s">
        <v>150</v>
      </c>
      <c r="N463" s="71">
        <v>1</v>
      </c>
      <c r="O463" s="72">
        <v>1</v>
      </c>
      <c r="P463" s="90">
        <v>0.98</v>
      </c>
      <c r="Q463" s="78">
        <f>+P463/N463*100</f>
        <v>98</v>
      </c>
      <c r="R463" s="79">
        <f>+P463/O463*100</f>
        <v>98</v>
      </c>
      <c r="S463" s="80">
        <f>SUM(S464:S465)</f>
        <v>2027</v>
      </c>
      <c r="T463" s="81">
        <f>SUM(T464:T465)</f>
        <v>1398</v>
      </c>
      <c r="U463" s="88">
        <f>SUM(U464:U465)</f>
        <v>1177.4</v>
      </c>
      <c r="V463" s="80">
        <f>+U463/S463*100</f>
        <v>58.0858411445486</v>
      </c>
      <c r="W463" s="81">
        <f>+U463/T463*100</f>
        <v>84.2203147353362</v>
      </c>
      <c r="X463" s="1"/>
    </row>
    <row r="464" spans="1:24" ht="23.25">
      <c r="A464" s="1"/>
      <c r="B464" s="43"/>
      <c r="C464" s="43"/>
      <c r="D464" s="43"/>
      <c r="E464" s="43"/>
      <c r="F464" s="50"/>
      <c r="G464" s="42"/>
      <c r="H464" s="43"/>
      <c r="I464" s="44"/>
      <c r="J464" s="48" t="s">
        <v>42</v>
      </c>
      <c r="K464" s="49"/>
      <c r="L464" s="42"/>
      <c r="M464" s="86"/>
      <c r="N464" s="71"/>
      <c r="O464" s="72"/>
      <c r="P464" s="70"/>
      <c r="Q464" s="78"/>
      <c r="R464" s="79"/>
      <c r="S464" s="80">
        <v>1297.5</v>
      </c>
      <c r="T464" s="81">
        <v>1198</v>
      </c>
      <c r="U464" s="88">
        <v>977.4</v>
      </c>
      <c r="V464" s="80">
        <f>+U464/S464*100</f>
        <v>75.32947976878613</v>
      </c>
      <c r="W464" s="81">
        <f>+U464/T464*100</f>
        <v>81.58597662771285</v>
      </c>
      <c r="X464" s="1"/>
    </row>
    <row r="465" spans="1:24" ht="23.25">
      <c r="A465" s="1"/>
      <c r="B465" s="43"/>
      <c r="C465" s="43"/>
      <c r="D465" s="43"/>
      <c r="E465" s="43"/>
      <c r="F465" s="41"/>
      <c r="G465" s="42"/>
      <c r="H465" s="43"/>
      <c r="I465" s="44"/>
      <c r="J465" s="48" t="s">
        <v>43</v>
      </c>
      <c r="K465" s="49"/>
      <c r="L465" s="42"/>
      <c r="M465" s="86"/>
      <c r="N465" s="71"/>
      <c r="O465" s="72"/>
      <c r="P465" s="70"/>
      <c r="Q465" s="78"/>
      <c r="R465" s="79"/>
      <c r="S465" s="80">
        <v>729.5</v>
      </c>
      <c r="T465" s="81">
        <v>200</v>
      </c>
      <c r="U465" s="88">
        <v>200</v>
      </c>
      <c r="V465" s="80">
        <f>+U465/S465*100</f>
        <v>27.416038382453735</v>
      </c>
      <c r="W465" s="81">
        <f>+U465/T465*100</f>
        <v>100</v>
      </c>
      <c r="X465" s="1"/>
    </row>
    <row r="466" spans="1:24" ht="23.25">
      <c r="A466" s="1"/>
      <c r="B466" s="43"/>
      <c r="C466" s="43"/>
      <c r="D466" s="43"/>
      <c r="E466" s="43"/>
      <c r="F466" s="41"/>
      <c r="G466" s="42"/>
      <c r="H466" s="40"/>
      <c r="I466" s="44"/>
      <c r="J466" s="48"/>
      <c r="K466" s="49"/>
      <c r="L466" s="42"/>
      <c r="M466" s="86"/>
      <c r="N466" s="71"/>
      <c r="O466" s="72"/>
      <c r="P466" s="70"/>
      <c r="Q466" s="78"/>
      <c r="R466" s="79"/>
      <c r="S466" s="80"/>
      <c r="T466" s="81"/>
      <c r="U466" s="88"/>
      <c r="V466" s="80"/>
      <c r="W466" s="81"/>
      <c r="X466" s="1"/>
    </row>
    <row r="467" spans="1:24" ht="23.25">
      <c r="A467" s="1"/>
      <c r="B467" s="43"/>
      <c r="C467" s="43"/>
      <c r="D467" s="43"/>
      <c r="E467" s="43"/>
      <c r="F467" s="41"/>
      <c r="G467" s="42"/>
      <c r="H467" s="43"/>
      <c r="I467" s="44"/>
      <c r="J467" s="48" t="s">
        <v>214</v>
      </c>
      <c r="K467" s="49"/>
      <c r="L467" s="42" t="s">
        <v>215</v>
      </c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3"/>
      <c r="C468" s="43"/>
      <c r="D468" s="43"/>
      <c r="E468" s="43"/>
      <c r="F468" s="41"/>
      <c r="G468" s="42"/>
      <c r="H468" s="43"/>
      <c r="I468" s="44"/>
      <c r="J468" s="48" t="s">
        <v>216</v>
      </c>
      <c r="K468" s="49"/>
      <c r="L468" s="42" t="s">
        <v>217</v>
      </c>
      <c r="M468" s="86"/>
      <c r="N468" s="71"/>
      <c r="O468" s="72"/>
      <c r="P468" s="70"/>
      <c r="Q468" s="78"/>
      <c r="R468" s="79"/>
      <c r="S468" s="80"/>
      <c r="T468" s="81"/>
      <c r="U468" s="88"/>
      <c r="V468" s="80"/>
      <c r="W468" s="81"/>
      <c r="X468" s="1"/>
    </row>
    <row r="469" spans="1:24" ht="23.25">
      <c r="A469" s="1"/>
      <c r="B469" s="43"/>
      <c r="C469" s="43"/>
      <c r="D469" s="43"/>
      <c r="E469" s="43"/>
      <c r="F469" s="41"/>
      <c r="G469" s="42"/>
      <c r="H469" s="43"/>
      <c r="I469" s="44"/>
      <c r="J469" s="48"/>
      <c r="K469" s="49"/>
      <c r="L469" s="42" t="s">
        <v>218</v>
      </c>
      <c r="M469" s="86"/>
      <c r="N469" s="71"/>
      <c r="O469" s="72"/>
      <c r="P469" s="70"/>
      <c r="Q469" s="78"/>
      <c r="R469" s="79"/>
      <c r="S469" s="80"/>
      <c r="T469" s="81"/>
      <c r="U469" s="88"/>
      <c r="V469" s="80"/>
      <c r="W469" s="81"/>
      <c r="X469" s="1"/>
    </row>
    <row r="470" spans="1:24" ht="23.25">
      <c r="A470" s="1"/>
      <c r="B470" s="43"/>
      <c r="C470" s="43"/>
      <c r="D470" s="43"/>
      <c r="E470" s="43"/>
      <c r="F470" s="41"/>
      <c r="G470" s="42"/>
      <c r="H470" s="43"/>
      <c r="I470" s="44"/>
      <c r="J470" s="48"/>
      <c r="K470" s="49"/>
      <c r="L470" s="42" t="s">
        <v>219</v>
      </c>
      <c r="M470" s="86"/>
      <c r="N470" s="71"/>
      <c r="O470" s="72"/>
      <c r="P470" s="70"/>
      <c r="Q470" s="78"/>
      <c r="R470" s="79"/>
      <c r="S470" s="80"/>
      <c r="T470" s="81"/>
      <c r="U470" s="88"/>
      <c r="V470" s="80"/>
      <c r="W470" s="81"/>
      <c r="X470" s="1"/>
    </row>
    <row r="471" spans="1:24" ht="23.25">
      <c r="A471" s="1"/>
      <c r="B471" s="43"/>
      <c r="C471" s="43"/>
      <c r="D471" s="43"/>
      <c r="E471" s="43"/>
      <c r="F471" s="41"/>
      <c r="G471" s="42"/>
      <c r="H471" s="43"/>
      <c r="I471" s="44"/>
      <c r="J471" s="48"/>
      <c r="K471" s="49"/>
      <c r="L471" s="42" t="s">
        <v>220</v>
      </c>
      <c r="M471" s="86"/>
      <c r="N471" s="71"/>
      <c r="O471" s="72"/>
      <c r="P471" s="70"/>
      <c r="Q471" s="78"/>
      <c r="R471" s="79"/>
      <c r="S471" s="80"/>
      <c r="T471" s="81"/>
      <c r="U471" s="88"/>
      <c r="V471" s="80"/>
      <c r="W471" s="81"/>
      <c r="X471" s="1"/>
    </row>
    <row r="472" spans="1:24" ht="23.25">
      <c r="A472" s="1"/>
      <c r="B472" s="43"/>
      <c r="C472" s="43"/>
      <c r="D472" s="43"/>
      <c r="E472" s="43"/>
      <c r="F472" s="50"/>
      <c r="G472" s="42"/>
      <c r="H472" s="43"/>
      <c r="I472" s="44"/>
      <c r="J472" s="48"/>
      <c r="K472" s="49"/>
      <c r="L472" s="42" t="s">
        <v>152</v>
      </c>
      <c r="M472" s="86"/>
      <c r="N472" s="71"/>
      <c r="O472" s="72"/>
      <c r="P472" s="70"/>
      <c r="Q472" s="78"/>
      <c r="R472" s="79"/>
      <c r="S472" s="80"/>
      <c r="T472" s="81"/>
      <c r="U472" s="88"/>
      <c r="V472" s="80"/>
      <c r="W472" s="81"/>
      <c r="X472" s="1"/>
    </row>
    <row r="473" spans="1:24" ht="23.25">
      <c r="A473" s="1"/>
      <c r="B473" s="43"/>
      <c r="C473" s="43"/>
      <c r="D473" s="43"/>
      <c r="E473" s="43"/>
      <c r="F473" s="41"/>
      <c r="G473" s="42"/>
      <c r="H473" s="43"/>
      <c r="I473" s="44"/>
      <c r="J473" s="48"/>
      <c r="K473" s="49"/>
      <c r="L473" s="42" t="s">
        <v>221</v>
      </c>
      <c r="M473" s="86"/>
      <c r="N473" s="71"/>
      <c r="O473" s="72"/>
      <c r="P473" s="70"/>
      <c r="Q473" s="78"/>
      <c r="R473" s="79"/>
      <c r="S473" s="80"/>
      <c r="T473" s="81"/>
      <c r="U473" s="88"/>
      <c r="V473" s="80"/>
      <c r="W473" s="81"/>
      <c r="X473" s="1"/>
    </row>
    <row r="474" spans="1:24" ht="23.25">
      <c r="A474" s="1"/>
      <c r="B474" s="43"/>
      <c r="C474" s="43"/>
      <c r="D474" s="43"/>
      <c r="E474" s="43"/>
      <c r="F474" s="41"/>
      <c r="G474" s="42"/>
      <c r="H474" s="40"/>
      <c r="I474" s="44"/>
      <c r="J474" s="48"/>
      <c r="K474" s="49"/>
      <c r="L474" s="42" t="s">
        <v>222</v>
      </c>
      <c r="M474" s="86"/>
      <c r="N474" s="71"/>
      <c r="O474" s="72"/>
      <c r="P474" s="70"/>
      <c r="Q474" s="78"/>
      <c r="R474" s="79"/>
      <c r="S474" s="80"/>
      <c r="T474" s="81"/>
      <c r="U474" s="88"/>
      <c r="V474" s="80"/>
      <c r="W474" s="81"/>
      <c r="X474" s="1"/>
    </row>
    <row r="475" spans="1:24" ht="23.25">
      <c r="A475" s="1"/>
      <c r="B475" s="43"/>
      <c r="C475" s="43"/>
      <c r="D475" s="43"/>
      <c r="E475" s="43"/>
      <c r="F475" s="41"/>
      <c r="G475" s="42"/>
      <c r="H475" s="40"/>
      <c r="I475" s="44"/>
      <c r="J475" s="48"/>
      <c r="K475" s="49"/>
      <c r="L475" s="42" t="s">
        <v>223</v>
      </c>
      <c r="M475" s="86" t="s">
        <v>150</v>
      </c>
      <c r="N475" s="71">
        <v>1</v>
      </c>
      <c r="O475" s="72">
        <v>1</v>
      </c>
      <c r="P475" s="70">
        <v>1</v>
      </c>
      <c r="Q475" s="78">
        <f>+P475/N475*100</f>
        <v>100</v>
      </c>
      <c r="R475" s="79">
        <f>+P475/O475*100</f>
        <v>100</v>
      </c>
      <c r="S475" s="80">
        <f>SUM(S476:S477)</f>
        <v>1349.4</v>
      </c>
      <c r="T475" s="81">
        <f>SUM(T476:T477)</f>
        <v>823.5</v>
      </c>
      <c r="U475" s="88">
        <f>SUM(U476:U477)</f>
        <v>715.9</v>
      </c>
      <c r="V475" s="80">
        <f>+U475/S475*100</f>
        <v>53.05320883355565</v>
      </c>
      <c r="W475" s="81">
        <f>+U475/T475*100</f>
        <v>86.9338190649666</v>
      </c>
      <c r="X475" s="1"/>
    </row>
    <row r="476" spans="1:24" ht="23.25">
      <c r="A476" s="1"/>
      <c r="B476" s="43"/>
      <c r="C476" s="43"/>
      <c r="D476" s="43"/>
      <c r="E476" s="43"/>
      <c r="F476" s="41"/>
      <c r="G476" s="42"/>
      <c r="H476" s="43"/>
      <c r="I476" s="44"/>
      <c r="J476" s="48" t="s">
        <v>42</v>
      </c>
      <c r="K476" s="49"/>
      <c r="L476" s="42"/>
      <c r="M476" s="86"/>
      <c r="N476" s="71"/>
      <c r="O476" s="72"/>
      <c r="P476" s="70"/>
      <c r="Q476" s="78"/>
      <c r="R476" s="79"/>
      <c r="S476" s="80">
        <v>1349.4</v>
      </c>
      <c r="T476" s="81">
        <v>823.5</v>
      </c>
      <c r="U476" s="88">
        <v>715.9</v>
      </c>
      <c r="V476" s="80">
        <f>+U476/S476*100</f>
        <v>53.05320883355565</v>
      </c>
      <c r="W476" s="81">
        <f>+U476/T476*100</f>
        <v>86.9338190649666</v>
      </c>
      <c r="X476" s="1"/>
    </row>
    <row r="477" spans="1:24" ht="23.25">
      <c r="A477" s="1"/>
      <c r="B477" s="43"/>
      <c r="C477" s="43"/>
      <c r="D477" s="43"/>
      <c r="E477" s="43"/>
      <c r="F477" s="41"/>
      <c r="G477" s="42"/>
      <c r="H477" s="43"/>
      <c r="I477" s="44"/>
      <c r="J477" s="48" t="s">
        <v>43</v>
      </c>
      <c r="K477" s="49"/>
      <c r="L477" s="42"/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3"/>
      <c r="C478" s="43"/>
      <c r="D478" s="43"/>
      <c r="E478" s="43"/>
      <c r="F478" s="41"/>
      <c r="G478" s="42"/>
      <c r="H478" s="43"/>
      <c r="I478" s="44"/>
      <c r="J478" s="48"/>
      <c r="K478" s="49"/>
      <c r="L478" s="42"/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3"/>
      <c r="C479" s="43"/>
      <c r="D479" s="43"/>
      <c r="E479" s="43"/>
      <c r="F479" s="41"/>
      <c r="G479" s="42"/>
      <c r="H479" s="43"/>
      <c r="I479" s="44"/>
      <c r="J479" s="48" t="s">
        <v>129</v>
      </c>
      <c r="K479" s="49"/>
      <c r="L479" s="42" t="s">
        <v>204</v>
      </c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3"/>
      <c r="C480" s="43"/>
      <c r="D480" s="43"/>
      <c r="E480" s="43"/>
      <c r="F480" s="41"/>
      <c r="G480" s="42"/>
      <c r="H480" s="43"/>
      <c r="I480" s="44"/>
      <c r="J480" s="48" t="s">
        <v>131</v>
      </c>
      <c r="K480" s="49"/>
      <c r="L480" s="42" t="s">
        <v>205</v>
      </c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3"/>
      <c r="C481" s="43"/>
      <c r="D481" s="43"/>
      <c r="E481" s="43"/>
      <c r="F481" s="41"/>
      <c r="G481" s="42"/>
      <c r="H481" s="43"/>
      <c r="I481" s="44"/>
      <c r="J481" s="48" t="s">
        <v>133</v>
      </c>
      <c r="K481" s="49"/>
      <c r="L481" s="42" t="s">
        <v>206</v>
      </c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3"/>
      <c r="C482" s="43"/>
      <c r="D482" s="43"/>
      <c r="E482" s="43"/>
      <c r="F482" s="41"/>
      <c r="G482" s="42"/>
      <c r="H482" s="43"/>
      <c r="I482" s="44"/>
      <c r="J482" s="48"/>
      <c r="K482" s="49"/>
      <c r="L482" s="42" t="s">
        <v>224</v>
      </c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3"/>
      <c r="C483" s="43"/>
      <c r="D483" s="43"/>
      <c r="E483" s="43"/>
      <c r="F483" s="41"/>
      <c r="G483" s="42"/>
      <c r="H483" s="43"/>
      <c r="I483" s="44"/>
      <c r="J483" s="48"/>
      <c r="K483" s="49"/>
      <c r="L483" s="42" t="s">
        <v>225</v>
      </c>
      <c r="M483" s="86" t="s">
        <v>150</v>
      </c>
      <c r="N483" s="71">
        <v>1</v>
      </c>
      <c r="O483" s="72">
        <v>1</v>
      </c>
      <c r="P483" s="70">
        <v>1</v>
      </c>
      <c r="Q483" s="78">
        <f>+P483/N483*100</f>
        <v>100</v>
      </c>
      <c r="R483" s="79">
        <f>+P483/O483*100</f>
        <v>100</v>
      </c>
      <c r="S483" s="80">
        <f>SUM(S484:S485)</f>
        <v>5782</v>
      </c>
      <c r="T483" s="81">
        <f>SUM(T484:T485)</f>
        <v>5576.4</v>
      </c>
      <c r="U483" s="88">
        <f>SUM(U484:U485)</f>
        <v>5305.3</v>
      </c>
      <c r="V483" s="80">
        <f>+U483/S483*100</f>
        <v>91.75544794188862</v>
      </c>
      <c r="W483" s="81">
        <f>+U483/T483*100</f>
        <v>95.1384405709777</v>
      </c>
      <c r="X483" s="1"/>
    </row>
    <row r="484" spans="1:24" ht="23.25">
      <c r="A484" s="1"/>
      <c r="B484" s="43"/>
      <c r="C484" s="43"/>
      <c r="D484" s="43"/>
      <c r="E484" s="43"/>
      <c r="F484" s="41"/>
      <c r="G484" s="42"/>
      <c r="H484" s="40"/>
      <c r="I484" s="44"/>
      <c r="J484" s="48" t="s">
        <v>42</v>
      </c>
      <c r="K484" s="49"/>
      <c r="L484" s="42"/>
      <c r="M484" s="86"/>
      <c r="N484" s="71"/>
      <c r="O484" s="72"/>
      <c r="P484" s="70"/>
      <c r="Q484" s="78"/>
      <c r="R484" s="79"/>
      <c r="S484" s="80">
        <v>2182</v>
      </c>
      <c r="T484" s="81">
        <v>2343.7</v>
      </c>
      <c r="U484" s="88">
        <v>2125.3</v>
      </c>
      <c r="V484" s="80">
        <f>+U484/S484*100</f>
        <v>97.40146654445464</v>
      </c>
      <c r="W484" s="81">
        <f>+U484/T484*100</f>
        <v>90.68140120322569</v>
      </c>
      <c r="X484" s="1"/>
    </row>
    <row r="485" spans="1:24" ht="23.25">
      <c r="A485" s="1"/>
      <c r="B485" s="43"/>
      <c r="C485" s="43"/>
      <c r="D485" s="43"/>
      <c r="E485" s="43"/>
      <c r="F485" s="41"/>
      <c r="G485" s="42"/>
      <c r="H485" s="43"/>
      <c r="I485" s="44"/>
      <c r="J485" s="48" t="s">
        <v>43</v>
      </c>
      <c r="K485" s="49"/>
      <c r="L485" s="42"/>
      <c r="M485" s="86"/>
      <c r="N485" s="71"/>
      <c r="O485" s="72"/>
      <c r="P485" s="70"/>
      <c r="Q485" s="78"/>
      <c r="R485" s="79"/>
      <c r="S485" s="80">
        <v>3600</v>
      </c>
      <c r="T485" s="81">
        <v>3232.7</v>
      </c>
      <c r="U485" s="88">
        <v>3180</v>
      </c>
      <c r="V485" s="80">
        <f>+U485/S485*100</f>
        <v>88.33333333333333</v>
      </c>
      <c r="W485" s="81">
        <f>+U485/T485*100</f>
        <v>98.36978377207907</v>
      </c>
      <c r="X485" s="1"/>
    </row>
    <row r="486" spans="1:24" ht="23.25">
      <c r="A486" s="1"/>
      <c r="B486" s="43"/>
      <c r="C486" s="43"/>
      <c r="D486" s="43"/>
      <c r="E486" s="43"/>
      <c r="F486" s="41"/>
      <c r="G486" s="42"/>
      <c r="H486" s="40"/>
      <c r="I486" s="44"/>
      <c r="J486" s="48"/>
      <c r="K486" s="49"/>
      <c r="L486" s="42"/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3"/>
      <c r="C487" s="43"/>
      <c r="D487" s="43"/>
      <c r="E487" s="43"/>
      <c r="F487" s="41"/>
      <c r="G487" s="42"/>
      <c r="H487" s="40" t="s">
        <v>61</v>
      </c>
      <c r="I487" s="44"/>
      <c r="J487" s="48" t="s">
        <v>62</v>
      </c>
      <c r="K487" s="49"/>
      <c r="L487" s="42"/>
      <c r="M487" s="86"/>
      <c r="N487" s="71"/>
      <c r="O487" s="72"/>
      <c r="P487" s="70"/>
      <c r="Q487" s="78"/>
      <c r="R487" s="79"/>
      <c r="S487" s="80">
        <f>SUM(S488:S489)</f>
        <v>29856.3</v>
      </c>
      <c r="T487" s="81">
        <f>SUM(T488:T489)</f>
        <v>33065.6</v>
      </c>
      <c r="U487" s="88">
        <f>SUM(U488:U489)</f>
        <v>29763.6</v>
      </c>
      <c r="V487" s="80">
        <f>+U487/S487*100</f>
        <v>99.68951276614986</v>
      </c>
      <c r="W487" s="81">
        <f>+U487/T487*100</f>
        <v>90.0137907674441</v>
      </c>
      <c r="X487" s="1"/>
    </row>
    <row r="488" spans="1:24" ht="23.25">
      <c r="A488" s="1"/>
      <c r="B488" s="43"/>
      <c r="C488" s="43"/>
      <c r="D488" s="43"/>
      <c r="E488" s="43"/>
      <c r="F488" s="41"/>
      <c r="G488" s="42"/>
      <c r="H488" s="40"/>
      <c r="I488" s="44"/>
      <c r="J488" s="48" t="s">
        <v>42</v>
      </c>
      <c r="K488" s="49"/>
      <c r="L488" s="42"/>
      <c r="M488" s="86"/>
      <c r="N488" s="71"/>
      <c r="O488" s="72"/>
      <c r="P488" s="70"/>
      <c r="Q488" s="78"/>
      <c r="R488" s="79"/>
      <c r="S488" s="80">
        <f aca="true" t="shared" si="21" ref="S488:U489">+S484+S476+S464+S445+S437+S429+S418+S397+S390</f>
        <v>15313.1</v>
      </c>
      <c r="T488" s="81">
        <f t="shared" si="21"/>
        <v>14631</v>
      </c>
      <c r="U488" s="88">
        <f t="shared" si="21"/>
        <v>12133.6</v>
      </c>
      <c r="V488" s="80">
        <f>+U488/S488*100</f>
        <v>79.23673194846242</v>
      </c>
      <c r="W488" s="81">
        <f>+U488/T488*100</f>
        <v>82.93076344747455</v>
      </c>
      <c r="X488" s="1"/>
    </row>
    <row r="489" spans="1:24" ht="23.25">
      <c r="A489" s="1"/>
      <c r="B489" s="43"/>
      <c r="C489" s="43"/>
      <c r="D489" s="43"/>
      <c r="E489" s="43"/>
      <c r="F489" s="41"/>
      <c r="G489" s="42"/>
      <c r="H489" s="43"/>
      <c r="I489" s="44"/>
      <c r="J489" s="48" t="s">
        <v>43</v>
      </c>
      <c r="K489" s="49"/>
      <c r="L489" s="42"/>
      <c r="M489" s="86"/>
      <c r="N489" s="71"/>
      <c r="O489" s="72"/>
      <c r="P489" s="70"/>
      <c r="Q489" s="78"/>
      <c r="R489" s="79"/>
      <c r="S489" s="80">
        <f t="shared" si="21"/>
        <v>14543.199999999999</v>
      </c>
      <c r="T489" s="81">
        <f t="shared" si="21"/>
        <v>18434.6</v>
      </c>
      <c r="U489" s="88">
        <f t="shared" si="21"/>
        <v>17630</v>
      </c>
      <c r="V489" s="80">
        <f>+U489/S489*100</f>
        <v>121.22503988118159</v>
      </c>
      <c r="W489" s="81">
        <f>+U489/T489*100</f>
        <v>95.63538129387132</v>
      </c>
      <c r="X489" s="1"/>
    </row>
    <row r="490" spans="1:24" ht="23.25">
      <c r="A490" s="1"/>
      <c r="B490" s="43"/>
      <c r="C490" s="43"/>
      <c r="D490" s="43"/>
      <c r="E490" s="43"/>
      <c r="F490" s="41"/>
      <c r="G490" s="42"/>
      <c r="H490" s="43"/>
      <c r="I490" s="44"/>
      <c r="J490" s="48"/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3"/>
      <c r="C491" s="43"/>
      <c r="D491" s="43"/>
      <c r="E491" s="43"/>
      <c r="F491" s="50"/>
      <c r="G491" s="42"/>
      <c r="H491" s="43"/>
      <c r="I491" s="44"/>
      <c r="J491" s="48" t="s">
        <v>226</v>
      </c>
      <c r="K491" s="49"/>
      <c r="L491" s="42" t="s">
        <v>227</v>
      </c>
      <c r="M491" s="86"/>
      <c r="N491" s="71"/>
      <c r="O491" s="72"/>
      <c r="P491" s="70"/>
      <c r="Q491" s="78"/>
      <c r="R491" s="79"/>
      <c r="S491" s="80"/>
      <c r="T491" s="81"/>
      <c r="U491" s="88"/>
      <c r="V491" s="80"/>
      <c r="W491" s="81"/>
      <c r="X491" s="1"/>
    </row>
    <row r="492" spans="1:24" ht="23.25">
      <c r="A492" s="1"/>
      <c r="B492" s="43"/>
      <c r="C492" s="43"/>
      <c r="D492" s="43"/>
      <c r="E492" s="43"/>
      <c r="F492" s="41"/>
      <c r="G492" s="42"/>
      <c r="H492" s="43"/>
      <c r="I492" s="44"/>
      <c r="J492" s="48" t="s">
        <v>228</v>
      </c>
      <c r="K492" s="49"/>
      <c r="L492" s="42" t="s">
        <v>229</v>
      </c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3"/>
      <c r="I493" s="44"/>
      <c r="J493" s="48" t="s">
        <v>230</v>
      </c>
      <c r="K493" s="49"/>
      <c r="L493" s="42" t="s">
        <v>231</v>
      </c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/>
      <c r="K494" s="49"/>
      <c r="L494" s="42" t="s">
        <v>232</v>
      </c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420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36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25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37</v>
      </c>
      <c r="O499" s="62"/>
      <c r="P499" s="62"/>
      <c r="Q499" s="62"/>
      <c r="R499" s="63"/>
      <c r="S499" s="14" t="s">
        <v>3</v>
      </c>
      <c r="T499" s="15"/>
      <c r="U499" s="15"/>
      <c r="V499" s="15"/>
      <c r="W499" s="16"/>
      <c r="X499" s="1"/>
    </row>
    <row r="500" spans="1:24" ht="23.25">
      <c r="A500" s="1"/>
      <c r="B500" s="20" t="s">
        <v>26</v>
      </c>
      <c r="C500" s="21"/>
      <c r="D500" s="21"/>
      <c r="E500" s="21"/>
      <c r="F500" s="21"/>
      <c r="G500" s="21"/>
      <c r="H500" s="61"/>
      <c r="I500" s="1"/>
      <c r="J500" s="2" t="s">
        <v>5</v>
      </c>
      <c r="K500" s="18"/>
      <c r="L500" s="23" t="s">
        <v>34</v>
      </c>
      <c r="M500" s="23" t="s">
        <v>22</v>
      </c>
      <c r="N500" s="64"/>
      <c r="O500" s="17"/>
      <c r="P500" s="65"/>
      <c r="Q500" s="23" t="s">
        <v>4</v>
      </c>
      <c r="R500" s="16"/>
      <c r="S500" s="20" t="s">
        <v>38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35</v>
      </c>
      <c r="M501" s="30" t="s">
        <v>23</v>
      </c>
      <c r="N501" s="28" t="s">
        <v>7</v>
      </c>
      <c r="O501" s="67" t="s">
        <v>8</v>
      </c>
      <c r="P501" s="28" t="s">
        <v>9</v>
      </c>
      <c r="Q501" s="20" t="s">
        <v>32</v>
      </c>
      <c r="R501" s="22"/>
      <c r="S501" s="24"/>
      <c r="T501" s="25"/>
      <c r="U501" s="1"/>
      <c r="V501" s="14" t="s">
        <v>4</v>
      </c>
      <c r="W501" s="16"/>
      <c r="X501" s="1"/>
    </row>
    <row r="502" spans="1:24" ht="23.25">
      <c r="A502" s="1"/>
      <c r="B502" s="14" t="s">
        <v>15</v>
      </c>
      <c r="C502" s="14" t="s">
        <v>16</v>
      </c>
      <c r="D502" s="14" t="s">
        <v>17</v>
      </c>
      <c r="E502" s="14" t="s">
        <v>18</v>
      </c>
      <c r="F502" s="27" t="s">
        <v>19</v>
      </c>
      <c r="G502" s="2" t="s">
        <v>6</v>
      </c>
      <c r="H502" s="14" t="s">
        <v>20</v>
      </c>
      <c r="I502" s="24"/>
      <c r="J502" s="1"/>
      <c r="K502" s="18"/>
      <c r="L502" s="26" t="s">
        <v>21</v>
      </c>
      <c r="M502" s="28" t="s">
        <v>24</v>
      </c>
      <c r="N502" s="28"/>
      <c r="O502" s="28"/>
      <c r="P502" s="28"/>
      <c r="Q502" s="26" t="s">
        <v>27</v>
      </c>
      <c r="R502" s="29" t="s">
        <v>27</v>
      </c>
      <c r="S502" s="30" t="s">
        <v>7</v>
      </c>
      <c r="T502" s="28" t="s">
        <v>10</v>
      </c>
      <c r="U502" s="26" t="s">
        <v>11</v>
      </c>
      <c r="V502" s="14" t="s">
        <v>12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28</v>
      </c>
      <c r="R503" s="37" t="s">
        <v>29</v>
      </c>
      <c r="S503" s="31"/>
      <c r="T503" s="32"/>
      <c r="U503" s="33"/>
      <c r="V503" s="38" t="s">
        <v>30</v>
      </c>
      <c r="W503" s="39" t="s">
        <v>31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122</v>
      </c>
      <c r="C505" s="40" t="s">
        <v>58</v>
      </c>
      <c r="D505" s="40" t="s">
        <v>46</v>
      </c>
      <c r="E505" s="40" t="s">
        <v>48</v>
      </c>
      <c r="F505" s="50" t="s">
        <v>172</v>
      </c>
      <c r="G505" s="89" t="s">
        <v>52</v>
      </c>
      <c r="H505" s="43"/>
      <c r="I505" s="44"/>
      <c r="J505" s="48"/>
      <c r="K505" s="49"/>
      <c r="L505" s="42" t="s">
        <v>233</v>
      </c>
      <c r="M505" s="86"/>
      <c r="N505" s="71"/>
      <c r="O505" s="72"/>
      <c r="P505" s="70"/>
      <c r="Q505" s="78"/>
      <c r="R505" s="79"/>
      <c r="S505" s="80"/>
      <c r="T505" s="81"/>
      <c r="U505" s="88"/>
      <c r="V505" s="80"/>
      <c r="W505" s="81"/>
      <c r="X505" s="1"/>
    </row>
    <row r="506" spans="1:24" ht="23.25">
      <c r="A506" s="1"/>
      <c r="B506" s="40"/>
      <c r="C506" s="40"/>
      <c r="D506" s="40"/>
      <c r="E506" s="40"/>
      <c r="F506" s="41"/>
      <c r="G506" s="42"/>
      <c r="H506" s="43"/>
      <c r="I506" s="44"/>
      <c r="J506" s="48"/>
      <c r="K506" s="49"/>
      <c r="L506" s="42" t="s">
        <v>234</v>
      </c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3"/>
      <c r="C507" s="43"/>
      <c r="D507" s="43"/>
      <c r="E507" s="43"/>
      <c r="F507" s="41"/>
      <c r="G507" s="42"/>
      <c r="H507" s="43"/>
      <c r="I507" s="44"/>
      <c r="J507" s="48"/>
      <c r="K507" s="49"/>
      <c r="L507" s="42" t="s">
        <v>235</v>
      </c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43"/>
      <c r="C508" s="43"/>
      <c r="D508" s="43"/>
      <c r="E508" s="43"/>
      <c r="F508" s="41"/>
      <c r="G508" s="42"/>
      <c r="H508" s="43"/>
      <c r="I508" s="44"/>
      <c r="J508" s="48"/>
      <c r="K508" s="49"/>
      <c r="L508" s="42" t="s">
        <v>236</v>
      </c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3"/>
      <c r="C509" s="43"/>
      <c r="D509" s="43"/>
      <c r="E509" s="43"/>
      <c r="F509" s="50"/>
      <c r="G509" s="42"/>
      <c r="H509" s="43"/>
      <c r="I509" s="44"/>
      <c r="J509" s="48"/>
      <c r="K509" s="49"/>
      <c r="L509" s="42" t="s">
        <v>237</v>
      </c>
      <c r="M509" s="86"/>
      <c r="N509" s="71"/>
      <c r="O509" s="72"/>
      <c r="P509" s="70"/>
      <c r="Q509" s="78"/>
      <c r="R509" s="79"/>
      <c r="S509" s="80"/>
      <c r="T509" s="81"/>
      <c r="U509" s="88"/>
      <c r="V509" s="80"/>
      <c r="W509" s="81"/>
      <c r="X509" s="1"/>
    </row>
    <row r="510" spans="1:24" ht="23.25">
      <c r="A510" s="1"/>
      <c r="B510" s="43"/>
      <c r="C510" s="43"/>
      <c r="D510" s="43"/>
      <c r="E510" s="43"/>
      <c r="F510" s="41"/>
      <c r="G510" s="42"/>
      <c r="H510" s="43"/>
      <c r="I510" s="44"/>
      <c r="J510" s="48"/>
      <c r="K510" s="49"/>
      <c r="L510" s="42" t="s">
        <v>238</v>
      </c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3"/>
      <c r="C511" s="43"/>
      <c r="D511" s="43"/>
      <c r="E511" s="43"/>
      <c r="F511" s="41"/>
      <c r="G511" s="42"/>
      <c r="H511" s="40"/>
      <c r="I511" s="44"/>
      <c r="J511" s="48"/>
      <c r="K511" s="49"/>
      <c r="L511" s="42" t="s">
        <v>239</v>
      </c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3"/>
      <c r="C512" s="43"/>
      <c r="D512" s="43"/>
      <c r="E512" s="43"/>
      <c r="F512" s="41"/>
      <c r="G512" s="42"/>
      <c r="H512" s="43"/>
      <c r="I512" s="44"/>
      <c r="J512" s="48"/>
      <c r="K512" s="49"/>
      <c r="L512" s="42" t="s">
        <v>240</v>
      </c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3"/>
      <c r="C513" s="43"/>
      <c r="D513" s="43"/>
      <c r="E513" s="43"/>
      <c r="F513" s="41"/>
      <c r="G513" s="42"/>
      <c r="H513" s="43"/>
      <c r="I513" s="44"/>
      <c r="J513" s="48"/>
      <c r="K513" s="49"/>
      <c r="L513" s="42" t="s">
        <v>241</v>
      </c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3"/>
      <c r="C514" s="43"/>
      <c r="D514" s="43"/>
      <c r="E514" s="43"/>
      <c r="F514" s="41"/>
      <c r="G514" s="42"/>
      <c r="H514" s="43"/>
      <c r="I514" s="44"/>
      <c r="J514" s="48"/>
      <c r="K514" s="49"/>
      <c r="L514" s="42" t="s">
        <v>242</v>
      </c>
      <c r="M514" s="86" t="s">
        <v>243</v>
      </c>
      <c r="N514" s="71">
        <v>36</v>
      </c>
      <c r="O514" s="72">
        <v>36</v>
      </c>
      <c r="P514" s="70">
        <v>32</v>
      </c>
      <c r="Q514" s="78">
        <f>+P514/N514*100</f>
        <v>88.88888888888889</v>
      </c>
      <c r="R514" s="79">
        <f>+P514/O514*100</f>
        <v>88.88888888888889</v>
      </c>
      <c r="S514" s="80">
        <f>SUM(S515:S516)</f>
        <v>10372.7</v>
      </c>
      <c r="T514" s="81">
        <f>SUM(T515:T516)</f>
        <v>10809.3</v>
      </c>
      <c r="U514" s="88">
        <f>SUM(U515:U516)</f>
        <v>9161</v>
      </c>
      <c r="V514" s="80">
        <f>+U514/S514*100</f>
        <v>88.31837419379718</v>
      </c>
      <c r="W514" s="81">
        <f>+U514/T514*100</f>
        <v>84.75109396538166</v>
      </c>
      <c r="X514" s="1"/>
    </row>
    <row r="515" spans="1:24" ht="23.25">
      <c r="A515" s="1"/>
      <c r="B515" s="43"/>
      <c r="C515" s="43"/>
      <c r="D515" s="43"/>
      <c r="E515" s="43"/>
      <c r="F515" s="41"/>
      <c r="G515" s="42"/>
      <c r="H515" s="43"/>
      <c r="I515" s="44"/>
      <c r="J515" s="48" t="s">
        <v>42</v>
      </c>
      <c r="K515" s="49"/>
      <c r="L515" s="42"/>
      <c r="M515" s="86"/>
      <c r="N515" s="71"/>
      <c r="O515" s="72"/>
      <c r="P515" s="70"/>
      <c r="Q515" s="78"/>
      <c r="R515" s="79"/>
      <c r="S515" s="80">
        <v>10372.7</v>
      </c>
      <c r="T515" s="81">
        <v>10795.8</v>
      </c>
      <c r="U515" s="88">
        <v>9147.7</v>
      </c>
      <c r="V515" s="80">
        <f>+U515/S515*100</f>
        <v>88.190152997773</v>
      </c>
      <c r="W515" s="81">
        <f>+U515/T515*100</f>
        <v>84.73387798958856</v>
      </c>
      <c r="X515" s="1"/>
    </row>
    <row r="516" spans="1:24" ht="23.25">
      <c r="A516" s="1"/>
      <c r="B516" s="43"/>
      <c r="C516" s="43"/>
      <c r="D516" s="43"/>
      <c r="E516" s="43"/>
      <c r="F516" s="41"/>
      <c r="G516" s="42"/>
      <c r="H516" s="43"/>
      <c r="I516" s="44"/>
      <c r="J516" s="48" t="s">
        <v>43</v>
      </c>
      <c r="K516" s="49"/>
      <c r="L516" s="42"/>
      <c r="M516" s="86"/>
      <c r="N516" s="71"/>
      <c r="O516" s="72"/>
      <c r="P516" s="70"/>
      <c r="Q516" s="78"/>
      <c r="R516" s="79"/>
      <c r="S516" s="80"/>
      <c r="T516" s="81">
        <v>13.5</v>
      </c>
      <c r="U516" s="88">
        <v>13.3</v>
      </c>
      <c r="V516" s="80"/>
      <c r="W516" s="81">
        <f>+U516/T516*100</f>
        <v>98.51851851851853</v>
      </c>
      <c r="X516" s="1"/>
    </row>
    <row r="517" spans="1:24" ht="23.25">
      <c r="A517" s="1"/>
      <c r="B517" s="43"/>
      <c r="C517" s="43"/>
      <c r="D517" s="43"/>
      <c r="E517" s="43"/>
      <c r="F517" s="50"/>
      <c r="G517" s="42"/>
      <c r="H517" s="43"/>
      <c r="I517" s="44"/>
      <c r="J517" s="48"/>
      <c r="K517" s="49"/>
      <c r="L517" s="42"/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3"/>
      <c r="C518" s="43"/>
      <c r="D518" s="43"/>
      <c r="E518" s="43"/>
      <c r="F518" s="41"/>
      <c r="G518" s="42"/>
      <c r="H518" s="40" t="s">
        <v>65</v>
      </c>
      <c r="I518" s="44"/>
      <c r="J518" s="48" t="s">
        <v>66</v>
      </c>
      <c r="K518" s="49"/>
      <c r="L518" s="42"/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3"/>
      <c r="C519" s="43"/>
      <c r="D519" s="43"/>
      <c r="E519" s="43"/>
      <c r="F519" s="41"/>
      <c r="G519" s="42"/>
      <c r="H519" s="40"/>
      <c r="I519" s="44"/>
      <c r="J519" s="48" t="s">
        <v>67</v>
      </c>
      <c r="K519" s="49"/>
      <c r="L519" s="42"/>
      <c r="M519" s="86"/>
      <c r="N519" s="71"/>
      <c r="O519" s="72"/>
      <c r="P519" s="70"/>
      <c r="Q519" s="78"/>
      <c r="R519" s="79"/>
      <c r="S519" s="80">
        <f>SUM(S520:S521)</f>
        <v>10372.7</v>
      </c>
      <c r="T519" s="81">
        <f>SUM(T520:T521)</f>
        <v>10809.3</v>
      </c>
      <c r="U519" s="88">
        <f>SUM(U520:U521)</f>
        <v>9161</v>
      </c>
      <c r="V519" s="80">
        <f>+U519/S519*100</f>
        <v>88.31837419379718</v>
      </c>
      <c r="W519" s="81">
        <f>+U519/T519*100</f>
        <v>84.75109396538166</v>
      </c>
      <c r="X519" s="1"/>
    </row>
    <row r="520" spans="1:24" ht="23.25">
      <c r="A520" s="1"/>
      <c r="B520" s="43"/>
      <c r="C520" s="43"/>
      <c r="D520" s="43"/>
      <c r="E520" s="43"/>
      <c r="F520" s="41"/>
      <c r="G520" s="42"/>
      <c r="H520" s="40"/>
      <c r="I520" s="44"/>
      <c r="J520" s="48" t="s">
        <v>42</v>
      </c>
      <c r="K520" s="49"/>
      <c r="L520" s="42"/>
      <c r="M520" s="86"/>
      <c r="N520" s="71"/>
      <c r="O520" s="72"/>
      <c r="P520" s="70"/>
      <c r="Q520" s="78"/>
      <c r="R520" s="79"/>
      <c r="S520" s="80">
        <f aca="true" t="shared" si="22" ref="S520:U521">+S515</f>
        <v>10372.7</v>
      </c>
      <c r="T520" s="81">
        <f t="shared" si="22"/>
        <v>10795.8</v>
      </c>
      <c r="U520" s="88">
        <f t="shared" si="22"/>
        <v>9147.7</v>
      </c>
      <c r="V520" s="80">
        <f>+U520/S520*100</f>
        <v>88.190152997773</v>
      </c>
      <c r="W520" s="81">
        <f>+U520/T520*100</f>
        <v>84.73387798958856</v>
      </c>
      <c r="X520" s="1"/>
    </row>
    <row r="521" spans="1:24" ht="23.25">
      <c r="A521" s="1"/>
      <c r="B521" s="43"/>
      <c r="C521" s="43"/>
      <c r="D521" s="43"/>
      <c r="E521" s="43"/>
      <c r="F521" s="41"/>
      <c r="G521" s="42"/>
      <c r="H521" s="43"/>
      <c r="I521" s="44"/>
      <c r="J521" s="48" t="s">
        <v>43</v>
      </c>
      <c r="K521" s="49"/>
      <c r="L521" s="42"/>
      <c r="M521" s="86"/>
      <c r="N521" s="71"/>
      <c r="O521" s="72"/>
      <c r="P521" s="70"/>
      <c r="Q521" s="78"/>
      <c r="R521" s="79"/>
      <c r="S521" s="80">
        <f t="shared" si="22"/>
        <v>0</v>
      </c>
      <c r="T521" s="81">
        <f t="shared" si="22"/>
        <v>13.5</v>
      </c>
      <c r="U521" s="88">
        <f t="shared" si="22"/>
        <v>13.3</v>
      </c>
      <c r="V521" s="80"/>
      <c r="W521" s="81">
        <f>+U521/T521*100</f>
        <v>98.51851851851853</v>
      </c>
      <c r="X521" s="1"/>
    </row>
    <row r="522" spans="1:24" ht="23.25">
      <c r="A522" s="1"/>
      <c r="B522" s="43"/>
      <c r="C522" s="43"/>
      <c r="D522" s="43"/>
      <c r="E522" s="43"/>
      <c r="F522" s="41"/>
      <c r="G522" s="42"/>
      <c r="H522" s="43"/>
      <c r="I522" s="44"/>
      <c r="J522" s="48"/>
      <c r="K522" s="49"/>
      <c r="L522" s="42"/>
      <c r="M522" s="86"/>
      <c r="N522" s="71"/>
      <c r="O522" s="72"/>
      <c r="P522" s="70"/>
      <c r="Q522" s="78"/>
      <c r="R522" s="79"/>
      <c r="S522" s="80"/>
      <c r="T522" s="81"/>
      <c r="U522" s="88"/>
      <c r="V522" s="80"/>
      <c r="W522" s="81"/>
      <c r="X522" s="1"/>
    </row>
    <row r="523" spans="1:24" ht="23.25">
      <c r="A523" s="1"/>
      <c r="B523" s="43"/>
      <c r="C523" s="43"/>
      <c r="D523" s="43"/>
      <c r="E523" s="43"/>
      <c r="F523" s="41"/>
      <c r="G523" s="42"/>
      <c r="H523" s="43"/>
      <c r="I523" s="44"/>
      <c r="J523" s="48" t="s">
        <v>244</v>
      </c>
      <c r="K523" s="49"/>
      <c r="L523" s="42" t="s">
        <v>245</v>
      </c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3"/>
      <c r="C524" s="43"/>
      <c r="D524" s="43"/>
      <c r="E524" s="43"/>
      <c r="F524" s="41"/>
      <c r="G524" s="42"/>
      <c r="H524" s="43"/>
      <c r="I524" s="44"/>
      <c r="J524" s="48" t="s">
        <v>246</v>
      </c>
      <c r="K524" s="49"/>
      <c r="L524" s="42" t="s">
        <v>247</v>
      </c>
      <c r="M524" s="86"/>
      <c r="N524" s="71"/>
      <c r="O524" s="72"/>
      <c r="P524" s="70"/>
      <c r="Q524" s="78"/>
      <c r="R524" s="79"/>
      <c r="S524" s="80"/>
      <c r="T524" s="81"/>
      <c r="U524" s="88"/>
      <c r="V524" s="80"/>
      <c r="W524" s="81"/>
      <c r="X524" s="1"/>
    </row>
    <row r="525" spans="1:24" ht="23.25">
      <c r="A525" s="1"/>
      <c r="B525" s="43"/>
      <c r="C525" s="43"/>
      <c r="D525" s="43"/>
      <c r="E525" s="43"/>
      <c r="F525" s="41"/>
      <c r="G525" s="42"/>
      <c r="H525" s="43"/>
      <c r="I525" s="44"/>
      <c r="J525" s="48"/>
      <c r="K525" s="49"/>
      <c r="L525" s="42" t="s">
        <v>248</v>
      </c>
      <c r="M525" s="86"/>
      <c r="N525" s="71"/>
      <c r="O525" s="72"/>
      <c r="P525" s="70"/>
      <c r="Q525" s="78"/>
      <c r="R525" s="79"/>
      <c r="S525" s="80"/>
      <c r="T525" s="81"/>
      <c r="U525" s="88"/>
      <c r="V525" s="80"/>
      <c r="W525" s="81"/>
      <c r="X525" s="1"/>
    </row>
    <row r="526" spans="1:24" ht="23.25">
      <c r="A526" s="1"/>
      <c r="B526" s="43"/>
      <c r="C526" s="43"/>
      <c r="D526" s="43"/>
      <c r="E526" s="43"/>
      <c r="F526" s="41"/>
      <c r="G526" s="42"/>
      <c r="H526" s="43"/>
      <c r="I526" s="44"/>
      <c r="J526" s="48"/>
      <c r="K526" s="49"/>
      <c r="L526" s="42" t="s">
        <v>249</v>
      </c>
      <c r="M526" s="86"/>
      <c r="N526" s="71"/>
      <c r="O526" s="72"/>
      <c r="P526" s="70"/>
      <c r="Q526" s="78"/>
      <c r="R526" s="79"/>
      <c r="S526" s="80"/>
      <c r="T526" s="81"/>
      <c r="U526" s="88"/>
      <c r="V526" s="80"/>
      <c r="W526" s="81"/>
      <c r="X526" s="1"/>
    </row>
    <row r="527" spans="1:24" ht="23.25">
      <c r="A527" s="1"/>
      <c r="B527" s="43"/>
      <c r="C527" s="43"/>
      <c r="D527" s="43"/>
      <c r="E527" s="43"/>
      <c r="F527" s="41"/>
      <c r="G527" s="42"/>
      <c r="H527" s="43"/>
      <c r="I527" s="44"/>
      <c r="J527" s="48"/>
      <c r="K527" s="49"/>
      <c r="L527" s="42" t="s">
        <v>250</v>
      </c>
      <c r="M527" s="86"/>
      <c r="N527" s="71"/>
      <c r="O527" s="72"/>
      <c r="P527" s="70"/>
      <c r="Q527" s="78"/>
      <c r="R527" s="79"/>
      <c r="S527" s="80"/>
      <c r="T527" s="81"/>
      <c r="U527" s="88"/>
      <c r="V527" s="80"/>
      <c r="W527" s="81"/>
      <c r="X527" s="1"/>
    </row>
    <row r="528" spans="1:24" ht="23.25">
      <c r="A528" s="1"/>
      <c r="B528" s="43"/>
      <c r="C528" s="43"/>
      <c r="D528" s="43"/>
      <c r="E528" s="43"/>
      <c r="F528" s="41"/>
      <c r="G528" s="42"/>
      <c r="H528" s="43"/>
      <c r="I528" s="44"/>
      <c r="J528" s="48"/>
      <c r="K528" s="49"/>
      <c r="L528" s="42" t="s">
        <v>251</v>
      </c>
      <c r="M528" s="86"/>
      <c r="N528" s="71"/>
      <c r="O528" s="72"/>
      <c r="P528" s="70"/>
      <c r="Q528" s="78"/>
      <c r="R528" s="79"/>
      <c r="S528" s="80"/>
      <c r="T528" s="81"/>
      <c r="U528" s="88"/>
      <c r="V528" s="80"/>
      <c r="W528" s="81"/>
      <c r="X528" s="1"/>
    </row>
    <row r="529" spans="1:24" ht="23.25">
      <c r="A529" s="1"/>
      <c r="B529" s="43"/>
      <c r="C529" s="43"/>
      <c r="D529" s="43"/>
      <c r="E529" s="43"/>
      <c r="F529" s="41"/>
      <c r="G529" s="42"/>
      <c r="H529" s="40"/>
      <c r="I529" s="44"/>
      <c r="J529" s="48"/>
      <c r="K529" s="49"/>
      <c r="L529" s="42" t="s">
        <v>252</v>
      </c>
      <c r="M529" s="86"/>
      <c r="N529" s="71"/>
      <c r="O529" s="72"/>
      <c r="P529" s="70"/>
      <c r="Q529" s="78"/>
      <c r="R529" s="79"/>
      <c r="S529" s="80"/>
      <c r="T529" s="81"/>
      <c r="U529" s="88"/>
      <c r="V529" s="80"/>
      <c r="W529" s="81"/>
      <c r="X529" s="1"/>
    </row>
    <row r="530" spans="1:24" ht="23.25">
      <c r="A530" s="1"/>
      <c r="B530" s="43"/>
      <c r="C530" s="43"/>
      <c r="D530" s="43"/>
      <c r="E530" s="43"/>
      <c r="F530" s="41"/>
      <c r="G530" s="42"/>
      <c r="H530" s="43"/>
      <c r="I530" s="44"/>
      <c r="J530" s="48"/>
      <c r="K530" s="49"/>
      <c r="L530" s="42" t="s">
        <v>253</v>
      </c>
      <c r="M530" s="86" t="s">
        <v>254</v>
      </c>
      <c r="N530" s="71">
        <v>19</v>
      </c>
      <c r="O530" s="72">
        <v>19</v>
      </c>
      <c r="P530" s="70">
        <v>19</v>
      </c>
      <c r="Q530" s="78">
        <f>+P530/N530*100</f>
        <v>100</v>
      </c>
      <c r="R530" s="79">
        <f>+P530/O530*100</f>
        <v>100</v>
      </c>
      <c r="S530" s="80">
        <f>SUM(S531:S532)</f>
        <v>2515.2</v>
      </c>
      <c r="T530" s="81">
        <f>SUM(T531:T532)</f>
        <v>2567.7</v>
      </c>
      <c r="U530" s="88">
        <f>SUM(U531:U532)</f>
        <v>2451.1</v>
      </c>
      <c r="V530" s="80">
        <f>+U530/S530*100</f>
        <v>97.45149491094148</v>
      </c>
      <c r="W530" s="81">
        <f>+U530/T530*100</f>
        <v>95.45897106359777</v>
      </c>
      <c r="X530" s="1"/>
    </row>
    <row r="531" spans="1:24" ht="23.25">
      <c r="A531" s="1"/>
      <c r="B531" s="43"/>
      <c r="C531" s="43"/>
      <c r="D531" s="43"/>
      <c r="E531" s="43"/>
      <c r="F531" s="41"/>
      <c r="G531" s="42"/>
      <c r="H531" s="40"/>
      <c r="I531" s="44"/>
      <c r="J531" s="48" t="s">
        <v>42</v>
      </c>
      <c r="K531" s="49"/>
      <c r="L531" s="42"/>
      <c r="M531" s="86"/>
      <c r="N531" s="71"/>
      <c r="O531" s="72"/>
      <c r="P531" s="70"/>
      <c r="Q531" s="78"/>
      <c r="R531" s="79"/>
      <c r="S531" s="80">
        <v>2515.2</v>
      </c>
      <c r="T531" s="81">
        <v>2567.7</v>
      </c>
      <c r="U531" s="88">
        <v>2451.1</v>
      </c>
      <c r="V531" s="80">
        <f>+U531/S531*100</f>
        <v>97.45149491094148</v>
      </c>
      <c r="W531" s="81">
        <f>+U531/T531*100</f>
        <v>95.45897106359777</v>
      </c>
      <c r="X531" s="1"/>
    </row>
    <row r="532" spans="1:24" ht="23.25">
      <c r="A532" s="1"/>
      <c r="B532" s="43"/>
      <c r="C532" s="43"/>
      <c r="D532" s="43"/>
      <c r="E532" s="43"/>
      <c r="F532" s="41"/>
      <c r="G532" s="42"/>
      <c r="H532" s="43"/>
      <c r="I532" s="44"/>
      <c r="J532" s="48" t="s">
        <v>43</v>
      </c>
      <c r="K532" s="49"/>
      <c r="L532" s="42"/>
      <c r="M532" s="86"/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3"/>
      <c r="C533" s="43"/>
      <c r="D533" s="43"/>
      <c r="E533" s="43"/>
      <c r="F533" s="41"/>
      <c r="G533" s="42"/>
      <c r="H533" s="40"/>
      <c r="I533" s="44"/>
      <c r="J533" s="48"/>
      <c r="K533" s="49"/>
      <c r="L533" s="42"/>
      <c r="M533" s="86"/>
      <c r="N533" s="71"/>
      <c r="O533" s="72"/>
      <c r="P533" s="70"/>
      <c r="Q533" s="78"/>
      <c r="R533" s="79"/>
      <c r="S533" s="80"/>
      <c r="T533" s="81"/>
      <c r="U533" s="88"/>
      <c r="V533" s="80"/>
      <c r="W533" s="81"/>
      <c r="X533" s="1"/>
    </row>
    <row r="534" spans="1:24" ht="23.25">
      <c r="A534" s="1"/>
      <c r="B534" s="43"/>
      <c r="C534" s="43"/>
      <c r="D534" s="43"/>
      <c r="E534" s="43"/>
      <c r="F534" s="41"/>
      <c r="G534" s="42"/>
      <c r="H534" s="43"/>
      <c r="I534" s="44"/>
      <c r="J534" s="48" t="s">
        <v>255</v>
      </c>
      <c r="K534" s="49"/>
      <c r="L534" s="42" t="s">
        <v>256</v>
      </c>
      <c r="M534" s="86"/>
      <c r="N534" s="71"/>
      <c r="O534" s="72"/>
      <c r="P534" s="70"/>
      <c r="Q534" s="78"/>
      <c r="R534" s="79"/>
      <c r="S534" s="80"/>
      <c r="T534" s="81"/>
      <c r="U534" s="88"/>
      <c r="V534" s="80"/>
      <c r="W534" s="81"/>
      <c r="X534" s="1"/>
    </row>
    <row r="535" spans="1:24" ht="23.25">
      <c r="A535" s="1"/>
      <c r="B535" s="43"/>
      <c r="C535" s="43"/>
      <c r="D535" s="43"/>
      <c r="E535" s="43"/>
      <c r="F535" s="41"/>
      <c r="G535" s="42"/>
      <c r="H535" s="43"/>
      <c r="I535" s="44"/>
      <c r="J535" s="48" t="s">
        <v>257</v>
      </c>
      <c r="K535" s="49"/>
      <c r="L535" s="42" t="s">
        <v>258</v>
      </c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3"/>
      <c r="C536" s="43"/>
      <c r="D536" s="43"/>
      <c r="E536" s="43"/>
      <c r="F536" s="50"/>
      <c r="G536" s="42"/>
      <c r="H536" s="43"/>
      <c r="I536" s="44"/>
      <c r="J536" s="48"/>
      <c r="K536" s="49"/>
      <c r="L536" s="42" t="s">
        <v>259</v>
      </c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3"/>
      <c r="C537" s="43"/>
      <c r="D537" s="43"/>
      <c r="E537" s="43"/>
      <c r="F537" s="41"/>
      <c r="G537" s="42"/>
      <c r="H537" s="43"/>
      <c r="I537" s="44"/>
      <c r="J537" s="48"/>
      <c r="K537" s="49"/>
      <c r="L537" s="42" t="s">
        <v>260</v>
      </c>
      <c r="M537" s="86" t="s">
        <v>261</v>
      </c>
      <c r="N537" s="71">
        <v>9</v>
      </c>
      <c r="O537" s="72">
        <v>9</v>
      </c>
      <c r="P537" s="70">
        <v>9</v>
      </c>
      <c r="Q537" s="78">
        <f>+P537/N537*100</f>
        <v>100</v>
      </c>
      <c r="R537" s="79">
        <f>+P537/O537*100</f>
        <v>100</v>
      </c>
      <c r="S537" s="80">
        <f>SUM(S538:S539)</f>
        <v>2640.6</v>
      </c>
      <c r="T537" s="81">
        <f>SUM(T538:T539)</f>
        <v>3827.1</v>
      </c>
      <c r="U537" s="88">
        <f>SUM(U538:U539)</f>
        <v>3634.7</v>
      </c>
      <c r="V537" s="80">
        <f>+U537/S537*100</f>
        <v>137.64674695145044</v>
      </c>
      <c r="W537" s="81">
        <f>+U537/T537*100</f>
        <v>94.97269472969089</v>
      </c>
      <c r="X537" s="1"/>
    </row>
    <row r="538" spans="1:24" ht="23.25">
      <c r="A538" s="1"/>
      <c r="B538" s="43"/>
      <c r="C538" s="43"/>
      <c r="D538" s="43"/>
      <c r="E538" s="43"/>
      <c r="F538" s="50"/>
      <c r="G538" s="42"/>
      <c r="H538" s="43"/>
      <c r="I538" s="44"/>
      <c r="J538" s="48" t="s">
        <v>42</v>
      </c>
      <c r="K538" s="49"/>
      <c r="L538" s="42"/>
      <c r="M538" s="86"/>
      <c r="N538" s="71"/>
      <c r="O538" s="72"/>
      <c r="P538" s="70"/>
      <c r="Q538" s="78"/>
      <c r="R538" s="79"/>
      <c r="S538" s="80">
        <v>2640.6</v>
      </c>
      <c r="T538" s="81">
        <v>3827.1</v>
      </c>
      <c r="U538" s="88">
        <v>3634.7</v>
      </c>
      <c r="V538" s="80">
        <f>+U538/S538*100</f>
        <v>137.64674695145044</v>
      </c>
      <c r="W538" s="81">
        <f>+U538/T538*100</f>
        <v>94.97269472969089</v>
      </c>
      <c r="X538" s="1"/>
    </row>
    <row r="539" spans="1:24" ht="23.25">
      <c r="A539" s="1"/>
      <c r="B539" s="43"/>
      <c r="C539" s="43"/>
      <c r="D539" s="43"/>
      <c r="E539" s="43"/>
      <c r="F539" s="50"/>
      <c r="G539" s="42"/>
      <c r="H539" s="43"/>
      <c r="I539" s="44"/>
      <c r="J539" s="48" t="s">
        <v>43</v>
      </c>
      <c r="K539" s="49"/>
      <c r="L539" s="42"/>
      <c r="M539" s="86"/>
      <c r="N539" s="71"/>
      <c r="O539" s="72"/>
      <c r="P539" s="70"/>
      <c r="Q539" s="78"/>
      <c r="R539" s="79"/>
      <c r="S539" s="80"/>
      <c r="T539" s="81"/>
      <c r="U539" s="88"/>
      <c r="V539" s="80"/>
      <c r="W539" s="81"/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421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36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25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37</v>
      </c>
      <c r="O544" s="62"/>
      <c r="P544" s="62"/>
      <c r="Q544" s="62"/>
      <c r="R544" s="63"/>
      <c r="S544" s="14" t="s">
        <v>3</v>
      </c>
      <c r="T544" s="15"/>
      <c r="U544" s="15"/>
      <c r="V544" s="15"/>
      <c r="W544" s="16"/>
      <c r="X544" s="1"/>
    </row>
    <row r="545" spans="1:24" ht="23.25">
      <c r="A545" s="1"/>
      <c r="B545" s="20" t="s">
        <v>26</v>
      </c>
      <c r="C545" s="21"/>
      <c r="D545" s="21"/>
      <c r="E545" s="21"/>
      <c r="F545" s="21"/>
      <c r="G545" s="21"/>
      <c r="H545" s="61"/>
      <c r="I545" s="1"/>
      <c r="J545" s="2" t="s">
        <v>5</v>
      </c>
      <c r="K545" s="18"/>
      <c r="L545" s="23" t="s">
        <v>34</v>
      </c>
      <c r="M545" s="23" t="s">
        <v>22</v>
      </c>
      <c r="N545" s="64"/>
      <c r="O545" s="17"/>
      <c r="P545" s="65"/>
      <c r="Q545" s="23" t="s">
        <v>4</v>
      </c>
      <c r="R545" s="16"/>
      <c r="S545" s="20" t="s">
        <v>38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35</v>
      </c>
      <c r="M546" s="30" t="s">
        <v>23</v>
      </c>
      <c r="N546" s="28" t="s">
        <v>7</v>
      </c>
      <c r="O546" s="67" t="s">
        <v>8</v>
      </c>
      <c r="P546" s="28" t="s">
        <v>9</v>
      </c>
      <c r="Q546" s="20" t="s">
        <v>32</v>
      </c>
      <c r="R546" s="22"/>
      <c r="S546" s="24"/>
      <c r="T546" s="25"/>
      <c r="U546" s="1"/>
      <c r="V546" s="14" t="s">
        <v>4</v>
      </c>
      <c r="W546" s="16"/>
      <c r="X546" s="1"/>
    </row>
    <row r="547" spans="1:24" ht="23.25">
      <c r="A547" s="1"/>
      <c r="B547" s="14" t="s">
        <v>15</v>
      </c>
      <c r="C547" s="14" t="s">
        <v>16</v>
      </c>
      <c r="D547" s="14" t="s">
        <v>17</v>
      </c>
      <c r="E547" s="14" t="s">
        <v>18</v>
      </c>
      <c r="F547" s="27" t="s">
        <v>19</v>
      </c>
      <c r="G547" s="2" t="s">
        <v>6</v>
      </c>
      <c r="H547" s="14" t="s">
        <v>20</v>
      </c>
      <c r="I547" s="24"/>
      <c r="J547" s="1"/>
      <c r="K547" s="18"/>
      <c r="L547" s="26" t="s">
        <v>21</v>
      </c>
      <c r="M547" s="28" t="s">
        <v>24</v>
      </c>
      <c r="N547" s="28"/>
      <c r="O547" s="28"/>
      <c r="P547" s="28"/>
      <c r="Q547" s="26" t="s">
        <v>27</v>
      </c>
      <c r="R547" s="29" t="s">
        <v>27</v>
      </c>
      <c r="S547" s="30" t="s">
        <v>7</v>
      </c>
      <c r="T547" s="28" t="s">
        <v>10</v>
      </c>
      <c r="U547" s="26" t="s">
        <v>11</v>
      </c>
      <c r="V547" s="14" t="s">
        <v>12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28</v>
      </c>
      <c r="R548" s="37" t="s">
        <v>29</v>
      </c>
      <c r="S548" s="31"/>
      <c r="T548" s="32"/>
      <c r="U548" s="33"/>
      <c r="V548" s="38" t="s">
        <v>30</v>
      </c>
      <c r="W548" s="39" t="s">
        <v>31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122</v>
      </c>
      <c r="C550" s="40" t="s">
        <v>58</v>
      </c>
      <c r="D550" s="40" t="s">
        <v>46</v>
      </c>
      <c r="E550" s="40" t="s">
        <v>48</v>
      </c>
      <c r="F550" s="50" t="s">
        <v>172</v>
      </c>
      <c r="G550" s="89" t="s">
        <v>52</v>
      </c>
      <c r="H550" s="43"/>
      <c r="I550" s="44"/>
      <c r="J550" s="48" t="s">
        <v>262</v>
      </c>
      <c r="K550" s="49"/>
      <c r="L550" s="42" t="s">
        <v>263</v>
      </c>
      <c r="M550" s="86"/>
      <c r="N550" s="71"/>
      <c r="O550" s="72"/>
      <c r="P550" s="70"/>
      <c r="Q550" s="78"/>
      <c r="R550" s="79"/>
      <c r="S550" s="80"/>
      <c r="T550" s="81"/>
      <c r="U550" s="88"/>
      <c r="V550" s="80"/>
      <c r="W550" s="81"/>
      <c r="X550" s="1"/>
    </row>
    <row r="551" spans="1:24" ht="23.25">
      <c r="A551" s="1"/>
      <c r="B551" s="40"/>
      <c r="C551" s="40"/>
      <c r="D551" s="40"/>
      <c r="E551" s="40"/>
      <c r="F551" s="41"/>
      <c r="G551" s="42"/>
      <c r="H551" s="43"/>
      <c r="I551" s="44"/>
      <c r="J551" s="48" t="s">
        <v>264</v>
      </c>
      <c r="K551" s="49"/>
      <c r="L551" s="42" t="s">
        <v>265</v>
      </c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43"/>
      <c r="C552" s="43"/>
      <c r="D552" s="43"/>
      <c r="E552" s="43"/>
      <c r="F552" s="41"/>
      <c r="G552" s="42"/>
      <c r="H552" s="43"/>
      <c r="I552" s="44"/>
      <c r="J552" s="48"/>
      <c r="K552" s="49"/>
      <c r="L552" s="42" t="s">
        <v>266</v>
      </c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3"/>
      <c r="C553" s="43"/>
      <c r="D553" s="43"/>
      <c r="E553" s="43"/>
      <c r="F553" s="41"/>
      <c r="G553" s="42"/>
      <c r="H553" s="43"/>
      <c r="I553" s="44"/>
      <c r="J553" s="48"/>
      <c r="K553" s="49"/>
      <c r="L553" s="42" t="s">
        <v>267</v>
      </c>
      <c r="M553" s="86"/>
      <c r="N553" s="71"/>
      <c r="O553" s="72"/>
      <c r="P553" s="70"/>
      <c r="Q553" s="78"/>
      <c r="R553" s="79"/>
      <c r="S553" s="80"/>
      <c r="T553" s="81"/>
      <c r="U553" s="88"/>
      <c r="V553" s="80"/>
      <c r="W553" s="81"/>
      <c r="X553" s="1"/>
    </row>
    <row r="554" spans="1:24" ht="23.25">
      <c r="A554" s="1"/>
      <c r="B554" s="43"/>
      <c r="C554" s="43"/>
      <c r="D554" s="43"/>
      <c r="E554" s="43"/>
      <c r="F554" s="50"/>
      <c r="G554" s="42"/>
      <c r="H554" s="43"/>
      <c r="I554" s="44"/>
      <c r="J554" s="48"/>
      <c r="K554" s="49"/>
      <c r="L554" s="42" t="s">
        <v>268</v>
      </c>
      <c r="M554" s="86"/>
      <c r="N554" s="71"/>
      <c r="O554" s="72"/>
      <c r="P554" s="70"/>
      <c r="Q554" s="78"/>
      <c r="R554" s="79"/>
      <c r="S554" s="80"/>
      <c r="T554" s="81"/>
      <c r="U554" s="88"/>
      <c r="V554" s="80"/>
      <c r="W554" s="81"/>
      <c r="X554" s="1"/>
    </row>
    <row r="555" spans="1:24" ht="23.25">
      <c r="A555" s="1"/>
      <c r="B555" s="43"/>
      <c r="C555" s="43"/>
      <c r="D555" s="43"/>
      <c r="E555" s="43"/>
      <c r="F555" s="41"/>
      <c r="G555" s="42"/>
      <c r="H555" s="43"/>
      <c r="I555" s="44"/>
      <c r="J555" s="48"/>
      <c r="K555" s="49"/>
      <c r="L555" s="42" t="s">
        <v>253</v>
      </c>
      <c r="M555" s="86" t="s">
        <v>269</v>
      </c>
      <c r="N555" s="71">
        <v>2500</v>
      </c>
      <c r="O555" s="72">
        <v>2500</v>
      </c>
      <c r="P555" s="70">
        <v>3716</v>
      </c>
      <c r="Q555" s="78">
        <f>+P555/N555*100</f>
        <v>148.64</v>
      </c>
      <c r="R555" s="79">
        <f>+P555/O555*100</f>
        <v>148.64</v>
      </c>
      <c r="S555" s="80">
        <f>SUM(S556:S557)</f>
        <v>2652.1</v>
      </c>
      <c r="T555" s="81">
        <f>SUM(T556:T557)</f>
        <v>2219.9</v>
      </c>
      <c r="U555" s="88">
        <f>SUM(U556:U557)</f>
        <v>2129.3</v>
      </c>
      <c r="V555" s="80">
        <f>+U555/S555*100</f>
        <v>80.2873194826741</v>
      </c>
      <c r="W555" s="81">
        <f>+U555/T555*100</f>
        <v>95.91873507815669</v>
      </c>
      <c r="X555" s="1"/>
    </row>
    <row r="556" spans="1:24" ht="23.25">
      <c r="A556" s="1"/>
      <c r="B556" s="43"/>
      <c r="C556" s="43"/>
      <c r="D556" s="43"/>
      <c r="E556" s="43"/>
      <c r="F556" s="41"/>
      <c r="G556" s="42"/>
      <c r="H556" s="40"/>
      <c r="I556" s="44"/>
      <c r="J556" s="48" t="s">
        <v>42</v>
      </c>
      <c r="K556" s="49"/>
      <c r="L556" s="42"/>
      <c r="M556" s="86"/>
      <c r="N556" s="71"/>
      <c r="O556" s="72"/>
      <c r="P556" s="70"/>
      <c r="Q556" s="78"/>
      <c r="R556" s="79"/>
      <c r="S556" s="80">
        <v>2652.1</v>
      </c>
      <c r="T556" s="81">
        <v>2219.9</v>
      </c>
      <c r="U556" s="88">
        <v>2129.3</v>
      </c>
      <c r="V556" s="80">
        <f>+U556/S556*100</f>
        <v>80.2873194826741</v>
      </c>
      <c r="W556" s="81">
        <f>+U556/T556*100</f>
        <v>95.91873507815669</v>
      </c>
      <c r="X556" s="1"/>
    </row>
    <row r="557" spans="1:24" ht="23.25">
      <c r="A557" s="1"/>
      <c r="B557" s="43"/>
      <c r="C557" s="43"/>
      <c r="D557" s="43"/>
      <c r="E557" s="43"/>
      <c r="F557" s="41"/>
      <c r="G557" s="42"/>
      <c r="H557" s="43"/>
      <c r="I557" s="44"/>
      <c r="J557" s="48" t="s">
        <v>43</v>
      </c>
      <c r="K557" s="49"/>
      <c r="L557" s="42"/>
      <c r="M557" s="86"/>
      <c r="N557" s="71"/>
      <c r="O557" s="72"/>
      <c r="P557" s="70"/>
      <c r="Q557" s="78"/>
      <c r="R557" s="79"/>
      <c r="S557" s="80"/>
      <c r="T557" s="81"/>
      <c r="U557" s="88"/>
      <c r="V557" s="80"/>
      <c r="W557" s="81"/>
      <c r="X557" s="1"/>
    </row>
    <row r="558" spans="1:24" ht="23.25">
      <c r="A558" s="1"/>
      <c r="B558" s="43"/>
      <c r="C558" s="43"/>
      <c r="D558" s="43"/>
      <c r="E558" s="43"/>
      <c r="F558" s="41"/>
      <c r="G558" s="42"/>
      <c r="H558" s="43"/>
      <c r="I558" s="44"/>
      <c r="J558" s="48"/>
      <c r="K558" s="49"/>
      <c r="L558" s="42"/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3"/>
      <c r="C559" s="43"/>
      <c r="D559" s="43"/>
      <c r="E559" s="43"/>
      <c r="F559" s="41"/>
      <c r="G559" s="42"/>
      <c r="H559" s="40" t="s">
        <v>104</v>
      </c>
      <c r="I559" s="44"/>
      <c r="J559" s="48" t="s">
        <v>105</v>
      </c>
      <c r="K559" s="49"/>
      <c r="L559" s="42"/>
      <c r="M559" s="86"/>
      <c r="N559" s="71"/>
      <c r="O559" s="72"/>
      <c r="P559" s="70"/>
      <c r="Q559" s="78"/>
      <c r="R559" s="79"/>
      <c r="S559" s="80"/>
      <c r="T559" s="81"/>
      <c r="U559" s="88"/>
      <c r="V559" s="80"/>
      <c r="W559" s="81"/>
      <c r="X559" s="1"/>
    </row>
    <row r="560" spans="1:24" ht="23.25">
      <c r="A560" s="1"/>
      <c r="B560" s="43"/>
      <c r="C560" s="43"/>
      <c r="D560" s="43"/>
      <c r="E560" s="43"/>
      <c r="F560" s="41"/>
      <c r="G560" s="42"/>
      <c r="H560" s="43"/>
      <c r="I560" s="44"/>
      <c r="J560" s="48" t="s">
        <v>106</v>
      </c>
      <c r="K560" s="49"/>
      <c r="L560" s="42"/>
      <c r="M560" s="86"/>
      <c r="N560" s="71"/>
      <c r="O560" s="72"/>
      <c r="P560" s="70"/>
      <c r="Q560" s="78"/>
      <c r="R560" s="79"/>
      <c r="S560" s="80">
        <f>SUM(S561:S562)</f>
        <v>7807.9</v>
      </c>
      <c r="T560" s="81">
        <f>SUM(T561:T562)</f>
        <v>8614.7</v>
      </c>
      <c r="U560" s="88">
        <f>SUM(U561:U562)</f>
        <v>8215.1</v>
      </c>
      <c r="V560" s="80">
        <f>+U560/S560*100</f>
        <v>105.21523072785257</v>
      </c>
      <c r="W560" s="81">
        <f>+U560/T560*100</f>
        <v>95.36141711260984</v>
      </c>
      <c r="X560" s="1"/>
    </row>
    <row r="561" spans="1:24" ht="23.25">
      <c r="A561" s="1"/>
      <c r="B561" s="43"/>
      <c r="C561" s="43"/>
      <c r="D561" s="43"/>
      <c r="E561" s="43"/>
      <c r="F561" s="41"/>
      <c r="G561" s="42"/>
      <c r="H561" s="43"/>
      <c r="I561" s="44"/>
      <c r="J561" s="48" t="s">
        <v>42</v>
      </c>
      <c r="K561" s="49"/>
      <c r="L561" s="42"/>
      <c r="M561" s="86"/>
      <c r="N561" s="71"/>
      <c r="O561" s="72"/>
      <c r="P561" s="70"/>
      <c r="Q561" s="78"/>
      <c r="R561" s="79"/>
      <c r="S561" s="80">
        <f>+S556+S538+S531</f>
        <v>7807.9</v>
      </c>
      <c r="T561" s="81">
        <f>+T556+T538+T531</f>
        <v>8614.7</v>
      </c>
      <c r="U561" s="88">
        <f>+U556+U538+U531</f>
        <v>8215.1</v>
      </c>
      <c r="V561" s="80">
        <f>+U561/S561*100</f>
        <v>105.21523072785257</v>
      </c>
      <c r="W561" s="81">
        <f>+U561/T561*100</f>
        <v>95.36141711260984</v>
      </c>
      <c r="X561" s="1"/>
    </row>
    <row r="562" spans="1:24" ht="23.25">
      <c r="A562" s="1"/>
      <c r="B562" s="43"/>
      <c r="C562" s="43"/>
      <c r="D562" s="43"/>
      <c r="E562" s="43"/>
      <c r="F562" s="50"/>
      <c r="G562" s="42"/>
      <c r="H562" s="43"/>
      <c r="I562" s="44"/>
      <c r="J562" s="48" t="s">
        <v>43</v>
      </c>
      <c r="K562" s="49"/>
      <c r="L562" s="42"/>
      <c r="M562" s="86"/>
      <c r="N562" s="71"/>
      <c r="O562" s="72"/>
      <c r="P562" s="70"/>
      <c r="Q562" s="78"/>
      <c r="R562" s="79"/>
      <c r="S562" s="80"/>
      <c r="T562" s="81"/>
      <c r="U562" s="88"/>
      <c r="V562" s="80"/>
      <c r="W562" s="81"/>
      <c r="X562" s="1"/>
    </row>
    <row r="563" spans="1:24" ht="23.25">
      <c r="A563" s="1"/>
      <c r="B563" s="43"/>
      <c r="C563" s="43"/>
      <c r="D563" s="43"/>
      <c r="E563" s="43"/>
      <c r="F563" s="41"/>
      <c r="G563" s="42"/>
      <c r="H563" s="43"/>
      <c r="I563" s="44"/>
      <c r="J563" s="48"/>
      <c r="K563" s="49"/>
      <c r="L563" s="42"/>
      <c r="M563" s="86"/>
      <c r="N563" s="71"/>
      <c r="O563" s="72"/>
      <c r="P563" s="70"/>
      <c r="Q563" s="78"/>
      <c r="R563" s="79"/>
      <c r="S563" s="80"/>
      <c r="T563" s="81"/>
      <c r="U563" s="88"/>
      <c r="V563" s="80"/>
      <c r="W563" s="81"/>
      <c r="X563" s="1"/>
    </row>
    <row r="564" spans="1:24" ht="23.25">
      <c r="A564" s="1"/>
      <c r="B564" s="43"/>
      <c r="C564" s="43"/>
      <c r="D564" s="43"/>
      <c r="E564" s="43"/>
      <c r="F564" s="41"/>
      <c r="G564" s="42"/>
      <c r="H564" s="40"/>
      <c r="I564" s="44"/>
      <c r="J564" s="48" t="s">
        <v>129</v>
      </c>
      <c r="K564" s="49"/>
      <c r="L564" s="42" t="s">
        <v>151</v>
      </c>
      <c r="M564" s="86"/>
      <c r="N564" s="71"/>
      <c r="O564" s="72"/>
      <c r="P564" s="70"/>
      <c r="Q564" s="78"/>
      <c r="R564" s="79"/>
      <c r="S564" s="80"/>
      <c r="T564" s="81"/>
      <c r="U564" s="88"/>
      <c r="V564" s="80"/>
      <c r="W564" s="81"/>
      <c r="X564" s="1"/>
    </row>
    <row r="565" spans="1:24" ht="23.25">
      <c r="A565" s="1"/>
      <c r="B565" s="43"/>
      <c r="C565" s="43"/>
      <c r="D565" s="43"/>
      <c r="E565" s="43"/>
      <c r="F565" s="41"/>
      <c r="G565" s="42"/>
      <c r="H565" s="40"/>
      <c r="I565" s="44"/>
      <c r="J565" s="48" t="s">
        <v>131</v>
      </c>
      <c r="K565" s="49"/>
      <c r="L565" s="42" t="s">
        <v>152</v>
      </c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3"/>
      <c r="C566" s="43"/>
      <c r="D566" s="43"/>
      <c r="E566" s="43"/>
      <c r="F566" s="41"/>
      <c r="G566" s="42"/>
      <c r="H566" s="43"/>
      <c r="I566" s="44"/>
      <c r="J566" s="48" t="s">
        <v>133</v>
      </c>
      <c r="K566" s="49"/>
      <c r="L566" s="42" t="s">
        <v>157</v>
      </c>
      <c r="M566" s="86"/>
      <c r="N566" s="71"/>
      <c r="O566" s="72"/>
      <c r="P566" s="70"/>
      <c r="Q566" s="78"/>
      <c r="R566" s="79"/>
      <c r="S566" s="80"/>
      <c r="T566" s="81"/>
      <c r="U566" s="88"/>
      <c r="V566" s="80"/>
      <c r="W566" s="81"/>
      <c r="X566" s="1"/>
    </row>
    <row r="567" spans="1:24" ht="23.25">
      <c r="A567" s="1"/>
      <c r="B567" s="43"/>
      <c r="C567" s="43"/>
      <c r="D567" s="43"/>
      <c r="E567" s="43"/>
      <c r="F567" s="41"/>
      <c r="G567" s="42"/>
      <c r="H567" s="43"/>
      <c r="I567" s="44"/>
      <c r="J567" s="48"/>
      <c r="K567" s="49"/>
      <c r="L567" s="42" t="s">
        <v>270</v>
      </c>
      <c r="M567" s="86"/>
      <c r="N567" s="71"/>
      <c r="O567" s="72"/>
      <c r="P567" s="70"/>
      <c r="Q567" s="78"/>
      <c r="R567" s="79"/>
      <c r="S567" s="80"/>
      <c r="T567" s="81"/>
      <c r="U567" s="88"/>
      <c r="V567" s="80"/>
      <c r="W567" s="81"/>
      <c r="X567" s="1"/>
    </row>
    <row r="568" spans="1:24" ht="23.25">
      <c r="A568" s="1"/>
      <c r="B568" s="43"/>
      <c r="C568" s="43"/>
      <c r="D568" s="43"/>
      <c r="E568" s="43"/>
      <c r="F568" s="41"/>
      <c r="G568" s="42"/>
      <c r="H568" s="43"/>
      <c r="I568" s="44"/>
      <c r="J568" s="48"/>
      <c r="K568" s="49"/>
      <c r="L568" s="42" t="s">
        <v>271</v>
      </c>
      <c r="M568" s="86"/>
      <c r="N568" s="71"/>
      <c r="O568" s="72"/>
      <c r="P568" s="70"/>
      <c r="Q568" s="78"/>
      <c r="R568" s="79"/>
      <c r="S568" s="80"/>
      <c r="T568" s="81"/>
      <c r="U568" s="88"/>
      <c r="V568" s="80"/>
      <c r="W568" s="81"/>
      <c r="X568" s="1"/>
    </row>
    <row r="569" spans="1:24" ht="23.25">
      <c r="A569" s="1"/>
      <c r="B569" s="43"/>
      <c r="C569" s="43"/>
      <c r="D569" s="43"/>
      <c r="E569" s="43"/>
      <c r="F569" s="41"/>
      <c r="G569" s="42"/>
      <c r="H569" s="43"/>
      <c r="I569" s="44"/>
      <c r="J569" s="48"/>
      <c r="K569" s="49"/>
      <c r="L569" s="42" t="s">
        <v>272</v>
      </c>
      <c r="M569" s="86"/>
      <c r="N569" s="71"/>
      <c r="O569" s="72"/>
      <c r="P569" s="70"/>
      <c r="Q569" s="78"/>
      <c r="R569" s="79"/>
      <c r="S569" s="80"/>
      <c r="T569" s="81"/>
      <c r="U569" s="88"/>
      <c r="V569" s="80"/>
      <c r="W569" s="81"/>
      <c r="X569" s="1"/>
    </row>
    <row r="570" spans="1:24" ht="23.25">
      <c r="A570" s="1"/>
      <c r="B570" s="43"/>
      <c r="C570" s="43"/>
      <c r="D570" s="43"/>
      <c r="E570" s="43"/>
      <c r="F570" s="41"/>
      <c r="G570" s="42"/>
      <c r="H570" s="43"/>
      <c r="I570" s="44"/>
      <c r="J570" s="48"/>
      <c r="K570" s="49"/>
      <c r="L570" s="42" t="s">
        <v>200</v>
      </c>
      <c r="M570" s="86" t="s">
        <v>150</v>
      </c>
      <c r="N570" s="71">
        <v>1</v>
      </c>
      <c r="O570" s="72">
        <v>1</v>
      </c>
      <c r="P570" s="70">
        <v>1</v>
      </c>
      <c r="Q570" s="78">
        <f>+P570/N570*100</f>
        <v>100</v>
      </c>
      <c r="R570" s="79">
        <f>+P570/O570*100</f>
        <v>100</v>
      </c>
      <c r="S570" s="80">
        <f>SUM(S571:S572)</f>
        <v>2861</v>
      </c>
      <c r="T570" s="81">
        <f>SUM(T571:T572)</f>
        <v>3671.7</v>
      </c>
      <c r="U570" s="88">
        <f>SUM(U571:U572)</f>
        <v>2641.3</v>
      </c>
      <c r="V570" s="80">
        <f>+U570/S570*100</f>
        <v>92.3208668297798</v>
      </c>
      <c r="W570" s="81">
        <f>+U570/T570*100</f>
        <v>71.93670506849689</v>
      </c>
      <c r="X570" s="1"/>
    </row>
    <row r="571" spans="1:24" ht="23.25">
      <c r="A571" s="1"/>
      <c r="B571" s="43"/>
      <c r="C571" s="43"/>
      <c r="D571" s="43"/>
      <c r="E571" s="43"/>
      <c r="F571" s="41"/>
      <c r="G571" s="42"/>
      <c r="H571" s="43"/>
      <c r="I571" s="44"/>
      <c r="J571" s="48" t="s">
        <v>42</v>
      </c>
      <c r="K571" s="49"/>
      <c r="L571" s="42"/>
      <c r="M571" s="86"/>
      <c r="N571" s="71"/>
      <c r="O571" s="72"/>
      <c r="P571" s="70"/>
      <c r="Q571" s="78"/>
      <c r="R571" s="79"/>
      <c r="S571" s="80">
        <v>2861</v>
      </c>
      <c r="T571" s="81">
        <v>3671.7</v>
      </c>
      <c r="U571" s="88">
        <v>2641.3</v>
      </c>
      <c r="V571" s="80">
        <f>+U571/S571*100</f>
        <v>92.3208668297798</v>
      </c>
      <c r="W571" s="81">
        <f>+U571/T571*100</f>
        <v>71.93670506849689</v>
      </c>
      <c r="X571" s="1"/>
    </row>
    <row r="572" spans="1:24" ht="23.25">
      <c r="A572" s="1"/>
      <c r="B572" s="43"/>
      <c r="C572" s="43"/>
      <c r="D572" s="43"/>
      <c r="E572" s="43"/>
      <c r="F572" s="41"/>
      <c r="G572" s="42"/>
      <c r="H572" s="43"/>
      <c r="I572" s="44"/>
      <c r="J572" s="48" t="s">
        <v>43</v>
      </c>
      <c r="K572" s="49"/>
      <c r="L572" s="42"/>
      <c r="M572" s="86"/>
      <c r="N572" s="71"/>
      <c r="O572" s="72"/>
      <c r="P572" s="70"/>
      <c r="Q572" s="78"/>
      <c r="R572" s="79"/>
      <c r="S572" s="80">
        <f>+S576</f>
        <v>0</v>
      </c>
      <c r="T572" s="81">
        <f>+T576</f>
        <v>0</v>
      </c>
      <c r="U572" s="88">
        <f>+U576</f>
        <v>0</v>
      </c>
      <c r="V572" s="80"/>
      <c r="W572" s="81"/>
      <c r="X572" s="1"/>
    </row>
    <row r="573" spans="1:24" ht="23.25">
      <c r="A573" s="1"/>
      <c r="B573" s="43"/>
      <c r="C573" s="43"/>
      <c r="D573" s="43"/>
      <c r="E573" s="43"/>
      <c r="F573" s="41"/>
      <c r="G573" s="42"/>
      <c r="H573" s="43"/>
      <c r="I573" s="44"/>
      <c r="J573" s="48"/>
      <c r="K573" s="49"/>
      <c r="L573" s="42"/>
      <c r="M573" s="86"/>
      <c r="N573" s="71"/>
      <c r="O573" s="72"/>
      <c r="P573" s="70"/>
      <c r="Q573" s="78"/>
      <c r="R573" s="79"/>
      <c r="S573" s="80"/>
      <c r="T573" s="81"/>
      <c r="U573" s="88"/>
      <c r="V573" s="80"/>
      <c r="W573" s="81"/>
      <c r="X573" s="1"/>
    </row>
    <row r="574" spans="1:24" ht="23.25">
      <c r="A574" s="1"/>
      <c r="B574" s="43"/>
      <c r="C574" s="43"/>
      <c r="D574" s="43"/>
      <c r="E574" s="43"/>
      <c r="F574" s="41"/>
      <c r="G574" s="42"/>
      <c r="H574" s="40" t="s">
        <v>72</v>
      </c>
      <c r="I574" s="44"/>
      <c r="J574" s="48" t="s">
        <v>73</v>
      </c>
      <c r="K574" s="49"/>
      <c r="L574" s="42"/>
      <c r="M574" s="86"/>
      <c r="N574" s="71"/>
      <c r="O574" s="72"/>
      <c r="P574" s="70"/>
      <c r="Q574" s="78"/>
      <c r="R574" s="79"/>
      <c r="S574" s="80">
        <f>SUM(S575:S576)</f>
        <v>2861</v>
      </c>
      <c r="T574" s="81">
        <f>SUM(T575:T576)</f>
        <v>3671.7</v>
      </c>
      <c r="U574" s="88">
        <f>SUM(U575:U576)</f>
        <v>2641.3</v>
      </c>
      <c r="V574" s="80">
        <f>+U574/S574*100</f>
        <v>92.3208668297798</v>
      </c>
      <c r="W574" s="81">
        <f>+U574/T574*100</f>
        <v>71.93670506849689</v>
      </c>
      <c r="X574" s="1"/>
    </row>
    <row r="575" spans="1:24" ht="23.25">
      <c r="A575" s="1"/>
      <c r="B575" s="43"/>
      <c r="C575" s="43"/>
      <c r="D575" s="43"/>
      <c r="E575" s="43"/>
      <c r="F575" s="41"/>
      <c r="G575" s="42"/>
      <c r="H575" s="43"/>
      <c r="I575" s="44"/>
      <c r="J575" s="48" t="s">
        <v>42</v>
      </c>
      <c r="K575" s="49"/>
      <c r="L575" s="42"/>
      <c r="M575" s="86"/>
      <c r="N575" s="71"/>
      <c r="O575" s="72"/>
      <c r="P575" s="70"/>
      <c r="Q575" s="78"/>
      <c r="R575" s="79"/>
      <c r="S575" s="80">
        <f>+S571</f>
        <v>2861</v>
      </c>
      <c r="T575" s="81">
        <f>+T571</f>
        <v>3671.7</v>
      </c>
      <c r="U575" s="88">
        <f>+U571</f>
        <v>2641.3</v>
      </c>
      <c r="V575" s="80">
        <f>+U575/S575*100</f>
        <v>92.3208668297798</v>
      </c>
      <c r="W575" s="81">
        <f>+U575/T575*100</f>
        <v>71.93670506849689</v>
      </c>
      <c r="X575" s="1"/>
    </row>
    <row r="576" spans="1:24" ht="23.25">
      <c r="A576" s="1"/>
      <c r="B576" s="43"/>
      <c r="C576" s="43"/>
      <c r="D576" s="43"/>
      <c r="E576" s="43"/>
      <c r="F576" s="41"/>
      <c r="G576" s="42"/>
      <c r="H576" s="40"/>
      <c r="I576" s="44"/>
      <c r="J576" s="48" t="s">
        <v>43</v>
      </c>
      <c r="K576" s="49"/>
      <c r="L576" s="42"/>
      <c r="M576" s="86"/>
      <c r="N576" s="71"/>
      <c r="O576" s="72"/>
      <c r="P576" s="70"/>
      <c r="Q576" s="78"/>
      <c r="R576" s="79"/>
      <c r="S576" s="80"/>
      <c r="T576" s="81"/>
      <c r="U576" s="88"/>
      <c r="V576" s="80"/>
      <c r="W576" s="81"/>
      <c r="X576" s="1"/>
    </row>
    <row r="577" spans="1:24" ht="23.25">
      <c r="A577" s="1"/>
      <c r="B577" s="43"/>
      <c r="C577" s="43"/>
      <c r="D577" s="43"/>
      <c r="E577" s="43"/>
      <c r="F577" s="41"/>
      <c r="G577" s="42"/>
      <c r="H577" s="43"/>
      <c r="I577" s="44"/>
      <c r="J577" s="48"/>
      <c r="K577" s="49"/>
      <c r="L577" s="42"/>
      <c r="M577" s="86"/>
      <c r="N577" s="71"/>
      <c r="O577" s="72"/>
      <c r="P577" s="70"/>
      <c r="Q577" s="78"/>
      <c r="R577" s="79"/>
      <c r="S577" s="80"/>
      <c r="T577" s="81"/>
      <c r="U577" s="88"/>
      <c r="V577" s="80"/>
      <c r="W577" s="81"/>
      <c r="X577" s="1"/>
    </row>
    <row r="578" spans="1:24" ht="23.25">
      <c r="A578" s="1"/>
      <c r="B578" s="43"/>
      <c r="C578" s="43"/>
      <c r="D578" s="43"/>
      <c r="E578" s="43"/>
      <c r="F578" s="50" t="s">
        <v>273</v>
      </c>
      <c r="G578" s="42"/>
      <c r="H578" s="40"/>
      <c r="I578" s="44"/>
      <c r="J578" s="48" t="s">
        <v>274</v>
      </c>
      <c r="K578" s="49"/>
      <c r="L578" s="42"/>
      <c r="M578" s="86"/>
      <c r="N578" s="71"/>
      <c r="O578" s="72"/>
      <c r="P578" s="70"/>
      <c r="Q578" s="78"/>
      <c r="R578" s="79"/>
      <c r="S578" s="80">
        <f>SUM(S579:S580)</f>
        <v>609947.7</v>
      </c>
      <c r="T578" s="81">
        <f>SUM(T579:T580)</f>
        <v>637758.2</v>
      </c>
      <c r="U578" s="88">
        <f>SUM(U579:U580)</f>
        <v>615728.2999999999</v>
      </c>
      <c r="V578" s="80">
        <f>+U578/S578*100</f>
        <v>100.9477205996514</v>
      </c>
      <c r="W578" s="81">
        <f>+U578/T578*100</f>
        <v>96.54572845946943</v>
      </c>
      <c r="X578" s="1"/>
    </row>
    <row r="579" spans="1:24" ht="23.25">
      <c r="A579" s="1"/>
      <c r="B579" s="43"/>
      <c r="C579" s="43"/>
      <c r="D579" s="43"/>
      <c r="E579" s="43"/>
      <c r="F579" s="41"/>
      <c r="G579" s="42"/>
      <c r="H579" s="43"/>
      <c r="I579" s="44"/>
      <c r="J579" s="48" t="s">
        <v>42</v>
      </c>
      <c r="K579" s="49"/>
      <c r="L579" s="42"/>
      <c r="M579" s="86"/>
      <c r="N579" s="71"/>
      <c r="O579" s="72"/>
      <c r="P579" s="70"/>
      <c r="Q579" s="78"/>
      <c r="R579" s="79"/>
      <c r="S579" s="80">
        <f aca="true" t="shared" si="23" ref="S579:U580">+S583</f>
        <v>90536.29999999999</v>
      </c>
      <c r="T579" s="81">
        <f t="shared" si="23"/>
        <v>99978.5</v>
      </c>
      <c r="U579" s="88">
        <f t="shared" si="23"/>
        <v>88025.7</v>
      </c>
      <c r="V579" s="80">
        <f>+U579/S579*100</f>
        <v>97.22696863026212</v>
      </c>
      <c r="W579" s="81">
        <f>+U579/T579*100</f>
        <v>88.044629595363</v>
      </c>
      <c r="X579" s="1"/>
    </row>
    <row r="580" spans="1:24" ht="23.25">
      <c r="A580" s="1"/>
      <c r="B580" s="43"/>
      <c r="C580" s="43"/>
      <c r="D580" s="43"/>
      <c r="E580" s="43"/>
      <c r="F580" s="41"/>
      <c r="G580" s="42"/>
      <c r="H580" s="43"/>
      <c r="I580" s="44"/>
      <c r="J580" s="48" t="s">
        <v>43</v>
      </c>
      <c r="K580" s="49"/>
      <c r="L580" s="42"/>
      <c r="M580" s="86"/>
      <c r="N580" s="71"/>
      <c r="O580" s="72"/>
      <c r="P580" s="70"/>
      <c r="Q580" s="78"/>
      <c r="R580" s="79"/>
      <c r="S580" s="80">
        <f t="shared" si="23"/>
        <v>519411.4</v>
      </c>
      <c r="T580" s="81">
        <f t="shared" si="23"/>
        <v>537779.7</v>
      </c>
      <c r="U580" s="88">
        <f t="shared" si="23"/>
        <v>527702.6</v>
      </c>
      <c r="V580" s="80">
        <f>+U580/S580*100</f>
        <v>101.59626839149082</v>
      </c>
      <c r="W580" s="81">
        <f>+U580/T580*100</f>
        <v>98.12616578870494</v>
      </c>
      <c r="X580" s="1"/>
    </row>
    <row r="581" spans="1:24" ht="23.25">
      <c r="A581" s="1"/>
      <c r="B581" s="43"/>
      <c r="C581" s="43"/>
      <c r="D581" s="43"/>
      <c r="E581" s="43"/>
      <c r="F581" s="50"/>
      <c r="G581" s="42"/>
      <c r="H581" s="43"/>
      <c r="I581" s="44"/>
      <c r="J581" s="48"/>
      <c r="K581" s="49"/>
      <c r="L581" s="42"/>
      <c r="M581" s="86"/>
      <c r="N581" s="71"/>
      <c r="O581" s="72"/>
      <c r="P581" s="70"/>
      <c r="Q581" s="78"/>
      <c r="R581" s="79"/>
      <c r="S581" s="80"/>
      <c r="T581" s="81"/>
      <c r="U581" s="88"/>
      <c r="V581" s="80"/>
      <c r="W581" s="81"/>
      <c r="X581" s="1"/>
    </row>
    <row r="582" spans="1:24" ht="23.25">
      <c r="A582" s="1"/>
      <c r="B582" s="43"/>
      <c r="C582" s="43"/>
      <c r="D582" s="43"/>
      <c r="E582" s="43"/>
      <c r="F582" s="41"/>
      <c r="G582" s="89" t="s">
        <v>52</v>
      </c>
      <c r="H582" s="43"/>
      <c r="I582" s="44"/>
      <c r="J582" s="48" t="s">
        <v>53</v>
      </c>
      <c r="K582" s="49"/>
      <c r="L582" s="42"/>
      <c r="M582" s="86"/>
      <c r="N582" s="71"/>
      <c r="O582" s="72"/>
      <c r="P582" s="70"/>
      <c r="Q582" s="78"/>
      <c r="R582" s="79"/>
      <c r="S582" s="80">
        <f>SUM(S583:S584)</f>
        <v>609947.7</v>
      </c>
      <c r="T582" s="81">
        <f>SUM(T583:T584)</f>
        <v>637758.2</v>
      </c>
      <c r="U582" s="88">
        <f>SUM(U583:U584)</f>
        <v>615728.2999999999</v>
      </c>
      <c r="V582" s="80">
        <f>+U582/S582*100</f>
        <v>100.9477205996514</v>
      </c>
      <c r="W582" s="81">
        <f>+U582/T582*100</f>
        <v>96.54572845946943</v>
      </c>
      <c r="X582" s="1"/>
    </row>
    <row r="583" spans="1:24" ht="23.25">
      <c r="A583" s="1"/>
      <c r="B583" s="43"/>
      <c r="C583" s="43"/>
      <c r="D583" s="43"/>
      <c r="E583" s="43"/>
      <c r="F583" s="50"/>
      <c r="G583" s="42"/>
      <c r="H583" s="43"/>
      <c r="I583" s="44"/>
      <c r="J583" s="48" t="s">
        <v>42</v>
      </c>
      <c r="K583" s="49"/>
      <c r="L583" s="42"/>
      <c r="M583" s="86"/>
      <c r="N583" s="71"/>
      <c r="O583" s="72"/>
      <c r="P583" s="70"/>
      <c r="Q583" s="78"/>
      <c r="R583" s="79"/>
      <c r="S583" s="80">
        <f aca="true" t="shared" si="24" ref="S583:U584">+S616+S644+S701+S709+S789</f>
        <v>90536.29999999999</v>
      </c>
      <c r="T583" s="81">
        <f t="shared" si="24"/>
        <v>99978.5</v>
      </c>
      <c r="U583" s="88">
        <f t="shared" si="24"/>
        <v>88025.7</v>
      </c>
      <c r="V583" s="80">
        <f>+U583/S583*100</f>
        <v>97.22696863026212</v>
      </c>
      <c r="W583" s="81">
        <f>+U583/T583*100</f>
        <v>88.044629595363</v>
      </c>
      <c r="X583" s="1"/>
    </row>
    <row r="584" spans="1:24" ht="23.25">
      <c r="A584" s="1"/>
      <c r="B584" s="43"/>
      <c r="C584" s="43"/>
      <c r="D584" s="43"/>
      <c r="E584" s="43"/>
      <c r="F584" s="50"/>
      <c r="G584" s="42"/>
      <c r="H584" s="43"/>
      <c r="I584" s="44"/>
      <c r="J584" s="48" t="s">
        <v>43</v>
      </c>
      <c r="K584" s="49"/>
      <c r="L584" s="42"/>
      <c r="M584" s="86"/>
      <c r="N584" s="71"/>
      <c r="O584" s="72"/>
      <c r="P584" s="70"/>
      <c r="Q584" s="78"/>
      <c r="R584" s="79"/>
      <c r="S584" s="80">
        <f t="shared" si="24"/>
        <v>519411.4</v>
      </c>
      <c r="T584" s="81">
        <f t="shared" si="24"/>
        <v>537779.7</v>
      </c>
      <c r="U584" s="88">
        <f t="shared" si="24"/>
        <v>527702.6</v>
      </c>
      <c r="V584" s="80">
        <f>+U584/S584*100</f>
        <v>101.59626839149082</v>
      </c>
      <c r="W584" s="81">
        <f>+U584/T584*100</f>
        <v>98.12616578870494</v>
      </c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422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36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25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37</v>
      </c>
      <c r="O589" s="62"/>
      <c r="P589" s="62"/>
      <c r="Q589" s="62"/>
      <c r="R589" s="63"/>
      <c r="S589" s="14" t="s">
        <v>3</v>
      </c>
      <c r="T589" s="15"/>
      <c r="U589" s="15"/>
      <c r="V589" s="15"/>
      <c r="W589" s="16"/>
      <c r="X589" s="1"/>
    </row>
    <row r="590" spans="1:24" ht="23.25">
      <c r="A590" s="1"/>
      <c r="B590" s="20" t="s">
        <v>26</v>
      </c>
      <c r="C590" s="21"/>
      <c r="D590" s="21"/>
      <c r="E590" s="21"/>
      <c r="F590" s="21"/>
      <c r="G590" s="21"/>
      <c r="H590" s="61"/>
      <c r="I590" s="1"/>
      <c r="J590" s="2" t="s">
        <v>5</v>
      </c>
      <c r="K590" s="18"/>
      <c r="L590" s="23" t="s">
        <v>34</v>
      </c>
      <c r="M590" s="23" t="s">
        <v>22</v>
      </c>
      <c r="N590" s="64"/>
      <c r="O590" s="17"/>
      <c r="P590" s="65"/>
      <c r="Q590" s="23" t="s">
        <v>4</v>
      </c>
      <c r="R590" s="16"/>
      <c r="S590" s="20" t="s">
        <v>38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35</v>
      </c>
      <c r="M591" s="30" t="s">
        <v>23</v>
      </c>
      <c r="N591" s="28" t="s">
        <v>7</v>
      </c>
      <c r="O591" s="67" t="s">
        <v>8</v>
      </c>
      <c r="P591" s="28" t="s">
        <v>9</v>
      </c>
      <c r="Q591" s="20" t="s">
        <v>32</v>
      </c>
      <c r="R591" s="22"/>
      <c r="S591" s="24"/>
      <c r="T591" s="25"/>
      <c r="U591" s="1"/>
      <c r="V591" s="14" t="s">
        <v>4</v>
      </c>
      <c r="W591" s="16"/>
      <c r="X591" s="1"/>
    </row>
    <row r="592" spans="1:24" ht="23.25">
      <c r="A592" s="1"/>
      <c r="B592" s="14" t="s">
        <v>15</v>
      </c>
      <c r="C592" s="14" t="s">
        <v>16</v>
      </c>
      <c r="D592" s="14" t="s">
        <v>17</v>
      </c>
      <c r="E592" s="14" t="s">
        <v>18</v>
      </c>
      <c r="F592" s="27" t="s">
        <v>19</v>
      </c>
      <c r="G592" s="2" t="s">
        <v>6</v>
      </c>
      <c r="H592" s="14" t="s">
        <v>20</v>
      </c>
      <c r="I592" s="24"/>
      <c r="J592" s="1"/>
      <c r="K592" s="18"/>
      <c r="L592" s="26" t="s">
        <v>21</v>
      </c>
      <c r="M592" s="28" t="s">
        <v>24</v>
      </c>
      <c r="N592" s="28"/>
      <c r="O592" s="28"/>
      <c r="P592" s="28"/>
      <c r="Q592" s="26" t="s">
        <v>27</v>
      </c>
      <c r="R592" s="29" t="s">
        <v>27</v>
      </c>
      <c r="S592" s="30" t="s">
        <v>7</v>
      </c>
      <c r="T592" s="28" t="s">
        <v>10</v>
      </c>
      <c r="U592" s="26" t="s">
        <v>11</v>
      </c>
      <c r="V592" s="14" t="s">
        <v>12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28</v>
      </c>
      <c r="R593" s="37" t="s">
        <v>29</v>
      </c>
      <c r="S593" s="31"/>
      <c r="T593" s="32"/>
      <c r="U593" s="33"/>
      <c r="V593" s="38" t="s">
        <v>30</v>
      </c>
      <c r="W593" s="39" t="s">
        <v>31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122</v>
      </c>
      <c r="C595" s="40" t="s">
        <v>58</v>
      </c>
      <c r="D595" s="40" t="s">
        <v>46</v>
      </c>
      <c r="E595" s="40" t="s">
        <v>48</v>
      </c>
      <c r="F595" s="50" t="s">
        <v>273</v>
      </c>
      <c r="G595" s="89" t="s">
        <v>52</v>
      </c>
      <c r="H595" s="43"/>
      <c r="I595" s="44"/>
      <c r="J595" s="48" t="s">
        <v>275</v>
      </c>
      <c r="K595" s="49"/>
      <c r="L595" s="42" t="s">
        <v>276</v>
      </c>
      <c r="M595" s="86"/>
      <c r="N595" s="71"/>
      <c r="O595" s="72"/>
      <c r="P595" s="70"/>
      <c r="Q595" s="78"/>
      <c r="R595" s="79"/>
      <c r="S595" s="80"/>
      <c r="T595" s="81"/>
      <c r="U595" s="88"/>
      <c r="V595" s="80"/>
      <c r="W595" s="81"/>
      <c r="X595" s="1"/>
    </row>
    <row r="596" spans="1:24" ht="23.25">
      <c r="A596" s="1"/>
      <c r="B596" s="40"/>
      <c r="C596" s="40"/>
      <c r="D596" s="40"/>
      <c r="E596" s="40"/>
      <c r="F596" s="41"/>
      <c r="G596" s="42"/>
      <c r="H596" s="43"/>
      <c r="I596" s="44"/>
      <c r="J596" s="48" t="s">
        <v>277</v>
      </c>
      <c r="K596" s="49"/>
      <c r="L596" s="42" t="s">
        <v>278</v>
      </c>
      <c r="M596" s="86"/>
      <c r="N596" s="71"/>
      <c r="O596" s="72"/>
      <c r="P596" s="70"/>
      <c r="Q596" s="78"/>
      <c r="R596" s="79"/>
      <c r="S596" s="80"/>
      <c r="T596" s="81"/>
      <c r="U596" s="88"/>
      <c r="V596" s="80"/>
      <c r="W596" s="81"/>
      <c r="X596" s="1"/>
    </row>
    <row r="597" spans="1:24" ht="23.25">
      <c r="A597" s="1"/>
      <c r="B597" s="43"/>
      <c r="C597" s="43"/>
      <c r="D597" s="43"/>
      <c r="E597" s="43"/>
      <c r="F597" s="41"/>
      <c r="G597" s="42"/>
      <c r="H597" s="43"/>
      <c r="I597" s="44"/>
      <c r="J597" s="48"/>
      <c r="K597" s="49"/>
      <c r="L597" s="42" t="s">
        <v>279</v>
      </c>
      <c r="M597" s="86"/>
      <c r="N597" s="71"/>
      <c r="O597" s="72"/>
      <c r="P597" s="70"/>
      <c r="Q597" s="78"/>
      <c r="R597" s="79"/>
      <c r="S597" s="80"/>
      <c r="T597" s="81"/>
      <c r="U597" s="88"/>
      <c r="V597" s="80"/>
      <c r="W597" s="81"/>
      <c r="X597" s="1"/>
    </row>
    <row r="598" spans="1:24" ht="23.25">
      <c r="A598" s="1"/>
      <c r="B598" s="43"/>
      <c r="C598" s="43"/>
      <c r="D598" s="43"/>
      <c r="E598" s="43"/>
      <c r="F598" s="41"/>
      <c r="G598" s="42"/>
      <c r="H598" s="43"/>
      <c r="I598" s="44"/>
      <c r="J598" s="48"/>
      <c r="K598" s="49"/>
      <c r="L598" s="42" t="s">
        <v>280</v>
      </c>
      <c r="M598" s="86"/>
      <c r="N598" s="71"/>
      <c r="O598" s="72"/>
      <c r="P598" s="70"/>
      <c r="Q598" s="78"/>
      <c r="R598" s="79"/>
      <c r="S598" s="80"/>
      <c r="T598" s="81"/>
      <c r="U598" s="88"/>
      <c r="V598" s="80"/>
      <c r="W598" s="81"/>
      <c r="X598" s="1"/>
    </row>
    <row r="599" spans="1:24" ht="23.25">
      <c r="A599" s="1"/>
      <c r="B599" s="43"/>
      <c r="C599" s="43"/>
      <c r="D599" s="43"/>
      <c r="E599" s="43"/>
      <c r="F599" s="50"/>
      <c r="G599" s="42"/>
      <c r="H599" s="43"/>
      <c r="I599" s="44"/>
      <c r="J599" s="48"/>
      <c r="K599" s="49"/>
      <c r="L599" s="42" t="s">
        <v>200</v>
      </c>
      <c r="M599" s="86" t="s">
        <v>281</v>
      </c>
      <c r="N599" s="71">
        <v>1</v>
      </c>
      <c r="O599" s="72">
        <v>1</v>
      </c>
      <c r="P599" s="90">
        <v>0.7</v>
      </c>
      <c r="Q599" s="78">
        <f>+P599/N599*100</f>
        <v>70</v>
      </c>
      <c r="R599" s="79">
        <f>+P599/O599*100</f>
        <v>70</v>
      </c>
      <c r="S599" s="80">
        <f>SUM(S600:S601)</f>
        <v>5862.4</v>
      </c>
      <c r="T599" s="81">
        <f>SUM(T600:T601)</f>
        <v>5512.1</v>
      </c>
      <c r="U599" s="88">
        <f>SUM(U600:U601)</f>
        <v>4461.2</v>
      </c>
      <c r="V599" s="80">
        <f>+U599/S599*100</f>
        <v>76.09852620087337</v>
      </c>
      <c r="W599" s="81">
        <f>+U599/T599*100</f>
        <v>80.93467099653489</v>
      </c>
      <c r="X599" s="1"/>
    </row>
    <row r="600" spans="1:24" ht="23.25">
      <c r="A600" s="1"/>
      <c r="B600" s="43"/>
      <c r="C600" s="43"/>
      <c r="D600" s="43"/>
      <c r="E600" s="43"/>
      <c r="F600" s="41"/>
      <c r="G600" s="42"/>
      <c r="H600" s="43"/>
      <c r="I600" s="44"/>
      <c r="J600" s="48" t="s">
        <v>42</v>
      </c>
      <c r="K600" s="49"/>
      <c r="L600" s="42"/>
      <c r="M600" s="86"/>
      <c r="N600" s="71"/>
      <c r="O600" s="72"/>
      <c r="P600" s="70"/>
      <c r="Q600" s="78"/>
      <c r="R600" s="79"/>
      <c r="S600" s="80">
        <v>5862.4</v>
      </c>
      <c r="T600" s="81">
        <v>5512.1</v>
      </c>
      <c r="U600" s="88">
        <v>4461.2</v>
      </c>
      <c r="V600" s="80">
        <f>+U600/S600*100</f>
        <v>76.09852620087337</v>
      </c>
      <c r="W600" s="81">
        <f>+U600/T600*100</f>
        <v>80.93467099653489</v>
      </c>
      <c r="X600" s="1"/>
    </row>
    <row r="601" spans="1:24" ht="23.25">
      <c r="A601" s="1"/>
      <c r="B601" s="43"/>
      <c r="C601" s="43"/>
      <c r="D601" s="43"/>
      <c r="E601" s="43"/>
      <c r="F601" s="41"/>
      <c r="G601" s="42"/>
      <c r="H601" s="40"/>
      <c r="I601" s="44"/>
      <c r="J601" s="48" t="s">
        <v>43</v>
      </c>
      <c r="K601" s="49"/>
      <c r="L601" s="42"/>
      <c r="M601" s="86"/>
      <c r="N601" s="71"/>
      <c r="O601" s="72"/>
      <c r="P601" s="70"/>
      <c r="Q601" s="78"/>
      <c r="R601" s="79"/>
      <c r="S601" s="80"/>
      <c r="T601" s="81"/>
      <c r="U601" s="88"/>
      <c r="V601" s="80"/>
      <c r="W601" s="81"/>
      <c r="X601" s="1"/>
    </row>
    <row r="602" spans="1:24" ht="23.25">
      <c r="A602" s="1"/>
      <c r="B602" s="43"/>
      <c r="C602" s="43"/>
      <c r="D602" s="43"/>
      <c r="E602" s="43"/>
      <c r="F602" s="41"/>
      <c r="G602" s="42"/>
      <c r="H602" s="43"/>
      <c r="I602" s="44"/>
      <c r="J602" s="48"/>
      <c r="K602" s="49"/>
      <c r="L602" s="42"/>
      <c r="M602" s="86"/>
      <c r="N602" s="71"/>
      <c r="O602" s="72"/>
      <c r="P602" s="70"/>
      <c r="Q602" s="78"/>
      <c r="R602" s="79"/>
      <c r="S602" s="80"/>
      <c r="T602" s="81"/>
      <c r="U602" s="88"/>
      <c r="V602" s="80"/>
      <c r="W602" s="81"/>
      <c r="X602" s="1"/>
    </row>
    <row r="603" spans="1:24" ht="23.25">
      <c r="A603" s="1"/>
      <c r="B603" s="43"/>
      <c r="C603" s="43"/>
      <c r="D603" s="43"/>
      <c r="E603" s="43"/>
      <c r="F603" s="41"/>
      <c r="G603" s="42"/>
      <c r="H603" s="43"/>
      <c r="I603" s="44"/>
      <c r="J603" s="48" t="s">
        <v>129</v>
      </c>
      <c r="K603" s="49"/>
      <c r="L603" s="42" t="s">
        <v>204</v>
      </c>
      <c r="M603" s="86"/>
      <c r="N603" s="71"/>
      <c r="O603" s="72"/>
      <c r="P603" s="70"/>
      <c r="Q603" s="78"/>
      <c r="R603" s="79"/>
      <c r="S603" s="80"/>
      <c r="T603" s="81"/>
      <c r="U603" s="88"/>
      <c r="V603" s="80"/>
      <c r="W603" s="81"/>
      <c r="X603" s="1"/>
    </row>
    <row r="604" spans="1:24" ht="23.25">
      <c r="A604" s="1"/>
      <c r="B604" s="43"/>
      <c r="C604" s="43"/>
      <c r="D604" s="43"/>
      <c r="E604" s="43"/>
      <c r="F604" s="41"/>
      <c r="G604" s="42"/>
      <c r="H604" s="43"/>
      <c r="I604" s="44"/>
      <c r="J604" s="48" t="s">
        <v>131</v>
      </c>
      <c r="K604" s="49"/>
      <c r="L604" s="42" t="s">
        <v>282</v>
      </c>
      <c r="M604" s="86"/>
      <c r="N604" s="71"/>
      <c r="O604" s="72"/>
      <c r="P604" s="70"/>
      <c r="Q604" s="78"/>
      <c r="R604" s="79"/>
      <c r="S604" s="80"/>
      <c r="T604" s="81"/>
      <c r="U604" s="88"/>
      <c r="V604" s="80"/>
      <c r="W604" s="81"/>
      <c r="X604" s="1"/>
    </row>
    <row r="605" spans="1:24" ht="23.25">
      <c r="A605" s="1"/>
      <c r="B605" s="43"/>
      <c r="C605" s="43"/>
      <c r="D605" s="43"/>
      <c r="E605" s="43"/>
      <c r="F605" s="41"/>
      <c r="G605" s="42"/>
      <c r="H605" s="43"/>
      <c r="I605" s="44"/>
      <c r="J605" s="48" t="s">
        <v>133</v>
      </c>
      <c r="K605" s="49"/>
      <c r="L605" s="42" t="s">
        <v>283</v>
      </c>
      <c r="M605" s="86"/>
      <c r="N605" s="71"/>
      <c r="O605" s="72"/>
      <c r="P605" s="70"/>
      <c r="Q605" s="78"/>
      <c r="R605" s="79"/>
      <c r="S605" s="80"/>
      <c r="T605" s="81"/>
      <c r="U605" s="88"/>
      <c r="V605" s="80"/>
      <c r="W605" s="81"/>
      <c r="X605" s="1"/>
    </row>
    <row r="606" spans="1:24" ht="23.25">
      <c r="A606" s="1"/>
      <c r="B606" s="43"/>
      <c r="C606" s="43"/>
      <c r="D606" s="43"/>
      <c r="E606" s="43"/>
      <c r="F606" s="41"/>
      <c r="G606" s="42"/>
      <c r="H606" s="43"/>
      <c r="I606" s="44"/>
      <c r="J606" s="48"/>
      <c r="K606" s="49"/>
      <c r="L606" s="42" t="s">
        <v>284</v>
      </c>
      <c r="M606" s="86"/>
      <c r="N606" s="71"/>
      <c r="O606" s="72"/>
      <c r="P606" s="70"/>
      <c r="Q606" s="78"/>
      <c r="R606" s="79"/>
      <c r="S606" s="80"/>
      <c r="T606" s="81"/>
      <c r="U606" s="88"/>
      <c r="V606" s="80"/>
      <c r="W606" s="81"/>
      <c r="X606" s="1"/>
    </row>
    <row r="607" spans="1:24" ht="23.25">
      <c r="A607" s="1"/>
      <c r="B607" s="43"/>
      <c r="C607" s="43"/>
      <c r="D607" s="43"/>
      <c r="E607" s="43"/>
      <c r="F607" s="50"/>
      <c r="G607" s="42"/>
      <c r="H607" s="43"/>
      <c r="I607" s="44"/>
      <c r="J607" s="48"/>
      <c r="K607" s="49"/>
      <c r="L607" s="42" t="s">
        <v>285</v>
      </c>
      <c r="M607" s="86"/>
      <c r="N607" s="71"/>
      <c r="O607" s="72"/>
      <c r="P607" s="70"/>
      <c r="Q607" s="78"/>
      <c r="R607" s="79"/>
      <c r="S607" s="80"/>
      <c r="T607" s="81"/>
      <c r="U607" s="88"/>
      <c r="V607" s="80"/>
      <c r="W607" s="81"/>
      <c r="X607" s="1"/>
    </row>
    <row r="608" spans="1:24" ht="23.25">
      <c r="A608" s="1"/>
      <c r="B608" s="43"/>
      <c r="C608" s="43"/>
      <c r="D608" s="43"/>
      <c r="E608" s="43"/>
      <c r="F608" s="41"/>
      <c r="G608" s="42"/>
      <c r="H608" s="43"/>
      <c r="I608" s="44"/>
      <c r="J608" s="48"/>
      <c r="K608" s="49"/>
      <c r="L608" s="42" t="s">
        <v>286</v>
      </c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3"/>
      <c r="C609" s="43"/>
      <c r="D609" s="43"/>
      <c r="E609" s="43"/>
      <c r="F609" s="41"/>
      <c r="G609" s="42"/>
      <c r="H609" s="40"/>
      <c r="I609" s="44"/>
      <c r="J609" s="48"/>
      <c r="K609" s="49"/>
      <c r="L609" s="42" t="s">
        <v>287</v>
      </c>
      <c r="M609" s="86"/>
      <c r="N609" s="71"/>
      <c r="O609" s="72"/>
      <c r="P609" s="70"/>
      <c r="Q609" s="78"/>
      <c r="R609" s="79"/>
      <c r="S609" s="80"/>
      <c r="T609" s="81"/>
      <c r="U609" s="88"/>
      <c r="V609" s="80"/>
      <c r="W609" s="81"/>
      <c r="X609" s="1"/>
    </row>
    <row r="610" spans="1:24" ht="23.25">
      <c r="A610" s="1"/>
      <c r="B610" s="43"/>
      <c r="C610" s="43"/>
      <c r="D610" s="43"/>
      <c r="E610" s="43"/>
      <c r="F610" s="41"/>
      <c r="G610" s="42"/>
      <c r="H610" s="40"/>
      <c r="I610" s="44"/>
      <c r="J610" s="48"/>
      <c r="K610" s="49"/>
      <c r="L610" s="42" t="s">
        <v>288</v>
      </c>
      <c r="M610" s="86"/>
      <c r="N610" s="71"/>
      <c r="O610" s="72"/>
      <c r="P610" s="70"/>
      <c r="Q610" s="78"/>
      <c r="R610" s="79"/>
      <c r="S610" s="80"/>
      <c r="T610" s="81"/>
      <c r="U610" s="88"/>
      <c r="V610" s="80"/>
      <c r="W610" s="81"/>
      <c r="X610" s="1"/>
    </row>
    <row r="611" spans="1:24" ht="23.25">
      <c r="A611" s="1"/>
      <c r="B611" s="43"/>
      <c r="C611" s="43"/>
      <c r="D611" s="43"/>
      <c r="E611" s="43"/>
      <c r="F611" s="41"/>
      <c r="G611" s="42"/>
      <c r="H611" s="43"/>
      <c r="I611" s="44"/>
      <c r="J611" s="48"/>
      <c r="K611" s="49"/>
      <c r="L611" s="42" t="s">
        <v>200</v>
      </c>
      <c r="M611" s="86" t="s">
        <v>150</v>
      </c>
      <c r="N611" s="71">
        <v>1</v>
      </c>
      <c r="O611" s="72">
        <v>1</v>
      </c>
      <c r="P611" s="70">
        <v>1</v>
      </c>
      <c r="Q611" s="78">
        <f>+P611/N611*100</f>
        <v>100</v>
      </c>
      <c r="R611" s="79">
        <f>+P611/O611*100</f>
        <v>100</v>
      </c>
      <c r="S611" s="80">
        <f>SUM(S612:S613)</f>
        <v>19189.9</v>
      </c>
      <c r="T611" s="81">
        <f>SUM(T612:T613)</f>
        <v>34021.8</v>
      </c>
      <c r="U611" s="88">
        <f>SUM(U612:U613)</f>
        <v>32552.7</v>
      </c>
      <c r="V611" s="80">
        <f>+U611/S611*100</f>
        <v>169.63454734000697</v>
      </c>
      <c r="W611" s="81">
        <f>+U611/T611*100</f>
        <v>95.6818863199478</v>
      </c>
      <c r="X611" s="1"/>
    </row>
    <row r="612" spans="1:24" ht="23.25">
      <c r="A612" s="1"/>
      <c r="B612" s="43"/>
      <c r="C612" s="43"/>
      <c r="D612" s="43"/>
      <c r="E612" s="43"/>
      <c r="F612" s="41"/>
      <c r="G612" s="42"/>
      <c r="H612" s="43"/>
      <c r="I612" s="44"/>
      <c r="J612" s="48" t="s">
        <v>42</v>
      </c>
      <c r="K612" s="49"/>
      <c r="L612" s="42"/>
      <c r="M612" s="86"/>
      <c r="N612" s="71"/>
      <c r="O612" s="72"/>
      <c r="P612" s="70"/>
      <c r="Q612" s="78"/>
      <c r="R612" s="79"/>
      <c r="S612" s="80">
        <v>9733.5</v>
      </c>
      <c r="T612" s="81">
        <v>10721.8</v>
      </c>
      <c r="U612" s="88">
        <v>9652.7</v>
      </c>
      <c r="V612" s="80">
        <f>+U612/S612*100</f>
        <v>99.16987722812966</v>
      </c>
      <c r="W612" s="81">
        <f>+U612/T612*100</f>
        <v>90.0287265198008</v>
      </c>
      <c r="X612" s="1"/>
    </row>
    <row r="613" spans="1:24" ht="23.25">
      <c r="A613" s="1"/>
      <c r="B613" s="43"/>
      <c r="C613" s="43"/>
      <c r="D613" s="43"/>
      <c r="E613" s="43"/>
      <c r="F613" s="41"/>
      <c r="G613" s="42"/>
      <c r="H613" s="43"/>
      <c r="I613" s="44"/>
      <c r="J613" s="48" t="s">
        <v>43</v>
      </c>
      <c r="K613" s="49"/>
      <c r="L613" s="42"/>
      <c r="M613" s="86"/>
      <c r="N613" s="71"/>
      <c r="O613" s="72"/>
      <c r="P613" s="70"/>
      <c r="Q613" s="78"/>
      <c r="R613" s="79"/>
      <c r="S613" s="80">
        <v>9456.4</v>
      </c>
      <c r="T613" s="81">
        <v>23300</v>
      </c>
      <c r="U613" s="88">
        <v>22900</v>
      </c>
      <c r="V613" s="80">
        <f>+U613/S613*100</f>
        <v>242.16403705427015</v>
      </c>
      <c r="W613" s="81">
        <f>+U613/T613*100</f>
        <v>98.28326180257511</v>
      </c>
      <c r="X613" s="1"/>
    </row>
    <row r="614" spans="1:24" ht="23.25">
      <c r="A614" s="1"/>
      <c r="B614" s="43"/>
      <c r="C614" s="43"/>
      <c r="D614" s="43"/>
      <c r="E614" s="43"/>
      <c r="F614" s="41"/>
      <c r="G614" s="42"/>
      <c r="H614" s="43"/>
      <c r="I614" s="44"/>
      <c r="J614" s="48"/>
      <c r="K614" s="49"/>
      <c r="L614" s="42"/>
      <c r="M614" s="86"/>
      <c r="N614" s="71"/>
      <c r="O614" s="72"/>
      <c r="P614" s="70"/>
      <c r="Q614" s="78"/>
      <c r="R614" s="79"/>
      <c r="S614" s="80"/>
      <c r="T614" s="81"/>
      <c r="U614" s="88"/>
      <c r="V614" s="80"/>
      <c r="W614" s="81"/>
      <c r="X614" s="1"/>
    </row>
    <row r="615" spans="1:24" ht="23.25">
      <c r="A615" s="1"/>
      <c r="B615" s="43"/>
      <c r="C615" s="43"/>
      <c r="D615" s="43"/>
      <c r="E615" s="43"/>
      <c r="F615" s="41"/>
      <c r="G615" s="42"/>
      <c r="H615" s="40" t="s">
        <v>70</v>
      </c>
      <c r="I615" s="44"/>
      <c r="J615" s="48" t="s">
        <v>71</v>
      </c>
      <c r="K615" s="49"/>
      <c r="L615" s="42"/>
      <c r="M615" s="86"/>
      <c r="N615" s="71"/>
      <c r="O615" s="72"/>
      <c r="P615" s="70"/>
      <c r="Q615" s="78"/>
      <c r="R615" s="79"/>
      <c r="S615" s="80">
        <f>SUM(S616:S617)</f>
        <v>25052.3</v>
      </c>
      <c r="T615" s="81">
        <f>SUM(T616:T617)</f>
        <v>39533.9</v>
      </c>
      <c r="U615" s="88">
        <f>SUM(U616:U617)</f>
        <v>37013.9</v>
      </c>
      <c r="V615" s="80">
        <f>+U615/S615*100</f>
        <v>147.74651429210093</v>
      </c>
      <c r="W615" s="81">
        <f>+U615/T615*100</f>
        <v>93.62572374594967</v>
      </c>
      <c r="X615" s="1"/>
    </row>
    <row r="616" spans="1:24" ht="23.25">
      <c r="A616" s="1"/>
      <c r="B616" s="43"/>
      <c r="C616" s="43"/>
      <c r="D616" s="43"/>
      <c r="E616" s="43"/>
      <c r="F616" s="41"/>
      <c r="G616" s="42"/>
      <c r="H616" s="43"/>
      <c r="I616" s="44"/>
      <c r="J616" s="48" t="s">
        <v>42</v>
      </c>
      <c r="K616" s="49"/>
      <c r="L616" s="42"/>
      <c r="M616" s="86"/>
      <c r="N616" s="71"/>
      <c r="O616" s="72"/>
      <c r="P616" s="70"/>
      <c r="Q616" s="78"/>
      <c r="R616" s="79"/>
      <c r="S616" s="80">
        <f aca="true" t="shared" si="25" ref="S616:U617">+S612+S600</f>
        <v>15595.9</v>
      </c>
      <c r="T616" s="81">
        <f t="shared" si="25"/>
        <v>16233.9</v>
      </c>
      <c r="U616" s="88">
        <f t="shared" si="25"/>
        <v>14113.900000000001</v>
      </c>
      <c r="V616" s="80">
        <f>+U616/S616*100</f>
        <v>90.4975025487468</v>
      </c>
      <c r="W616" s="81">
        <f>+U616/T616*100</f>
        <v>86.94090760692133</v>
      </c>
      <c r="X616" s="1"/>
    </row>
    <row r="617" spans="1:24" ht="23.25">
      <c r="A617" s="1"/>
      <c r="B617" s="43"/>
      <c r="C617" s="43"/>
      <c r="D617" s="43"/>
      <c r="E617" s="43"/>
      <c r="F617" s="41"/>
      <c r="G617" s="42"/>
      <c r="H617" s="43"/>
      <c r="I617" s="44"/>
      <c r="J617" s="48" t="s">
        <v>43</v>
      </c>
      <c r="K617" s="49"/>
      <c r="L617" s="42"/>
      <c r="M617" s="86"/>
      <c r="N617" s="71"/>
      <c r="O617" s="72"/>
      <c r="P617" s="70"/>
      <c r="Q617" s="78"/>
      <c r="R617" s="79"/>
      <c r="S617" s="80">
        <f t="shared" si="25"/>
        <v>9456.4</v>
      </c>
      <c r="T617" s="81">
        <f t="shared" si="25"/>
        <v>23300</v>
      </c>
      <c r="U617" s="88">
        <f t="shared" si="25"/>
        <v>22900</v>
      </c>
      <c r="V617" s="80">
        <f>+U617/S617*100</f>
        <v>242.16403705427015</v>
      </c>
      <c r="W617" s="81">
        <f>+U617/T617*100</f>
        <v>98.28326180257511</v>
      </c>
      <c r="X617" s="1"/>
    </row>
    <row r="618" spans="1:24" ht="23.25">
      <c r="A618" s="1"/>
      <c r="B618" s="43"/>
      <c r="C618" s="43"/>
      <c r="D618" s="43"/>
      <c r="E618" s="43"/>
      <c r="F618" s="41"/>
      <c r="G618" s="42"/>
      <c r="H618" s="43"/>
      <c r="I618" s="44"/>
      <c r="J618" s="48"/>
      <c r="K618" s="49"/>
      <c r="L618" s="42"/>
      <c r="M618" s="86"/>
      <c r="N618" s="71"/>
      <c r="O618" s="72"/>
      <c r="P618" s="70"/>
      <c r="Q618" s="78"/>
      <c r="R618" s="79"/>
      <c r="S618" s="80"/>
      <c r="T618" s="81"/>
      <c r="U618" s="88"/>
      <c r="V618" s="80"/>
      <c r="W618" s="81"/>
      <c r="X618" s="1"/>
    </row>
    <row r="619" spans="1:24" ht="23.25">
      <c r="A619" s="1"/>
      <c r="B619" s="43"/>
      <c r="C619" s="43"/>
      <c r="D619" s="43"/>
      <c r="E619" s="43"/>
      <c r="F619" s="41"/>
      <c r="G619" s="42"/>
      <c r="H619" s="40"/>
      <c r="I619" s="44"/>
      <c r="J619" s="48" t="s">
        <v>129</v>
      </c>
      <c r="K619" s="49"/>
      <c r="L619" s="42"/>
      <c r="M619" s="86"/>
      <c r="N619" s="71"/>
      <c r="O619" s="72"/>
      <c r="P619" s="70"/>
      <c r="Q619" s="78"/>
      <c r="R619" s="79"/>
      <c r="S619" s="80"/>
      <c r="T619" s="81"/>
      <c r="U619" s="88"/>
      <c r="V619" s="80"/>
      <c r="W619" s="81"/>
      <c r="X619" s="1"/>
    </row>
    <row r="620" spans="1:24" ht="23.25">
      <c r="A620" s="1"/>
      <c r="B620" s="43"/>
      <c r="C620" s="43"/>
      <c r="D620" s="43"/>
      <c r="E620" s="43"/>
      <c r="F620" s="41"/>
      <c r="G620" s="42"/>
      <c r="H620" s="43"/>
      <c r="I620" s="44"/>
      <c r="J620" s="48" t="s">
        <v>131</v>
      </c>
      <c r="K620" s="49"/>
      <c r="L620" s="42" t="s">
        <v>289</v>
      </c>
      <c r="M620" s="86"/>
      <c r="N620" s="71"/>
      <c r="O620" s="72"/>
      <c r="P620" s="70"/>
      <c r="Q620" s="78"/>
      <c r="R620" s="79"/>
      <c r="S620" s="80"/>
      <c r="T620" s="81"/>
      <c r="U620" s="88"/>
      <c r="V620" s="80"/>
      <c r="W620" s="81"/>
      <c r="X620" s="1"/>
    </row>
    <row r="621" spans="1:24" ht="23.25">
      <c r="A621" s="1"/>
      <c r="B621" s="43"/>
      <c r="C621" s="43"/>
      <c r="D621" s="43"/>
      <c r="E621" s="43"/>
      <c r="F621" s="41"/>
      <c r="G621" s="42"/>
      <c r="H621" s="40"/>
      <c r="I621" s="44"/>
      <c r="J621" s="48" t="s">
        <v>133</v>
      </c>
      <c r="K621" s="49"/>
      <c r="L621" s="42" t="s">
        <v>290</v>
      </c>
      <c r="M621" s="86" t="s">
        <v>150</v>
      </c>
      <c r="N621" s="71">
        <v>1</v>
      </c>
      <c r="O621" s="72">
        <v>1</v>
      </c>
      <c r="P621" s="70">
        <v>1</v>
      </c>
      <c r="Q621" s="78">
        <f>+P621/N621*100</f>
        <v>100</v>
      </c>
      <c r="R621" s="79">
        <f>+P621/O621*100</f>
        <v>100</v>
      </c>
      <c r="S621" s="80">
        <f>SUM(S622:S623)</f>
        <v>11719.1</v>
      </c>
      <c r="T621" s="81">
        <f>SUM(T622:T623)</f>
        <v>11597.2</v>
      </c>
      <c r="U621" s="88">
        <f>SUM(U622:U623)</f>
        <v>11048.3</v>
      </c>
      <c r="V621" s="80">
        <f>+U621/S621*100</f>
        <v>94.27601095647276</v>
      </c>
      <c r="W621" s="81">
        <f>+U621/T621*100</f>
        <v>95.26696099058393</v>
      </c>
      <c r="X621" s="1"/>
    </row>
    <row r="622" spans="1:24" ht="23.25">
      <c r="A622" s="1"/>
      <c r="B622" s="43"/>
      <c r="C622" s="43"/>
      <c r="D622" s="43"/>
      <c r="E622" s="43"/>
      <c r="F622" s="41"/>
      <c r="G622" s="42"/>
      <c r="H622" s="43"/>
      <c r="I622" s="44"/>
      <c r="J622" s="48" t="s">
        <v>42</v>
      </c>
      <c r="K622" s="49"/>
      <c r="L622" s="42"/>
      <c r="M622" s="86"/>
      <c r="N622" s="71"/>
      <c r="O622" s="72"/>
      <c r="P622" s="70"/>
      <c r="Q622" s="78"/>
      <c r="R622" s="79"/>
      <c r="S622" s="80">
        <v>11719.1</v>
      </c>
      <c r="T622" s="81">
        <v>11597.2</v>
      </c>
      <c r="U622" s="88">
        <v>11048.3</v>
      </c>
      <c r="V622" s="80">
        <f>+U622/S622*100</f>
        <v>94.27601095647276</v>
      </c>
      <c r="W622" s="81">
        <f>+U622/T622*100</f>
        <v>95.26696099058393</v>
      </c>
      <c r="X622" s="1"/>
    </row>
    <row r="623" spans="1:24" ht="23.25">
      <c r="A623" s="1"/>
      <c r="B623" s="43"/>
      <c r="C623" s="43"/>
      <c r="D623" s="43"/>
      <c r="E623" s="43"/>
      <c r="F623" s="41"/>
      <c r="G623" s="42"/>
      <c r="H623" s="40"/>
      <c r="I623" s="44"/>
      <c r="J623" s="48" t="s">
        <v>43</v>
      </c>
      <c r="K623" s="49"/>
      <c r="L623" s="42"/>
      <c r="M623" s="86"/>
      <c r="N623" s="71"/>
      <c r="O623" s="72"/>
      <c r="P623" s="70"/>
      <c r="Q623" s="78"/>
      <c r="R623" s="79"/>
      <c r="S623" s="80"/>
      <c r="T623" s="81"/>
      <c r="U623" s="88"/>
      <c r="V623" s="80"/>
      <c r="W623" s="81"/>
      <c r="X623" s="1"/>
    </row>
    <row r="624" spans="1:24" ht="23.25">
      <c r="A624" s="1"/>
      <c r="B624" s="43"/>
      <c r="C624" s="43"/>
      <c r="D624" s="43"/>
      <c r="E624" s="43"/>
      <c r="F624" s="41"/>
      <c r="G624" s="42"/>
      <c r="H624" s="43"/>
      <c r="I624" s="44"/>
      <c r="J624" s="48"/>
      <c r="K624" s="49"/>
      <c r="L624" s="42"/>
      <c r="M624" s="86"/>
      <c r="N624" s="71"/>
      <c r="O624" s="72"/>
      <c r="P624" s="70"/>
      <c r="Q624" s="78"/>
      <c r="R624" s="79"/>
      <c r="S624" s="80"/>
      <c r="T624" s="81"/>
      <c r="U624" s="88"/>
      <c r="V624" s="80"/>
      <c r="W624" s="81"/>
      <c r="X624" s="1"/>
    </row>
    <row r="625" spans="1:24" ht="23.25">
      <c r="A625" s="1"/>
      <c r="B625" s="43"/>
      <c r="C625" s="43"/>
      <c r="D625" s="43"/>
      <c r="E625" s="43"/>
      <c r="F625" s="41"/>
      <c r="G625" s="42"/>
      <c r="H625" s="43"/>
      <c r="I625" s="44"/>
      <c r="J625" s="48" t="s">
        <v>291</v>
      </c>
      <c r="K625" s="49"/>
      <c r="L625" s="42" t="s">
        <v>292</v>
      </c>
      <c r="M625" s="86"/>
      <c r="N625" s="71"/>
      <c r="O625" s="72"/>
      <c r="P625" s="70"/>
      <c r="Q625" s="78"/>
      <c r="R625" s="79"/>
      <c r="S625" s="80"/>
      <c r="T625" s="81"/>
      <c r="U625" s="88"/>
      <c r="V625" s="80"/>
      <c r="W625" s="81"/>
      <c r="X625" s="1"/>
    </row>
    <row r="626" spans="1:24" ht="23.25">
      <c r="A626" s="1"/>
      <c r="B626" s="43"/>
      <c r="C626" s="43"/>
      <c r="D626" s="43"/>
      <c r="E626" s="43"/>
      <c r="F626" s="50"/>
      <c r="G626" s="42"/>
      <c r="H626" s="43"/>
      <c r="I626" s="44"/>
      <c r="J626" s="48" t="s">
        <v>293</v>
      </c>
      <c r="K626" s="49"/>
      <c r="L626" s="42" t="s">
        <v>294</v>
      </c>
      <c r="M626" s="86"/>
      <c r="N626" s="71"/>
      <c r="O626" s="72"/>
      <c r="P626" s="70"/>
      <c r="Q626" s="78"/>
      <c r="R626" s="79"/>
      <c r="S626" s="80"/>
      <c r="T626" s="81"/>
      <c r="U626" s="88"/>
      <c r="V626" s="80"/>
      <c r="W626" s="81"/>
      <c r="X626" s="1"/>
    </row>
    <row r="627" spans="1:24" ht="23.25">
      <c r="A627" s="1"/>
      <c r="B627" s="43"/>
      <c r="C627" s="43"/>
      <c r="D627" s="43"/>
      <c r="E627" s="43"/>
      <c r="F627" s="41"/>
      <c r="G627" s="42"/>
      <c r="H627" s="43"/>
      <c r="I627" s="44"/>
      <c r="J627" s="48"/>
      <c r="K627" s="49"/>
      <c r="L627" s="42" t="s">
        <v>295</v>
      </c>
      <c r="M627" s="86"/>
      <c r="N627" s="71"/>
      <c r="O627" s="72"/>
      <c r="P627" s="70"/>
      <c r="Q627" s="78"/>
      <c r="R627" s="79"/>
      <c r="S627" s="80"/>
      <c r="T627" s="81"/>
      <c r="U627" s="88"/>
      <c r="V627" s="80"/>
      <c r="W627" s="81"/>
      <c r="X627" s="1"/>
    </row>
    <row r="628" spans="1:24" ht="23.25">
      <c r="A628" s="1"/>
      <c r="B628" s="43"/>
      <c r="C628" s="43"/>
      <c r="D628" s="43"/>
      <c r="E628" s="43"/>
      <c r="F628" s="50"/>
      <c r="G628" s="42"/>
      <c r="H628" s="43"/>
      <c r="I628" s="44"/>
      <c r="J628" s="48"/>
      <c r="K628" s="49"/>
      <c r="L628" s="42" t="s">
        <v>296</v>
      </c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3"/>
      <c r="C629" s="43"/>
      <c r="D629" s="43"/>
      <c r="E629" s="43"/>
      <c r="F629" s="50"/>
      <c r="G629" s="42"/>
      <c r="H629" s="43"/>
      <c r="I629" s="44"/>
      <c r="J629" s="48"/>
      <c r="K629" s="49"/>
      <c r="L629" s="42" t="s">
        <v>297</v>
      </c>
      <c r="M629" s="86" t="s">
        <v>243</v>
      </c>
      <c r="N629" s="71">
        <v>30</v>
      </c>
      <c r="O629" s="72">
        <v>30</v>
      </c>
      <c r="P629" s="70">
        <v>27</v>
      </c>
      <c r="Q629" s="78">
        <f>+P629/N629*100</f>
        <v>90</v>
      </c>
      <c r="R629" s="79">
        <f>+P629/O629*100</f>
        <v>90</v>
      </c>
      <c r="S629" s="80">
        <f>SUM(S640:S641)</f>
        <v>11918.1</v>
      </c>
      <c r="T629" s="81">
        <f>SUM(T640:T641)</f>
        <v>8419.4</v>
      </c>
      <c r="U629" s="88">
        <f>SUM(U640:U641)</f>
        <v>4472</v>
      </c>
      <c r="V629" s="80">
        <f>+U629/S629*100</f>
        <v>37.522759500255916</v>
      </c>
      <c r="W629" s="81">
        <f>+U629/T629*100</f>
        <v>53.11542390194076</v>
      </c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423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36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25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37</v>
      </c>
      <c r="O634" s="62"/>
      <c r="P634" s="62"/>
      <c r="Q634" s="62"/>
      <c r="R634" s="63"/>
      <c r="S634" s="14" t="s">
        <v>3</v>
      </c>
      <c r="T634" s="15"/>
      <c r="U634" s="15"/>
      <c r="V634" s="15"/>
      <c r="W634" s="16"/>
      <c r="X634" s="1"/>
    </row>
    <row r="635" spans="1:24" ht="23.25">
      <c r="A635" s="1"/>
      <c r="B635" s="20" t="s">
        <v>26</v>
      </c>
      <c r="C635" s="21"/>
      <c r="D635" s="21"/>
      <c r="E635" s="21"/>
      <c r="F635" s="21"/>
      <c r="G635" s="21"/>
      <c r="H635" s="61"/>
      <c r="I635" s="1"/>
      <c r="J635" s="2" t="s">
        <v>5</v>
      </c>
      <c r="K635" s="18"/>
      <c r="L635" s="23" t="s">
        <v>34</v>
      </c>
      <c r="M635" s="23" t="s">
        <v>22</v>
      </c>
      <c r="N635" s="64"/>
      <c r="O635" s="17"/>
      <c r="P635" s="65"/>
      <c r="Q635" s="23" t="s">
        <v>4</v>
      </c>
      <c r="R635" s="16"/>
      <c r="S635" s="20" t="s">
        <v>38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35</v>
      </c>
      <c r="M636" s="30" t="s">
        <v>23</v>
      </c>
      <c r="N636" s="28" t="s">
        <v>7</v>
      </c>
      <c r="O636" s="67" t="s">
        <v>8</v>
      </c>
      <c r="P636" s="28" t="s">
        <v>9</v>
      </c>
      <c r="Q636" s="20" t="s">
        <v>32</v>
      </c>
      <c r="R636" s="22"/>
      <c r="S636" s="24"/>
      <c r="T636" s="25"/>
      <c r="U636" s="1"/>
      <c r="V636" s="14" t="s">
        <v>4</v>
      </c>
      <c r="W636" s="16"/>
      <c r="X636" s="1"/>
    </row>
    <row r="637" spans="1:24" ht="23.25">
      <c r="A637" s="1"/>
      <c r="B637" s="14" t="s">
        <v>15</v>
      </c>
      <c r="C637" s="14" t="s">
        <v>16</v>
      </c>
      <c r="D637" s="14" t="s">
        <v>17</v>
      </c>
      <c r="E637" s="14" t="s">
        <v>18</v>
      </c>
      <c r="F637" s="27" t="s">
        <v>19</v>
      </c>
      <c r="G637" s="2" t="s">
        <v>6</v>
      </c>
      <c r="H637" s="14" t="s">
        <v>20</v>
      </c>
      <c r="I637" s="24"/>
      <c r="J637" s="1"/>
      <c r="K637" s="18"/>
      <c r="L637" s="26" t="s">
        <v>21</v>
      </c>
      <c r="M637" s="28" t="s">
        <v>24</v>
      </c>
      <c r="N637" s="28"/>
      <c r="O637" s="28"/>
      <c r="P637" s="28"/>
      <c r="Q637" s="26" t="s">
        <v>27</v>
      </c>
      <c r="R637" s="29" t="s">
        <v>27</v>
      </c>
      <c r="S637" s="30" t="s">
        <v>7</v>
      </c>
      <c r="T637" s="28" t="s">
        <v>10</v>
      </c>
      <c r="U637" s="26" t="s">
        <v>11</v>
      </c>
      <c r="V637" s="14" t="s">
        <v>12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28</v>
      </c>
      <c r="R638" s="37" t="s">
        <v>29</v>
      </c>
      <c r="S638" s="31"/>
      <c r="T638" s="32"/>
      <c r="U638" s="33"/>
      <c r="V638" s="38" t="s">
        <v>30</v>
      </c>
      <c r="W638" s="39" t="s">
        <v>31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122</v>
      </c>
      <c r="C640" s="40" t="s">
        <v>58</v>
      </c>
      <c r="D640" s="40" t="s">
        <v>46</v>
      </c>
      <c r="E640" s="40" t="s">
        <v>48</v>
      </c>
      <c r="F640" s="50" t="s">
        <v>273</v>
      </c>
      <c r="G640" s="89" t="s">
        <v>52</v>
      </c>
      <c r="H640" s="43"/>
      <c r="I640" s="44"/>
      <c r="J640" s="48" t="s">
        <v>42</v>
      </c>
      <c r="K640" s="49"/>
      <c r="L640" s="42"/>
      <c r="M640" s="86"/>
      <c r="N640" s="71"/>
      <c r="O640" s="72"/>
      <c r="P640" s="70"/>
      <c r="Q640" s="78"/>
      <c r="R640" s="79"/>
      <c r="S640" s="80">
        <v>11918.1</v>
      </c>
      <c r="T640" s="81">
        <v>8419.4</v>
      </c>
      <c r="U640" s="88">
        <v>4472</v>
      </c>
      <c r="V640" s="80">
        <f>+U640/S640*100</f>
        <v>37.522759500255916</v>
      </c>
      <c r="W640" s="81">
        <f>+U640/T640*100</f>
        <v>53.11542390194076</v>
      </c>
      <c r="X640" s="1"/>
    </row>
    <row r="641" spans="1:24" ht="23.25">
      <c r="A641" s="1"/>
      <c r="B641" s="40"/>
      <c r="C641" s="40"/>
      <c r="D641" s="40"/>
      <c r="E641" s="40"/>
      <c r="F641" s="41"/>
      <c r="G641" s="42"/>
      <c r="H641" s="43"/>
      <c r="I641" s="44"/>
      <c r="J641" s="48" t="s">
        <v>43</v>
      </c>
      <c r="K641" s="49"/>
      <c r="L641" s="42"/>
      <c r="M641" s="86"/>
      <c r="N641" s="71"/>
      <c r="O641" s="72"/>
      <c r="P641" s="70"/>
      <c r="Q641" s="78"/>
      <c r="R641" s="79"/>
      <c r="S641" s="80"/>
      <c r="T641" s="81"/>
      <c r="U641" s="88"/>
      <c r="V641" s="80"/>
      <c r="W641" s="81"/>
      <c r="X641" s="1"/>
    </row>
    <row r="642" spans="1:24" ht="23.25">
      <c r="A642" s="1"/>
      <c r="B642" s="43"/>
      <c r="C642" s="43"/>
      <c r="D642" s="43"/>
      <c r="E642" s="43"/>
      <c r="F642" s="41"/>
      <c r="G642" s="42"/>
      <c r="H642" s="43"/>
      <c r="I642" s="44"/>
      <c r="J642" s="48"/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3"/>
      <c r="C643" s="43"/>
      <c r="D643" s="43"/>
      <c r="E643" s="43"/>
      <c r="F643" s="41"/>
      <c r="G643" s="42"/>
      <c r="H643" s="40" t="s">
        <v>72</v>
      </c>
      <c r="I643" s="44"/>
      <c r="J643" s="48" t="s">
        <v>73</v>
      </c>
      <c r="K643" s="49"/>
      <c r="L643" s="42"/>
      <c r="M643" s="86"/>
      <c r="N643" s="71"/>
      <c r="O643" s="72"/>
      <c r="P643" s="70"/>
      <c r="Q643" s="78"/>
      <c r="R643" s="79"/>
      <c r="S643" s="80">
        <f>SUM(S644:S645)</f>
        <v>23637.2</v>
      </c>
      <c r="T643" s="81">
        <f>SUM(T644:T645)</f>
        <v>20016.6</v>
      </c>
      <c r="U643" s="88">
        <f>SUM(U644:U645)</f>
        <v>15520.3</v>
      </c>
      <c r="V643" s="80">
        <f>+U643/S643*100</f>
        <v>65.660484321324</v>
      </c>
      <c r="W643" s="81">
        <f>+U643/T643*100</f>
        <v>77.53714417033862</v>
      </c>
      <c r="X643" s="1"/>
    </row>
    <row r="644" spans="1:24" ht="23.25">
      <c r="A644" s="1"/>
      <c r="B644" s="43"/>
      <c r="C644" s="43"/>
      <c r="D644" s="43"/>
      <c r="E644" s="43"/>
      <c r="F644" s="50"/>
      <c r="G644" s="42"/>
      <c r="H644" s="43"/>
      <c r="I644" s="44"/>
      <c r="J644" s="48" t="s">
        <v>42</v>
      </c>
      <c r="K644" s="49"/>
      <c r="L644" s="42"/>
      <c r="M644" s="86"/>
      <c r="N644" s="71"/>
      <c r="O644" s="72"/>
      <c r="P644" s="70"/>
      <c r="Q644" s="78"/>
      <c r="R644" s="79"/>
      <c r="S644" s="80">
        <f>+S640+S622</f>
        <v>23637.2</v>
      </c>
      <c r="T644" s="81">
        <f>+T640+T622</f>
        <v>20016.6</v>
      </c>
      <c r="U644" s="88">
        <f>+U640+U622</f>
        <v>15520.3</v>
      </c>
      <c r="V644" s="80">
        <f>+U644/S644*100</f>
        <v>65.660484321324</v>
      </c>
      <c r="W644" s="81">
        <f>+U644/T644*100</f>
        <v>77.53714417033862</v>
      </c>
      <c r="X644" s="1"/>
    </row>
    <row r="645" spans="1:24" ht="23.25">
      <c r="A645" s="1"/>
      <c r="B645" s="43"/>
      <c r="C645" s="43"/>
      <c r="D645" s="43"/>
      <c r="E645" s="43"/>
      <c r="F645" s="41"/>
      <c r="G645" s="42"/>
      <c r="H645" s="43"/>
      <c r="I645" s="44"/>
      <c r="J645" s="48" t="s">
        <v>43</v>
      </c>
      <c r="K645" s="49"/>
      <c r="L645" s="42"/>
      <c r="M645" s="86"/>
      <c r="N645" s="71"/>
      <c r="O645" s="72"/>
      <c r="P645" s="70"/>
      <c r="Q645" s="78"/>
      <c r="R645" s="79"/>
      <c r="S645" s="80"/>
      <c r="T645" s="81"/>
      <c r="U645" s="88"/>
      <c r="V645" s="80"/>
      <c r="W645" s="81"/>
      <c r="X645" s="1"/>
    </row>
    <row r="646" spans="1:24" ht="23.25">
      <c r="A646" s="1"/>
      <c r="B646" s="43"/>
      <c r="C646" s="43"/>
      <c r="D646" s="43"/>
      <c r="E646" s="43"/>
      <c r="F646" s="41"/>
      <c r="G646" s="42"/>
      <c r="H646" s="40"/>
      <c r="I646" s="44"/>
      <c r="J646" s="48"/>
      <c r="K646" s="49"/>
      <c r="L646" s="42"/>
      <c r="M646" s="86"/>
      <c r="N646" s="71"/>
      <c r="O646" s="72"/>
      <c r="P646" s="70"/>
      <c r="Q646" s="78"/>
      <c r="R646" s="79"/>
      <c r="S646" s="80"/>
      <c r="T646" s="81"/>
      <c r="U646" s="88"/>
      <c r="V646" s="80"/>
      <c r="W646" s="81"/>
      <c r="X646" s="1"/>
    </row>
    <row r="647" spans="1:24" ht="23.25">
      <c r="A647" s="1"/>
      <c r="B647" s="43"/>
      <c r="C647" s="43"/>
      <c r="D647" s="43"/>
      <c r="E647" s="43"/>
      <c r="F647" s="41"/>
      <c r="G647" s="42"/>
      <c r="H647" s="43"/>
      <c r="I647" s="44"/>
      <c r="J647" s="48" t="s">
        <v>298</v>
      </c>
      <c r="K647" s="49"/>
      <c r="L647" s="42" t="s">
        <v>299</v>
      </c>
      <c r="M647" s="86"/>
      <c r="N647" s="71"/>
      <c r="O647" s="72"/>
      <c r="P647" s="70"/>
      <c r="Q647" s="78"/>
      <c r="R647" s="79"/>
      <c r="S647" s="80"/>
      <c r="T647" s="81"/>
      <c r="U647" s="88"/>
      <c r="V647" s="80"/>
      <c r="W647" s="81"/>
      <c r="X647" s="1"/>
    </row>
    <row r="648" spans="1:24" ht="23.25">
      <c r="A648" s="1"/>
      <c r="B648" s="43"/>
      <c r="C648" s="43"/>
      <c r="D648" s="43"/>
      <c r="E648" s="43"/>
      <c r="F648" s="41"/>
      <c r="G648" s="42"/>
      <c r="H648" s="43"/>
      <c r="I648" s="44"/>
      <c r="J648" s="48" t="s">
        <v>300</v>
      </c>
      <c r="K648" s="49"/>
      <c r="L648" s="42" t="s">
        <v>301</v>
      </c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3"/>
      <c r="C649" s="43"/>
      <c r="D649" s="43"/>
      <c r="E649" s="43"/>
      <c r="F649" s="41"/>
      <c r="G649" s="42"/>
      <c r="H649" s="43"/>
      <c r="I649" s="44"/>
      <c r="J649" s="48"/>
      <c r="K649" s="49"/>
      <c r="L649" s="42" t="s">
        <v>302</v>
      </c>
      <c r="M649" s="86"/>
      <c r="N649" s="71"/>
      <c r="O649" s="72"/>
      <c r="P649" s="70"/>
      <c r="Q649" s="78"/>
      <c r="R649" s="79"/>
      <c r="S649" s="80"/>
      <c r="T649" s="81"/>
      <c r="U649" s="88"/>
      <c r="V649" s="80"/>
      <c r="W649" s="81"/>
      <c r="X649" s="1"/>
    </row>
    <row r="650" spans="1:24" ht="23.25">
      <c r="A650" s="1"/>
      <c r="B650" s="43"/>
      <c r="C650" s="43"/>
      <c r="D650" s="43"/>
      <c r="E650" s="43"/>
      <c r="F650" s="41"/>
      <c r="G650" s="42"/>
      <c r="H650" s="43"/>
      <c r="I650" s="44"/>
      <c r="J650" s="48"/>
      <c r="K650" s="49"/>
      <c r="L650" s="42" t="s">
        <v>303</v>
      </c>
      <c r="M650" s="86"/>
      <c r="N650" s="71"/>
      <c r="O650" s="72"/>
      <c r="P650" s="70"/>
      <c r="Q650" s="78"/>
      <c r="R650" s="79"/>
      <c r="S650" s="80"/>
      <c r="T650" s="81"/>
      <c r="U650" s="88"/>
      <c r="V650" s="80"/>
      <c r="W650" s="81"/>
      <c r="X650" s="1"/>
    </row>
    <row r="651" spans="1:24" ht="23.25">
      <c r="A651" s="1"/>
      <c r="B651" s="43"/>
      <c r="C651" s="43"/>
      <c r="D651" s="43"/>
      <c r="E651" s="43"/>
      <c r="F651" s="41"/>
      <c r="G651" s="42"/>
      <c r="H651" s="43"/>
      <c r="I651" s="44"/>
      <c r="J651" s="48"/>
      <c r="K651" s="49"/>
      <c r="L651" s="42" t="s">
        <v>304</v>
      </c>
      <c r="M651" s="86"/>
      <c r="N651" s="71"/>
      <c r="O651" s="72"/>
      <c r="P651" s="70"/>
      <c r="Q651" s="78"/>
      <c r="R651" s="79"/>
      <c r="S651" s="80"/>
      <c r="T651" s="81"/>
      <c r="U651" s="88"/>
      <c r="V651" s="80"/>
      <c r="W651" s="81"/>
      <c r="X651" s="1"/>
    </row>
    <row r="652" spans="1:24" ht="23.25">
      <c r="A652" s="1"/>
      <c r="B652" s="43"/>
      <c r="C652" s="43"/>
      <c r="D652" s="43"/>
      <c r="E652" s="43"/>
      <c r="F652" s="50"/>
      <c r="G652" s="42"/>
      <c r="H652" s="43"/>
      <c r="I652" s="44"/>
      <c r="J652" s="48"/>
      <c r="K652" s="49"/>
      <c r="L652" s="42" t="s">
        <v>165</v>
      </c>
      <c r="M652" s="86" t="s">
        <v>243</v>
      </c>
      <c r="N652" s="71">
        <v>12</v>
      </c>
      <c r="O652" s="72">
        <v>12</v>
      </c>
      <c r="P652" s="70">
        <v>12</v>
      </c>
      <c r="Q652" s="78">
        <f>+P652/N652*100</f>
        <v>100</v>
      </c>
      <c r="R652" s="79">
        <f>+P652/O652*100</f>
        <v>100</v>
      </c>
      <c r="S652" s="80">
        <f>SUM(S653:S654)</f>
        <v>1989.1</v>
      </c>
      <c r="T652" s="81">
        <f>SUM(T653:T654)</f>
        <v>1890.4</v>
      </c>
      <c r="U652" s="88">
        <f>SUM(U653:U654)</f>
        <v>1635.9</v>
      </c>
      <c r="V652" s="80">
        <f>+U652/S652*100</f>
        <v>82.24322557940779</v>
      </c>
      <c r="W652" s="81">
        <f>+U652/T652*100</f>
        <v>86.53724079559882</v>
      </c>
      <c r="X652" s="1"/>
    </row>
    <row r="653" spans="1:24" ht="23.25">
      <c r="A653" s="1"/>
      <c r="B653" s="43"/>
      <c r="C653" s="43"/>
      <c r="D653" s="43"/>
      <c r="E653" s="43"/>
      <c r="F653" s="41"/>
      <c r="G653" s="42"/>
      <c r="H653" s="43"/>
      <c r="I653" s="44"/>
      <c r="J653" s="48" t="s">
        <v>42</v>
      </c>
      <c r="K653" s="49"/>
      <c r="L653" s="42"/>
      <c r="M653" s="86"/>
      <c r="N653" s="71"/>
      <c r="O653" s="72"/>
      <c r="P653" s="70"/>
      <c r="Q653" s="78"/>
      <c r="R653" s="79"/>
      <c r="S653" s="80">
        <v>1989.1</v>
      </c>
      <c r="T653" s="81">
        <v>1890.4</v>
      </c>
      <c r="U653" s="88">
        <v>1635.9</v>
      </c>
      <c r="V653" s="80">
        <f>+U653/S653*100</f>
        <v>82.24322557940779</v>
      </c>
      <c r="W653" s="81">
        <f>+U653/T653*100</f>
        <v>86.53724079559882</v>
      </c>
      <c r="X653" s="1"/>
    </row>
    <row r="654" spans="1:24" ht="23.25">
      <c r="A654" s="1"/>
      <c r="B654" s="43"/>
      <c r="C654" s="43"/>
      <c r="D654" s="43"/>
      <c r="E654" s="43"/>
      <c r="F654" s="41"/>
      <c r="G654" s="42"/>
      <c r="H654" s="40"/>
      <c r="I654" s="44"/>
      <c r="J654" s="48" t="s">
        <v>43</v>
      </c>
      <c r="K654" s="49"/>
      <c r="L654" s="42"/>
      <c r="M654" s="86"/>
      <c r="N654" s="71"/>
      <c r="O654" s="72"/>
      <c r="P654" s="70"/>
      <c r="Q654" s="78"/>
      <c r="R654" s="79"/>
      <c r="S654" s="80"/>
      <c r="T654" s="81"/>
      <c r="U654" s="88"/>
      <c r="V654" s="80"/>
      <c r="W654" s="81"/>
      <c r="X654" s="1"/>
    </row>
    <row r="655" spans="1:24" ht="23.25">
      <c r="A655" s="1"/>
      <c r="B655" s="43"/>
      <c r="C655" s="43"/>
      <c r="D655" s="43"/>
      <c r="E655" s="43"/>
      <c r="F655" s="41"/>
      <c r="G655" s="42"/>
      <c r="H655" s="40"/>
      <c r="I655" s="44"/>
      <c r="J655" s="48"/>
      <c r="K655" s="49"/>
      <c r="L655" s="42"/>
      <c r="M655" s="86"/>
      <c r="N655" s="71"/>
      <c r="O655" s="72"/>
      <c r="P655" s="70"/>
      <c r="Q655" s="78"/>
      <c r="R655" s="79"/>
      <c r="S655" s="80"/>
      <c r="T655" s="81"/>
      <c r="U655" s="88"/>
      <c r="V655" s="80"/>
      <c r="W655" s="81"/>
      <c r="X655" s="1"/>
    </row>
    <row r="656" spans="1:24" ht="23.25">
      <c r="A656" s="1"/>
      <c r="B656" s="43"/>
      <c r="C656" s="43"/>
      <c r="D656" s="43"/>
      <c r="E656" s="43"/>
      <c r="F656" s="41"/>
      <c r="G656" s="42"/>
      <c r="H656" s="43"/>
      <c r="I656" s="44"/>
      <c r="J656" s="48" t="s">
        <v>184</v>
      </c>
      <c r="K656" s="49"/>
      <c r="L656" s="42" t="s">
        <v>305</v>
      </c>
      <c r="M656" s="86"/>
      <c r="N656" s="71"/>
      <c r="O656" s="72"/>
      <c r="P656" s="70"/>
      <c r="Q656" s="78"/>
      <c r="R656" s="79"/>
      <c r="S656" s="80"/>
      <c r="T656" s="81"/>
      <c r="U656" s="88"/>
      <c r="V656" s="80"/>
      <c r="W656" s="81"/>
      <c r="X656" s="1"/>
    </row>
    <row r="657" spans="1:24" ht="23.25">
      <c r="A657" s="1"/>
      <c r="B657" s="43"/>
      <c r="C657" s="43"/>
      <c r="D657" s="43"/>
      <c r="E657" s="43"/>
      <c r="F657" s="41"/>
      <c r="G657" s="42"/>
      <c r="H657" s="43"/>
      <c r="I657" s="44"/>
      <c r="J657" s="48" t="s">
        <v>306</v>
      </c>
      <c r="K657" s="49"/>
      <c r="L657" s="42" t="s">
        <v>307</v>
      </c>
      <c r="M657" s="86"/>
      <c r="N657" s="71"/>
      <c r="O657" s="72"/>
      <c r="P657" s="70"/>
      <c r="Q657" s="78"/>
      <c r="R657" s="79"/>
      <c r="S657" s="80"/>
      <c r="T657" s="81"/>
      <c r="U657" s="88"/>
      <c r="V657" s="80"/>
      <c r="W657" s="81"/>
      <c r="X657" s="1"/>
    </row>
    <row r="658" spans="1:24" ht="23.25">
      <c r="A658" s="1"/>
      <c r="B658" s="43"/>
      <c r="C658" s="43"/>
      <c r="D658" s="43"/>
      <c r="E658" s="43"/>
      <c r="F658" s="41"/>
      <c r="G658" s="42"/>
      <c r="H658" s="43"/>
      <c r="I658" s="44"/>
      <c r="J658" s="48"/>
      <c r="K658" s="49"/>
      <c r="L658" s="42" t="s">
        <v>308</v>
      </c>
      <c r="M658" s="86"/>
      <c r="N658" s="71"/>
      <c r="O658" s="72"/>
      <c r="P658" s="70"/>
      <c r="Q658" s="78"/>
      <c r="R658" s="79"/>
      <c r="S658" s="80"/>
      <c r="T658" s="81"/>
      <c r="U658" s="88"/>
      <c r="V658" s="80"/>
      <c r="W658" s="81"/>
      <c r="X658" s="1"/>
    </row>
    <row r="659" spans="1:24" ht="23.25">
      <c r="A659" s="1"/>
      <c r="B659" s="43"/>
      <c r="C659" s="43"/>
      <c r="D659" s="43"/>
      <c r="E659" s="43"/>
      <c r="F659" s="41"/>
      <c r="G659" s="42"/>
      <c r="H659" s="43"/>
      <c r="I659" s="44"/>
      <c r="J659" s="48"/>
      <c r="K659" s="49"/>
      <c r="L659" s="42" t="s">
        <v>309</v>
      </c>
      <c r="M659" s="86"/>
      <c r="N659" s="71"/>
      <c r="O659" s="72"/>
      <c r="P659" s="70"/>
      <c r="Q659" s="78"/>
      <c r="R659" s="79"/>
      <c r="S659" s="80"/>
      <c r="T659" s="81"/>
      <c r="U659" s="88"/>
      <c r="V659" s="80"/>
      <c r="W659" s="81"/>
      <c r="X659" s="1"/>
    </row>
    <row r="660" spans="1:24" ht="23.25">
      <c r="A660" s="1"/>
      <c r="B660" s="43"/>
      <c r="C660" s="43"/>
      <c r="D660" s="43"/>
      <c r="E660" s="43"/>
      <c r="F660" s="41"/>
      <c r="G660" s="42"/>
      <c r="H660" s="43"/>
      <c r="I660" s="44"/>
      <c r="J660" s="48"/>
      <c r="K660" s="49"/>
      <c r="L660" s="42" t="s">
        <v>310</v>
      </c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3"/>
      <c r="C661" s="43"/>
      <c r="D661" s="43"/>
      <c r="E661" s="43"/>
      <c r="F661" s="41"/>
      <c r="G661" s="42"/>
      <c r="H661" s="43"/>
      <c r="I661" s="44"/>
      <c r="J661" s="48"/>
      <c r="K661" s="49"/>
      <c r="L661" s="42" t="s">
        <v>311</v>
      </c>
      <c r="M661" s="86"/>
      <c r="N661" s="71"/>
      <c r="O661" s="72"/>
      <c r="P661" s="70"/>
      <c r="Q661" s="78"/>
      <c r="R661" s="79"/>
      <c r="S661" s="80"/>
      <c r="T661" s="81"/>
      <c r="U661" s="88"/>
      <c r="V661" s="80"/>
      <c r="W661" s="81"/>
      <c r="X661" s="1"/>
    </row>
    <row r="662" spans="1:24" ht="23.25">
      <c r="A662" s="1"/>
      <c r="B662" s="43"/>
      <c r="C662" s="43"/>
      <c r="D662" s="43"/>
      <c r="E662" s="43"/>
      <c r="F662" s="41"/>
      <c r="G662" s="42"/>
      <c r="H662" s="43"/>
      <c r="I662" s="44"/>
      <c r="J662" s="48"/>
      <c r="K662" s="49"/>
      <c r="L662" s="42" t="s">
        <v>312</v>
      </c>
      <c r="M662" s="86"/>
      <c r="N662" s="71"/>
      <c r="O662" s="72"/>
      <c r="P662" s="70"/>
      <c r="Q662" s="78"/>
      <c r="R662" s="79"/>
      <c r="S662" s="80"/>
      <c r="T662" s="81"/>
      <c r="U662" s="88"/>
      <c r="V662" s="80"/>
      <c r="W662" s="81"/>
      <c r="X662" s="1"/>
    </row>
    <row r="663" spans="1:24" ht="23.25">
      <c r="A663" s="1"/>
      <c r="B663" s="43"/>
      <c r="C663" s="43"/>
      <c r="D663" s="43"/>
      <c r="E663" s="43"/>
      <c r="F663" s="41"/>
      <c r="G663" s="42"/>
      <c r="H663" s="43"/>
      <c r="I663" s="44"/>
      <c r="J663" s="48"/>
      <c r="K663" s="49"/>
      <c r="L663" s="42" t="s">
        <v>313</v>
      </c>
      <c r="M663" s="86" t="s">
        <v>194</v>
      </c>
      <c r="N663" s="71">
        <v>4</v>
      </c>
      <c r="O663" s="72">
        <v>4</v>
      </c>
      <c r="P663" s="70">
        <v>4</v>
      </c>
      <c r="Q663" s="78">
        <f>+P663/N663*100</f>
        <v>100</v>
      </c>
      <c r="R663" s="79">
        <f>+P663/O663*100</f>
        <v>100</v>
      </c>
      <c r="S663" s="80">
        <f>SUM(S664:S665)</f>
        <v>29.7</v>
      </c>
      <c r="T663" s="81">
        <f>SUM(T664:T665)</f>
        <v>28.1</v>
      </c>
      <c r="U663" s="88">
        <f>SUM(U664:U665)</f>
        <v>19.1</v>
      </c>
      <c r="V663" s="80">
        <f>+U663/S663*100</f>
        <v>64.30976430976432</v>
      </c>
      <c r="W663" s="81">
        <f>+U663/T663*100</f>
        <v>67.97153024911033</v>
      </c>
      <c r="X663" s="1"/>
    </row>
    <row r="664" spans="1:24" ht="23.25">
      <c r="A664" s="1"/>
      <c r="B664" s="43"/>
      <c r="C664" s="43"/>
      <c r="D664" s="43"/>
      <c r="E664" s="43"/>
      <c r="F664" s="41"/>
      <c r="G664" s="42"/>
      <c r="H664" s="40"/>
      <c r="I664" s="44"/>
      <c r="J664" s="48" t="s">
        <v>42</v>
      </c>
      <c r="K664" s="49"/>
      <c r="L664" s="42"/>
      <c r="M664" s="86"/>
      <c r="N664" s="71"/>
      <c r="O664" s="72"/>
      <c r="P664" s="70"/>
      <c r="Q664" s="78"/>
      <c r="R664" s="79"/>
      <c r="S664" s="80">
        <v>29.7</v>
      </c>
      <c r="T664" s="81">
        <v>28.1</v>
      </c>
      <c r="U664" s="88">
        <v>19.1</v>
      </c>
      <c r="V664" s="80">
        <f>+U664/S664*100</f>
        <v>64.30976430976432</v>
      </c>
      <c r="W664" s="81">
        <f>+U664/T664*100</f>
        <v>67.97153024911033</v>
      </c>
      <c r="X664" s="1"/>
    </row>
    <row r="665" spans="1:24" ht="23.25">
      <c r="A665" s="1"/>
      <c r="B665" s="43"/>
      <c r="C665" s="43"/>
      <c r="D665" s="43"/>
      <c r="E665" s="43"/>
      <c r="F665" s="41"/>
      <c r="G665" s="42"/>
      <c r="H665" s="43"/>
      <c r="I665" s="44"/>
      <c r="J665" s="48" t="s">
        <v>43</v>
      </c>
      <c r="K665" s="49"/>
      <c r="L665" s="42"/>
      <c r="M665" s="86"/>
      <c r="N665" s="71"/>
      <c r="O665" s="72"/>
      <c r="P665" s="70"/>
      <c r="Q665" s="78"/>
      <c r="R665" s="79"/>
      <c r="S665" s="80"/>
      <c r="T665" s="81"/>
      <c r="U665" s="88"/>
      <c r="V665" s="80"/>
      <c r="W665" s="81"/>
      <c r="X665" s="1"/>
    </row>
    <row r="666" spans="1:24" ht="23.25">
      <c r="A666" s="1"/>
      <c r="B666" s="43"/>
      <c r="C666" s="43"/>
      <c r="D666" s="43"/>
      <c r="E666" s="43"/>
      <c r="F666" s="41"/>
      <c r="G666" s="42"/>
      <c r="H666" s="40"/>
      <c r="I666" s="44"/>
      <c r="J666" s="48"/>
      <c r="K666" s="49"/>
      <c r="L666" s="42"/>
      <c r="M666" s="86"/>
      <c r="N666" s="71"/>
      <c r="O666" s="72"/>
      <c r="P666" s="70"/>
      <c r="Q666" s="78"/>
      <c r="R666" s="79"/>
      <c r="S666" s="80"/>
      <c r="T666" s="81"/>
      <c r="U666" s="88"/>
      <c r="V666" s="80"/>
      <c r="W666" s="81"/>
      <c r="X666" s="1"/>
    </row>
    <row r="667" spans="1:24" ht="23.25">
      <c r="A667" s="1"/>
      <c r="B667" s="43"/>
      <c r="C667" s="43"/>
      <c r="D667" s="43"/>
      <c r="E667" s="43"/>
      <c r="F667" s="41"/>
      <c r="G667" s="42"/>
      <c r="H667" s="43"/>
      <c r="I667" s="44"/>
      <c r="J667" s="48" t="s">
        <v>314</v>
      </c>
      <c r="K667" s="49"/>
      <c r="L667" s="42" t="s">
        <v>227</v>
      </c>
      <c r="M667" s="86"/>
      <c r="N667" s="71"/>
      <c r="O667" s="72"/>
      <c r="P667" s="70"/>
      <c r="Q667" s="78"/>
      <c r="R667" s="79"/>
      <c r="S667" s="80"/>
      <c r="T667" s="81"/>
      <c r="U667" s="88"/>
      <c r="V667" s="80"/>
      <c r="W667" s="81"/>
      <c r="X667" s="1"/>
    </row>
    <row r="668" spans="1:24" ht="23.25">
      <c r="A668" s="1"/>
      <c r="B668" s="43"/>
      <c r="C668" s="43"/>
      <c r="D668" s="43"/>
      <c r="E668" s="43"/>
      <c r="F668" s="41"/>
      <c r="G668" s="42"/>
      <c r="H668" s="40"/>
      <c r="I668" s="44"/>
      <c r="J668" s="48" t="s">
        <v>315</v>
      </c>
      <c r="K668" s="49"/>
      <c r="L668" s="42" t="s">
        <v>316</v>
      </c>
      <c r="M668" s="86"/>
      <c r="N668" s="71"/>
      <c r="O668" s="72"/>
      <c r="P668" s="70"/>
      <c r="Q668" s="78"/>
      <c r="R668" s="79"/>
      <c r="S668" s="80"/>
      <c r="T668" s="81"/>
      <c r="U668" s="88"/>
      <c r="V668" s="80"/>
      <c r="W668" s="81"/>
      <c r="X668" s="1"/>
    </row>
    <row r="669" spans="1:24" ht="23.25">
      <c r="A669" s="1"/>
      <c r="B669" s="43"/>
      <c r="C669" s="43"/>
      <c r="D669" s="43"/>
      <c r="E669" s="43"/>
      <c r="F669" s="41"/>
      <c r="G669" s="42"/>
      <c r="H669" s="43"/>
      <c r="I669" s="44"/>
      <c r="J669" s="48" t="s">
        <v>317</v>
      </c>
      <c r="K669" s="49"/>
      <c r="L669" s="42" t="s">
        <v>318</v>
      </c>
      <c r="M669" s="86"/>
      <c r="N669" s="71"/>
      <c r="O669" s="72"/>
      <c r="P669" s="70"/>
      <c r="Q669" s="78"/>
      <c r="R669" s="79"/>
      <c r="S669" s="80"/>
      <c r="T669" s="81"/>
      <c r="U669" s="88"/>
      <c r="V669" s="80"/>
      <c r="W669" s="81"/>
      <c r="X669" s="1"/>
    </row>
    <row r="670" spans="1:24" ht="23.25">
      <c r="A670" s="1"/>
      <c r="B670" s="43"/>
      <c r="C670" s="43"/>
      <c r="D670" s="43"/>
      <c r="E670" s="43"/>
      <c r="F670" s="41"/>
      <c r="G670" s="42"/>
      <c r="H670" s="43"/>
      <c r="I670" s="44"/>
      <c r="J670" s="48"/>
      <c r="K670" s="49"/>
      <c r="L670" s="42" t="s">
        <v>319</v>
      </c>
      <c r="M670" s="86"/>
      <c r="N670" s="71"/>
      <c r="O670" s="72"/>
      <c r="P670" s="70"/>
      <c r="Q670" s="78"/>
      <c r="R670" s="79"/>
      <c r="S670" s="80"/>
      <c r="T670" s="81"/>
      <c r="U670" s="88"/>
      <c r="V670" s="80"/>
      <c r="W670" s="81"/>
      <c r="X670" s="1"/>
    </row>
    <row r="671" spans="1:24" ht="23.25">
      <c r="A671" s="1"/>
      <c r="B671" s="43"/>
      <c r="C671" s="43"/>
      <c r="D671" s="43"/>
      <c r="E671" s="43"/>
      <c r="F671" s="50"/>
      <c r="G671" s="42"/>
      <c r="H671" s="43"/>
      <c r="I671" s="44"/>
      <c r="J671" s="48"/>
      <c r="K671" s="49"/>
      <c r="L671" s="42" t="s">
        <v>320</v>
      </c>
      <c r="M671" s="86"/>
      <c r="N671" s="71"/>
      <c r="O671" s="72"/>
      <c r="P671" s="70"/>
      <c r="Q671" s="78"/>
      <c r="R671" s="79"/>
      <c r="S671" s="80"/>
      <c r="T671" s="81"/>
      <c r="U671" s="88"/>
      <c r="V671" s="80"/>
      <c r="W671" s="81"/>
      <c r="X671" s="1"/>
    </row>
    <row r="672" spans="1:24" ht="23.25">
      <c r="A672" s="1"/>
      <c r="B672" s="43"/>
      <c r="C672" s="43"/>
      <c r="D672" s="43"/>
      <c r="E672" s="43"/>
      <c r="F672" s="41"/>
      <c r="G672" s="42"/>
      <c r="H672" s="43"/>
      <c r="I672" s="44"/>
      <c r="J672" s="48"/>
      <c r="K672" s="49"/>
      <c r="L672" s="42" t="s">
        <v>321</v>
      </c>
      <c r="M672" s="86"/>
      <c r="N672" s="71"/>
      <c r="O672" s="72"/>
      <c r="P672" s="70"/>
      <c r="Q672" s="78"/>
      <c r="R672" s="79"/>
      <c r="S672" s="80"/>
      <c r="T672" s="81"/>
      <c r="U672" s="88"/>
      <c r="V672" s="80"/>
      <c r="W672" s="81"/>
      <c r="X672" s="1"/>
    </row>
    <row r="673" spans="1:24" ht="23.25">
      <c r="A673" s="1"/>
      <c r="B673" s="43"/>
      <c r="C673" s="43"/>
      <c r="D673" s="43"/>
      <c r="E673" s="43"/>
      <c r="F673" s="50"/>
      <c r="G673" s="42"/>
      <c r="H673" s="43"/>
      <c r="I673" s="44"/>
      <c r="J673" s="48"/>
      <c r="K673" s="49"/>
      <c r="L673" s="42" t="s">
        <v>322</v>
      </c>
      <c r="M673" s="86"/>
      <c r="N673" s="71"/>
      <c r="O673" s="72"/>
      <c r="P673" s="70"/>
      <c r="Q673" s="78"/>
      <c r="R673" s="79"/>
      <c r="S673" s="80"/>
      <c r="T673" s="81"/>
      <c r="U673" s="88"/>
      <c r="V673" s="80"/>
      <c r="W673" s="81"/>
      <c r="X673" s="1"/>
    </row>
    <row r="674" spans="1:24" ht="23.25">
      <c r="A674" s="1"/>
      <c r="B674" s="43"/>
      <c r="C674" s="43"/>
      <c r="D674" s="43"/>
      <c r="E674" s="43"/>
      <c r="F674" s="50"/>
      <c r="G674" s="42"/>
      <c r="H674" s="43"/>
      <c r="I674" s="44"/>
      <c r="J674" s="48"/>
      <c r="K674" s="49"/>
      <c r="L674" s="42" t="s">
        <v>323</v>
      </c>
      <c r="M674" s="86"/>
      <c r="N674" s="71"/>
      <c r="O674" s="72"/>
      <c r="P674" s="70"/>
      <c r="Q674" s="78"/>
      <c r="R674" s="79"/>
      <c r="S674" s="80"/>
      <c r="T674" s="81"/>
      <c r="U674" s="88"/>
      <c r="V674" s="80"/>
      <c r="W674" s="81"/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424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36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25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37</v>
      </c>
      <c r="O679" s="62"/>
      <c r="P679" s="62"/>
      <c r="Q679" s="62"/>
      <c r="R679" s="63"/>
      <c r="S679" s="14" t="s">
        <v>3</v>
      </c>
      <c r="T679" s="15"/>
      <c r="U679" s="15"/>
      <c r="V679" s="15"/>
      <c r="W679" s="16"/>
      <c r="X679" s="1"/>
    </row>
    <row r="680" spans="1:24" ht="23.25">
      <c r="A680" s="1"/>
      <c r="B680" s="20" t="s">
        <v>26</v>
      </c>
      <c r="C680" s="21"/>
      <c r="D680" s="21"/>
      <c r="E680" s="21"/>
      <c r="F680" s="21"/>
      <c r="G680" s="21"/>
      <c r="H680" s="61"/>
      <c r="I680" s="1"/>
      <c r="J680" s="2" t="s">
        <v>5</v>
      </c>
      <c r="K680" s="18"/>
      <c r="L680" s="23" t="s">
        <v>34</v>
      </c>
      <c r="M680" s="23" t="s">
        <v>22</v>
      </c>
      <c r="N680" s="64"/>
      <c r="O680" s="17"/>
      <c r="P680" s="65"/>
      <c r="Q680" s="23" t="s">
        <v>4</v>
      </c>
      <c r="R680" s="16"/>
      <c r="S680" s="20" t="s">
        <v>38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35</v>
      </c>
      <c r="M681" s="30" t="s">
        <v>23</v>
      </c>
      <c r="N681" s="28" t="s">
        <v>7</v>
      </c>
      <c r="O681" s="67" t="s">
        <v>8</v>
      </c>
      <c r="P681" s="28" t="s">
        <v>9</v>
      </c>
      <c r="Q681" s="20" t="s">
        <v>32</v>
      </c>
      <c r="R681" s="22"/>
      <c r="S681" s="24"/>
      <c r="T681" s="25"/>
      <c r="U681" s="1"/>
      <c r="V681" s="14" t="s">
        <v>4</v>
      </c>
      <c r="W681" s="16"/>
      <c r="X681" s="1"/>
    </row>
    <row r="682" spans="1:24" ht="23.25">
      <c r="A682" s="1"/>
      <c r="B682" s="14" t="s">
        <v>15</v>
      </c>
      <c r="C682" s="14" t="s">
        <v>16</v>
      </c>
      <c r="D682" s="14" t="s">
        <v>17</v>
      </c>
      <c r="E682" s="14" t="s">
        <v>18</v>
      </c>
      <c r="F682" s="27" t="s">
        <v>19</v>
      </c>
      <c r="G682" s="2" t="s">
        <v>6</v>
      </c>
      <c r="H682" s="14" t="s">
        <v>20</v>
      </c>
      <c r="I682" s="24"/>
      <c r="J682" s="1"/>
      <c r="K682" s="18"/>
      <c r="L682" s="26" t="s">
        <v>21</v>
      </c>
      <c r="M682" s="28" t="s">
        <v>24</v>
      </c>
      <c r="N682" s="28"/>
      <c r="O682" s="28"/>
      <c r="P682" s="28"/>
      <c r="Q682" s="26" t="s">
        <v>27</v>
      </c>
      <c r="R682" s="29" t="s">
        <v>27</v>
      </c>
      <c r="S682" s="30" t="s">
        <v>7</v>
      </c>
      <c r="T682" s="28" t="s">
        <v>10</v>
      </c>
      <c r="U682" s="26" t="s">
        <v>11</v>
      </c>
      <c r="V682" s="14" t="s">
        <v>12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28</v>
      </c>
      <c r="R683" s="37" t="s">
        <v>29</v>
      </c>
      <c r="S683" s="31"/>
      <c r="T683" s="32"/>
      <c r="U683" s="33"/>
      <c r="V683" s="38" t="s">
        <v>30</v>
      </c>
      <c r="W683" s="39" t="s">
        <v>31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40" t="s">
        <v>122</v>
      </c>
      <c r="C685" s="40" t="s">
        <v>58</v>
      </c>
      <c r="D685" s="40" t="s">
        <v>46</v>
      </c>
      <c r="E685" s="40" t="s">
        <v>48</v>
      </c>
      <c r="F685" s="50" t="s">
        <v>273</v>
      </c>
      <c r="G685" s="89" t="s">
        <v>52</v>
      </c>
      <c r="H685" s="43"/>
      <c r="I685" s="44"/>
      <c r="J685" s="48"/>
      <c r="K685" s="49"/>
      <c r="L685" s="42" t="s">
        <v>324</v>
      </c>
      <c r="M685" s="86"/>
      <c r="N685" s="71"/>
      <c r="O685" s="72"/>
      <c r="P685" s="70"/>
      <c r="Q685" s="78"/>
      <c r="R685" s="79"/>
      <c r="S685" s="80"/>
      <c r="T685" s="81"/>
      <c r="U685" s="88"/>
      <c r="V685" s="80"/>
      <c r="W685" s="81"/>
      <c r="X685" s="1"/>
    </row>
    <row r="686" spans="1:24" ht="23.25">
      <c r="A686" s="1"/>
      <c r="B686" s="40"/>
      <c r="C686" s="40"/>
      <c r="D686" s="40"/>
      <c r="E686" s="40"/>
      <c r="F686" s="41"/>
      <c r="G686" s="42"/>
      <c r="H686" s="43"/>
      <c r="I686" s="44"/>
      <c r="J686" s="48"/>
      <c r="K686" s="49"/>
      <c r="L686" s="42" t="s">
        <v>325</v>
      </c>
      <c r="M686" s="86"/>
      <c r="N686" s="71"/>
      <c r="O686" s="72"/>
      <c r="P686" s="70"/>
      <c r="Q686" s="78"/>
      <c r="R686" s="79"/>
      <c r="S686" s="80"/>
      <c r="T686" s="81"/>
      <c r="U686" s="88"/>
      <c r="V686" s="80"/>
      <c r="W686" s="81"/>
      <c r="X686" s="1"/>
    </row>
    <row r="687" spans="1:24" ht="23.25">
      <c r="A687" s="1"/>
      <c r="B687" s="43"/>
      <c r="C687" s="43"/>
      <c r="D687" s="43"/>
      <c r="E687" s="43"/>
      <c r="F687" s="41"/>
      <c r="G687" s="42"/>
      <c r="H687" s="43"/>
      <c r="I687" s="44"/>
      <c r="J687" s="48"/>
      <c r="K687" s="49"/>
      <c r="L687" s="42" t="s">
        <v>326</v>
      </c>
      <c r="M687" s="86" t="s">
        <v>254</v>
      </c>
      <c r="N687" s="71">
        <v>4</v>
      </c>
      <c r="O687" s="72">
        <v>4</v>
      </c>
      <c r="P687" s="70">
        <v>4</v>
      </c>
      <c r="Q687" s="78">
        <f>+P687/N687*100</f>
        <v>100</v>
      </c>
      <c r="R687" s="79">
        <f>+P687/O687*100</f>
        <v>100</v>
      </c>
      <c r="S687" s="80">
        <f>SUM(S688:S689)</f>
        <v>29.7</v>
      </c>
      <c r="T687" s="81">
        <f>SUM(T688:T689)</f>
        <v>29.7</v>
      </c>
      <c r="U687" s="88">
        <f>SUM(U688:U689)</f>
        <v>20.7</v>
      </c>
      <c r="V687" s="80">
        <f>+U687/S687*100</f>
        <v>69.6969696969697</v>
      </c>
      <c r="W687" s="81">
        <f>+U687/T687*100</f>
        <v>69.6969696969697</v>
      </c>
      <c r="X687" s="1"/>
    </row>
    <row r="688" spans="1:24" ht="23.25">
      <c r="A688" s="1"/>
      <c r="B688" s="43"/>
      <c r="C688" s="43"/>
      <c r="D688" s="43"/>
      <c r="E688" s="43"/>
      <c r="F688" s="41"/>
      <c r="G688" s="42"/>
      <c r="H688" s="43"/>
      <c r="I688" s="44"/>
      <c r="J688" s="48" t="s">
        <v>42</v>
      </c>
      <c r="K688" s="49"/>
      <c r="L688" s="42"/>
      <c r="M688" s="86"/>
      <c r="N688" s="71"/>
      <c r="O688" s="72"/>
      <c r="P688" s="70"/>
      <c r="Q688" s="78"/>
      <c r="R688" s="79"/>
      <c r="S688" s="80">
        <v>29.7</v>
      </c>
      <c r="T688" s="81">
        <v>29.7</v>
      </c>
      <c r="U688" s="88">
        <v>20.7</v>
      </c>
      <c r="V688" s="80">
        <f>+U688/S688*100</f>
        <v>69.6969696969697</v>
      </c>
      <c r="W688" s="81">
        <f>+U688/T688*100</f>
        <v>69.6969696969697</v>
      </c>
      <c r="X688" s="1"/>
    </row>
    <row r="689" spans="1:24" ht="23.25">
      <c r="A689" s="1"/>
      <c r="B689" s="43"/>
      <c r="C689" s="43"/>
      <c r="D689" s="43"/>
      <c r="E689" s="43"/>
      <c r="F689" s="50"/>
      <c r="G689" s="42"/>
      <c r="H689" s="43"/>
      <c r="I689" s="44"/>
      <c r="J689" s="48" t="s">
        <v>43</v>
      </c>
      <c r="K689" s="49"/>
      <c r="L689" s="42"/>
      <c r="M689" s="86"/>
      <c r="N689" s="71"/>
      <c r="O689" s="72"/>
      <c r="P689" s="70"/>
      <c r="Q689" s="78"/>
      <c r="R689" s="79"/>
      <c r="S689" s="80"/>
      <c r="T689" s="81"/>
      <c r="U689" s="88"/>
      <c r="V689" s="80"/>
      <c r="W689" s="81"/>
      <c r="X689" s="1"/>
    </row>
    <row r="690" spans="1:24" ht="23.25">
      <c r="A690" s="1"/>
      <c r="B690" s="43"/>
      <c r="C690" s="43"/>
      <c r="D690" s="43"/>
      <c r="E690" s="43"/>
      <c r="F690" s="41"/>
      <c r="G690" s="42"/>
      <c r="H690" s="43"/>
      <c r="I690" s="44"/>
      <c r="J690" s="48"/>
      <c r="K690" s="49"/>
      <c r="L690" s="42"/>
      <c r="M690" s="86"/>
      <c r="N690" s="71"/>
      <c r="O690" s="72"/>
      <c r="P690" s="70"/>
      <c r="Q690" s="78"/>
      <c r="R690" s="79"/>
      <c r="S690" s="80"/>
      <c r="T690" s="81"/>
      <c r="U690" s="88"/>
      <c r="V690" s="80"/>
      <c r="W690" s="81"/>
      <c r="X690" s="1"/>
    </row>
    <row r="691" spans="1:24" ht="23.25">
      <c r="A691" s="1"/>
      <c r="B691" s="43"/>
      <c r="C691" s="43"/>
      <c r="D691" s="43"/>
      <c r="E691" s="43"/>
      <c r="F691" s="41"/>
      <c r="G691" s="42"/>
      <c r="H691" s="40"/>
      <c r="I691" s="44"/>
      <c r="J691" s="48" t="s">
        <v>327</v>
      </c>
      <c r="K691" s="49"/>
      <c r="L691" s="42" t="s">
        <v>328</v>
      </c>
      <c r="M691" s="86"/>
      <c r="N691" s="71"/>
      <c r="O691" s="72"/>
      <c r="P691" s="70"/>
      <c r="Q691" s="78"/>
      <c r="R691" s="79"/>
      <c r="S691" s="80"/>
      <c r="T691" s="81"/>
      <c r="U691" s="88"/>
      <c r="V691" s="80"/>
      <c r="W691" s="81"/>
      <c r="X691" s="1"/>
    </row>
    <row r="692" spans="1:24" ht="23.25">
      <c r="A692" s="1"/>
      <c r="B692" s="43"/>
      <c r="C692" s="43"/>
      <c r="D692" s="43"/>
      <c r="E692" s="43"/>
      <c r="F692" s="41"/>
      <c r="G692" s="42"/>
      <c r="H692" s="43"/>
      <c r="I692" s="44"/>
      <c r="J692" s="48" t="s">
        <v>329</v>
      </c>
      <c r="K692" s="49"/>
      <c r="L692" s="42" t="s">
        <v>330</v>
      </c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3"/>
      <c r="C693" s="43"/>
      <c r="D693" s="43"/>
      <c r="E693" s="43"/>
      <c r="F693" s="41"/>
      <c r="G693" s="42"/>
      <c r="H693" s="43"/>
      <c r="I693" s="44"/>
      <c r="J693" s="48"/>
      <c r="K693" s="49"/>
      <c r="L693" s="42" t="s">
        <v>331</v>
      </c>
      <c r="M693" s="86"/>
      <c r="N693" s="71"/>
      <c r="O693" s="72"/>
      <c r="P693" s="70"/>
      <c r="Q693" s="78"/>
      <c r="R693" s="79"/>
      <c r="S693" s="80"/>
      <c r="T693" s="81"/>
      <c r="U693" s="88"/>
      <c r="V693" s="80"/>
      <c r="W693" s="81"/>
      <c r="X693" s="1"/>
    </row>
    <row r="694" spans="1:24" ht="23.25">
      <c r="A694" s="1"/>
      <c r="B694" s="43"/>
      <c r="C694" s="43"/>
      <c r="D694" s="43"/>
      <c r="E694" s="43"/>
      <c r="F694" s="41"/>
      <c r="G694" s="42"/>
      <c r="H694" s="43"/>
      <c r="I694" s="44"/>
      <c r="J694" s="48"/>
      <c r="K694" s="49"/>
      <c r="L694" s="42" t="s">
        <v>332</v>
      </c>
      <c r="M694" s="86"/>
      <c r="N694" s="71"/>
      <c r="O694" s="72"/>
      <c r="P694" s="70"/>
      <c r="Q694" s="78"/>
      <c r="R694" s="79"/>
      <c r="S694" s="80"/>
      <c r="T694" s="81"/>
      <c r="U694" s="88"/>
      <c r="V694" s="80"/>
      <c r="W694" s="81"/>
      <c r="X694" s="1"/>
    </row>
    <row r="695" spans="1:24" ht="23.25">
      <c r="A695" s="1"/>
      <c r="B695" s="43"/>
      <c r="C695" s="43"/>
      <c r="D695" s="43"/>
      <c r="E695" s="43"/>
      <c r="F695" s="41"/>
      <c r="G695" s="42"/>
      <c r="H695" s="43"/>
      <c r="I695" s="44"/>
      <c r="J695" s="48"/>
      <c r="K695" s="49"/>
      <c r="L695" s="42" t="s">
        <v>333</v>
      </c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3"/>
      <c r="C696" s="43"/>
      <c r="D696" s="43"/>
      <c r="E696" s="43"/>
      <c r="F696" s="41"/>
      <c r="G696" s="42"/>
      <c r="H696" s="43"/>
      <c r="I696" s="44"/>
      <c r="J696" s="48"/>
      <c r="K696" s="49"/>
      <c r="L696" s="42" t="s">
        <v>313</v>
      </c>
      <c r="M696" s="86" t="s">
        <v>334</v>
      </c>
      <c r="N696" s="71">
        <v>210625</v>
      </c>
      <c r="O696" s="72">
        <v>210625</v>
      </c>
      <c r="P696" s="70">
        <v>255000</v>
      </c>
      <c r="Q696" s="78">
        <f>+P696/N696*100</f>
        <v>121.06824925816025</v>
      </c>
      <c r="R696" s="79">
        <f>+P696/O696*100</f>
        <v>121.06824925816025</v>
      </c>
      <c r="S696" s="80">
        <f>SUM(S697:S698)</f>
        <v>993.9</v>
      </c>
      <c r="T696" s="81">
        <f>SUM(T697:T698)</f>
        <v>822.3</v>
      </c>
      <c r="U696" s="88">
        <f>SUM(U697:U698)</f>
        <v>622.1</v>
      </c>
      <c r="V696" s="80">
        <f>+U696/S696*100</f>
        <v>62.59181004125164</v>
      </c>
      <c r="W696" s="81">
        <f>+U696/T696*100</f>
        <v>75.65365438404476</v>
      </c>
      <c r="X696" s="1"/>
    </row>
    <row r="697" spans="1:24" ht="23.25">
      <c r="A697" s="1"/>
      <c r="B697" s="43"/>
      <c r="C697" s="43"/>
      <c r="D697" s="43"/>
      <c r="E697" s="43"/>
      <c r="F697" s="50"/>
      <c r="G697" s="42"/>
      <c r="H697" s="43"/>
      <c r="I697" s="44"/>
      <c r="J697" s="48" t="s">
        <v>42</v>
      </c>
      <c r="K697" s="49"/>
      <c r="L697" s="42"/>
      <c r="M697" s="86"/>
      <c r="N697" s="71"/>
      <c r="O697" s="72"/>
      <c r="P697" s="70"/>
      <c r="Q697" s="78"/>
      <c r="R697" s="79"/>
      <c r="S697" s="80">
        <v>993.9</v>
      </c>
      <c r="T697" s="81">
        <v>822.3</v>
      </c>
      <c r="U697" s="88">
        <v>622.1</v>
      </c>
      <c r="V697" s="80">
        <f>+U697/S697*100</f>
        <v>62.59181004125164</v>
      </c>
      <c r="W697" s="81">
        <f>+U697/T697*100</f>
        <v>75.65365438404476</v>
      </c>
      <c r="X697" s="1"/>
    </row>
    <row r="698" spans="1:24" ht="23.25">
      <c r="A698" s="1"/>
      <c r="B698" s="43"/>
      <c r="C698" s="43"/>
      <c r="D698" s="43"/>
      <c r="E698" s="43"/>
      <c r="F698" s="41"/>
      <c r="G698" s="42"/>
      <c r="H698" s="43"/>
      <c r="I698" s="44"/>
      <c r="J698" s="48" t="s">
        <v>43</v>
      </c>
      <c r="K698" s="49"/>
      <c r="L698" s="42"/>
      <c r="M698" s="86"/>
      <c r="N698" s="71"/>
      <c r="O698" s="72"/>
      <c r="P698" s="70"/>
      <c r="Q698" s="78"/>
      <c r="R698" s="79"/>
      <c r="S698" s="80"/>
      <c r="T698" s="81"/>
      <c r="U698" s="88"/>
      <c r="V698" s="80"/>
      <c r="W698" s="81"/>
      <c r="X698" s="1"/>
    </row>
    <row r="699" spans="1:24" ht="23.25">
      <c r="A699" s="1"/>
      <c r="B699" s="43"/>
      <c r="C699" s="43"/>
      <c r="D699" s="43"/>
      <c r="E699" s="43"/>
      <c r="F699" s="41"/>
      <c r="G699" s="42"/>
      <c r="H699" s="40"/>
      <c r="I699" s="44"/>
      <c r="J699" s="48"/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3"/>
      <c r="C700" s="43"/>
      <c r="D700" s="43"/>
      <c r="E700" s="43"/>
      <c r="F700" s="41"/>
      <c r="G700" s="42"/>
      <c r="H700" s="40" t="s">
        <v>107</v>
      </c>
      <c r="I700" s="44"/>
      <c r="J700" s="48" t="s">
        <v>108</v>
      </c>
      <c r="K700" s="49"/>
      <c r="L700" s="42"/>
      <c r="M700" s="86"/>
      <c r="N700" s="71"/>
      <c r="O700" s="72"/>
      <c r="P700" s="70"/>
      <c r="Q700" s="78"/>
      <c r="R700" s="79"/>
      <c r="S700" s="80">
        <f>SUM(S701:S702)</f>
        <v>3042.3999999999996</v>
      </c>
      <c r="T700" s="81">
        <f>SUM(T701:T702)</f>
        <v>2770.5</v>
      </c>
      <c r="U700" s="88">
        <f>SUM(U701:U702)</f>
        <v>2297.8</v>
      </c>
      <c r="V700" s="80">
        <f>+U700/S700*100</f>
        <v>75.52590060478572</v>
      </c>
      <c r="W700" s="81">
        <f>+U700/T700*100</f>
        <v>82.93809781627866</v>
      </c>
      <c r="X700" s="1"/>
    </row>
    <row r="701" spans="1:24" ht="23.25">
      <c r="A701" s="1"/>
      <c r="B701" s="43"/>
      <c r="C701" s="43"/>
      <c r="D701" s="43"/>
      <c r="E701" s="43"/>
      <c r="F701" s="41"/>
      <c r="G701" s="42"/>
      <c r="H701" s="43"/>
      <c r="I701" s="44"/>
      <c r="J701" s="48" t="s">
        <v>42</v>
      </c>
      <c r="K701" s="49"/>
      <c r="L701" s="42"/>
      <c r="M701" s="86"/>
      <c r="N701" s="71"/>
      <c r="O701" s="72"/>
      <c r="P701" s="70"/>
      <c r="Q701" s="78"/>
      <c r="R701" s="79"/>
      <c r="S701" s="80">
        <f aca="true" t="shared" si="26" ref="S701:U702">+S697+S688+S664+S653</f>
        <v>3042.3999999999996</v>
      </c>
      <c r="T701" s="81">
        <f t="shared" si="26"/>
        <v>2770.5</v>
      </c>
      <c r="U701" s="88">
        <f t="shared" si="26"/>
        <v>2297.8</v>
      </c>
      <c r="V701" s="80">
        <f>+U701/S701*100</f>
        <v>75.52590060478572</v>
      </c>
      <c r="W701" s="81">
        <f>+U701/T701*100</f>
        <v>82.93809781627866</v>
      </c>
      <c r="X701" s="1"/>
    </row>
    <row r="702" spans="1:24" ht="23.25">
      <c r="A702" s="1"/>
      <c r="B702" s="43"/>
      <c r="C702" s="43"/>
      <c r="D702" s="43"/>
      <c r="E702" s="43"/>
      <c r="F702" s="41"/>
      <c r="G702" s="42"/>
      <c r="H702" s="43"/>
      <c r="I702" s="44"/>
      <c r="J702" s="48" t="s">
        <v>43</v>
      </c>
      <c r="K702" s="49"/>
      <c r="L702" s="42"/>
      <c r="M702" s="86"/>
      <c r="N702" s="71"/>
      <c r="O702" s="72"/>
      <c r="P702" s="70"/>
      <c r="Q702" s="78"/>
      <c r="R702" s="79"/>
      <c r="S702" s="80">
        <f t="shared" si="26"/>
        <v>0</v>
      </c>
      <c r="T702" s="81">
        <f t="shared" si="26"/>
        <v>0</v>
      </c>
      <c r="U702" s="88">
        <f t="shared" si="26"/>
        <v>0</v>
      </c>
      <c r="V702" s="80"/>
      <c r="W702" s="81"/>
      <c r="X702" s="1"/>
    </row>
    <row r="703" spans="1:24" ht="23.25">
      <c r="A703" s="1"/>
      <c r="B703" s="43"/>
      <c r="C703" s="43"/>
      <c r="D703" s="43"/>
      <c r="E703" s="43"/>
      <c r="F703" s="41"/>
      <c r="G703" s="42"/>
      <c r="H703" s="43"/>
      <c r="I703" s="44"/>
      <c r="J703" s="48"/>
      <c r="K703" s="49"/>
      <c r="L703" s="42"/>
      <c r="M703" s="86"/>
      <c r="N703" s="71"/>
      <c r="O703" s="72"/>
      <c r="P703" s="70"/>
      <c r="Q703" s="78"/>
      <c r="R703" s="79"/>
      <c r="S703" s="80"/>
      <c r="T703" s="81"/>
      <c r="U703" s="88"/>
      <c r="V703" s="80"/>
      <c r="W703" s="81"/>
      <c r="X703" s="1"/>
    </row>
    <row r="704" spans="1:24" ht="23.25">
      <c r="A704" s="1"/>
      <c r="B704" s="43"/>
      <c r="C704" s="43"/>
      <c r="D704" s="43"/>
      <c r="E704" s="43"/>
      <c r="F704" s="41"/>
      <c r="G704" s="42"/>
      <c r="H704" s="43"/>
      <c r="I704" s="44"/>
      <c r="J704" s="48" t="s">
        <v>335</v>
      </c>
      <c r="K704" s="49"/>
      <c r="L704" s="42" t="s">
        <v>336</v>
      </c>
      <c r="M704" s="86"/>
      <c r="N704" s="71"/>
      <c r="O704" s="72"/>
      <c r="P704" s="70"/>
      <c r="Q704" s="78"/>
      <c r="R704" s="79"/>
      <c r="S704" s="80"/>
      <c r="T704" s="81"/>
      <c r="U704" s="88"/>
      <c r="V704" s="80"/>
      <c r="W704" s="81"/>
      <c r="X704" s="1"/>
    </row>
    <row r="705" spans="1:24" ht="23.25">
      <c r="A705" s="1"/>
      <c r="B705" s="43"/>
      <c r="C705" s="43"/>
      <c r="D705" s="43"/>
      <c r="E705" s="43"/>
      <c r="F705" s="41"/>
      <c r="G705" s="42"/>
      <c r="H705" s="43"/>
      <c r="I705" s="44"/>
      <c r="J705" s="48" t="s">
        <v>337</v>
      </c>
      <c r="K705" s="49"/>
      <c r="L705" s="42" t="s">
        <v>301</v>
      </c>
      <c r="M705" s="86"/>
      <c r="N705" s="71"/>
      <c r="O705" s="72"/>
      <c r="P705" s="70"/>
      <c r="Q705" s="78"/>
      <c r="R705" s="79"/>
      <c r="S705" s="80"/>
      <c r="T705" s="81"/>
      <c r="U705" s="88"/>
      <c r="V705" s="80"/>
      <c r="W705" s="81"/>
      <c r="X705" s="1"/>
    </row>
    <row r="706" spans="1:24" ht="23.25">
      <c r="A706" s="1"/>
      <c r="B706" s="43"/>
      <c r="C706" s="43"/>
      <c r="D706" s="43"/>
      <c r="E706" s="43"/>
      <c r="F706" s="41"/>
      <c r="G706" s="42"/>
      <c r="H706" s="43"/>
      <c r="I706" s="44"/>
      <c r="J706" s="48"/>
      <c r="K706" s="49"/>
      <c r="L706" s="42" t="s">
        <v>302</v>
      </c>
      <c r="M706" s="86"/>
      <c r="N706" s="71"/>
      <c r="O706" s="72"/>
      <c r="P706" s="70"/>
      <c r="Q706" s="78"/>
      <c r="R706" s="79"/>
      <c r="S706" s="80"/>
      <c r="T706" s="81"/>
      <c r="U706" s="88"/>
      <c r="V706" s="80"/>
      <c r="W706" s="81"/>
      <c r="X706" s="1"/>
    </row>
    <row r="707" spans="1:24" ht="23.25">
      <c r="A707" s="1"/>
      <c r="B707" s="43"/>
      <c r="C707" s="43"/>
      <c r="D707" s="43"/>
      <c r="E707" s="43"/>
      <c r="F707" s="41"/>
      <c r="G707" s="42"/>
      <c r="H707" s="43"/>
      <c r="I707" s="44"/>
      <c r="J707" s="48"/>
      <c r="K707" s="49"/>
      <c r="L707" s="42" t="s">
        <v>338</v>
      </c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3"/>
      <c r="C708" s="43"/>
      <c r="D708" s="43"/>
      <c r="E708" s="43"/>
      <c r="F708" s="41"/>
      <c r="G708" s="42"/>
      <c r="H708" s="43"/>
      <c r="I708" s="44"/>
      <c r="J708" s="48"/>
      <c r="K708" s="49"/>
      <c r="L708" s="42" t="s">
        <v>200</v>
      </c>
      <c r="M708" s="86" t="s">
        <v>339</v>
      </c>
      <c r="N708" s="71">
        <v>454</v>
      </c>
      <c r="O708" s="72">
        <v>454</v>
      </c>
      <c r="P708" s="70">
        <v>293</v>
      </c>
      <c r="Q708" s="78">
        <f>+P708/N708*100</f>
        <v>64.53744493392071</v>
      </c>
      <c r="R708" s="79">
        <f>+P708/O708*100</f>
        <v>64.53744493392071</v>
      </c>
      <c r="S708" s="80">
        <f>SUM(S709:S710)</f>
        <v>48260.799999999996</v>
      </c>
      <c r="T708" s="81">
        <f>SUM(T709:T710)</f>
        <v>60957.5</v>
      </c>
      <c r="U708" s="88">
        <f>SUM(U709:U710)</f>
        <v>56093.7</v>
      </c>
      <c r="V708" s="80">
        <f>+U708/S708*100</f>
        <v>116.23035672844213</v>
      </c>
      <c r="W708" s="81">
        <f>+U708/T708*100</f>
        <v>92.02099823647623</v>
      </c>
      <c r="X708" s="1"/>
    </row>
    <row r="709" spans="1:24" ht="23.25">
      <c r="A709" s="1"/>
      <c r="B709" s="43"/>
      <c r="C709" s="43"/>
      <c r="D709" s="43"/>
      <c r="E709" s="43"/>
      <c r="F709" s="41"/>
      <c r="G709" s="42"/>
      <c r="H709" s="40"/>
      <c r="I709" s="44"/>
      <c r="J709" s="48" t="s">
        <v>42</v>
      </c>
      <c r="K709" s="49"/>
      <c r="L709" s="42"/>
      <c r="M709" s="86"/>
      <c r="N709" s="71"/>
      <c r="O709" s="72"/>
      <c r="P709" s="70"/>
      <c r="Q709" s="78"/>
      <c r="R709" s="79"/>
      <c r="S709" s="80">
        <f aca="true" t="shared" si="27" ref="S709:U710">+S713+S717+S731+S735+S739+S743+S747+S751+S755+S759+S763+S776+S780+S784</f>
        <v>48260.799999999996</v>
      </c>
      <c r="T709" s="81">
        <f t="shared" si="27"/>
        <v>60957.5</v>
      </c>
      <c r="U709" s="88">
        <f t="shared" si="27"/>
        <v>56093.7</v>
      </c>
      <c r="V709" s="80">
        <f>+U709/S709*100</f>
        <v>116.23035672844213</v>
      </c>
      <c r="W709" s="81">
        <f>+U709/T709*100</f>
        <v>92.02099823647623</v>
      </c>
      <c r="X709" s="1"/>
    </row>
    <row r="710" spans="1:24" ht="23.25">
      <c r="A710" s="1"/>
      <c r="B710" s="43"/>
      <c r="C710" s="43"/>
      <c r="D710" s="43"/>
      <c r="E710" s="43"/>
      <c r="F710" s="41"/>
      <c r="G710" s="42"/>
      <c r="H710" s="43"/>
      <c r="I710" s="44"/>
      <c r="J710" s="48" t="s">
        <v>43</v>
      </c>
      <c r="K710" s="49"/>
      <c r="L710" s="42"/>
      <c r="M710" s="86"/>
      <c r="N710" s="71"/>
      <c r="O710" s="72"/>
      <c r="P710" s="70"/>
      <c r="Q710" s="78"/>
      <c r="R710" s="79"/>
      <c r="S710" s="80">
        <f t="shared" si="27"/>
        <v>0</v>
      </c>
      <c r="T710" s="81">
        <f t="shared" si="27"/>
        <v>0</v>
      </c>
      <c r="U710" s="88">
        <f t="shared" si="27"/>
        <v>0</v>
      </c>
      <c r="V710" s="80"/>
      <c r="W710" s="81"/>
      <c r="X710" s="1"/>
    </row>
    <row r="711" spans="1:24" ht="23.25">
      <c r="A711" s="1"/>
      <c r="B711" s="43"/>
      <c r="C711" s="43"/>
      <c r="D711" s="43"/>
      <c r="E711" s="43"/>
      <c r="F711" s="41"/>
      <c r="G711" s="42"/>
      <c r="H711" s="40"/>
      <c r="I711" s="44"/>
      <c r="J711" s="48"/>
      <c r="K711" s="49"/>
      <c r="L711" s="42"/>
      <c r="M711" s="86"/>
      <c r="N711" s="71"/>
      <c r="O711" s="72"/>
      <c r="P711" s="70"/>
      <c r="Q711" s="78"/>
      <c r="R711" s="79"/>
      <c r="S711" s="80"/>
      <c r="T711" s="81"/>
      <c r="U711" s="88"/>
      <c r="V711" s="80"/>
      <c r="W711" s="81"/>
      <c r="X711" s="1"/>
    </row>
    <row r="712" spans="1:24" ht="23.25">
      <c r="A712" s="1"/>
      <c r="B712" s="43"/>
      <c r="C712" s="43"/>
      <c r="D712" s="43"/>
      <c r="E712" s="43"/>
      <c r="F712" s="41"/>
      <c r="G712" s="42"/>
      <c r="H712" s="40" t="s">
        <v>74</v>
      </c>
      <c r="I712" s="44"/>
      <c r="J712" s="48" t="s">
        <v>75</v>
      </c>
      <c r="K712" s="49"/>
      <c r="L712" s="42"/>
      <c r="M712" s="86"/>
      <c r="N712" s="71"/>
      <c r="O712" s="72"/>
      <c r="P712" s="70"/>
      <c r="Q712" s="78"/>
      <c r="R712" s="79"/>
      <c r="S712" s="80">
        <f>SUM(S713:S714)</f>
        <v>4696.4</v>
      </c>
      <c r="T712" s="81">
        <f>SUM(T713:T714)</f>
        <v>7847.1</v>
      </c>
      <c r="U712" s="88">
        <f>SUM(U713:U714)</f>
        <v>7262.2</v>
      </c>
      <c r="V712" s="80">
        <f>+U712/S712*100</f>
        <v>154.63333617238737</v>
      </c>
      <c r="W712" s="81">
        <f>+U712/T712*100</f>
        <v>92.54629098647908</v>
      </c>
      <c r="X712" s="1"/>
    </row>
    <row r="713" spans="1:24" ht="23.25">
      <c r="A713" s="1"/>
      <c r="B713" s="43"/>
      <c r="C713" s="43"/>
      <c r="D713" s="43"/>
      <c r="E713" s="43"/>
      <c r="F713" s="41"/>
      <c r="G713" s="42"/>
      <c r="H713" s="40"/>
      <c r="I713" s="44"/>
      <c r="J713" s="48" t="s">
        <v>42</v>
      </c>
      <c r="K713" s="49"/>
      <c r="L713" s="42"/>
      <c r="M713" s="86"/>
      <c r="N713" s="71"/>
      <c r="O713" s="72"/>
      <c r="P713" s="70"/>
      <c r="Q713" s="78"/>
      <c r="R713" s="79"/>
      <c r="S713" s="80">
        <v>4696.4</v>
      </c>
      <c r="T713" s="81">
        <v>7847.1</v>
      </c>
      <c r="U713" s="88">
        <v>7262.2</v>
      </c>
      <c r="V713" s="80">
        <f>+U713/S713*100</f>
        <v>154.63333617238737</v>
      </c>
      <c r="W713" s="81">
        <f>+U713/T713*100</f>
        <v>92.54629098647908</v>
      </c>
      <c r="X713" s="1"/>
    </row>
    <row r="714" spans="1:24" ht="23.25">
      <c r="A714" s="1"/>
      <c r="B714" s="43"/>
      <c r="C714" s="43"/>
      <c r="D714" s="43"/>
      <c r="E714" s="43"/>
      <c r="F714" s="41"/>
      <c r="G714" s="42"/>
      <c r="H714" s="43"/>
      <c r="I714" s="44"/>
      <c r="J714" s="48" t="s">
        <v>43</v>
      </c>
      <c r="K714" s="49"/>
      <c r="L714" s="42"/>
      <c r="M714" s="86"/>
      <c r="N714" s="71"/>
      <c r="O714" s="72"/>
      <c r="P714" s="70"/>
      <c r="Q714" s="78"/>
      <c r="R714" s="79"/>
      <c r="S714" s="80"/>
      <c r="T714" s="81"/>
      <c r="U714" s="88"/>
      <c r="V714" s="80"/>
      <c r="W714" s="81"/>
      <c r="X714" s="1"/>
    </row>
    <row r="715" spans="1:24" ht="23.25">
      <c r="A715" s="1"/>
      <c r="B715" s="43"/>
      <c r="C715" s="43"/>
      <c r="D715" s="43"/>
      <c r="E715" s="43"/>
      <c r="F715" s="41"/>
      <c r="G715" s="42"/>
      <c r="H715" s="43"/>
      <c r="I715" s="44"/>
      <c r="J715" s="48"/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3"/>
      <c r="C716" s="43"/>
      <c r="D716" s="43"/>
      <c r="E716" s="43"/>
      <c r="F716" s="50"/>
      <c r="G716" s="42"/>
      <c r="H716" s="40" t="s">
        <v>76</v>
      </c>
      <c r="I716" s="44"/>
      <c r="J716" s="48" t="s">
        <v>77</v>
      </c>
      <c r="K716" s="49"/>
      <c r="L716" s="42"/>
      <c r="M716" s="86"/>
      <c r="N716" s="71"/>
      <c r="O716" s="72"/>
      <c r="P716" s="70"/>
      <c r="Q716" s="78"/>
      <c r="R716" s="79"/>
      <c r="S716" s="80">
        <f>SUM(S717:S718)</f>
        <v>4464</v>
      </c>
      <c r="T716" s="81">
        <f>SUM(T717:T718)</f>
        <v>4250</v>
      </c>
      <c r="U716" s="88">
        <f>SUM(U717:U718)</f>
        <v>4032.5</v>
      </c>
      <c r="V716" s="80">
        <f>+U716/S716*100</f>
        <v>90.33378136200717</v>
      </c>
      <c r="W716" s="81">
        <f>+U716/T716*100</f>
        <v>94.88235294117648</v>
      </c>
      <c r="X716" s="1"/>
    </row>
    <row r="717" spans="1:24" ht="23.25">
      <c r="A717" s="1"/>
      <c r="B717" s="43"/>
      <c r="C717" s="43"/>
      <c r="D717" s="43"/>
      <c r="E717" s="43"/>
      <c r="F717" s="41"/>
      <c r="G717" s="42"/>
      <c r="H717" s="43"/>
      <c r="I717" s="44"/>
      <c r="J717" s="48" t="s">
        <v>42</v>
      </c>
      <c r="K717" s="49"/>
      <c r="L717" s="42"/>
      <c r="M717" s="86"/>
      <c r="N717" s="71"/>
      <c r="O717" s="72"/>
      <c r="P717" s="70"/>
      <c r="Q717" s="78"/>
      <c r="R717" s="79"/>
      <c r="S717" s="80">
        <v>4464</v>
      </c>
      <c r="T717" s="81">
        <v>4250</v>
      </c>
      <c r="U717" s="88">
        <v>4032.5</v>
      </c>
      <c r="V717" s="80">
        <f>+U717/S717*100</f>
        <v>90.33378136200717</v>
      </c>
      <c r="W717" s="81">
        <f>+U717/T717*100</f>
        <v>94.88235294117648</v>
      </c>
      <c r="X717" s="1"/>
    </row>
    <row r="718" spans="1:24" ht="23.25">
      <c r="A718" s="1"/>
      <c r="B718" s="43"/>
      <c r="C718" s="43"/>
      <c r="D718" s="43"/>
      <c r="E718" s="43"/>
      <c r="F718" s="50"/>
      <c r="G718" s="42"/>
      <c r="H718" s="43"/>
      <c r="I718" s="44"/>
      <c r="J718" s="48" t="s">
        <v>43</v>
      </c>
      <c r="K718" s="49"/>
      <c r="L718" s="42"/>
      <c r="M718" s="86"/>
      <c r="N718" s="71"/>
      <c r="O718" s="72"/>
      <c r="P718" s="70"/>
      <c r="Q718" s="78"/>
      <c r="R718" s="79"/>
      <c r="S718" s="80"/>
      <c r="T718" s="81"/>
      <c r="U718" s="88"/>
      <c r="V718" s="80"/>
      <c r="W718" s="81"/>
      <c r="X718" s="1"/>
    </row>
    <row r="719" spans="1:24" ht="23.25">
      <c r="A719" s="1"/>
      <c r="B719" s="43"/>
      <c r="C719" s="43"/>
      <c r="D719" s="43"/>
      <c r="E719" s="43"/>
      <c r="F719" s="50"/>
      <c r="G719" s="42"/>
      <c r="H719" s="40"/>
      <c r="I719" s="44"/>
      <c r="J719" s="48"/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425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36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25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37</v>
      </c>
      <c r="O724" s="62"/>
      <c r="P724" s="62"/>
      <c r="Q724" s="62"/>
      <c r="R724" s="63"/>
      <c r="S724" s="14" t="s">
        <v>3</v>
      </c>
      <c r="T724" s="15"/>
      <c r="U724" s="15"/>
      <c r="V724" s="15"/>
      <c r="W724" s="16"/>
      <c r="X724" s="1"/>
    </row>
    <row r="725" spans="1:24" ht="23.25">
      <c r="A725" s="1"/>
      <c r="B725" s="20" t="s">
        <v>26</v>
      </c>
      <c r="C725" s="21"/>
      <c r="D725" s="21"/>
      <c r="E725" s="21"/>
      <c r="F725" s="21"/>
      <c r="G725" s="21"/>
      <c r="H725" s="61"/>
      <c r="I725" s="1"/>
      <c r="J725" s="2" t="s">
        <v>5</v>
      </c>
      <c r="K725" s="18"/>
      <c r="L725" s="23" t="s">
        <v>34</v>
      </c>
      <c r="M725" s="23" t="s">
        <v>22</v>
      </c>
      <c r="N725" s="64"/>
      <c r="O725" s="17"/>
      <c r="P725" s="65"/>
      <c r="Q725" s="23" t="s">
        <v>4</v>
      </c>
      <c r="R725" s="16"/>
      <c r="S725" s="20" t="s">
        <v>38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35</v>
      </c>
      <c r="M726" s="30" t="s">
        <v>23</v>
      </c>
      <c r="N726" s="28" t="s">
        <v>7</v>
      </c>
      <c r="O726" s="67" t="s">
        <v>8</v>
      </c>
      <c r="P726" s="28" t="s">
        <v>9</v>
      </c>
      <c r="Q726" s="20" t="s">
        <v>32</v>
      </c>
      <c r="R726" s="22"/>
      <c r="S726" s="24"/>
      <c r="T726" s="25"/>
      <c r="U726" s="1"/>
      <c r="V726" s="14" t="s">
        <v>4</v>
      </c>
      <c r="W726" s="16"/>
      <c r="X726" s="1"/>
    </row>
    <row r="727" spans="1:24" ht="23.25">
      <c r="A727" s="1"/>
      <c r="B727" s="14" t="s">
        <v>15</v>
      </c>
      <c r="C727" s="14" t="s">
        <v>16</v>
      </c>
      <c r="D727" s="14" t="s">
        <v>17</v>
      </c>
      <c r="E727" s="14" t="s">
        <v>18</v>
      </c>
      <c r="F727" s="27" t="s">
        <v>19</v>
      </c>
      <c r="G727" s="2" t="s">
        <v>6</v>
      </c>
      <c r="H727" s="14" t="s">
        <v>20</v>
      </c>
      <c r="I727" s="24"/>
      <c r="J727" s="1"/>
      <c r="K727" s="18"/>
      <c r="L727" s="26" t="s">
        <v>21</v>
      </c>
      <c r="M727" s="28" t="s">
        <v>24</v>
      </c>
      <c r="N727" s="28"/>
      <c r="O727" s="28"/>
      <c r="P727" s="28"/>
      <c r="Q727" s="26" t="s">
        <v>27</v>
      </c>
      <c r="R727" s="29" t="s">
        <v>27</v>
      </c>
      <c r="S727" s="30" t="s">
        <v>7</v>
      </c>
      <c r="T727" s="28" t="s">
        <v>10</v>
      </c>
      <c r="U727" s="26" t="s">
        <v>11</v>
      </c>
      <c r="V727" s="14" t="s">
        <v>12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28</v>
      </c>
      <c r="R728" s="37" t="s">
        <v>29</v>
      </c>
      <c r="S728" s="31"/>
      <c r="T728" s="32"/>
      <c r="U728" s="33"/>
      <c r="V728" s="38" t="s">
        <v>30</v>
      </c>
      <c r="W728" s="39" t="s">
        <v>31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40" t="s">
        <v>122</v>
      </c>
      <c r="C730" s="40" t="s">
        <v>58</v>
      </c>
      <c r="D730" s="40" t="s">
        <v>46</v>
      </c>
      <c r="E730" s="40" t="s">
        <v>48</v>
      </c>
      <c r="F730" s="50" t="s">
        <v>273</v>
      </c>
      <c r="G730" s="89" t="s">
        <v>52</v>
      </c>
      <c r="H730" s="40" t="s">
        <v>78</v>
      </c>
      <c r="I730" s="44"/>
      <c r="J730" s="48" t="s">
        <v>79</v>
      </c>
      <c r="K730" s="49"/>
      <c r="L730" s="42"/>
      <c r="M730" s="86"/>
      <c r="N730" s="71"/>
      <c r="O730" s="72"/>
      <c r="P730" s="70"/>
      <c r="Q730" s="78"/>
      <c r="R730" s="79"/>
      <c r="S730" s="80">
        <f>SUM(S731:S732)</f>
        <v>3284.5</v>
      </c>
      <c r="T730" s="81">
        <f>SUM(T731:T732)</f>
        <v>3196.6</v>
      </c>
      <c r="U730" s="88">
        <f>SUM(U731:U732)</f>
        <v>2968.1</v>
      </c>
      <c r="V730" s="80">
        <f>+U730/S730*100</f>
        <v>90.36687471456843</v>
      </c>
      <c r="W730" s="81">
        <f>+U730/T730*100</f>
        <v>92.85178001626728</v>
      </c>
      <c r="X730" s="1"/>
    </row>
    <row r="731" spans="1:24" ht="23.25">
      <c r="A731" s="1"/>
      <c r="B731" s="40"/>
      <c r="C731" s="40"/>
      <c r="D731" s="40"/>
      <c r="E731" s="40"/>
      <c r="F731" s="41"/>
      <c r="G731" s="42"/>
      <c r="H731" s="43"/>
      <c r="I731" s="44"/>
      <c r="J731" s="48" t="s">
        <v>42</v>
      </c>
      <c r="K731" s="49"/>
      <c r="L731" s="42"/>
      <c r="M731" s="86"/>
      <c r="N731" s="71"/>
      <c r="O731" s="72"/>
      <c r="P731" s="70"/>
      <c r="Q731" s="78"/>
      <c r="R731" s="79"/>
      <c r="S731" s="80">
        <v>3284.5</v>
      </c>
      <c r="T731" s="81">
        <v>3196.6</v>
      </c>
      <c r="U731" s="88">
        <v>2968.1</v>
      </c>
      <c r="V731" s="80">
        <f>+U731/S731*100</f>
        <v>90.36687471456843</v>
      </c>
      <c r="W731" s="81">
        <f>+U731/T731*100</f>
        <v>92.85178001626728</v>
      </c>
      <c r="X731" s="1"/>
    </row>
    <row r="732" spans="1:24" ht="23.25">
      <c r="A732" s="1"/>
      <c r="B732" s="43"/>
      <c r="C732" s="43"/>
      <c r="D732" s="43"/>
      <c r="E732" s="43"/>
      <c r="F732" s="41"/>
      <c r="G732" s="42"/>
      <c r="H732" s="43"/>
      <c r="I732" s="44"/>
      <c r="J732" s="48" t="s">
        <v>43</v>
      </c>
      <c r="K732" s="49"/>
      <c r="L732" s="42"/>
      <c r="M732" s="86"/>
      <c r="N732" s="71"/>
      <c r="O732" s="72"/>
      <c r="P732" s="70"/>
      <c r="Q732" s="78"/>
      <c r="R732" s="79"/>
      <c r="S732" s="80"/>
      <c r="T732" s="81"/>
      <c r="U732" s="88"/>
      <c r="V732" s="80"/>
      <c r="W732" s="81"/>
      <c r="X732" s="1"/>
    </row>
    <row r="733" spans="1:24" ht="23.25">
      <c r="A733" s="1"/>
      <c r="B733" s="43"/>
      <c r="C733" s="43"/>
      <c r="D733" s="43"/>
      <c r="E733" s="43"/>
      <c r="F733" s="41"/>
      <c r="G733" s="42"/>
      <c r="H733" s="43"/>
      <c r="I733" s="44"/>
      <c r="J733" s="48"/>
      <c r="K733" s="49"/>
      <c r="L733" s="42"/>
      <c r="M733" s="86"/>
      <c r="N733" s="71"/>
      <c r="O733" s="72"/>
      <c r="P733" s="70"/>
      <c r="Q733" s="78"/>
      <c r="R733" s="79"/>
      <c r="S733" s="80"/>
      <c r="T733" s="81"/>
      <c r="U733" s="88"/>
      <c r="V733" s="80"/>
      <c r="W733" s="81"/>
      <c r="X733" s="1"/>
    </row>
    <row r="734" spans="1:24" ht="23.25">
      <c r="A734" s="1"/>
      <c r="B734" s="43"/>
      <c r="C734" s="43"/>
      <c r="D734" s="43"/>
      <c r="E734" s="43"/>
      <c r="F734" s="50"/>
      <c r="G734" s="42"/>
      <c r="H734" s="40" t="s">
        <v>80</v>
      </c>
      <c r="I734" s="44"/>
      <c r="J734" s="48" t="s">
        <v>81</v>
      </c>
      <c r="K734" s="49"/>
      <c r="L734" s="42"/>
      <c r="M734" s="86"/>
      <c r="N734" s="71"/>
      <c r="O734" s="72"/>
      <c r="P734" s="70"/>
      <c r="Q734" s="78"/>
      <c r="R734" s="79"/>
      <c r="S734" s="80">
        <f>SUM(S735:S736)</f>
        <v>4558.9</v>
      </c>
      <c r="T734" s="81">
        <f>SUM(T735:T736)</f>
        <v>4574.8</v>
      </c>
      <c r="U734" s="88">
        <f>SUM(U735:U736)</f>
        <v>4108.5</v>
      </c>
      <c r="V734" s="80">
        <f>+U734/S734*100</f>
        <v>90.12042378643972</v>
      </c>
      <c r="W734" s="81">
        <f>+U734/T734*100</f>
        <v>89.80720468654367</v>
      </c>
      <c r="X734" s="1"/>
    </row>
    <row r="735" spans="1:24" ht="23.25">
      <c r="A735" s="1"/>
      <c r="B735" s="43"/>
      <c r="C735" s="43"/>
      <c r="D735" s="43"/>
      <c r="E735" s="43"/>
      <c r="F735" s="41"/>
      <c r="G735" s="42"/>
      <c r="H735" s="43"/>
      <c r="I735" s="44"/>
      <c r="J735" s="48" t="s">
        <v>42</v>
      </c>
      <c r="K735" s="49"/>
      <c r="L735" s="42"/>
      <c r="M735" s="86"/>
      <c r="N735" s="71"/>
      <c r="O735" s="72"/>
      <c r="P735" s="70"/>
      <c r="Q735" s="78"/>
      <c r="R735" s="79"/>
      <c r="S735" s="80">
        <v>4558.9</v>
      </c>
      <c r="T735" s="81">
        <v>4574.8</v>
      </c>
      <c r="U735" s="88">
        <v>4108.5</v>
      </c>
      <c r="V735" s="80">
        <f>+U735/S735*100</f>
        <v>90.12042378643972</v>
      </c>
      <c r="W735" s="81">
        <f>+U735/T735*100</f>
        <v>89.80720468654367</v>
      </c>
      <c r="X735" s="1"/>
    </row>
    <row r="736" spans="1:24" ht="23.25">
      <c r="A736" s="1"/>
      <c r="B736" s="43"/>
      <c r="C736" s="43"/>
      <c r="D736" s="43"/>
      <c r="E736" s="43"/>
      <c r="F736" s="41"/>
      <c r="G736" s="42"/>
      <c r="H736" s="40"/>
      <c r="I736" s="44"/>
      <c r="J736" s="48" t="s">
        <v>43</v>
      </c>
      <c r="K736" s="49"/>
      <c r="L736" s="42"/>
      <c r="M736" s="86"/>
      <c r="N736" s="71"/>
      <c r="O736" s="72"/>
      <c r="P736" s="70"/>
      <c r="Q736" s="78"/>
      <c r="R736" s="79"/>
      <c r="S736" s="80"/>
      <c r="T736" s="81"/>
      <c r="U736" s="88"/>
      <c r="V736" s="80"/>
      <c r="W736" s="81"/>
      <c r="X736" s="1"/>
    </row>
    <row r="737" spans="1:24" ht="23.25">
      <c r="A737" s="1"/>
      <c r="B737" s="43"/>
      <c r="C737" s="43"/>
      <c r="D737" s="43"/>
      <c r="E737" s="43"/>
      <c r="F737" s="41"/>
      <c r="G737" s="42"/>
      <c r="H737" s="43"/>
      <c r="I737" s="44"/>
      <c r="J737" s="48"/>
      <c r="K737" s="49"/>
      <c r="L737" s="42"/>
      <c r="M737" s="86"/>
      <c r="N737" s="71"/>
      <c r="O737" s="72"/>
      <c r="P737" s="70"/>
      <c r="Q737" s="78"/>
      <c r="R737" s="79"/>
      <c r="S737" s="80"/>
      <c r="T737" s="81"/>
      <c r="U737" s="88"/>
      <c r="V737" s="80"/>
      <c r="W737" s="81"/>
      <c r="X737" s="1"/>
    </row>
    <row r="738" spans="1:24" ht="23.25">
      <c r="A738" s="1"/>
      <c r="B738" s="43"/>
      <c r="C738" s="43"/>
      <c r="D738" s="43"/>
      <c r="E738" s="43"/>
      <c r="F738" s="41"/>
      <c r="G738" s="42"/>
      <c r="H738" s="40" t="s">
        <v>82</v>
      </c>
      <c r="I738" s="44"/>
      <c r="J738" s="48" t="s">
        <v>83</v>
      </c>
      <c r="K738" s="49"/>
      <c r="L738" s="42"/>
      <c r="M738" s="86"/>
      <c r="N738" s="71"/>
      <c r="O738" s="72"/>
      <c r="P738" s="70"/>
      <c r="Q738" s="78"/>
      <c r="R738" s="79"/>
      <c r="S738" s="80">
        <f>SUM(S739:S740)</f>
        <v>1949.5</v>
      </c>
      <c r="T738" s="81">
        <f>SUM(T739:T740)</f>
        <v>2092.5</v>
      </c>
      <c r="U738" s="88">
        <f>SUM(U739:U740)</f>
        <v>2049.5</v>
      </c>
      <c r="V738" s="80">
        <f>+U738/S738*100</f>
        <v>105.12952038984355</v>
      </c>
      <c r="W738" s="81">
        <f>+U738/T738*100</f>
        <v>97.94504181600956</v>
      </c>
      <c r="X738" s="1"/>
    </row>
    <row r="739" spans="1:24" ht="23.25">
      <c r="A739" s="1"/>
      <c r="B739" s="43"/>
      <c r="C739" s="43"/>
      <c r="D739" s="43"/>
      <c r="E739" s="43"/>
      <c r="F739" s="41"/>
      <c r="G739" s="42"/>
      <c r="H739" s="43"/>
      <c r="I739" s="44"/>
      <c r="J739" s="48" t="s">
        <v>42</v>
      </c>
      <c r="K739" s="49"/>
      <c r="L739" s="42"/>
      <c r="M739" s="86"/>
      <c r="N739" s="71"/>
      <c r="O739" s="72"/>
      <c r="P739" s="70"/>
      <c r="Q739" s="78"/>
      <c r="R739" s="79"/>
      <c r="S739" s="80">
        <v>1949.5</v>
      </c>
      <c r="T739" s="81">
        <v>2092.5</v>
      </c>
      <c r="U739" s="88">
        <v>2049.5</v>
      </c>
      <c r="V739" s="80">
        <f>+U739/S739*100</f>
        <v>105.12952038984355</v>
      </c>
      <c r="W739" s="81">
        <f>+U739/T739*100</f>
        <v>97.94504181600956</v>
      </c>
      <c r="X739" s="1"/>
    </row>
    <row r="740" spans="1:24" ht="23.25">
      <c r="A740" s="1"/>
      <c r="B740" s="43"/>
      <c r="C740" s="43"/>
      <c r="D740" s="43"/>
      <c r="E740" s="43"/>
      <c r="F740" s="41"/>
      <c r="G740" s="42"/>
      <c r="H740" s="43"/>
      <c r="I740" s="44"/>
      <c r="J740" s="48" t="s">
        <v>43</v>
      </c>
      <c r="K740" s="49"/>
      <c r="L740" s="42"/>
      <c r="M740" s="86"/>
      <c r="N740" s="71"/>
      <c r="O740" s="72"/>
      <c r="P740" s="70"/>
      <c r="Q740" s="78"/>
      <c r="R740" s="79"/>
      <c r="S740" s="80"/>
      <c r="T740" s="81"/>
      <c r="U740" s="88"/>
      <c r="V740" s="80"/>
      <c r="W740" s="81"/>
      <c r="X740" s="1"/>
    </row>
    <row r="741" spans="1:24" ht="23.25">
      <c r="A741" s="1"/>
      <c r="B741" s="43"/>
      <c r="C741" s="43"/>
      <c r="D741" s="43"/>
      <c r="E741" s="43"/>
      <c r="F741" s="41"/>
      <c r="G741" s="42"/>
      <c r="H741" s="43"/>
      <c r="I741" s="44"/>
      <c r="J741" s="48"/>
      <c r="K741" s="49"/>
      <c r="L741" s="42"/>
      <c r="M741" s="86"/>
      <c r="N741" s="71"/>
      <c r="O741" s="72"/>
      <c r="P741" s="70"/>
      <c r="Q741" s="78"/>
      <c r="R741" s="79"/>
      <c r="S741" s="80"/>
      <c r="T741" s="81"/>
      <c r="U741" s="88"/>
      <c r="V741" s="80"/>
      <c r="W741" s="81"/>
      <c r="X741" s="1"/>
    </row>
    <row r="742" spans="1:24" ht="23.25">
      <c r="A742" s="1"/>
      <c r="B742" s="43"/>
      <c r="C742" s="43"/>
      <c r="D742" s="43"/>
      <c r="E742" s="43"/>
      <c r="F742" s="50"/>
      <c r="G742" s="42"/>
      <c r="H742" s="40" t="s">
        <v>84</v>
      </c>
      <c r="I742" s="44"/>
      <c r="J742" s="48" t="s">
        <v>85</v>
      </c>
      <c r="K742" s="49"/>
      <c r="L742" s="42"/>
      <c r="M742" s="86"/>
      <c r="N742" s="71"/>
      <c r="O742" s="72"/>
      <c r="P742" s="70"/>
      <c r="Q742" s="78"/>
      <c r="R742" s="79"/>
      <c r="S742" s="80">
        <f>SUM(S743:S744)</f>
        <v>1501.2</v>
      </c>
      <c r="T742" s="81">
        <f>SUM(T743:T744)</f>
        <v>1631.4</v>
      </c>
      <c r="U742" s="88">
        <f>SUM(U743:U744)</f>
        <v>1517.5</v>
      </c>
      <c r="V742" s="80">
        <f>+U742/S742*100</f>
        <v>101.08579802824407</v>
      </c>
      <c r="W742" s="81">
        <f>+U742/T742*100</f>
        <v>93.01826651955375</v>
      </c>
      <c r="X742" s="1"/>
    </row>
    <row r="743" spans="1:24" ht="23.25">
      <c r="A743" s="1"/>
      <c r="B743" s="43"/>
      <c r="C743" s="43"/>
      <c r="D743" s="43"/>
      <c r="E743" s="43"/>
      <c r="F743" s="41"/>
      <c r="G743" s="42"/>
      <c r="H743" s="43"/>
      <c r="I743" s="44"/>
      <c r="J743" s="48" t="s">
        <v>42</v>
      </c>
      <c r="K743" s="49"/>
      <c r="L743" s="42"/>
      <c r="M743" s="86"/>
      <c r="N743" s="71"/>
      <c r="O743" s="72"/>
      <c r="P743" s="70"/>
      <c r="Q743" s="78"/>
      <c r="R743" s="79"/>
      <c r="S743" s="80">
        <v>1501.2</v>
      </c>
      <c r="T743" s="81">
        <v>1631.4</v>
      </c>
      <c r="U743" s="88">
        <v>1517.5</v>
      </c>
      <c r="V743" s="80">
        <f>+U743/S743*100</f>
        <v>101.08579802824407</v>
      </c>
      <c r="W743" s="81">
        <f>+U743/T743*100</f>
        <v>93.01826651955375</v>
      </c>
      <c r="X743" s="1"/>
    </row>
    <row r="744" spans="1:24" ht="23.25">
      <c r="A744" s="1"/>
      <c r="B744" s="43"/>
      <c r="C744" s="43"/>
      <c r="D744" s="43"/>
      <c r="E744" s="43"/>
      <c r="F744" s="41"/>
      <c r="G744" s="42"/>
      <c r="H744" s="40"/>
      <c r="I744" s="44"/>
      <c r="J744" s="48" t="s">
        <v>43</v>
      </c>
      <c r="K744" s="49"/>
      <c r="L744" s="42"/>
      <c r="M744" s="86"/>
      <c r="N744" s="71"/>
      <c r="O744" s="72"/>
      <c r="P744" s="70"/>
      <c r="Q744" s="78"/>
      <c r="R744" s="79"/>
      <c r="S744" s="80"/>
      <c r="T744" s="81"/>
      <c r="U744" s="88"/>
      <c r="V744" s="80"/>
      <c r="W744" s="81"/>
      <c r="X744" s="1"/>
    </row>
    <row r="745" spans="1:24" ht="23.25">
      <c r="A745" s="1"/>
      <c r="B745" s="43"/>
      <c r="C745" s="43"/>
      <c r="D745" s="43"/>
      <c r="E745" s="43"/>
      <c r="F745" s="41"/>
      <c r="G745" s="42"/>
      <c r="H745" s="40"/>
      <c r="I745" s="44"/>
      <c r="J745" s="48"/>
      <c r="K745" s="49"/>
      <c r="L745" s="42"/>
      <c r="M745" s="86"/>
      <c r="N745" s="71"/>
      <c r="O745" s="72"/>
      <c r="P745" s="70"/>
      <c r="Q745" s="78"/>
      <c r="R745" s="79"/>
      <c r="S745" s="80"/>
      <c r="T745" s="81"/>
      <c r="U745" s="88"/>
      <c r="V745" s="80"/>
      <c r="W745" s="81"/>
      <c r="X745" s="1"/>
    </row>
    <row r="746" spans="1:24" ht="23.25">
      <c r="A746" s="1"/>
      <c r="B746" s="43"/>
      <c r="C746" s="43"/>
      <c r="D746" s="43"/>
      <c r="E746" s="43"/>
      <c r="F746" s="41"/>
      <c r="G746" s="42"/>
      <c r="H746" s="40" t="s">
        <v>86</v>
      </c>
      <c r="I746" s="44"/>
      <c r="J746" s="48" t="s">
        <v>87</v>
      </c>
      <c r="K746" s="49"/>
      <c r="L746" s="42"/>
      <c r="M746" s="86"/>
      <c r="N746" s="71"/>
      <c r="O746" s="72"/>
      <c r="P746" s="70"/>
      <c r="Q746" s="78"/>
      <c r="R746" s="79"/>
      <c r="S746" s="80">
        <f>SUM(S747:S748)</f>
        <v>3115.7</v>
      </c>
      <c r="T746" s="81">
        <f>SUM(T747:T748)</f>
        <v>3364.8</v>
      </c>
      <c r="U746" s="88">
        <f>SUM(U747:U748)</f>
        <v>2677.1</v>
      </c>
      <c r="V746" s="80">
        <f>+U746/S746*100</f>
        <v>85.92290656995219</v>
      </c>
      <c r="W746" s="81">
        <f>+U746/T746*100</f>
        <v>79.56193533048025</v>
      </c>
      <c r="X746" s="1"/>
    </row>
    <row r="747" spans="1:24" ht="23.25">
      <c r="A747" s="1"/>
      <c r="B747" s="43"/>
      <c r="C747" s="43"/>
      <c r="D747" s="43"/>
      <c r="E747" s="43"/>
      <c r="F747" s="41"/>
      <c r="G747" s="42"/>
      <c r="H747" s="43"/>
      <c r="I747" s="44"/>
      <c r="J747" s="48" t="s">
        <v>42</v>
      </c>
      <c r="K747" s="49"/>
      <c r="L747" s="42"/>
      <c r="M747" s="86"/>
      <c r="N747" s="71"/>
      <c r="O747" s="72"/>
      <c r="P747" s="70"/>
      <c r="Q747" s="78"/>
      <c r="R747" s="79"/>
      <c r="S747" s="80">
        <v>3115.7</v>
      </c>
      <c r="T747" s="81">
        <v>3364.8</v>
      </c>
      <c r="U747" s="88">
        <v>2677.1</v>
      </c>
      <c r="V747" s="80">
        <f>+U747/S747*100</f>
        <v>85.92290656995219</v>
      </c>
      <c r="W747" s="81">
        <f>+U747/T747*100</f>
        <v>79.56193533048025</v>
      </c>
      <c r="X747" s="1"/>
    </row>
    <row r="748" spans="1:24" ht="23.25">
      <c r="A748" s="1"/>
      <c r="B748" s="43"/>
      <c r="C748" s="43"/>
      <c r="D748" s="43"/>
      <c r="E748" s="43"/>
      <c r="F748" s="41"/>
      <c r="G748" s="42"/>
      <c r="H748" s="43"/>
      <c r="I748" s="44"/>
      <c r="J748" s="48" t="s">
        <v>43</v>
      </c>
      <c r="K748" s="49"/>
      <c r="L748" s="42"/>
      <c r="M748" s="86"/>
      <c r="N748" s="71"/>
      <c r="O748" s="72"/>
      <c r="P748" s="70"/>
      <c r="Q748" s="78"/>
      <c r="R748" s="79"/>
      <c r="S748" s="80"/>
      <c r="T748" s="81"/>
      <c r="U748" s="88"/>
      <c r="V748" s="80"/>
      <c r="W748" s="81"/>
      <c r="X748" s="1"/>
    </row>
    <row r="749" spans="1:24" ht="23.25">
      <c r="A749" s="1"/>
      <c r="B749" s="43"/>
      <c r="C749" s="43"/>
      <c r="D749" s="43"/>
      <c r="E749" s="43"/>
      <c r="F749" s="41"/>
      <c r="G749" s="42"/>
      <c r="H749" s="43"/>
      <c r="I749" s="44"/>
      <c r="J749" s="48"/>
      <c r="K749" s="49"/>
      <c r="L749" s="42"/>
      <c r="M749" s="86"/>
      <c r="N749" s="71"/>
      <c r="O749" s="72"/>
      <c r="P749" s="70"/>
      <c r="Q749" s="78"/>
      <c r="R749" s="79"/>
      <c r="S749" s="80"/>
      <c r="T749" s="81"/>
      <c r="U749" s="88"/>
      <c r="V749" s="80"/>
      <c r="W749" s="81"/>
      <c r="X749" s="1"/>
    </row>
    <row r="750" spans="1:24" ht="23.25">
      <c r="A750" s="1"/>
      <c r="B750" s="43"/>
      <c r="C750" s="43"/>
      <c r="D750" s="43"/>
      <c r="E750" s="43"/>
      <c r="F750" s="41"/>
      <c r="G750" s="42"/>
      <c r="H750" s="40" t="s">
        <v>88</v>
      </c>
      <c r="I750" s="44"/>
      <c r="J750" s="48" t="s">
        <v>89</v>
      </c>
      <c r="K750" s="49"/>
      <c r="L750" s="42"/>
      <c r="M750" s="86"/>
      <c r="N750" s="71"/>
      <c r="O750" s="72"/>
      <c r="P750" s="70"/>
      <c r="Q750" s="78"/>
      <c r="R750" s="79"/>
      <c r="S750" s="80">
        <f>SUM(S751:S752)</f>
        <v>2761.3</v>
      </c>
      <c r="T750" s="81">
        <f>SUM(T751:T752)</f>
        <v>3306.5</v>
      </c>
      <c r="U750" s="88">
        <f>SUM(U751:U752)</f>
        <v>2766.1</v>
      </c>
      <c r="V750" s="80">
        <f>+U750/S750*100</f>
        <v>100.17383116647956</v>
      </c>
      <c r="W750" s="81">
        <f>+U750/T750*100</f>
        <v>83.65643429608348</v>
      </c>
      <c r="X750" s="1"/>
    </row>
    <row r="751" spans="1:24" ht="23.25">
      <c r="A751" s="1"/>
      <c r="B751" s="43"/>
      <c r="C751" s="43"/>
      <c r="D751" s="43"/>
      <c r="E751" s="43"/>
      <c r="F751" s="41"/>
      <c r="G751" s="42"/>
      <c r="H751" s="43"/>
      <c r="I751" s="44"/>
      <c r="J751" s="48" t="s">
        <v>42</v>
      </c>
      <c r="K751" s="49"/>
      <c r="L751" s="42"/>
      <c r="M751" s="86"/>
      <c r="N751" s="71"/>
      <c r="O751" s="72"/>
      <c r="P751" s="70"/>
      <c r="Q751" s="78"/>
      <c r="R751" s="79"/>
      <c r="S751" s="80">
        <v>2761.3</v>
      </c>
      <c r="T751" s="81">
        <v>3306.5</v>
      </c>
      <c r="U751" s="88">
        <v>2766.1</v>
      </c>
      <c r="V751" s="80">
        <f>+U751/S751*100</f>
        <v>100.17383116647956</v>
      </c>
      <c r="W751" s="81">
        <f>+U751/T751*100</f>
        <v>83.65643429608348</v>
      </c>
      <c r="X751" s="1"/>
    </row>
    <row r="752" spans="1:24" ht="23.25">
      <c r="A752" s="1"/>
      <c r="B752" s="43"/>
      <c r="C752" s="43"/>
      <c r="D752" s="43"/>
      <c r="E752" s="43"/>
      <c r="F752" s="41"/>
      <c r="G752" s="42"/>
      <c r="H752" s="43"/>
      <c r="I752" s="44"/>
      <c r="J752" s="48" t="s">
        <v>43</v>
      </c>
      <c r="K752" s="49"/>
      <c r="L752" s="42"/>
      <c r="M752" s="86"/>
      <c r="N752" s="71"/>
      <c r="O752" s="72"/>
      <c r="P752" s="70"/>
      <c r="Q752" s="78"/>
      <c r="R752" s="79"/>
      <c r="S752" s="80"/>
      <c r="T752" s="81"/>
      <c r="U752" s="88"/>
      <c r="V752" s="80"/>
      <c r="W752" s="81"/>
      <c r="X752" s="1"/>
    </row>
    <row r="753" spans="1:24" ht="23.25">
      <c r="A753" s="1"/>
      <c r="B753" s="43"/>
      <c r="C753" s="43"/>
      <c r="D753" s="43"/>
      <c r="E753" s="43"/>
      <c r="F753" s="41"/>
      <c r="G753" s="42"/>
      <c r="H753" s="43"/>
      <c r="I753" s="44"/>
      <c r="J753" s="48"/>
      <c r="K753" s="49"/>
      <c r="L753" s="42"/>
      <c r="M753" s="86"/>
      <c r="N753" s="71"/>
      <c r="O753" s="72"/>
      <c r="P753" s="70"/>
      <c r="Q753" s="78"/>
      <c r="R753" s="79"/>
      <c r="S753" s="80"/>
      <c r="T753" s="81"/>
      <c r="U753" s="88"/>
      <c r="V753" s="80"/>
      <c r="W753" s="81"/>
      <c r="X753" s="1"/>
    </row>
    <row r="754" spans="1:24" ht="23.25">
      <c r="A754" s="1"/>
      <c r="B754" s="43"/>
      <c r="C754" s="43"/>
      <c r="D754" s="43"/>
      <c r="E754" s="43"/>
      <c r="F754" s="41"/>
      <c r="G754" s="42"/>
      <c r="H754" s="40" t="s">
        <v>90</v>
      </c>
      <c r="I754" s="44"/>
      <c r="J754" s="48" t="s">
        <v>91</v>
      </c>
      <c r="K754" s="49"/>
      <c r="L754" s="42"/>
      <c r="M754" s="86"/>
      <c r="N754" s="71"/>
      <c r="O754" s="72"/>
      <c r="P754" s="70"/>
      <c r="Q754" s="78"/>
      <c r="R754" s="79"/>
      <c r="S754" s="80">
        <f>SUM(S755:S756)</f>
        <v>3597.1</v>
      </c>
      <c r="T754" s="81">
        <f>SUM(T755:T756)</f>
        <v>3542.1</v>
      </c>
      <c r="U754" s="88">
        <f>SUM(U755:U756)</f>
        <v>3463.1</v>
      </c>
      <c r="V754" s="80">
        <f>+U754/S754*100</f>
        <v>96.2747769036168</v>
      </c>
      <c r="W754" s="81">
        <f>+U754/T754*100</f>
        <v>97.76968465034867</v>
      </c>
      <c r="X754" s="1"/>
    </row>
    <row r="755" spans="1:24" ht="23.25">
      <c r="A755" s="1"/>
      <c r="B755" s="43"/>
      <c r="C755" s="43"/>
      <c r="D755" s="43"/>
      <c r="E755" s="43"/>
      <c r="F755" s="41"/>
      <c r="G755" s="42"/>
      <c r="H755" s="43"/>
      <c r="I755" s="44"/>
      <c r="J755" s="48" t="s">
        <v>42</v>
      </c>
      <c r="K755" s="49"/>
      <c r="L755" s="42"/>
      <c r="M755" s="86"/>
      <c r="N755" s="71"/>
      <c r="O755" s="72"/>
      <c r="P755" s="70"/>
      <c r="Q755" s="78"/>
      <c r="R755" s="79"/>
      <c r="S755" s="80">
        <v>3597.1</v>
      </c>
      <c r="T755" s="81">
        <v>3542.1</v>
      </c>
      <c r="U755" s="88">
        <v>3463.1</v>
      </c>
      <c r="V755" s="80">
        <f>+U755/S755*100</f>
        <v>96.2747769036168</v>
      </c>
      <c r="W755" s="81">
        <f>+U755/T755*100</f>
        <v>97.76968465034867</v>
      </c>
      <c r="X755" s="1"/>
    </row>
    <row r="756" spans="1:24" ht="23.25">
      <c r="A756" s="1"/>
      <c r="B756" s="43"/>
      <c r="C756" s="43"/>
      <c r="D756" s="43"/>
      <c r="E756" s="43"/>
      <c r="F756" s="41"/>
      <c r="G756" s="42"/>
      <c r="H756" s="40"/>
      <c r="I756" s="44"/>
      <c r="J756" s="48" t="s">
        <v>43</v>
      </c>
      <c r="K756" s="49"/>
      <c r="L756" s="42"/>
      <c r="M756" s="86"/>
      <c r="N756" s="71"/>
      <c r="O756" s="72"/>
      <c r="P756" s="70"/>
      <c r="Q756" s="78"/>
      <c r="R756" s="79"/>
      <c r="S756" s="80"/>
      <c r="T756" s="81"/>
      <c r="U756" s="88"/>
      <c r="V756" s="80"/>
      <c r="W756" s="81"/>
      <c r="X756" s="1"/>
    </row>
    <row r="757" spans="1:24" ht="23.25">
      <c r="A757" s="1"/>
      <c r="B757" s="43"/>
      <c r="C757" s="43"/>
      <c r="D757" s="43"/>
      <c r="E757" s="43"/>
      <c r="F757" s="41"/>
      <c r="G757" s="42"/>
      <c r="H757" s="43"/>
      <c r="I757" s="44"/>
      <c r="J757" s="48"/>
      <c r="K757" s="49"/>
      <c r="L757" s="42"/>
      <c r="M757" s="86"/>
      <c r="N757" s="71"/>
      <c r="O757" s="72"/>
      <c r="P757" s="70"/>
      <c r="Q757" s="78"/>
      <c r="R757" s="79"/>
      <c r="S757" s="80"/>
      <c r="T757" s="81"/>
      <c r="U757" s="88"/>
      <c r="V757" s="80"/>
      <c r="W757" s="81"/>
      <c r="X757" s="1"/>
    </row>
    <row r="758" spans="1:24" ht="23.25">
      <c r="A758" s="1"/>
      <c r="B758" s="43"/>
      <c r="C758" s="43"/>
      <c r="D758" s="43"/>
      <c r="E758" s="43"/>
      <c r="F758" s="41"/>
      <c r="G758" s="42"/>
      <c r="H758" s="40" t="s">
        <v>92</v>
      </c>
      <c r="I758" s="44"/>
      <c r="J758" s="48" t="s">
        <v>93</v>
      </c>
      <c r="K758" s="49"/>
      <c r="L758" s="42"/>
      <c r="M758" s="86"/>
      <c r="N758" s="71"/>
      <c r="O758" s="72"/>
      <c r="P758" s="70"/>
      <c r="Q758" s="78"/>
      <c r="R758" s="79"/>
      <c r="S758" s="80">
        <f>SUM(S759:S760)</f>
        <v>4122.9</v>
      </c>
      <c r="T758" s="81">
        <f>SUM(T759:T760)</f>
        <v>5372.4</v>
      </c>
      <c r="U758" s="88">
        <f>SUM(U759:U760)</f>
        <v>5117.5</v>
      </c>
      <c r="V758" s="80">
        <f>+U758/S758*100</f>
        <v>124.12379635693324</v>
      </c>
      <c r="W758" s="81">
        <f>+U758/T758*100</f>
        <v>95.25537934628845</v>
      </c>
      <c r="X758" s="1"/>
    </row>
    <row r="759" spans="1:24" ht="23.25">
      <c r="A759" s="1"/>
      <c r="B759" s="43"/>
      <c r="C759" s="43"/>
      <c r="D759" s="43"/>
      <c r="E759" s="43"/>
      <c r="F759" s="41"/>
      <c r="G759" s="42"/>
      <c r="H759" s="43"/>
      <c r="I759" s="44"/>
      <c r="J759" s="48" t="s">
        <v>42</v>
      </c>
      <c r="K759" s="49"/>
      <c r="L759" s="42"/>
      <c r="M759" s="86"/>
      <c r="N759" s="71"/>
      <c r="O759" s="72"/>
      <c r="P759" s="70"/>
      <c r="Q759" s="78"/>
      <c r="R759" s="79"/>
      <c r="S759" s="80">
        <v>4122.9</v>
      </c>
      <c r="T759" s="81">
        <v>5372.4</v>
      </c>
      <c r="U759" s="88">
        <v>5117.5</v>
      </c>
      <c r="V759" s="80">
        <f>+U759/S759*100</f>
        <v>124.12379635693324</v>
      </c>
      <c r="W759" s="81">
        <f>+U759/T759*100</f>
        <v>95.25537934628845</v>
      </c>
      <c r="X759" s="1"/>
    </row>
    <row r="760" spans="1:24" ht="23.25">
      <c r="A760" s="1"/>
      <c r="B760" s="43"/>
      <c r="C760" s="43"/>
      <c r="D760" s="43"/>
      <c r="E760" s="43"/>
      <c r="F760" s="41"/>
      <c r="G760" s="42"/>
      <c r="H760" s="43"/>
      <c r="I760" s="44"/>
      <c r="J760" s="48" t="s">
        <v>43</v>
      </c>
      <c r="K760" s="49"/>
      <c r="L760" s="42"/>
      <c r="M760" s="86"/>
      <c r="N760" s="71"/>
      <c r="O760" s="72"/>
      <c r="P760" s="70"/>
      <c r="Q760" s="78"/>
      <c r="R760" s="79"/>
      <c r="S760" s="80"/>
      <c r="T760" s="81"/>
      <c r="U760" s="88"/>
      <c r="V760" s="80"/>
      <c r="W760" s="81"/>
      <c r="X760" s="1"/>
    </row>
    <row r="761" spans="1:24" ht="23.25">
      <c r="A761" s="1"/>
      <c r="B761" s="43"/>
      <c r="C761" s="43"/>
      <c r="D761" s="43"/>
      <c r="E761" s="43"/>
      <c r="F761" s="50"/>
      <c r="G761" s="42"/>
      <c r="H761" s="43"/>
      <c r="I761" s="44"/>
      <c r="J761" s="48"/>
      <c r="K761" s="49"/>
      <c r="L761" s="42"/>
      <c r="M761" s="86"/>
      <c r="N761" s="71"/>
      <c r="O761" s="72"/>
      <c r="P761" s="70"/>
      <c r="Q761" s="78"/>
      <c r="R761" s="79"/>
      <c r="S761" s="80"/>
      <c r="T761" s="81"/>
      <c r="U761" s="88"/>
      <c r="V761" s="80"/>
      <c r="W761" s="81"/>
      <c r="X761" s="1"/>
    </row>
    <row r="762" spans="1:24" ht="23.25">
      <c r="A762" s="1"/>
      <c r="B762" s="43"/>
      <c r="C762" s="43"/>
      <c r="D762" s="43"/>
      <c r="E762" s="43"/>
      <c r="F762" s="41"/>
      <c r="G762" s="42"/>
      <c r="H762" s="40" t="s">
        <v>94</v>
      </c>
      <c r="I762" s="44"/>
      <c r="J762" s="48" t="s">
        <v>95</v>
      </c>
      <c r="K762" s="49"/>
      <c r="L762" s="42"/>
      <c r="M762" s="86"/>
      <c r="N762" s="71"/>
      <c r="O762" s="72"/>
      <c r="P762" s="70"/>
      <c r="Q762" s="78"/>
      <c r="R762" s="79"/>
      <c r="S762" s="80">
        <f>SUM(S763:S764)</f>
        <v>4605.2</v>
      </c>
      <c r="T762" s="81">
        <f>SUM(T763:T764)</f>
        <v>12330.6</v>
      </c>
      <c r="U762" s="88">
        <f>SUM(U763:U764)</f>
        <v>11759.1</v>
      </c>
      <c r="V762" s="80">
        <f>+U762/S762*100</f>
        <v>255.3439590028663</v>
      </c>
      <c r="W762" s="81">
        <f>+U762/T762*100</f>
        <v>95.36518904189577</v>
      </c>
      <c r="X762" s="1"/>
    </row>
    <row r="763" spans="1:24" ht="23.25">
      <c r="A763" s="1"/>
      <c r="B763" s="43"/>
      <c r="C763" s="43"/>
      <c r="D763" s="43"/>
      <c r="E763" s="43"/>
      <c r="F763" s="50"/>
      <c r="G763" s="42"/>
      <c r="H763" s="43"/>
      <c r="I763" s="44"/>
      <c r="J763" s="48" t="s">
        <v>42</v>
      </c>
      <c r="K763" s="49"/>
      <c r="L763" s="42"/>
      <c r="M763" s="86"/>
      <c r="N763" s="71"/>
      <c r="O763" s="72"/>
      <c r="P763" s="70"/>
      <c r="Q763" s="78"/>
      <c r="R763" s="79"/>
      <c r="S763" s="80">
        <v>4605.2</v>
      </c>
      <c r="T763" s="81">
        <v>12330.6</v>
      </c>
      <c r="U763" s="88">
        <v>11759.1</v>
      </c>
      <c r="V763" s="80">
        <f>+U763/S763*100</f>
        <v>255.3439590028663</v>
      </c>
      <c r="W763" s="81">
        <f>+U763/T763*100</f>
        <v>95.36518904189577</v>
      </c>
      <c r="X763" s="1"/>
    </row>
    <row r="764" spans="1:24" ht="23.25">
      <c r="A764" s="1"/>
      <c r="B764" s="43"/>
      <c r="C764" s="43"/>
      <c r="D764" s="43"/>
      <c r="E764" s="43"/>
      <c r="F764" s="50"/>
      <c r="G764" s="42"/>
      <c r="H764" s="43"/>
      <c r="I764" s="44"/>
      <c r="J764" s="48" t="s">
        <v>43</v>
      </c>
      <c r="K764" s="49"/>
      <c r="L764" s="42"/>
      <c r="M764" s="86"/>
      <c r="N764" s="71"/>
      <c r="O764" s="72"/>
      <c r="P764" s="70"/>
      <c r="Q764" s="78"/>
      <c r="R764" s="79"/>
      <c r="S764" s="80"/>
      <c r="T764" s="81"/>
      <c r="U764" s="88"/>
      <c r="V764" s="80"/>
      <c r="W764" s="81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426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36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25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37</v>
      </c>
      <c r="O769" s="62"/>
      <c r="P769" s="62"/>
      <c r="Q769" s="62"/>
      <c r="R769" s="63"/>
      <c r="S769" s="14" t="s">
        <v>3</v>
      </c>
      <c r="T769" s="15"/>
      <c r="U769" s="15"/>
      <c r="V769" s="15"/>
      <c r="W769" s="16"/>
      <c r="X769" s="1"/>
    </row>
    <row r="770" spans="1:24" ht="23.25">
      <c r="A770" s="1"/>
      <c r="B770" s="20" t="s">
        <v>26</v>
      </c>
      <c r="C770" s="21"/>
      <c r="D770" s="21"/>
      <c r="E770" s="21"/>
      <c r="F770" s="21"/>
      <c r="G770" s="21"/>
      <c r="H770" s="61"/>
      <c r="I770" s="1"/>
      <c r="J770" s="2" t="s">
        <v>5</v>
      </c>
      <c r="K770" s="18"/>
      <c r="L770" s="23" t="s">
        <v>34</v>
      </c>
      <c r="M770" s="23" t="s">
        <v>22</v>
      </c>
      <c r="N770" s="64"/>
      <c r="O770" s="17"/>
      <c r="P770" s="65"/>
      <c r="Q770" s="23" t="s">
        <v>4</v>
      </c>
      <c r="R770" s="16"/>
      <c r="S770" s="20" t="s">
        <v>38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35</v>
      </c>
      <c r="M771" s="30" t="s">
        <v>23</v>
      </c>
      <c r="N771" s="28" t="s">
        <v>7</v>
      </c>
      <c r="O771" s="67" t="s">
        <v>8</v>
      </c>
      <c r="P771" s="28" t="s">
        <v>9</v>
      </c>
      <c r="Q771" s="20" t="s">
        <v>32</v>
      </c>
      <c r="R771" s="22"/>
      <c r="S771" s="24"/>
      <c r="T771" s="25"/>
      <c r="U771" s="1"/>
      <c r="V771" s="14" t="s">
        <v>4</v>
      </c>
      <c r="W771" s="16"/>
      <c r="X771" s="1"/>
    </row>
    <row r="772" spans="1:24" ht="23.25">
      <c r="A772" s="1"/>
      <c r="B772" s="14" t="s">
        <v>15</v>
      </c>
      <c r="C772" s="14" t="s">
        <v>16</v>
      </c>
      <c r="D772" s="14" t="s">
        <v>17</v>
      </c>
      <c r="E772" s="14" t="s">
        <v>18</v>
      </c>
      <c r="F772" s="27" t="s">
        <v>19</v>
      </c>
      <c r="G772" s="2" t="s">
        <v>6</v>
      </c>
      <c r="H772" s="14" t="s">
        <v>20</v>
      </c>
      <c r="I772" s="24"/>
      <c r="J772" s="1"/>
      <c r="K772" s="18"/>
      <c r="L772" s="26" t="s">
        <v>21</v>
      </c>
      <c r="M772" s="28" t="s">
        <v>24</v>
      </c>
      <c r="N772" s="28"/>
      <c r="O772" s="28"/>
      <c r="P772" s="28"/>
      <c r="Q772" s="26" t="s">
        <v>27</v>
      </c>
      <c r="R772" s="29" t="s">
        <v>27</v>
      </c>
      <c r="S772" s="30" t="s">
        <v>7</v>
      </c>
      <c r="T772" s="28" t="s">
        <v>10</v>
      </c>
      <c r="U772" s="26" t="s">
        <v>11</v>
      </c>
      <c r="V772" s="14" t="s">
        <v>12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28</v>
      </c>
      <c r="R773" s="37" t="s">
        <v>29</v>
      </c>
      <c r="S773" s="31"/>
      <c r="T773" s="32"/>
      <c r="U773" s="33"/>
      <c r="V773" s="38" t="s">
        <v>30</v>
      </c>
      <c r="W773" s="39" t="s">
        <v>31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40" t="s">
        <v>122</v>
      </c>
      <c r="C775" s="40" t="s">
        <v>58</v>
      </c>
      <c r="D775" s="40" t="s">
        <v>46</v>
      </c>
      <c r="E775" s="40" t="s">
        <v>48</v>
      </c>
      <c r="F775" s="50" t="s">
        <v>273</v>
      </c>
      <c r="G775" s="89" t="s">
        <v>52</v>
      </c>
      <c r="H775" s="40" t="s">
        <v>96</v>
      </c>
      <c r="I775" s="44"/>
      <c r="J775" s="48" t="s">
        <v>97</v>
      </c>
      <c r="K775" s="49"/>
      <c r="L775" s="42"/>
      <c r="M775" s="86"/>
      <c r="N775" s="71"/>
      <c r="O775" s="72"/>
      <c r="P775" s="70"/>
      <c r="Q775" s="78"/>
      <c r="R775" s="79"/>
      <c r="S775" s="80">
        <f>SUM(S776:S777)</f>
        <v>3545.5</v>
      </c>
      <c r="T775" s="81">
        <f>SUM(T776:T777)</f>
        <v>3612.2</v>
      </c>
      <c r="U775" s="88">
        <f>SUM(U776:U777)</f>
        <v>3359.1</v>
      </c>
      <c r="V775" s="80">
        <f>+U775/S775*100</f>
        <v>94.7426315047243</v>
      </c>
      <c r="W775" s="81">
        <f>+U775/T775*100</f>
        <v>92.99318974586124</v>
      </c>
      <c r="X775" s="1"/>
    </row>
    <row r="776" spans="1:24" ht="23.25">
      <c r="A776" s="1"/>
      <c r="B776" s="40"/>
      <c r="C776" s="40"/>
      <c r="D776" s="40"/>
      <c r="E776" s="40"/>
      <c r="F776" s="41"/>
      <c r="G776" s="42"/>
      <c r="H776" s="43"/>
      <c r="I776" s="44"/>
      <c r="J776" s="48" t="s">
        <v>42</v>
      </c>
      <c r="K776" s="49"/>
      <c r="L776" s="42"/>
      <c r="M776" s="86"/>
      <c r="N776" s="71"/>
      <c r="O776" s="72"/>
      <c r="P776" s="70"/>
      <c r="Q776" s="78"/>
      <c r="R776" s="79"/>
      <c r="S776" s="80">
        <v>3545.5</v>
      </c>
      <c r="T776" s="81">
        <v>3612.2</v>
      </c>
      <c r="U776" s="88">
        <v>3359.1</v>
      </c>
      <c r="V776" s="80">
        <f>+U776/S776*100</f>
        <v>94.7426315047243</v>
      </c>
      <c r="W776" s="81">
        <f>+U776/T776*100</f>
        <v>92.99318974586124</v>
      </c>
      <c r="X776" s="1"/>
    </row>
    <row r="777" spans="1:24" ht="23.25">
      <c r="A777" s="1"/>
      <c r="B777" s="43"/>
      <c r="C777" s="43"/>
      <c r="D777" s="43"/>
      <c r="E777" s="43"/>
      <c r="F777" s="41"/>
      <c r="G777" s="42"/>
      <c r="H777" s="43"/>
      <c r="I777" s="44"/>
      <c r="J777" s="48" t="s">
        <v>43</v>
      </c>
      <c r="K777" s="49"/>
      <c r="L777" s="42"/>
      <c r="M777" s="86"/>
      <c r="N777" s="71"/>
      <c r="O777" s="72"/>
      <c r="P777" s="70"/>
      <c r="Q777" s="78"/>
      <c r="R777" s="79"/>
      <c r="S777" s="80"/>
      <c r="T777" s="81"/>
      <c r="U777" s="88"/>
      <c r="V777" s="80"/>
      <c r="W777" s="81"/>
      <c r="X777" s="1"/>
    </row>
    <row r="778" spans="1:24" ht="23.25">
      <c r="A778" s="1"/>
      <c r="B778" s="43"/>
      <c r="C778" s="43"/>
      <c r="D778" s="43"/>
      <c r="E778" s="43"/>
      <c r="F778" s="41"/>
      <c r="G778" s="42"/>
      <c r="H778" s="43"/>
      <c r="I778" s="44"/>
      <c r="J778" s="48"/>
      <c r="K778" s="49"/>
      <c r="L778" s="42"/>
      <c r="M778" s="86"/>
      <c r="N778" s="71"/>
      <c r="O778" s="72"/>
      <c r="P778" s="70"/>
      <c r="Q778" s="78"/>
      <c r="R778" s="79"/>
      <c r="S778" s="80"/>
      <c r="T778" s="81"/>
      <c r="U778" s="88"/>
      <c r="V778" s="80"/>
      <c r="W778" s="81"/>
      <c r="X778" s="1"/>
    </row>
    <row r="779" spans="1:24" ht="23.25">
      <c r="A779" s="1"/>
      <c r="B779" s="43"/>
      <c r="C779" s="43"/>
      <c r="D779" s="43"/>
      <c r="E779" s="43"/>
      <c r="F779" s="50"/>
      <c r="G779" s="42"/>
      <c r="H779" s="40" t="s">
        <v>98</v>
      </c>
      <c r="I779" s="44"/>
      <c r="J779" s="48" t="s">
        <v>99</v>
      </c>
      <c r="K779" s="49"/>
      <c r="L779" s="42"/>
      <c r="M779" s="86"/>
      <c r="N779" s="71"/>
      <c r="O779" s="72"/>
      <c r="P779" s="70"/>
      <c r="Q779" s="78"/>
      <c r="R779" s="79"/>
      <c r="S779" s="80">
        <f>SUM(S780:S781)</f>
        <v>2322</v>
      </c>
      <c r="T779" s="81">
        <f>SUM(T780:T781)</f>
        <v>2480.2</v>
      </c>
      <c r="U779" s="88">
        <f>SUM(U780:U781)</f>
        <v>1853.6</v>
      </c>
      <c r="V779" s="80">
        <f>+U779/S779*100</f>
        <v>79.82773471145563</v>
      </c>
      <c r="W779" s="81">
        <f>+U779/T779*100</f>
        <v>74.73590839448431</v>
      </c>
      <c r="X779" s="1"/>
    </row>
    <row r="780" spans="1:24" ht="23.25">
      <c r="A780" s="1"/>
      <c r="B780" s="43"/>
      <c r="C780" s="43"/>
      <c r="D780" s="43"/>
      <c r="E780" s="43"/>
      <c r="F780" s="41"/>
      <c r="G780" s="42"/>
      <c r="H780" s="43"/>
      <c r="I780" s="44"/>
      <c r="J780" s="48" t="s">
        <v>42</v>
      </c>
      <c r="K780" s="49"/>
      <c r="L780" s="42"/>
      <c r="M780" s="86"/>
      <c r="N780" s="71"/>
      <c r="O780" s="72"/>
      <c r="P780" s="70"/>
      <c r="Q780" s="78"/>
      <c r="R780" s="79"/>
      <c r="S780" s="80">
        <v>2322</v>
      </c>
      <c r="T780" s="81">
        <v>2480.2</v>
      </c>
      <c r="U780" s="88">
        <v>1853.6</v>
      </c>
      <c r="V780" s="80">
        <f>+U780/S780*100</f>
        <v>79.82773471145563</v>
      </c>
      <c r="W780" s="81">
        <f>+U780/T780*100</f>
        <v>74.73590839448431</v>
      </c>
      <c r="X780" s="1"/>
    </row>
    <row r="781" spans="1:24" ht="23.25">
      <c r="A781" s="1"/>
      <c r="B781" s="43"/>
      <c r="C781" s="43"/>
      <c r="D781" s="43"/>
      <c r="E781" s="43"/>
      <c r="F781" s="41"/>
      <c r="G781" s="42"/>
      <c r="H781" s="40"/>
      <c r="I781" s="44"/>
      <c r="J781" s="48" t="s">
        <v>43</v>
      </c>
      <c r="K781" s="49"/>
      <c r="L781" s="42"/>
      <c r="M781" s="86"/>
      <c r="N781" s="71"/>
      <c r="O781" s="72"/>
      <c r="P781" s="70"/>
      <c r="Q781" s="78"/>
      <c r="R781" s="79"/>
      <c r="S781" s="80"/>
      <c r="T781" s="81"/>
      <c r="U781" s="88"/>
      <c r="V781" s="80"/>
      <c r="W781" s="81"/>
      <c r="X781" s="1"/>
    </row>
    <row r="782" spans="1:24" ht="23.25">
      <c r="A782" s="1"/>
      <c r="B782" s="43"/>
      <c r="C782" s="43"/>
      <c r="D782" s="43"/>
      <c r="E782" s="43"/>
      <c r="F782" s="41"/>
      <c r="G782" s="42"/>
      <c r="H782" s="43"/>
      <c r="I782" s="44"/>
      <c r="J782" s="48"/>
      <c r="K782" s="49"/>
      <c r="L782" s="42"/>
      <c r="M782" s="86"/>
      <c r="N782" s="71"/>
      <c r="O782" s="72"/>
      <c r="P782" s="70"/>
      <c r="Q782" s="78"/>
      <c r="R782" s="79"/>
      <c r="S782" s="80"/>
      <c r="T782" s="81"/>
      <c r="U782" s="88"/>
      <c r="V782" s="80"/>
      <c r="W782" s="81"/>
      <c r="X782" s="1"/>
    </row>
    <row r="783" spans="1:24" ht="23.25">
      <c r="A783" s="1"/>
      <c r="B783" s="43"/>
      <c r="C783" s="43"/>
      <c r="D783" s="43"/>
      <c r="E783" s="43"/>
      <c r="F783" s="41"/>
      <c r="G783" s="42"/>
      <c r="H783" s="40" t="s">
        <v>100</v>
      </c>
      <c r="I783" s="44"/>
      <c r="J783" s="48" t="s">
        <v>101</v>
      </c>
      <c r="K783" s="49"/>
      <c r="L783" s="42"/>
      <c r="M783" s="86"/>
      <c r="N783" s="71"/>
      <c r="O783" s="72"/>
      <c r="P783" s="70"/>
      <c r="Q783" s="78"/>
      <c r="R783" s="79"/>
      <c r="S783" s="80">
        <f>SUM(S784:S785)</f>
        <v>3736.6</v>
      </c>
      <c r="T783" s="81">
        <f>SUM(T784:T785)</f>
        <v>3356.3</v>
      </c>
      <c r="U783" s="88">
        <f>SUM(U784:U785)</f>
        <v>3159.8</v>
      </c>
      <c r="V783" s="80">
        <f>+U783/S783*100</f>
        <v>84.563506931435</v>
      </c>
      <c r="W783" s="81">
        <f>+U783/T783*100</f>
        <v>94.14533861692935</v>
      </c>
      <c r="X783" s="1"/>
    </row>
    <row r="784" spans="1:24" ht="23.25">
      <c r="A784" s="1"/>
      <c r="B784" s="43"/>
      <c r="C784" s="43"/>
      <c r="D784" s="43"/>
      <c r="E784" s="43"/>
      <c r="F784" s="41"/>
      <c r="G784" s="42"/>
      <c r="H784" s="43"/>
      <c r="I784" s="44"/>
      <c r="J784" s="48" t="s">
        <v>42</v>
      </c>
      <c r="K784" s="49"/>
      <c r="L784" s="42"/>
      <c r="M784" s="86"/>
      <c r="N784" s="71"/>
      <c r="O784" s="72"/>
      <c r="P784" s="70"/>
      <c r="Q784" s="78"/>
      <c r="R784" s="79"/>
      <c r="S784" s="80">
        <v>3736.6</v>
      </c>
      <c r="T784" s="81">
        <v>3356.3</v>
      </c>
      <c r="U784" s="88">
        <v>3159.8</v>
      </c>
      <c r="V784" s="80">
        <f>+U784/S784*100</f>
        <v>84.563506931435</v>
      </c>
      <c r="W784" s="81">
        <f>+U784/T784*100</f>
        <v>94.14533861692935</v>
      </c>
      <c r="X784" s="1"/>
    </row>
    <row r="785" spans="1:24" ht="23.25">
      <c r="A785" s="1"/>
      <c r="B785" s="43"/>
      <c r="C785" s="43"/>
      <c r="D785" s="43"/>
      <c r="E785" s="43"/>
      <c r="F785" s="41"/>
      <c r="G785" s="42"/>
      <c r="H785" s="43"/>
      <c r="I785" s="44"/>
      <c r="J785" s="48" t="s">
        <v>43</v>
      </c>
      <c r="K785" s="49"/>
      <c r="L785" s="42"/>
      <c r="M785" s="86"/>
      <c r="N785" s="71"/>
      <c r="O785" s="72"/>
      <c r="P785" s="70"/>
      <c r="Q785" s="78"/>
      <c r="R785" s="79"/>
      <c r="S785" s="80"/>
      <c r="T785" s="81"/>
      <c r="U785" s="88"/>
      <c r="V785" s="80"/>
      <c r="W785" s="81"/>
      <c r="X785" s="1"/>
    </row>
    <row r="786" spans="1:24" ht="23.25">
      <c r="A786" s="1"/>
      <c r="B786" s="43"/>
      <c r="C786" s="43"/>
      <c r="D786" s="43"/>
      <c r="E786" s="43"/>
      <c r="F786" s="41"/>
      <c r="G786" s="42"/>
      <c r="H786" s="43"/>
      <c r="I786" s="44"/>
      <c r="J786" s="48"/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43"/>
      <c r="C787" s="43"/>
      <c r="D787" s="43"/>
      <c r="E787" s="43"/>
      <c r="F787" s="50"/>
      <c r="G787" s="42"/>
      <c r="H787" s="40" t="s">
        <v>340</v>
      </c>
      <c r="I787" s="44"/>
      <c r="J787" s="48" t="s">
        <v>341</v>
      </c>
      <c r="K787" s="49"/>
      <c r="L787" s="42"/>
      <c r="M787" s="86"/>
      <c r="N787" s="71"/>
      <c r="O787" s="72"/>
      <c r="P787" s="70"/>
      <c r="Q787" s="78"/>
      <c r="R787" s="79"/>
      <c r="S787" s="80"/>
      <c r="T787" s="81"/>
      <c r="U787" s="88"/>
      <c r="V787" s="80"/>
      <c r="W787" s="81"/>
      <c r="X787" s="1"/>
    </row>
    <row r="788" spans="1:24" ht="23.25">
      <c r="A788" s="1"/>
      <c r="B788" s="43"/>
      <c r="C788" s="43"/>
      <c r="D788" s="43"/>
      <c r="E788" s="43"/>
      <c r="F788" s="41"/>
      <c r="G788" s="42"/>
      <c r="H788" s="43"/>
      <c r="I788" s="44"/>
      <c r="J788" s="48" t="s">
        <v>342</v>
      </c>
      <c r="K788" s="49"/>
      <c r="L788" s="42"/>
      <c r="M788" s="86"/>
      <c r="N788" s="71"/>
      <c r="O788" s="72"/>
      <c r="P788" s="70"/>
      <c r="Q788" s="78"/>
      <c r="R788" s="79"/>
      <c r="S788" s="80">
        <f>SUM(S789:S790)</f>
        <v>509955</v>
      </c>
      <c r="T788" s="81">
        <f>SUM(T789:T790)</f>
        <v>514479.7</v>
      </c>
      <c r="U788" s="88">
        <f>SUM(U789:U790)</f>
        <v>504802.6</v>
      </c>
      <c r="V788" s="80">
        <f>+U788/S788*100</f>
        <v>98.9896363404614</v>
      </c>
      <c r="W788" s="81">
        <f>+U788/T788*100</f>
        <v>98.11905115012311</v>
      </c>
      <c r="X788" s="1"/>
    </row>
    <row r="789" spans="1:24" ht="23.25">
      <c r="A789" s="1"/>
      <c r="B789" s="43"/>
      <c r="C789" s="43"/>
      <c r="D789" s="43"/>
      <c r="E789" s="43"/>
      <c r="F789" s="41"/>
      <c r="G789" s="42"/>
      <c r="H789" s="40"/>
      <c r="I789" s="44"/>
      <c r="J789" s="48" t="s">
        <v>42</v>
      </c>
      <c r="K789" s="49"/>
      <c r="L789" s="42"/>
      <c r="M789" s="86"/>
      <c r="N789" s="71"/>
      <c r="O789" s="72"/>
      <c r="P789" s="70"/>
      <c r="Q789" s="78"/>
      <c r="R789" s="79"/>
      <c r="S789" s="80"/>
      <c r="T789" s="81"/>
      <c r="U789" s="88"/>
      <c r="V789" s="80"/>
      <c r="W789" s="81"/>
      <c r="X789" s="1"/>
    </row>
    <row r="790" spans="1:24" ht="23.25">
      <c r="A790" s="1"/>
      <c r="B790" s="43"/>
      <c r="C790" s="43"/>
      <c r="D790" s="43"/>
      <c r="E790" s="43"/>
      <c r="F790" s="41"/>
      <c r="G790" s="42"/>
      <c r="H790" s="40"/>
      <c r="I790" s="44"/>
      <c r="J790" s="48" t="s">
        <v>43</v>
      </c>
      <c r="K790" s="49"/>
      <c r="L790" s="42"/>
      <c r="M790" s="86"/>
      <c r="N790" s="71"/>
      <c r="O790" s="72"/>
      <c r="P790" s="70"/>
      <c r="Q790" s="78"/>
      <c r="R790" s="79"/>
      <c r="S790" s="80">
        <v>509955</v>
      </c>
      <c r="T790" s="81">
        <v>514479.7</v>
      </c>
      <c r="U790" s="88">
        <v>504802.6</v>
      </c>
      <c r="V790" s="80">
        <f>+U790/S790*100</f>
        <v>98.9896363404614</v>
      </c>
      <c r="W790" s="81">
        <f>+U790/T790*100</f>
        <v>98.11905115012311</v>
      </c>
      <c r="X790" s="1"/>
    </row>
    <row r="791" spans="1:24" ht="23.25">
      <c r="A791" s="1"/>
      <c r="B791" s="43"/>
      <c r="C791" s="43"/>
      <c r="D791" s="43"/>
      <c r="E791" s="43"/>
      <c r="F791" s="41"/>
      <c r="G791" s="42"/>
      <c r="H791" s="43"/>
      <c r="I791" s="44"/>
      <c r="J791" s="48"/>
      <c r="K791" s="49"/>
      <c r="L791" s="42"/>
      <c r="M791" s="86"/>
      <c r="N791" s="71"/>
      <c r="O791" s="72"/>
      <c r="P791" s="70"/>
      <c r="Q791" s="78"/>
      <c r="R791" s="79"/>
      <c r="S791" s="80"/>
      <c r="T791" s="81"/>
      <c r="U791" s="88"/>
      <c r="V791" s="80"/>
      <c r="W791" s="81"/>
      <c r="X791" s="1"/>
    </row>
    <row r="792" spans="1:24" ht="23.25">
      <c r="A792" s="1"/>
      <c r="B792" s="43"/>
      <c r="C792" s="43"/>
      <c r="D792" s="43"/>
      <c r="E792" s="43"/>
      <c r="F792" s="50" t="s">
        <v>343</v>
      </c>
      <c r="G792" s="42"/>
      <c r="H792" s="43"/>
      <c r="I792" s="44"/>
      <c r="J792" s="48" t="s">
        <v>344</v>
      </c>
      <c r="K792" s="49"/>
      <c r="L792" s="42"/>
      <c r="M792" s="86"/>
      <c r="N792" s="71"/>
      <c r="O792" s="72"/>
      <c r="P792" s="70"/>
      <c r="Q792" s="78"/>
      <c r="R792" s="79"/>
      <c r="S792" s="80"/>
      <c r="T792" s="81"/>
      <c r="U792" s="88"/>
      <c r="V792" s="80"/>
      <c r="W792" s="81"/>
      <c r="X792" s="1"/>
    </row>
    <row r="793" spans="1:24" ht="23.25">
      <c r="A793" s="1"/>
      <c r="B793" s="43"/>
      <c r="C793" s="43"/>
      <c r="D793" s="43"/>
      <c r="E793" s="43"/>
      <c r="F793" s="41"/>
      <c r="G793" s="42"/>
      <c r="H793" s="43"/>
      <c r="I793" s="44"/>
      <c r="J793" s="48" t="s">
        <v>345</v>
      </c>
      <c r="K793" s="49"/>
      <c r="L793" s="42"/>
      <c r="M793" s="86"/>
      <c r="N793" s="71"/>
      <c r="O793" s="72"/>
      <c r="P793" s="70"/>
      <c r="Q793" s="78"/>
      <c r="R793" s="79"/>
      <c r="S793" s="80">
        <f>SUM(S794:S795)</f>
        <v>79100.6</v>
      </c>
      <c r="T793" s="81">
        <f>SUM(T794:T795)</f>
        <v>90511.4</v>
      </c>
      <c r="U793" s="88">
        <f>SUM(U794:U795)</f>
        <v>88984.1</v>
      </c>
      <c r="V793" s="80">
        <f>+U793/S793*100</f>
        <v>112.49484833237675</v>
      </c>
      <c r="W793" s="81">
        <f>+U793/T793*100</f>
        <v>98.31258824855212</v>
      </c>
      <c r="X793" s="1"/>
    </row>
    <row r="794" spans="1:24" ht="23.25">
      <c r="A794" s="1"/>
      <c r="B794" s="43"/>
      <c r="C794" s="43"/>
      <c r="D794" s="43"/>
      <c r="E794" s="43"/>
      <c r="F794" s="41"/>
      <c r="G794" s="42"/>
      <c r="H794" s="43"/>
      <c r="I794" s="44"/>
      <c r="J794" s="48" t="s">
        <v>42</v>
      </c>
      <c r="K794" s="49"/>
      <c r="L794" s="42"/>
      <c r="M794" s="86"/>
      <c r="N794" s="71"/>
      <c r="O794" s="72"/>
      <c r="P794" s="70"/>
      <c r="Q794" s="78"/>
      <c r="R794" s="79"/>
      <c r="S794" s="80">
        <f aca="true" t="shared" si="28" ref="S794:U795">+S798</f>
        <v>77070.8</v>
      </c>
      <c r="T794" s="81">
        <f t="shared" si="28"/>
        <v>88402.4</v>
      </c>
      <c r="U794" s="88">
        <f t="shared" si="28"/>
        <v>86877.6</v>
      </c>
      <c r="V794" s="80">
        <f>+U794/S794*100</f>
        <v>112.72440405445383</v>
      </c>
      <c r="W794" s="81">
        <f>+U794/T794*100</f>
        <v>98.2751599504086</v>
      </c>
      <c r="X794" s="1"/>
    </row>
    <row r="795" spans="1:24" ht="23.25">
      <c r="A795" s="1"/>
      <c r="B795" s="43"/>
      <c r="C795" s="43"/>
      <c r="D795" s="43"/>
      <c r="E795" s="43"/>
      <c r="F795" s="41"/>
      <c r="G795" s="42"/>
      <c r="H795" s="43"/>
      <c r="I795" s="44"/>
      <c r="J795" s="48" t="s">
        <v>43</v>
      </c>
      <c r="K795" s="49"/>
      <c r="L795" s="42"/>
      <c r="M795" s="86"/>
      <c r="N795" s="71"/>
      <c r="O795" s="72"/>
      <c r="P795" s="70"/>
      <c r="Q795" s="78"/>
      <c r="R795" s="79"/>
      <c r="S795" s="80">
        <f t="shared" si="28"/>
        <v>2029.8</v>
      </c>
      <c r="T795" s="81">
        <f t="shared" si="28"/>
        <v>2109</v>
      </c>
      <c r="U795" s="88">
        <f t="shared" si="28"/>
        <v>2106.5</v>
      </c>
      <c r="V795" s="80">
        <f>+U795/S795*100</f>
        <v>103.77869740861169</v>
      </c>
      <c r="W795" s="81">
        <f>+U795/T795*100</f>
        <v>99.8814604077762</v>
      </c>
      <c r="X795" s="1"/>
    </row>
    <row r="796" spans="1:24" ht="23.25">
      <c r="A796" s="1"/>
      <c r="B796" s="43"/>
      <c r="C796" s="43"/>
      <c r="D796" s="43"/>
      <c r="E796" s="43"/>
      <c r="F796" s="41"/>
      <c r="G796" s="42"/>
      <c r="H796" s="43"/>
      <c r="I796" s="44"/>
      <c r="J796" s="48"/>
      <c r="K796" s="49"/>
      <c r="L796" s="42"/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43"/>
      <c r="C797" s="43"/>
      <c r="D797" s="43"/>
      <c r="E797" s="43"/>
      <c r="F797" s="41"/>
      <c r="G797" s="89" t="s">
        <v>52</v>
      </c>
      <c r="H797" s="43"/>
      <c r="I797" s="44"/>
      <c r="J797" s="48" t="s">
        <v>53</v>
      </c>
      <c r="K797" s="49"/>
      <c r="L797" s="42"/>
      <c r="M797" s="86"/>
      <c r="N797" s="71"/>
      <c r="O797" s="72"/>
      <c r="P797" s="70"/>
      <c r="Q797" s="78"/>
      <c r="R797" s="79"/>
      <c r="S797" s="80">
        <f>SUM(S798:S799)</f>
        <v>79100.6</v>
      </c>
      <c r="T797" s="81">
        <f>SUM(T798:T799)</f>
        <v>90511.4</v>
      </c>
      <c r="U797" s="88">
        <f>SUM(U798:U799)</f>
        <v>88984.1</v>
      </c>
      <c r="V797" s="80">
        <f>+U797/S797*100</f>
        <v>112.49484833237675</v>
      </c>
      <c r="W797" s="81">
        <f>+U797/T797*100</f>
        <v>98.31258824855212</v>
      </c>
      <c r="X797" s="1"/>
    </row>
    <row r="798" spans="1:24" ht="23.25">
      <c r="A798" s="1"/>
      <c r="B798" s="43"/>
      <c r="C798" s="43"/>
      <c r="D798" s="43"/>
      <c r="E798" s="43"/>
      <c r="F798" s="41"/>
      <c r="G798" s="42"/>
      <c r="H798" s="43"/>
      <c r="I798" s="44"/>
      <c r="J798" s="48" t="s">
        <v>42</v>
      </c>
      <c r="K798" s="49"/>
      <c r="L798" s="42"/>
      <c r="M798" s="86"/>
      <c r="N798" s="71"/>
      <c r="O798" s="72"/>
      <c r="P798" s="70"/>
      <c r="Q798" s="78"/>
      <c r="R798" s="79"/>
      <c r="S798" s="80">
        <f aca="true" t="shared" si="29" ref="S798:U799">+S852</f>
        <v>77070.8</v>
      </c>
      <c r="T798" s="81">
        <f t="shared" si="29"/>
        <v>88402.4</v>
      </c>
      <c r="U798" s="88">
        <f t="shared" si="29"/>
        <v>86877.6</v>
      </c>
      <c r="V798" s="80">
        <f>+U798/S798*100</f>
        <v>112.72440405445383</v>
      </c>
      <c r="W798" s="81">
        <f>+U798/T798*100</f>
        <v>98.2751599504086</v>
      </c>
      <c r="X798" s="1"/>
    </row>
    <row r="799" spans="1:24" ht="23.25">
      <c r="A799" s="1"/>
      <c r="B799" s="43"/>
      <c r="C799" s="43"/>
      <c r="D799" s="43"/>
      <c r="E799" s="43"/>
      <c r="F799" s="41"/>
      <c r="G799" s="42"/>
      <c r="H799" s="40"/>
      <c r="I799" s="44"/>
      <c r="J799" s="48" t="s">
        <v>43</v>
      </c>
      <c r="K799" s="49"/>
      <c r="L799" s="42"/>
      <c r="M799" s="86"/>
      <c r="N799" s="71"/>
      <c r="O799" s="72"/>
      <c r="P799" s="70"/>
      <c r="Q799" s="78"/>
      <c r="R799" s="79"/>
      <c r="S799" s="80">
        <f t="shared" si="29"/>
        <v>2029.8</v>
      </c>
      <c r="T799" s="81">
        <f t="shared" si="29"/>
        <v>2109</v>
      </c>
      <c r="U799" s="88">
        <f t="shared" si="29"/>
        <v>2106.5</v>
      </c>
      <c r="V799" s="80">
        <f>+U799/S799*100</f>
        <v>103.77869740861169</v>
      </c>
      <c r="W799" s="81">
        <f>+U799/T799*100</f>
        <v>99.8814604077762</v>
      </c>
      <c r="X799" s="1"/>
    </row>
    <row r="800" spans="1:24" ht="23.25">
      <c r="A800" s="1"/>
      <c r="B800" s="43"/>
      <c r="C800" s="43"/>
      <c r="D800" s="43"/>
      <c r="E800" s="43"/>
      <c r="F800" s="41"/>
      <c r="G800" s="42"/>
      <c r="H800" s="43"/>
      <c r="I800" s="44"/>
      <c r="J800" s="48"/>
      <c r="K800" s="49"/>
      <c r="L800" s="42"/>
      <c r="M800" s="86"/>
      <c r="N800" s="71"/>
      <c r="O800" s="72"/>
      <c r="P800" s="70"/>
      <c r="Q800" s="78"/>
      <c r="R800" s="79"/>
      <c r="S800" s="80"/>
      <c r="T800" s="81"/>
      <c r="U800" s="88"/>
      <c r="V800" s="80"/>
      <c r="W800" s="81"/>
      <c r="X800" s="1"/>
    </row>
    <row r="801" spans="1:24" ht="23.25">
      <c r="A801" s="1"/>
      <c r="B801" s="43"/>
      <c r="C801" s="43"/>
      <c r="D801" s="43"/>
      <c r="E801" s="43"/>
      <c r="F801" s="41"/>
      <c r="G801" s="42"/>
      <c r="H801" s="40"/>
      <c r="I801" s="44"/>
      <c r="J801" s="48" t="s">
        <v>346</v>
      </c>
      <c r="K801" s="49"/>
      <c r="L801" s="42" t="s">
        <v>347</v>
      </c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43"/>
      <c r="C802" s="43"/>
      <c r="D802" s="43"/>
      <c r="E802" s="43"/>
      <c r="F802" s="41"/>
      <c r="G802" s="42"/>
      <c r="H802" s="43"/>
      <c r="I802" s="44"/>
      <c r="J802" s="48" t="s">
        <v>348</v>
      </c>
      <c r="K802" s="49"/>
      <c r="L802" s="42" t="s">
        <v>349</v>
      </c>
      <c r="M802" s="86"/>
      <c r="N802" s="71"/>
      <c r="O802" s="72"/>
      <c r="P802" s="70"/>
      <c r="Q802" s="78"/>
      <c r="R802" s="79"/>
      <c r="S802" s="80"/>
      <c r="T802" s="81"/>
      <c r="U802" s="88"/>
      <c r="V802" s="80"/>
      <c r="W802" s="81"/>
      <c r="X802" s="1"/>
    </row>
    <row r="803" spans="1:24" ht="23.25">
      <c r="A803" s="1"/>
      <c r="B803" s="43"/>
      <c r="C803" s="43"/>
      <c r="D803" s="43"/>
      <c r="E803" s="43"/>
      <c r="F803" s="41"/>
      <c r="G803" s="42"/>
      <c r="H803" s="40"/>
      <c r="I803" s="44"/>
      <c r="J803" s="48"/>
      <c r="K803" s="49"/>
      <c r="L803" s="42" t="s">
        <v>350</v>
      </c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43"/>
      <c r="C804" s="43"/>
      <c r="D804" s="43"/>
      <c r="E804" s="43"/>
      <c r="F804" s="41"/>
      <c r="G804" s="42"/>
      <c r="H804" s="43"/>
      <c r="I804" s="44"/>
      <c r="J804" s="48"/>
      <c r="K804" s="49"/>
      <c r="L804" s="42" t="s">
        <v>351</v>
      </c>
      <c r="M804" s="86"/>
      <c r="N804" s="71"/>
      <c r="O804" s="72"/>
      <c r="P804" s="70"/>
      <c r="Q804" s="78"/>
      <c r="R804" s="79"/>
      <c r="S804" s="80"/>
      <c r="T804" s="81"/>
      <c r="U804" s="88"/>
      <c r="V804" s="80"/>
      <c r="W804" s="81"/>
      <c r="X804" s="1"/>
    </row>
    <row r="805" spans="1:24" ht="23.25">
      <c r="A805" s="1"/>
      <c r="B805" s="43"/>
      <c r="C805" s="43"/>
      <c r="D805" s="43"/>
      <c r="E805" s="43"/>
      <c r="F805" s="41"/>
      <c r="G805" s="42"/>
      <c r="H805" s="43"/>
      <c r="I805" s="44"/>
      <c r="J805" s="48"/>
      <c r="K805" s="49"/>
      <c r="L805" s="42" t="s">
        <v>352</v>
      </c>
      <c r="M805" s="86"/>
      <c r="N805" s="71"/>
      <c r="O805" s="72"/>
      <c r="P805" s="70"/>
      <c r="Q805" s="78"/>
      <c r="R805" s="79"/>
      <c r="S805" s="80"/>
      <c r="T805" s="81"/>
      <c r="U805" s="88"/>
      <c r="V805" s="80"/>
      <c r="W805" s="81"/>
      <c r="X805" s="1"/>
    </row>
    <row r="806" spans="1:24" ht="23.25">
      <c r="A806" s="1"/>
      <c r="B806" s="43"/>
      <c r="C806" s="43"/>
      <c r="D806" s="43"/>
      <c r="E806" s="43"/>
      <c r="F806" s="50"/>
      <c r="G806" s="42"/>
      <c r="H806" s="43"/>
      <c r="I806" s="44"/>
      <c r="J806" s="48"/>
      <c r="K806" s="49"/>
      <c r="L806" s="42" t="s">
        <v>353</v>
      </c>
      <c r="M806" s="86"/>
      <c r="N806" s="71"/>
      <c r="O806" s="72"/>
      <c r="P806" s="70"/>
      <c r="Q806" s="78"/>
      <c r="R806" s="79"/>
      <c r="S806" s="80"/>
      <c r="T806" s="81"/>
      <c r="U806" s="88"/>
      <c r="V806" s="80"/>
      <c r="W806" s="81"/>
      <c r="X806" s="1"/>
    </row>
    <row r="807" spans="1:24" ht="23.25">
      <c r="A807" s="1"/>
      <c r="B807" s="43"/>
      <c r="C807" s="43"/>
      <c r="D807" s="43"/>
      <c r="E807" s="43"/>
      <c r="F807" s="41"/>
      <c r="G807" s="42"/>
      <c r="H807" s="43"/>
      <c r="I807" s="44"/>
      <c r="J807" s="48"/>
      <c r="K807" s="49"/>
      <c r="L807" s="42" t="s">
        <v>354</v>
      </c>
      <c r="M807" s="86"/>
      <c r="N807" s="71"/>
      <c r="O807" s="72"/>
      <c r="P807" s="70"/>
      <c r="Q807" s="78"/>
      <c r="R807" s="79"/>
      <c r="S807" s="80"/>
      <c r="T807" s="81"/>
      <c r="U807" s="88"/>
      <c r="V807" s="80"/>
      <c r="W807" s="81"/>
      <c r="X807" s="1"/>
    </row>
    <row r="808" spans="1:24" ht="23.25">
      <c r="A808" s="1"/>
      <c r="B808" s="43"/>
      <c r="C808" s="43"/>
      <c r="D808" s="43"/>
      <c r="E808" s="43"/>
      <c r="F808" s="50"/>
      <c r="G808" s="42"/>
      <c r="H808" s="43"/>
      <c r="I808" s="44"/>
      <c r="J808" s="48"/>
      <c r="K808" s="49"/>
      <c r="L808" s="42" t="s">
        <v>355</v>
      </c>
      <c r="M808" s="86"/>
      <c r="N808" s="71"/>
      <c r="O808" s="72"/>
      <c r="P808" s="70"/>
      <c r="Q808" s="78"/>
      <c r="R808" s="79"/>
      <c r="S808" s="80"/>
      <c r="T808" s="81"/>
      <c r="U808" s="88"/>
      <c r="V808" s="80"/>
      <c r="W808" s="81"/>
      <c r="X808" s="1"/>
    </row>
    <row r="809" spans="1:24" ht="23.25">
      <c r="A809" s="1"/>
      <c r="B809" s="43"/>
      <c r="C809" s="43"/>
      <c r="D809" s="43"/>
      <c r="E809" s="43"/>
      <c r="F809" s="50"/>
      <c r="G809" s="42"/>
      <c r="H809" s="43"/>
      <c r="I809" s="44"/>
      <c r="J809" s="48"/>
      <c r="K809" s="49"/>
      <c r="L809" s="42" t="s">
        <v>356</v>
      </c>
      <c r="M809" s="86"/>
      <c r="N809" s="71"/>
      <c r="O809" s="72"/>
      <c r="P809" s="70"/>
      <c r="Q809" s="78"/>
      <c r="R809" s="79"/>
      <c r="S809" s="80"/>
      <c r="T809" s="81"/>
      <c r="U809" s="88"/>
      <c r="V809" s="80"/>
      <c r="W809" s="81"/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427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36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25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37</v>
      </c>
      <c r="O814" s="62"/>
      <c r="P814" s="62"/>
      <c r="Q814" s="62"/>
      <c r="R814" s="63"/>
      <c r="S814" s="14" t="s">
        <v>3</v>
      </c>
      <c r="T814" s="15"/>
      <c r="U814" s="15"/>
      <c r="V814" s="15"/>
      <c r="W814" s="16"/>
      <c r="X814" s="1"/>
    </row>
    <row r="815" spans="1:24" ht="23.25">
      <c r="A815" s="1"/>
      <c r="B815" s="20" t="s">
        <v>26</v>
      </c>
      <c r="C815" s="21"/>
      <c r="D815" s="21"/>
      <c r="E815" s="21"/>
      <c r="F815" s="21"/>
      <c r="G815" s="21"/>
      <c r="H815" s="61"/>
      <c r="I815" s="1"/>
      <c r="J815" s="2" t="s">
        <v>5</v>
      </c>
      <c r="K815" s="18"/>
      <c r="L815" s="23" t="s">
        <v>34</v>
      </c>
      <c r="M815" s="23" t="s">
        <v>22</v>
      </c>
      <c r="N815" s="64"/>
      <c r="O815" s="17"/>
      <c r="P815" s="65"/>
      <c r="Q815" s="23" t="s">
        <v>4</v>
      </c>
      <c r="R815" s="16"/>
      <c r="S815" s="20" t="s">
        <v>38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35</v>
      </c>
      <c r="M816" s="30" t="s">
        <v>23</v>
      </c>
      <c r="N816" s="28" t="s">
        <v>7</v>
      </c>
      <c r="O816" s="67" t="s">
        <v>8</v>
      </c>
      <c r="P816" s="28" t="s">
        <v>9</v>
      </c>
      <c r="Q816" s="20" t="s">
        <v>32</v>
      </c>
      <c r="R816" s="22"/>
      <c r="S816" s="24"/>
      <c r="T816" s="25"/>
      <c r="U816" s="1"/>
      <c r="V816" s="14" t="s">
        <v>4</v>
      </c>
      <c r="W816" s="16"/>
      <c r="X816" s="1"/>
    </row>
    <row r="817" spans="1:24" ht="23.25">
      <c r="A817" s="1"/>
      <c r="B817" s="14" t="s">
        <v>15</v>
      </c>
      <c r="C817" s="14" t="s">
        <v>16</v>
      </c>
      <c r="D817" s="14" t="s">
        <v>17</v>
      </c>
      <c r="E817" s="14" t="s">
        <v>18</v>
      </c>
      <c r="F817" s="27" t="s">
        <v>19</v>
      </c>
      <c r="G817" s="2" t="s">
        <v>6</v>
      </c>
      <c r="H817" s="14" t="s">
        <v>20</v>
      </c>
      <c r="I817" s="24"/>
      <c r="J817" s="1"/>
      <c r="K817" s="18"/>
      <c r="L817" s="26" t="s">
        <v>21</v>
      </c>
      <c r="M817" s="28" t="s">
        <v>24</v>
      </c>
      <c r="N817" s="28"/>
      <c r="O817" s="28"/>
      <c r="P817" s="28"/>
      <c r="Q817" s="26" t="s">
        <v>27</v>
      </c>
      <c r="R817" s="29" t="s">
        <v>27</v>
      </c>
      <c r="S817" s="30" t="s">
        <v>7</v>
      </c>
      <c r="T817" s="28" t="s">
        <v>10</v>
      </c>
      <c r="U817" s="26" t="s">
        <v>11</v>
      </c>
      <c r="V817" s="14" t="s">
        <v>12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28</v>
      </c>
      <c r="R818" s="37" t="s">
        <v>29</v>
      </c>
      <c r="S818" s="31"/>
      <c r="T818" s="32"/>
      <c r="U818" s="33"/>
      <c r="V818" s="38" t="s">
        <v>30</v>
      </c>
      <c r="W818" s="39" t="s">
        <v>31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40" t="s">
        <v>122</v>
      </c>
      <c r="C820" s="40" t="s">
        <v>58</v>
      </c>
      <c r="D820" s="40" t="s">
        <v>46</v>
      </c>
      <c r="E820" s="40" t="s">
        <v>48</v>
      </c>
      <c r="F820" s="50" t="s">
        <v>343</v>
      </c>
      <c r="G820" s="89" t="s">
        <v>52</v>
      </c>
      <c r="H820" s="43"/>
      <c r="I820" s="44"/>
      <c r="J820" s="48"/>
      <c r="K820" s="49"/>
      <c r="L820" s="42" t="s">
        <v>357</v>
      </c>
      <c r="M820" s="86"/>
      <c r="N820" s="71"/>
      <c r="O820" s="72"/>
      <c r="P820" s="70"/>
      <c r="Q820" s="78"/>
      <c r="R820" s="79"/>
      <c r="S820" s="80"/>
      <c r="T820" s="81"/>
      <c r="U820" s="88"/>
      <c r="V820" s="80"/>
      <c r="W820" s="81"/>
      <c r="X820" s="1"/>
    </row>
    <row r="821" spans="1:24" ht="23.25">
      <c r="A821" s="1"/>
      <c r="B821" s="40"/>
      <c r="C821" s="40"/>
      <c r="D821" s="40"/>
      <c r="E821" s="40"/>
      <c r="F821" s="41"/>
      <c r="G821" s="42"/>
      <c r="H821" s="43"/>
      <c r="I821" s="44"/>
      <c r="J821" s="48"/>
      <c r="K821" s="49"/>
      <c r="L821" s="42" t="s">
        <v>358</v>
      </c>
      <c r="M821" s="86"/>
      <c r="N821" s="71"/>
      <c r="O821" s="72"/>
      <c r="P821" s="70"/>
      <c r="Q821" s="78"/>
      <c r="R821" s="79"/>
      <c r="S821" s="80"/>
      <c r="T821" s="81"/>
      <c r="U821" s="88"/>
      <c r="V821" s="80"/>
      <c r="W821" s="81"/>
      <c r="X821" s="1"/>
    </row>
    <row r="822" spans="1:24" ht="23.25">
      <c r="A822" s="1"/>
      <c r="B822" s="43"/>
      <c r="C822" s="43"/>
      <c r="D822" s="43"/>
      <c r="E822" s="43"/>
      <c r="F822" s="41"/>
      <c r="G822" s="42"/>
      <c r="H822" s="43"/>
      <c r="I822" s="44"/>
      <c r="J822" s="48"/>
      <c r="K822" s="49"/>
      <c r="L822" s="42" t="s">
        <v>359</v>
      </c>
      <c r="M822" s="86"/>
      <c r="N822" s="71"/>
      <c r="O822" s="72"/>
      <c r="P822" s="70"/>
      <c r="Q822" s="78"/>
      <c r="R822" s="79"/>
      <c r="S822" s="80"/>
      <c r="T822" s="81"/>
      <c r="U822" s="88"/>
      <c r="V822" s="80"/>
      <c r="W822" s="81"/>
      <c r="X822" s="1"/>
    </row>
    <row r="823" spans="1:24" ht="23.25">
      <c r="A823" s="1"/>
      <c r="B823" s="43"/>
      <c r="C823" s="43"/>
      <c r="D823" s="43"/>
      <c r="E823" s="43"/>
      <c r="F823" s="41"/>
      <c r="G823" s="42"/>
      <c r="H823" s="43"/>
      <c r="I823" s="44"/>
      <c r="J823" s="48"/>
      <c r="K823" s="49"/>
      <c r="L823" s="42" t="s">
        <v>360</v>
      </c>
      <c r="M823" s="86" t="s">
        <v>361</v>
      </c>
      <c r="N823" s="71">
        <v>16531992</v>
      </c>
      <c r="O823" s="72">
        <v>16531992</v>
      </c>
      <c r="P823" s="70">
        <v>19141003</v>
      </c>
      <c r="Q823" s="78">
        <f>+P823/N823*100</f>
        <v>115.78158881276981</v>
      </c>
      <c r="R823" s="79">
        <f>+P823/O823*100</f>
        <v>115.78158881276981</v>
      </c>
      <c r="S823" s="80">
        <f>SUM(S824:S825)</f>
        <v>71848</v>
      </c>
      <c r="T823" s="81">
        <f>SUM(T824:T825)</f>
        <v>82431.9</v>
      </c>
      <c r="U823" s="88">
        <f>SUM(U824:U825)</f>
        <v>81192.7</v>
      </c>
      <c r="V823" s="80">
        <f>+U823/S823*100</f>
        <v>113.00620754927068</v>
      </c>
      <c r="W823" s="81">
        <f>+U823/T823*100</f>
        <v>98.4966984868722</v>
      </c>
      <c r="X823" s="1"/>
    </row>
    <row r="824" spans="1:24" ht="23.25">
      <c r="A824" s="1"/>
      <c r="B824" s="43"/>
      <c r="C824" s="43"/>
      <c r="D824" s="43"/>
      <c r="E824" s="43"/>
      <c r="F824" s="50"/>
      <c r="G824" s="42"/>
      <c r="H824" s="43"/>
      <c r="I824" s="44"/>
      <c r="J824" s="48" t="s">
        <v>42</v>
      </c>
      <c r="K824" s="49"/>
      <c r="L824" s="42"/>
      <c r="M824" s="86"/>
      <c r="N824" s="71"/>
      <c r="O824" s="72"/>
      <c r="P824" s="70"/>
      <c r="Q824" s="78"/>
      <c r="R824" s="79"/>
      <c r="S824" s="80">
        <v>71848</v>
      </c>
      <c r="T824" s="81">
        <v>82352.7</v>
      </c>
      <c r="U824" s="88">
        <v>81113.5</v>
      </c>
      <c r="V824" s="80">
        <f>+U824/S824*100</f>
        <v>112.89597483576439</v>
      </c>
      <c r="W824" s="81">
        <f>+U824/T824*100</f>
        <v>98.4952527360973</v>
      </c>
      <c r="X824" s="1"/>
    </row>
    <row r="825" spans="1:24" ht="23.25">
      <c r="A825" s="1"/>
      <c r="B825" s="43"/>
      <c r="C825" s="43"/>
      <c r="D825" s="43"/>
      <c r="E825" s="43"/>
      <c r="F825" s="41"/>
      <c r="G825" s="42"/>
      <c r="H825" s="43"/>
      <c r="I825" s="44"/>
      <c r="J825" s="48" t="s">
        <v>43</v>
      </c>
      <c r="K825" s="49"/>
      <c r="L825" s="42"/>
      <c r="M825" s="86"/>
      <c r="N825" s="71"/>
      <c r="O825" s="72"/>
      <c r="P825" s="70"/>
      <c r="Q825" s="78"/>
      <c r="R825" s="79"/>
      <c r="S825" s="80"/>
      <c r="T825" s="81">
        <v>79.2</v>
      </c>
      <c r="U825" s="88">
        <v>79.2</v>
      </c>
      <c r="V825" s="80"/>
      <c r="W825" s="81">
        <f>+U825/T825*100</f>
        <v>100</v>
      </c>
      <c r="X825" s="1"/>
    </row>
    <row r="826" spans="1:24" ht="23.25">
      <c r="A826" s="1"/>
      <c r="B826" s="43"/>
      <c r="C826" s="43"/>
      <c r="D826" s="43"/>
      <c r="E826" s="43"/>
      <c r="F826" s="41"/>
      <c r="G826" s="42"/>
      <c r="H826" s="40"/>
      <c r="I826" s="44"/>
      <c r="J826" s="48"/>
      <c r="K826" s="49"/>
      <c r="L826" s="42"/>
      <c r="M826" s="86"/>
      <c r="N826" s="71"/>
      <c r="O826" s="72"/>
      <c r="P826" s="70"/>
      <c r="Q826" s="78"/>
      <c r="R826" s="79"/>
      <c r="S826" s="80"/>
      <c r="T826" s="81"/>
      <c r="U826" s="88"/>
      <c r="V826" s="80"/>
      <c r="W826" s="81"/>
      <c r="X826" s="1"/>
    </row>
    <row r="827" spans="1:24" ht="23.25">
      <c r="A827" s="1"/>
      <c r="B827" s="43"/>
      <c r="C827" s="43"/>
      <c r="D827" s="43"/>
      <c r="E827" s="43"/>
      <c r="F827" s="41"/>
      <c r="G827" s="42"/>
      <c r="H827" s="43"/>
      <c r="I827" s="44"/>
      <c r="J827" s="48" t="s">
        <v>362</v>
      </c>
      <c r="K827" s="49"/>
      <c r="L827" s="42" t="s">
        <v>363</v>
      </c>
      <c r="M827" s="86"/>
      <c r="N827" s="71"/>
      <c r="O827" s="72"/>
      <c r="P827" s="70"/>
      <c r="Q827" s="78"/>
      <c r="R827" s="79"/>
      <c r="S827" s="80"/>
      <c r="T827" s="81"/>
      <c r="U827" s="88"/>
      <c r="V827" s="80"/>
      <c r="W827" s="81"/>
      <c r="X827" s="1"/>
    </row>
    <row r="828" spans="1:24" ht="23.25">
      <c r="A828" s="1"/>
      <c r="B828" s="43"/>
      <c r="C828" s="43"/>
      <c r="D828" s="43"/>
      <c r="E828" s="43"/>
      <c r="F828" s="41"/>
      <c r="G828" s="42"/>
      <c r="H828" s="43"/>
      <c r="I828" s="44"/>
      <c r="J828" s="48" t="s">
        <v>364</v>
      </c>
      <c r="K828" s="49"/>
      <c r="L828" s="42" t="s">
        <v>365</v>
      </c>
      <c r="M828" s="86"/>
      <c r="N828" s="71"/>
      <c r="O828" s="72"/>
      <c r="P828" s="70"/>
      <c r="Q828" s="78"/>
      <c r="R828" s="79"/>
      <c r="S828" s="80"/>
      <c r="T828" s="81"/>
      <c r="U828" s="88"/>
      <c r="V828" s="80"/>
      <c r="W828" s="81"/>
      <c r="X828" s="1"/>
    </row>
    <row r="829" spans="1:24" ht="23.25">
      <c r="A829" s="1"/>
      <c r="B829" s="43"/>
      <c r="C829" s="43"/>
      <c r="D829" s="43"/>
      <c r="E829" s="43"/>
      <c r="F829" s="41"/>
      <c r="G829" s="42"/>
      <c r="H829" s="43"/>
      <c r="I829" s="44"/>
      <c r="J829" s="48"/>
      <c r="K829" s="49"/>
      <c r="L829" s="42" t="s">
        <v>145</v>
      </c>
      <c r="M829" s="86"/>
      <c r="N829" s="71"/>
      <c r="O829" s="72"/>
      <c r="P829" s="70"/>
      <c r="Q829" s="78"/>
      <c r="R829" s="79"/>
      <c r="S829" s="80"/>
      <c r="T829" s="81"/>
      <c r="U829" s="88"/>
      <c r="V829" s="80"/>
      <c r="W829" s="81"/>
      <c r="X829" s="1"/>
    </row>
    <row r="830" spans="1:24" ht="23.25">
      <c r="A830" s="1"/>
      <c r="B830" s="43"/>
      <c r="C830" s="43"/>
      <c r="D830" s="43"/>
      <c r="E830" s="43"/>
      <c r="F830" s="41"/>
      <c r="G830" s="42"/>
      <c r="H830" s="43"/>
      <c r="I830" s="44"/>
      <c r="J830" s="48"/>
      <c r="K830" s="49"/>
      <c r="L830" s="42" t="s">
        <v>366</v>
      </c>
      <c r="M830" s="86"/>
      <c r="N830" s="71"/>
      <c r="O830" s="72"/>
      <c r="P830" s="70"/>
      <c r="Q830" s="78"/>
      <c r="R830" s="79"/>
      <c r="S830" s="80"/>
      <c r="T830" s="81"/>
      <c r="U830" s="88"/>
      <c r="V830" s="80"/>
      <c r="W830" s="81"/>
      <c r="X830" s="1"/>
    </row>
    <row r="831" spans="1:24" ht="23.25">
      <c r="A831" s="1"/>
      <c r="B831" s="43"/>
      <c r="C831" s="43"/>
      <c r="D831" s="43"/>
      <c r="E831" s="43"/>
      <c r="F831" s="41"/>
      <c r="G831" s="42"/>
      <c r="H831" s="43"/>
      <c r="I831" s="44"/>
      <c r="J831" s="48"/>
      <c r="K831" s="49"/>
      <c r="L831" s="42" t="s">
        <v>367</v>
      </c>
      <c r="M831" s="86"/>
      <c r="N831" s="71"/>
      <c r="O831" s="72"/>
      <c r="P831" s="70"/>
      <c r="Q831" s="78"/>
      <c r="R831" s="79"/>
      <c r="S831" s="80"/>
      <c r="T831" s="81"/>
      <c r="U831" s="88"/>
      <c r="V831" s="80"/>
      <c r="W831" s="81"/>
      <c r="X831" s="1"/>
    </row>
    <row r="832" spans="1:24" ht="23.25">
      <c r="A832" s="1"/>
      <c r="B832" s="43"/>
      <c r="C832" s="43"/>
      <c r="D832" s="43"/>
      <c r="E832" s="43"/>
      <c r="F832" s="50"/>
      <c r="G832" s="42"/>
      <c r="H832" s="43"/>
      <c r="I832" s="44"/>
      <c r="J832" s="48"/>
      <c r="K832" s="49"/>
      <c r="L832" s="42" t="s">
        <v>368</v>
      </c>
      <c r="M832" s="86"/>
      <c r="N832" s="71"/>
      <c r="O832" s="72"/>
      <c r="P832" s="70"/>
      <c r="Q832" s="78"/>
      <c r="R832" s="79"/>
      <c r="S832" s="80"/>
      <c r="T832" s="81"/>
      <c r="U832" s="88"/>
      <c r="V832" s="80"/>
      <c r="W832" s="81"/>
      <c r="X832" s="1"/>
    </row>
    <row r="833" spans="1:24" ht="23.25">
      <c r="A833" s="1"/>
      <c r="B833" s="43"/>
      <c r="C833" s="43"/>
      <c r="D833" s="43"/>
      <c r="E833" s="43"/>
      <c r="F833" s="41"/>
      <c r="G833" s="42"/>
      <c r="H833" s="43"/>
      <c r="I833" s="44"/>
      <c r="J833" s="48"/>
      <c r="K833" s="49"/>
      <c r="L833" s="42" t="s">
        <v>369</v>
      </c>
      <c r="M833" s="86" t="s">
        <v>370</v>
      </c>
      <c r="N833" s="71"/>
      <c r="O833" s="72"/>
      <c r="P833" s="70"/>
      <c r="Q833" s="78"/>
      <c r="R833" s="79"/>
      <c r="S833" s="80"/>
      <c r="T833" s="81"/>
      <c r="U833" s="88"/>
      <c r="V833" s="80"/>
      <c r="W833" s="81"/>
      <c r="X833" s="1"/>
    </row>
    <row r="834" spans="1:24" ht="23.25">
      <c r="A834" s="1"/>
      <c r="B834" s="43"/>
      <c r="C834" s="43"/>
      <c r="D834" s="43"/>
      <c r="E834" s="43"/>
      <c r="F834" s="41"/>
      <c r="G834" s="42"/>
      <c r="H834" s="40"/>
      <c r="I834" s="44"/>
      <c r="J834" s="48"/>
      <c r="K834" s="49"/>
      <c r="L834" s="42" t="s">
        <v>371</v>
      </c>
      <c r="M834" s="86" t="s">
        <v>372</v>
      </c>
      <c r="N834" s="71">
        <v>67439</v>
      </c>
      <c r="O834" s="72">
        <v>67439</v>
      </c>
      <c r="P834" s="70">
        <v>67596</v>
      </c>
      <c r="Q834" s="78">
        <f>+P834/N834*100</f>
        <v>100.23280297750561</v>
      </c>
      <c r="R834" s="79">
        <f>+P834/O834*100</f>
        <v>100.23280297750561</v>
      </c>
      <c r="S834" s="80">
        <f>SUM(S835:S836)</f>
        <v>1284.8</v>
      </c>
      <c r="T834" s="81">
        <f>SUM(T835:T836)</f>
        <v>1431.6</v>
      </c>
      <c r="U834" s="88">
        <f>SUM(U835:U836)</f>
        <v>1250</v>
      </c>
      <c r="V834" s="80">
        <f>+U834/S834*100</f>
        <v>97.29140722291407</v>
      </c>
      <c r="W834" s="81">
        <f>+U834/T834*100</f>
        <v>87.31489242805253</v>
      </c>
      <c r="X834" s="1"/>
    </row>
    <row r="835" spans="1:24" ht="23.25">
      <c r="A835" s="1"/>
      <c r="B835" s="43"/>
      <c r="C835" s="43"/>
      <c r="D835" s="43"/>
      <c r="E835" s="43"/>
      <c r="F835" s="41"/>
      <c r="G835" s="42"/>
      <c r="H835" s="40"/>
      <c r="I835" s="44"/>
      <c r="J835" s="48" t="s">
        <v>42</v>
      </c>
      <c r="K835" s="49"/>
      <c r="L835" s="42"/>
      <c r="M835" s="86"/>
      <c r="N835" s="71"/>
      <c r="O835" s="72"/>
      <c r="P835" s="70"/>
      <c r="Q835" s="78"/>
      <c r="R835" s="79"/>
      <c r="S835" s="80">
        <v>1284.8</v>
      </c>
      <c r="T835" s="81">
        <v>1431.6</v>
      </c>
      <c r="U835" s="88">
        <v>1250</v>
      </c>
      <c r="V835" s="80">
        <f>+U835/S835*100</f>
        <v>97.29140722291407</v>
      </c>
      <c r="W835" s="81">
        <f>+U835/T835*100</f>
        <v>87.31489242805253</v>
      </c>
      <c r="X835" s="1"/>
    </row>
    <row r="836" spans="1:24" ht="23.25">
      <c r="A836" s="1"/>
      <c r="B836" s="43"/>
      <c r="C836" s="43"/>
      <c r="D836" s="43"/>
      <c r="E836" s="43"/>
      <c r="F836" s="41"/>
      <c r="G836" s="42"/>
      <c r="H836" s="43"/>
      <c r="I836" s="44"/>
      <c r="J836" s="48" t="s">
        <v>43</v>
      </c>
      <c r="K836" s="49"/>
      <c r="L836" s="42"/>
      <c r="M836" s="86"/>
      <c r="N836" s="71"/>
      <c r="O836" s="72"/>
      <c r="P836" s="70"/>
      <c r="Q836" s="78"/>
      <c r="R836" s="79"/>
      <c r="S836" s="80"/>
      <c r="T836" s="81"/>
      <c r="U836" s="88"/>
      <c r="V836" s="80"/>
      <c r="W836" s="81"/>
      <c r="X836" s="1"/>
    </row>
    <row r="837" spans="1:24" ht="23.25">
      <c r="A837" s="1"/>
      <c r="B837" s="43"/>
      <c r="C837" s="43"/>
      <c r="D837" s="43"/>
      <c r="E837" s="43"/>
      <c r="F837" s="41"/>
      <c r="G837" s="42"/>
      <c r="H837" s="43"/>
      <c r="I837" s="44"/>
      <c r="J837" s="48"/>
      <c r="K837" s="49"/>
      <c r="L837" s="42"/>
      <c r="M837" s="86"/>
      <c r="N837" s="71"/>
      <c r="O837" s="72"/>
      <c r="P837" s="70"/>
      <c r="Q837" s="78"/>
      <c r="R837" s="79"/>
      <c r="S837" s="80"/>
      <c r="T837" s="81"/>
      <c r="U837" s="88"/>
      <c r="V837" s="80"/>
      <c r="W837" s="81"/>
      <c r="X837" s="1"/>
    </row>
    <row r="838" spans="1:24" ht="23.25">
      <c r="A838" s="1"/>
      <c r="B838" s="43"/>
      <c r="C838" s="43"/>
      <c r="D838" s="43"/>
      <c r="E838" s="43"/>
      <c r="F838" s="41"/>
      <c r="G838" s="42"/>
      <c r="H838" s="43"/>
      <c r="I838" s="44"/>
      <c r="J838" s="48" t="s">
        <v>129</v>
      </c>
      <c r="K838" s="49"/>
      <c r="L838" s="42" t="s">
        <v>373</v>
      </c>
      <c r="M838" s="86"/>
      <c r="N838" s="71"/>
      <c r="O838" s="72"/>
      <c r="P838" s="70"/>
      <c r="Q838" s="78"/>
      <c r="R838" s="79"/>
      <c r="S838" s="80"/>
      <c r="T838" s="81"/>
      <c r="U838" s="88"/>
      <c r="V838" s="80"/>
      <c r="W838" s="81"/>
      <c r="X838" s="1"/>
    </row>
    <row r="839" spans="1:24" ht="23.25">
      <c r="A839" s="1"/>
      <c r="B839" s="43"/>
      <c r="C839" s="43"/>
      <c r="D839" s="43"/>
      <c r="E839" s="43"/>
      <c r="F839" s="41"/>
      <c r="G839" s="42"/>
      <c r="H839" s="43"/>
      <c r="I839" s="44"/>
      <c r="J839" s="48" t="s">
        <v>131</v>
      </c>
      <c r="K839" s="49"/>
      <c r="L839" s="42" t="s">
        <v>374</v>
      </c>
      <c r="M839" s="86"/>
      <c r="N839" s="71"/>
      <c r="O839" s="72"/>
      <c r="P839" s="70"/>
      <c r="Q839" s="78"/>
      <c r="R839" s="79"/>
      <c r="S839" s="80"/>
      <c r="T839" s="81"/>
      <c r="U839" s="88"/>
      <c r="V839" s="80"/>
      <c r="W839" s="81"/>
      <c r="X839" s="1"/>
    </row>
    <row r="840" spans="1:24" ht="23.25">
      <c r="A840" s="1"/>
      <c r="B840" s="43"/>
      <c r="C840" s="43"/>
      <c r="D840" s="43"/>
      <c r="E840" s="43"/>
      <c r="F840" s="41"/>
      <c r="G840" s="42"/>
      <c r="H840" s="43"/>
      <c r="I840" s="44"/>
      <c r="J840" s="48" t="s">
        <v>133</v>
      </c>
      <c r="K840" s="49"/>
      <c r="L840" s="42" t="s">
        <v>375</v>
      </c>
      <c r="M840" s="86"/>
      <c r="N840" s="71"/>
      <c r="O840" s="72"/>
      <c r="P840" s="70"/>
      <c r="Q840" s="78"/>
      <c r="R840" s="79"/>
      <c r="S840" s="80"/>
      <c r="T840" s="81"/>
      <c r="U840" s="88"/>
      <c r="V840" s="80"/>
      <c r="W840" s="81"/>
      <c r="X840" s="1"/>
    </row>
    <row r="841" spans="1:24" ht="23.25">
      <c r="A841" s="1"/>
      <c r="B841" s="43"/>
      <c r="C841" s="43"/>
      <c r="D841" s="43"/>
      <c r="E841" s="43"/>
      <c r="F841" s="41"/>
      <c r="G841" s="42"/>
      <c r="H841" s="43"/>
      <c r="I841" s="44"/>
      <c r="J841" s="48"/>
      <c r="K841" s="49"/>
      <c r="L841" s="42" t="s">
        <v>145</v>
      </c>
      <c r="M841" s="86"/>
      <c r="N841" s="71"/>
      <c r="O841" s="72"/>
      <c r="P841" s="70"/>
      <c r="Q841" s="78"/>
      <c r="R841" s="79"/>
      <c r="S841" s="80"/>
      <c r="T841" s="81"/>
      <c r="U841" s="88"/>
      <c r="V841" s="80"/>
      <c r="W841" s="81"/>
      <c r="X841" s="1"/>
    </row>
    <row r="842" spans="1:24" ht="23.25">
      <c r="A842" s="1"/>
      <c r="B842" s="43"/>
      <c r="C842" s="43"/>
      <c r="D842" s="43"/>
      <c r="E842" s="43"/>
      <c r="F842" s="41"/>
      <c r="G842" s="42"/>
      <c r="H842" s="43"/>
      <c r="I842" s="44"/>
      <c r="J842" s="48"/>
      <c r="K842" s="49"/>
      <c r="L842" s="42" t="s">
        <v>376</v>
      </c>
      <c r="M842" s="86"/>
      <c r="N842" s="71"/>
      <c r="O842" s="72"/>
      <c r="P842" s="70"/>
      <c r="Q842" s="78"/>
      <c r="R842" s="79"/>
      <c r="S842" s="80"/>
      <c r="T842" s="81"/>
      <c r="U842" s="88"/>
      <c r="V842" s="80"/>
      <c r="W842" s="81"/>
      <c r="X842" s="1"/>
    </row>
    <row r="843" spans="1:24" ht="23.25">
      <c r="A843" s="1"/>
      <c r="B843" s="43"/>
      <c r="C843" s="43"/>
      <c r="D843" s="43"/>
      <c r="E843" s="43"/>
      <c r="F843" s="41"/>
      <c r="G843" s="42"/>
      <c r="H843" s="43"/>
      <c r="I843" s="44"/>
      <c r="J843" s="48"/>
      <c r="K843" s="49"/>
      <c r="L843" s="42" t="s">
        <v>377</v>
      </c>
      <c r="M843" s="86"/>
      <c r="N843" s="71"/>
      <c r="O843" s="72"/>
      <c r="P843" s="70"/>
      <c r="Q843" s="78"/>
      <c r="R843" s="79"/>
      <c r="S843" s="80"/>
      <c r="T843" s="81"/>
      <c r="U843" s="88"/>
      <c r="V843" s="80"/>
      <c r="W843" s="81"/>
      <c r="X843" s="1"/>
    </row>
    <row r="844" spans="1:24" ht="23.25">
      <c r="A844" s="1"/>
      <c r="B844" s="43"/>
      <c r="C844" s="43"/>
      <c r="D844" s="43"/>
      <c r="E844" s="43"/>
      <c r="F844" s="41"/>
      <c r="G844" s="42"/>
      <c r="H844" s="40"/>
      <c r="I844" s="44"/>
      <c r="J844" s="48"/>
      <c r="K844" s="49"/>
      <c r="L844" s="42" t="s">
        <v>378</v>
      </c>
      <c r="M844" s="86"/>
      <c r="N844" s="71"/>
      <c r="O844" s="72"/>
      <c r="P844" s="70"/>
      <c r="Q844" s="78"/>
      <c r="R844" s="79"/>
      <c r="S844" s="80"/>
      <c r="T844" s="81"/>
      <c r="U844" s="88"/>
      <c r="V844" s="80"/>
      <c r="W844" s="81"/>
      <c r="X844" s="1"/>
    </row>
    <row r="845" spans="1:24" ht="23.25">
      <c r="A845" s="1"/>
      <c r="B845" s="43"/>
      <c r="C845" s="43"/>
      <c r="D845" s="43"/>
      <c r="E845" s="43"/>
      <c r="F845" s="41"/>
      <c r="G845" s="42"/>
      <c r="H845" s="43"/>
      <c r="I845" s="44"/>
      <c r="J845" s="48"/>
      <c r="K845" s="49"/>
      <c r="L845" s="42" t="s">
        <v>379</v>
      </c>
      <c r="M845" s="86"/>
      <c r="N845" s="71"/>
      <c r="O845" s="72"/>
      <c r="P845" s="70"/>
      <c r="Q845" s="78"/>
      <c r="R845" s="79"/>
      <c r="S845" s="80"/>
      <c r="T845" s="81"/>
      <c r="U845" s="88"/>
      <c r="V845" s="80"/>
      <c r="W845" s="81"/>
      <c r="X845" s="1"/>
    </row>
    <row r="846" spans="1:24" ht="23.25">
      <c r="A846" s="1"/>
      <c r="B846" s="43"/>
      <c r="C846" s="43"/>
      <c r="D846" s="43"/>
      <c r="E846" s="43"/>
      <c r="F846" s="41"/>
      <c r="G846" s="42"/>
      <c r="H846" s="40"/>
      <c r="I846" s="44"/>
      <c r="J846" s="48"/>
      <c r="K846" s="49"/>
      <c r="L846" s="42" t="s">
        <v>380</v>
      </c>
      <c r="M846" s="86" t="s">
        <v>150</v>
      </c>
      <c r="N846" s="71">
        <v>1</v>
      </c>
      <c r="O846" s="72">
        <v>1</v>
      </c>
      <c r="P846" s="70">
        <v>1</v>
      </c>
      <c r="Q846" s="78">
        <f>+P846/N846*100</f>
        <v>100</v>
      </c>
      <c r="R846" s="79">
        <f>+P846/O846*100</f>
        <v>100</v>
      </c>
      <c r="S846" s="80">
        <f>SUM(S847:S848)</f>
        <v>5967.8</v>
      </c>
      <c r="T846" s="81">
        <f>SUM(T847:T848)</f>
        <v>6647.900000000001</v>
      </c>
      <c r="U846" s="88">
        <f>SUM(U847:U848)</f>
        <v>6541.400000000001</v>
      </c>
      <c r="V846" s="80">
        <f>+U846/S846*100</f>
        <v>109.61158215757902</v>
      </c>
      <c r="W846" s="81">
        <f>+U846/T846*100</f>
        <v>98.39799034281502</v>
      </c>
      <c r="X846" s="1"/>
    </row>
    <row r="847" spans="1:24" ht="23.25">
      <c r="A847" s="1"/>
      <c r="B847" s="43"/>
      <c r="C847" s="43"/>
      <c r="D847" s="43"/>
      <c r="E847" s="43"/>
      <c r="F847" s="41"/>
      <c r="G847" s="42"/>
      <c r="H847" s="43"/>
      <c r="I847" s="44"/>
      <c r="J847" s="48" t="s">
        <v>42</v>
      </c>
      <c r="K847" s="49"/>
      <c r="L847" s="42"/>
      <c r="M847" s="86"/>
      <c r="N847" s="71"/>
      <c r="O847" s="72"/>
      <c r="P847" s="70"/>
      <c r="Q847" s="78"/>
      <c r="R847" s="79"/>
      <c r="S847" s="80">
        <v>3938</v>
      </c>
      <c r="T847" s="81">
        <v>4618.1</v>
      </c>
      <c r="U847" s="88">
        <v>4514.1</v>
      </c>
      <c r="V847" s="80">
        <f>+U847/S847*100</f>
        <v>114.62925342813612</v>
      </c>
      <c r="W847" s="81">
        <f>+U847/T847*100</f>
        <v>97.74799159827636</v>
      </c>
      <c r="X847" s="1"/>
    </row>
    <row r="848" spans="1:24" ht="23.25">
      <c r="A848" s="1"/>
      <c r="B848" s="43"/>
      <c r="C848" s="43"/>
      <c r="D848" s="43"/>
      <c r="E848" s="43"/>
      <c r="F848" s="41"/>
      <c r="G848" s="42"/>
      <c r="H848" s="40"/>
      <c r="I848" s="44"/>
      <c r="J848" s="48" t="s">
        <v>43</v>
      </c>
      <c r="K848" s="49"/>
      <c r="L848" s="42"/>
      <c r="M848" s="86"/>
      <c r="N848" s="71"/>
      <c r="O848" s="72"/>
      <c r="P848" s="70"/>
      <c r="Q848" s="78"/>
      <c r="R848" s="79"/>
      <c r="S848" s="80">
        <v>2029.8</v>
      </c>
      <c r="T848" s="81">
        <v>2029.8</v>
      </c>
      <c r="U848" s="88">
        <v>2027.3</v>
      </c>
      <c r="V848" s="80">
        <f>+U848/S848*100</f>
        <v>99.87683515617303</v>
      </c>
      <c r="W848" s="81">
        <f>+U848/T848*100</f>
        <v>99.87683515617303</v>
      </c>
      <c r="X848" s="1"/>
    </row>
    <row r="849" spans="1:24" ht="23.25">
      <c r="A849" s="1"/>
      <c r="B849" s="43"/>
      <c r="C849" s="43"/>
      <c r="D849" s="43"/>
      <c r="E849" s="43"/>
      <c r="F849" s="41"/>
      <c r="G849" s="42"/>
      <c r="H849" s="43"/>
      <c r="I849" s="44"/>
      <c r="J849" s="48"/>
      <c r="K849" s="49"/>
      <c r="L849" s="42"/>
      <c r="M849" s="86"/>
      <c r="N849" s="71"/>
      <c r="O849" s="72"/>
      <c r="P849" s="70"/>
      <c r="Q849" s="78"/>
      <c r="R849" s="79"/>
      <c r="S849" s="80"/>
      <c r="T849" s="81"/>
      <c r="U849" s="88"/>
      <c r="V849" s="80"/>
      <c r="W849" s="81"/>
      <c r="X849" s="1"/>
    </row>
    <row r="850" spans="1:24" ht="23.25">
      <c r="A850" s="1"/>
      <c r="B850" s="43"/>
      <c r="C850" s="43"/>
      <c r="D850" s="43"/>
      <c r="E850" s="43"/>
      <c r="F850" s="41"/>
      <c r="G850" s="42"/>
      <c r="H850" s="43"/>
      <c r="I850" s="44"/>
      <c r="J850" s="48"/>
      <c r="K850" s="49"/>
      <c r="L850" s="42"/>
      <c r="M850" s="86"/>
      <c r="N850" s="71"/>
      <c r="O850" s="72"/>
      <c r="P850" s="70"/>
      <c r="Q850" s="78"/>
      <c r="R850" s="79"/>
      <c r="S850" s="80"/>
      <c r="T850" s="81"/>
      <c r="U850" s="88"/>
      <c r="V850" s="80"/>
      <c r="W850" s="81"/>
      <c r="X850" s="1"/>
    </row>
    <row r="851" spans="1:24" ht="23.25">
      <c r="A851" s="1"/>
      <c r="B851" s="43"/>
      <c r="C851" s="43"/>
      <c r="D851" s="43"/>
      <c r="E851" s="43"/>
      <c r="F851" s="50"/>
      <c r="G851" s="42"/>
      <c r="H851" s="40" t="s">
        <v>107</v>
      </c>
      <c r="I851" s="44"/>
      <c r="J851" s="48" t="s">
        <v>108</v>
      </c>
      <c r="K851" s="49"/>
      <c r="L851" s="42"/>
      <c r="M851" s="86"/>
      <c r="N851" s="71"/>
      <c r="O851" s="72"/>
      <c r="P851" s="70"/>
      <c r="Q851" s="78"/>
      <c r="R851" s="79"/>
      <c r="S851" s="80">
        <f>SUM(S852:S853)</f>
        <v>79100.6</v>
      </c>
      <c r="T851" s="81">
        <f>SUM(T852:T853)</f>
        <v>90511.4</v>
      </c>
      <c r="U851" s="88">
        <f>SUM(U852:U853)</f>
        <v>88984.1</v>
      </c>
      <c r="V851" s="80">
        <f>+U851/S851*100</f>
        <v>112.49484833237675</v>
      </c>
      <c r="W851" s="81">
        <f>+U851/T851*100</f>
        <v>98.31258824855212</v>
      </c>
      <c r="X851" s="1"/>
    </row>
    <row r="852" spans="1:24" ht="23.25">
      <c r="A852" s="1"/>
      <c r="B852" s="43"/>
      <c r="C852" s="43"/>
      <c r="D852" s="43"/>
      <c r="E852" s="43"/>
      <c r="F852" s="41"/>
      <c r="G852" s="42"/>
      <c r="H852" s="43"/>
      <c r="I852" s="44"/>
      <c r="J852" s="48" t="s">
        <v>42</v>
      </c>
      <c r="K852" s="49"/>
      <c r="L852" s="42"/>
      <c r="M852" s="86"/>
      <c r="N852" s="71"/>
      <c r="O852" s="72"/>
      <c r="P852" s="70"/>
      <c r="Q852" s="78"/>
      <c r="R852" s="79"/>
      <c r="S852" s="80">
        <f aca="true" t="shared" si="30" ref="S852:U853">+S847+S835+S824</f>
        <v>77070.8</v>
      </c>
      <c r="T852" s="81">
        <f t="shared" si="30"/>
        <v>88402.4</v>
      </c>
      <c r="U852" s="88">
        <f t="shared" si="30"/>
        <v>86877.6</v>
      </c>
      <c r="V852" s="80">
        <f>+U852/S852*100</f>
        <v>112.72440405445383</v>
      </c>
      <c r="W852" s="81">
        <f>+U852/T852*100</f>
        <v>98.2751599504086</v>
      </c>
      <c r="X852" s="1"/>
    </row>
    <row r="853" spans="1:24" ht="23.25">
      <c r="A853" s="1"/>
      <c r="B853" s="43"/>
      <c r="C853" s="43"/>
      <c r="D853" s="43"/>
      <c r="E853" s="43"/>
      <c r="F853" s="50"/>
      <c r="G853" s="42"/>
      <c r="H853" s="43"/>
      <c r="I853" s="44"/>
      <c r="J853" s="48" t="s">
        <v>43</v>
      </c>
      <c r="K853" s="49"/>
      <c r="L853" s="42"/>
      <c r="M853" s="86"/>
      <c r="N853" s="71"/>
      <c r="O853" s="72"/>
      <c r="P853" s="70"/>
      <c r="Q853" s="78"/>
      <c r="R853" s="79"/>
      <c r="S853" s="80">
        <f t="shared" si="30"/>
        <v>2029.8</v>
      </c>
      <c r="T853" s="81">
        <f t="shared" si="30"/>
        <v>2109</v>
      </c>
      <c r="U853" s="88">
        <f t="shared" si="30"/>
        <v>2106.5</v>
      </c>
      <c r="V853" s="80">
        <f>+U853/S853*100</f>
        <v>103.77869740861169</v>
      </c>
      <c r="W853" s="81">
        <f>+U853/T853*100</f>
        <v>99.8814604077762</v>
      </c>
      <c r="X853" s="1"/>
    </row>
    <row r="854" spans="1:24" ht="23.25">
      <c r="A854" s="1"/>
      <c r="B854" s="43"/>
      <c r="C854" s="43"/>
      <c r="D854" s="43"/>
      <c r="E854" s="43"/>
      <c r="F854" s="50"/>
      <c r="G854" s="42"/>
      <c r="H854" s="43"/>
      <c r="I854" s="44"/>
      <c r="J854" s="48"/>
      <c r="K854" s="49"/>
      <c r="L854" s="42"/>
      <c r="M854" s="86"/>
      <c r="N854" s="71"/>
      <c r="O854" s="72"/>
      <c r="P854" s="70"/>
      <c r="Q854" s="78"/>
      <c r="R854" s="79"/>
      <c r="S854" s="80"/>
      <c r="T854" s="81"/>
      <c r="U854" s="88"/>
      <c r="V854" s="80"/>
      <c r="W854" s="81"/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428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36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25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37</v>
      </c>
      <c r="O859" s="62"/>
      <c r="P859" s="62"/>
      <c r="Q859" s="62"/>
      <c r="R859" s="63"/>
      <c r="S859" s="14" t="s">
        <v>3</v>
      </c>
      <c r="T859" s="15"/>
      <c r="U859" s="15"/>
      <c r="V859" s="15"/>
      <c r="W859" s="16"/>
      <c r="X859" s="1"/>
    </row>
    <row r="860" spans="1:24" ht="23.25">
      <c r="A860" s="1"/>
      <c r="B860" s="20" t="s">
        <v>26</v>
      </c>
      <c r="C860" s="21"/>
      <c r="D860" s="21"/>
      <c r="E860" s="21"/>
      <c r="F860" s="21"/>
      <c r="G860" s="21"/>
      <c r="H860" s="61"/>
      <c r="I860" s="1"/>
      <c r="J860" s="2" t="s">
        <v>5</v>
      </c>
      <c r="K860" s="18"/>
      <c r="L860" s="23" t="s">
        <v>34</v>
      </c>
      <c r="M860" s="23" t="s">
        <v>22</v>
      </c>
      <c r="N860" s="64"/>
      <c r="O860" s="17"/>
      <c r="P860" s="65"/>
      <c r="Q860" s="23" t="s">
        <v>4</v>
      </c>
      <c r="R860" s="16"/>
      <c r="S860" s="20" t="s">
        <v>38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35</v>
      </c>
      <c r="M861" s="30" t="s">
        <v>23</v>
      </c>
      <c r="N861" s="28" t="s">
        <v>7</v>
      </c>
      <c r="O861" s="67" t="s">
        <v>8</v>
      </c>
      <c r="P861" s="28" t="s">
        <v>9</v>
      </c>
      <c r="Q861" s="20" t="s">
        <v>32</v>
      </c>
      <c r="R861" s="22"/>
      <c r="S861" s="24"/>
      <c r="T861" s="25"/>
      <c r="U861" s="1"/>
      <c r="V861" s="14" t="s">
        <v>4</v>
      </c>
      <c r="W861" s="16"/>
      <c r="X861" s="1"/>
    </row>
    <row r="862" spans="1:24" ht="23.25">
      <c r="A862" s="1"/>
      <c r="B862" s="14" t="s">
        <v>15</v>
      </c>
      <c r="C862" s="14" t="s">
        <v>16</v>
      </c>
      <c r="D862" s="14" t="s">
        <v>17</v>
      </c>
      <c r="E862" s="14" t="s">
        <v>18</v>
      </c>
      <c r="F862" s="27" t="s">
        <v>19</v>
      </c>
      <c r="G862" s="2" t="s">
        <v>6</v>
      </c>
      <c r="H862" s="14" t="s">
        <v>20</v>
      </c>
      <c r="I862" s="24"/>
      <c r="J862" s="1"/>
      <c r="K862" s="18"/>
      <c r="L862" s="26" t="s">
        <v>21</v>
      </c>
      <c r="M862" s="28" t="s">
        <v>24</v>
      </c>
      <c r="N862" s="28"/>
      <c r="O862" s="28"/>
      <c r="P862" s="28"/>
      <c r="Q862" s="26" t="s">
        <v>27</v>
      </c>
      <c r="R862" s="29" t="s">
        <v>27</v>
      </c>
      <c r="S862" s="30" t="s">
        <v>7</v>
      </c>
      <c r="T862" s="28" t="s">
        <v>10</v>
      </c>
      <c r="U862" s="26" t="s">
        <v>11</v>
      </c>
      <c r="V862" s="14" t="s">
        <v>12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28</v>
      </c>
      <c r="R863" s="37" t="s">
        <v>29</v>
      </c>
      <c r="S863" s="31"/>
      <c r="T863" s="32"/>
      <c r="U863" s="33"/>
      <c r="V863" s="38" t="s">
        <v>30</v>
      </c>
      <c r="W863" s="39" t="s">
        <v>31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40" t="s">
        <v>122</v>
      </c>
      <c r="C865" s="40" t="s">
        <v>58</v>
      </c>
      <c r="D865" s="40" t="s">
        <v>46</v>
      </c>
      <c r="E865" s="40" t="s">
        <v>48</v>
      </c>
      <c r="F865" s="50" t="s">
        <v>381</v>
      </c>
      <c r="G865" s="42"/>
      <c r="H865" s="43"/>
      <c r="I865" s="44"/>
      <c r="J865" s="48" t="s">
        <v>382</v>
      </c>
      <c r="K865" s="49"/>
      <c r="L865" s="42"/>
      <c r="M865" s="86"/>
      <c r="N865" s="71"/>
      <c r="O865" s="72"/>
      <c r="P865" s="70"/>
      <c r="Q865" s="78"/>
      <c r="R865" s="79"/>
      <c r="S865" s="80">
        <f>SUM(S866:S867)</f>
        <v>9241.1</v>
      </c>
      <c r="T865" s="81">
        <f>SUM(T866:T867)</f>
        <v>10945.5</v>
      </c>
      <c r="U865" s="88">
        <f>SUM(U866:U867)</f>
        <v>10732.5</v>
      </c>
      <c r="V865" s="80">
        <f>+U865/S865*100</f>
        <v>116.13877135838806</v>
      </c>
      <c r="W865" s="81">
        <f>+U865/T865*100</f>
        <v>98.05399479238042</v>
      </c>
      <c r="X865" s="1"/>
    </row>
    <row r="866" spans="1:24" ht="23.25">
      <c r="A866" s="1"/>
      <c r="B866" s="40"/>
      <c r="C866" s="40"/>
      <c r="D866" s="40"/>
      <c r="E866" s="40"/>
      <c r="F866" s="41"/>
      <c r="G866" s="42"/>
      <c r="H866" s="43"/>
      <c r="I866" s="44"/>
      <c r="J866" s="48" t="s">
        <v>42</v>
      </c>
      <c r="K866" s="49"/>
      <c r="L866" s="42"/>
      <c r="M866" s="86"/>
      <c r="N866" s="71"/>
      <c r="O866" s="72"/>
      <c r="P866" s="70"/>
      <c r="Q866" s="78"/>
      <c r="R866" s="79"/>
      <c r="S866" s="80">
        <f aca="true" t="shared" si="31" ref="S866:U867">+S870</f>
        <v>9241.1</v>
      </c>
      <c r="T866" s="81">
        <f t="shared" si="31"/>
        <v>10945.5</v>
      </c>
      <c r="U866" s="88">
        <f t="shared" si="31"/>
        <v>10732.5</v>
      </c>
      <c r="V866" s="80">
        <f>+U866/S866*100</f>
        <v>116.13877135838806</v>
      </c>
      <c r="W866" s="81">
        <f>+U866/T866*100</f>
        <v>98.05399479238042</v>
      </c>
      <c r="X866" s="1"/>
    </row>
    <row r="867" spans="1:24" ht="23.25">
      <c r="A867" s="1"/>
      <c r="B867" s="43"/>
      <c r="C867" s="43"/>
      <c r="D867" s="43"/>
      <c r="E867" s="43"/>
      <c r="F867" s="41"/>
      <c r="G867" s="42"/>
      <c r="H867" s="43"/>
      <c r="I867" s="44"/>
      <c r="J867" s="48" t="s">
        <v>43</v>
      </c>
      <c r="K867" s="49"/>
      <c r="L867" s="42"/>
      <c r="M867" s="86"/>
      <c r="N867" s="71"/>
      <c r="O867" s="72"/>
      <c r="P867" s="70"/>
      <c r="Q867" s="78"/>
      <c r="R867" s="79"/>
      <c r="S867" s="80">
        <f t="shared" si="31"/>
        <v>0</v>
      </c>
      <c r="T867" s="81">
        <f t="shared" si="31"/>
        <v>0</v>
      </c>
      <c r="U867" s="88">
        <f t="shared" si="31"/>
        <v>0</v>
      </c>
      <c r="V867" s="80"/>
      <c r="W867" s="81"/>
      <c r="X867" s="1"/>
    </row>
    <row r="868" spans="1:24" ht="23.25">
      <c r="A868" s="1"/>
      <c r="B868" s="43"/>
      <c r="C868" s="43"/>
      <c r="D868" s="43"/>
      <c r="E868" s="43"/>
      <c r="F868" s="41"/>
      <c r="G868" s="42"/>
      <c r="H868" s="43"/>
      <c r="I868" s="44"/>
      <c r="J868" s="48"/>
      <c r="K868" s="49"/>
      <c r="L868" s="42"/>
      <c r="M868" s="86"/>
      <c r="N868" s="71"/>
      <c r="O868" s="72"/>
      <c r="P868" s="70"/>
      <c r="Q868" s="78"/>
      <c r="R868" s="79"/>
      <c r="S868" s="80"/>
      <c r="T868" s="81"/>
      <c r="U868" s="88"/>
      <c r="V868" s="80"/>
      <c r="W868" s="81"/>
      <c r="X868" s="1"/>
    </row>
    <row r="869" spans="1:24" ht="23.25">
      <c r="A869" s="1"/>
      <c r="B869" s="43"/>
      <c r="C869" s="43"/>
      <c r="D869" s="43"/>
      <c r="E869" s="43"/>
      <c r="F869" s="50"/>
      <c r="G869" s="89" t="s">
        <v>52</v>
      </c>
      <c r="H869" s="43"/>
      <c r="I869" s="44"/>
      <c r="J869" s="48" t="s">
        <v>53</v>
      </c>
      <c r="K869" s="49"/>
      <c r="L869" s="42"/>
      <c r="M869" s="86"/>
      <c r="N869" s="71"/>
      <c r="O869" s="72"/>
      <c r="P869" s="70"/>
      <c r="Q869" s="78"/>
      <c r="R869" s="79"/>
      <c r="S869" s="80">
        <f>SUM(S870)</f>
        <v>9241.1</v>
      </c>
      <c r="T869" s="81">
        <f>SUM(T870)</f>
        <v>10945.5</v>
      </c>
      <c r="U869" s="88">
        <f>SUM(U870)</f>
        <v>10732.5</v>
      </c>
      <c r="V869" s="80">
        <f>+U869/S869*100</f>
        <v>116.13877135838806</v>
      </c>
      <c r="W869" s="81">
        <f>+U869/T869*100</f>
        <v>98.05399479238042</v>
      </c>
      <c r="X869" s="1"/>
    </row>
    <row r="870" spans="1:24" ht="23.25">
      <c r="A870" s="1"/>
      <c r="B870" s="43"/>
      <c r="C870" s="43"/>
      <c r="D870" s="43"/>
      <c r="E870" s="43"/>
      <c r="F870" s="41"/>
      <c r="G870" s="42"/>
      <c r="H870" s="43"/>
      <c r="I870" s="44"/>
      <c r="J870" s="48" t="s">
        <v>42</v>
      </c>
      <c r="K870" s="49"/>
      <c r="L870" s="42"/>
      <c r="M870" s="86"/>
      <c r="N870" s="71"/>
      <c r="O870" s="72"/>
      <c r="P870" s="70"/>
      <c r="Q870" s="78"/>
      <c r="R870" s="79"/>
      <c r="S870" s="80">
        <f>+S874</f>
        <v>9241.1</v>
      </c>
      <c r="T870" s="81">
        <f>+T874</f>
        <v>10945.5</v>
      </c>
      <c r="U870" s="88">
        <f>+U874</f>
        <v>10732.5</v>
      </c>
      <c r="V870" s="80">
        <f>+U870/S870*100</f>
        <v>116.13877135838806</v>
      </c>
      <c r="W870" s="81">
        <f>+U870/T870*100</f>
        <v>98.05399479238042</v>
      </c>
      <c r="X870" s="1"/>
    </row>
    <row r="871" spans="1:24" ht="23.25">
      <c r="A871" s="1"/>
      <c r="B871" s="43"/>
      <c r="C871" s="43"/>
      <c r="D871" s="43"/>
      <c r="E871" s="43"/>
      <c r="F871" s="41"/>
      <c r="G871" s="42"/>
      <c r="H871" s="40"/>
      <c r="I871" s="44"/>
      <c r="J871" s="48" t="s">
        <v>43</v>
      </c>
      <c r="K871" s="49"/>
      <c r="L871" s="42"/>
      <c r="M871" s="86"/>
      <c r="N871" s="71"/>
      <c r="O871" s="72"/>
      <c r="P871" s="70"/>
      <c r="Q871" s="78"/>
      <c r="R871" s="79"/>
      <c r="S871" s="80"/>
      <c r="T871" s="81"/>
      <c r="U871" s="88"/>
      <c r="V871" s="80"/>
      <c r="W871" s="81"/>
      <c r="X871" s="1"/>
    </row>
    <row r="872" spans="1:24" ht="23.25">
      <c r="A872" s="1"/>
      <c r="B872" s="43"/>
      <c r="C872" s="43"/>
      <c r="D872" s="43"/>
      <c r="E872" s="43"/>
      <c r="F872" s="41"/>
      <c r="G872" s="42"/>
      <c r="H872" s="43"/>
      <c r="I872" s="44"/>
      <c r="J872" s="48"/>
      <c r="K872" s="49"/>
      <c r="L872" s="42"/>
      <c r="M872" s="86"/>
      <c r="N872" s="71"/>
      <c r="O872" s="72"/>
      <c r="P872" s="70"/>
      <c r="Q872" s="78"/>
      <c r="R872" s="79"/>
      <c r="S872" s="80"/>
      <c r="T872" s="81"/>
      <c r="U872" s="88"/>
      <c r="V872" s="80"/>
      <c r="W872" s="81"/>
      <c r="X872" s="1"/>
    </row>
    <row r="873" spans="1:24" ht="23.25">
      <c r="A873" s="1"/>
      <c r="B873" s="43"/>
      <c r="C873" s="43"/>
      <c r="D873" s="43"/>
      <c r="E873" s="43"/>
      <c r="F873" s="41"/>
      <c r="G873" s="42"/>
      <c r="H873" s="40" t="s">
        <v>59</v>
      </c>
      <c r="I873" s="44"/>
      <c r="J873" s="48" t="s">
        <v>60</v>
      </c>
      <c r="K873" s="49"/>
      <c r="L873" s="42"/>
      <c r="M873" s="86"/>
      <c r="N873" s="71"/>
      <c r="O873" s="72"/>
      <c r="P873" s="70"/>
      <c r="Q873" s="78"/>
      <c r="R873" s="79"/>
      <c r="S873" s="80">
        <f>SUM(S874:S875)</f>
        <v>9241.1</v>
      </c>
      <c r="T873" s="81">
        <f>SUM(T874:T875)</f>
        <v>10945.5</v>
      </c>
      <c r="U873" s="88">
        <f>SUM(U874:U875)</f>
        <v>10732.5</v>
      </c>
      <c r="V873" s="80">
        <f>+U873/S873*100</f>
        <v>116.13877135838806</v>
      </c>
      <c r="W873" s="81">
        <f>+U873/T873*100</f>
        <v>98.05399479238042</v>
      </c>
      <c r="X873" s="1"/>
    </row>
    <row r="874" spans="1:24" ht="23.25">
      <c r="A874" s="1"/>
      <c r="B874" s="43"/>
      <c r="C874" s="43"/>
      <c r="D874" s="43"/>
      <c r="E874" s="43"/>
      <c r="F874" s="41"/>
      <c r="G874" s="42"/>
      <c r="H874" s="43"/>
      <c r="I874" s="44"/>
      <c r="J874" s="48" t="s">
        <v>42</v>
      </c>
      <c r="K874" s="49"/>
      <c r="L874" s="42"/>
      <c r="M874" s="86"/>
      <c r="N874" s="71"/>
      <c r="O874" s="72"/>
      <c r="P874" s="70"/>
      <c r="Q874" s="78"/>
      <c r="R874" s="79"/>
      <c r="S874" s="80">
        <v>9241.1</v>
      </c>
      <c r="T874" s="81">
        <v>10945.5</v>
      </c>
      <c r="U874" s="88">
        <v>10732.5</v>
      </c>
      <c r="V874" s="80">
        <f>+U874/S874*100</f>
        <v>116.13877135838806</v>
      </c>
      <c r="W874" s="81">
        <f>+U874/T874*100</f>
        <v>98.05399479238042</v>
      </c>
      <c r="X874" s="1"/>
    </row>
    <row r="875" spans="1:24" ht="23.25">
      <c r="A875" s="1"/>
      <c r="B875" s="43"/>
      <c r="C875" s="43"/>
      <c r="D875" s="43"/>
      <c r="E875" s="43"/>
      <c r="F875" s="41"/>
      <c r="G875" s="42"/>
      <c r="H875" s="43"/>
      <c r="I875" s="44"/>
      <c r="J875" s="48" t="s">
        <v>43</v>
      </c>
      <c r="K875" s="49"/>
      <c r="L875" s="42"/>
      <c r="M875" s="86"/>
      <c r="N875" s="71"/>
      <c r="O875" s="72"/>
      <c r="P875" s="70"/>
      <c r="Q875" s="78"/>
      <c r="R875" s="79"/>
      <c r="S875" s="80"/>
      <c r="T875" s="81"/>
      <c r="U875" s="88"/>
      <c r="V875" s="80"/>
      <c r="W875" s="81"/>
      <c r="X875" s="1"/>
    </row>
    <row r="876" spans="1:24" ht="23.25">
      <c r="A876" s="1"/>
      <c r="B876" s="43"/>
      <c r="C876" s="43"/>
      <c r="D876" s="43"/>
      <c r="E876" s="43"/>
      <c r="F876" s="41"/>
      <c r="G876" s="42"/>
      <c r="H876" s="43"/>
      <c r="I876" s="44"/>
      <c r="J876" s="48"/>
      <c r="K876" s="49"/>
      <c r="L876" s="42"/>
      <c r="M876" s="86"/>
      <c r="N876" s="71"/>
      <c r="O876" s="72"/>
      <c r="P876" s="70"/>
      <c r="Q876" s="78"/>
      <c r="R876" s="79"/>
      <c r="S876" s="80"/>
      <c r="T876" s="81"/>
      <c r="U876" s="88"/>
      <c r="V876" s="80"/>
      <c r="W876" s="81"/>
      <c r="X876" s="1"/>
    </row>
    <row r="877" spans="1:24" ht="23.25">
      <c r="A877" s="1"/>
      <c r="B877" s="43"/>
      <c r="C877" s="43"/>
      <c r="D877" s="43"/>
      <c r="E877" s="43"/>
      <c r="F877" s="50" t="s">
        <v>383</v>
      </c>
      <c r="G877" s="42"/>
      <c r="H877" s="43"/>
      <c r="I877" s="44"/>
      <c r="J877" s="48" t="s">
        <v>384</v>
      </c>
      <c r="K877" s="49"/>
      <c r="L877" s="42"/>
      <c r="M877" s="86"/>
      <c r="N877" s="71"/>
      <c r="O877" s="72"/>
      <c r="P877" s="70"/>
      <c r="Q877" s="78"/>
      <c r="R877" s="79"/>
      <c r="S877" s="80"/>
      <c r="T877" s="81"/>
      <c r="U877" s="88"/>
      <c r="V877" s="80"/>
      <c r="W877" s="81"/>
      <c r="X877" s="1"/>
    </row>
    <row r="878" spans="1:24" ht="23.25">
      <c r="A878" s="1"/>
      <c r="B878" s="43"/>
      <c r="C878" s="43"/>
      <c r="D878" s="43"/>
      <c r="E878" s="43"/>
      <c r="F878" s="41"/>
      <c r="G878" s="42"/>
      <c r="H878" s="43"/>
      <c r="I878" s="44"/>
      <c r="J878" s="48" t="s">
        <v>385</v>
      </c>
      <c r="K878" s="49"/>
      <c r="L878" s="42"/>
      <c r="M878" s="86"/>
      <c r="N878" s="71"/>
      <c r="O878" s="72"/>
      <c r="P878" s="70"/>
      <c r="Q878" s="78"/>
      <c r="R878" s="79"/>
      <c r="S878" s="80">
        <f>SUM(S879:S880)</f>
        <v>151577.6</v>
      </c>
      <c r="T878" s="81">
        <f>SUM(T879:T880)</f>
        <v>133472</v>
      </c>
      <c r="U878" s="88">
        <f>SUM(U879:U880)</f>
        <v>128182.9</v>
      </c>
      <c r="V878" s="80">
        <f>+U878/S878*100</f>
        <v>84.5658593354163</v>
      </c>
      <c r="W878" s="81">
        <f>+U878/T878*100</f>
        <v>96.03729621193958</v>
      </c>
      <c r="X878" s="1"/>
    </row>
    <row r="879" spans="1:24" ht="23.25">
      <c r="A879" s="1"/>
      <c r="B879" s="43"/>
      <c r="C879" s="43"/>
      <c r="D879" s="43"/>
      <c r="E879" s="43"/>
      <c r="F879" s="41"/>
      <c r="G879" s="42"/>
      <c r="H879" s="40"/>
      <c r="I879" s="44"/>
      <c r="J879" s="48" t="s">
        <v>42</v>
      </c>
      <c r="K879" s="49"/>
      <c r="L879" s="42"/>
      <c r="M879" s="86"/>
      <c r="N879" s="71"/>
      <c r="O879" s="72"/>
      <c r="P879" s="70"/>
      <c r="Q879" s="78"/>
      <c r="R879" s="79"/>
      <c r="S879" s="80">
        <f aca="true" t="shared" si="32" ref="S879:U880">+S883</f>
        <v>127523</v>
      </c>
      <c r="T879" s="81">
        <f t="shared" si="32"/>
        <v>111695.59999999999</v>
      </c>
      <c r="U879" s="88">
        <f t="shared" si="32"/>
        <v>107534.2</v>
      </c>
      <c r="V879" s="80">
        <f>+U879/S879*100</f>
        <v>84.32533739011787</v>
      </c>
      <c r="W879" s="81">
        <f>+U879/T879*100</f>
        <v>96.27433846991288</v>
      </c>
      <c r="X879" s="1"/>
    </row>
    <row r="880" spans="1:24" ht="23.25">
      <c r="A880" s="1"/>
      <c r="B880" s="43"/>
      <c r="C880" s="43"/>
      <c r="D880" s="43"/>
      <c r="E880" s="43"/>
      <c r="F880" s="41"/>
      <c r="G880" s="42"/>
      <c r="H880" s="40"/>
      <c r="I880" s="44"/>
      <c r="J880" s="48" t="s">
        <v>43</v>
      </c>
      <c r="K880" s="49"/>
      <c r="L880" s="42"/>
      <c r="M880" s="86"/>
      <c r="N880" s="71"/>
      <c r="O880" s="72"/>
      <c r="P880" s="70"/>
      <c r="Q880" s="78"/>
      <c r="R880" s="79"/>
      <c r="S880" s="80">
        <f t="shared" si="32"/>
        <v>24054.6</v>
      </c>
      <c r="T880" s="81">
        <f t="shared" si="32"/>
        <v>21776.399999999998</v>
      </c>
      <c r="U880" s="88">
        <f t="shared" si="32"/>
        <v>20648.7</v>
      </c>
      <c r="V880" s="80">
        <f>+U880/S880*100</f>
        <v>85.84096181187797</v>
      </c>
      <c r="W880" s="81">
        <f>+U880/T880*100</f>
        <v>94.82145809224667</v>
      </c>
      <c r="X880" s="1"/>
    </row>
    <row r="881" spans="1:24" ht="23.25">
      <c r="A881" s="1"/>
      <c r="B881" s="43"/>
      <c r="C881" s="43"/>
      <c r="D881" s="43"/>
      <c r="E881" s="43"/>
      <c r="F881" s="41"/>
      <c r="G881" s="42"/>
      <c r="H881" s="43"/>
      <c r="I881" s="44"/>
      <c r="J881" s="48"/>
      <c r="K881" s="49"/>
      <c r="L881" s="42"/>
      <c r="M881" s="86"/>
      <c r="N881" s="71"/>
      <c r="O881" s="72"/>
      <c r="P881" s="70"/>
      <c r="Q881" s="78"/>
      <c r="R881" s="79"/>
      <c r="S881" s="80"/>
      <c r="T881" s="81"/>
      <c r="U881" s="88"/>
      <c r="V881" s="80"/>
      <c r="W881" s="81"/>
      <c r="X881" s="1"/>
    </row>
    <row r="882" spans="1:24" ht="23.25">
      <c r="A882" s="1"/>
      <c r="B882" s="43"/>
      <c r="C882" s="43"/>
      <c r="D882" s="43"/>
      <c r="E882" s="43"/>
      <c r="F882" s="41"/>
      <c r="G882" s="89" t="s">
        <v>52</v>
      </c>
      <c r="H882" s="43"/>
      <c r="I882" s="44"/>
      <c r="J882" s="48" t="s">
        <v>53</v>
      </c>
      <c r="K882" s="49"/>
      <c r="L882" s="42"/>
      <c r="M882" s="86"/>
      <c r="N882" s="71"/>
      <c r="O882" s="72"/>
      <c r="P882" s="70"/>
      <c r="Q882" s="78"/>
      <c r="R882" s="79"/>
      <c r="S882" s="80">
        <f>SUM(S883:S884)</f>
        <v>151577.6</v>
      </c>
      <c r="T882" s="81">
        <f>SUM(T883:T884)</f>
        <v>133472</v>
      </c>
      <c r="U882" s="88">
        <f>SUM(U883:U884)</f>
        <v>128182.9</v>
      </c>
      <c r="V882" s="80">
        <f>+U882/S882*100</f>
        <v>84.5658593354163</v>
      </c>
      <c r="W882" s="81">
        <f>+U882/T882*100</f>
        <v>96.03729621193958</v>
      </c>
      <c r="X882" s="1"/>
    </row>
    <row r="883" spans="1:24" ht="23.25">
      <c r="A883" s="1"/>
      <c r="B883" s="43"/>
      <c r="C883" s="43"/>
      <c r="D883" s="43"/>
      <c r="E883" s="43"/>
      <c r="F883" s="41"/>
      <c r="G883" s="42"/>
      <c r="H883" s="43"/>
      <c r="I883" s="44"/>
      <c r="J883" s="48" t="s">
        <v>42</v>
      </c>
      <c r="K883" s="49"/>
      <c r="L883" s="42"/>
      <c r="M883" s="86"/>
      <c r="N883" s="71"/>
      <c r="O883" s="72"/>
      <c r="P883" s="70"/>
      <c r="Q883" s="78"/>
      <c r="R883" s="79"/>
      <c r="S883" s="80">
        <f aca="true" t="shared" si="33" ref="S883:U884">+S887+S891+S896</f>
        <v>127523</v>
      </c>
      <c r="T883" s="81">
        <f t="shared" si="33"/>
        <v>111695.59999999999</v>
      </c>
      <c r="U883" s="88">
        <f t="shared" si="33"/>
        <v>107534.2</v>
      </c>
      <c r="V883" s="80">
        <f>+U883/S883*100</f>
        <v>84.32533739011787</v>
      </c>
      <c r="W883" s="81">
        <f>+U883/T883*100</f>
        <v>96.27433846991288</v>
      </c>
      <c r="X883" s="1"/>
    </row>
    <row r="884" spans="1:24" ht="23.25">
      <c r="A884" s="1"/>
      <c r="B884" s="43"/>
      <c r="C884" s="43"/>
      <c r="D884" s="43"/>
      <c r="E884" s="43"/>
      <c r="F884" s="41"/>
      <c r="G884" s="42"/>
      <c r="H884" s="43"/>
      <c r="I884" s="44"/>
      <c r="J884" s="48" t="s">
        <v>43</v>
      </c>
      <c r="K884" s="49"/>
      <c r="L884" s="42"/>
      <c r="M884" s="86"/>
      <c r="N884" s="71"/>
      <c r="O884" s="72"/>
      <c r="P884" s="70"/>
      <c r="Q884" s="78"/>
      <c r="R884" s="79"/>
      <c r="S884" s="80">
        <f t="shared" si="33"/>
        <v>24054.6</v>
      </c>
      <c r="T884" s="81">
        <f t="shared" si="33"/>
        <v>21776.399999999998</v>
      </c>
      <c r="U884" s="88">
        <f t="shared" si="33"/>
        <v>20648.7</v>
      </c>
      <c r="V884" s="80">
        <f>+U884/S884*100</f>
        <v>85.84096181187797</v>
      </c>
      <c r="W884" s="81">
        <f>+U884/T884*100</f>
        <v>94.82145809224667</v>
      </c>
      <c r="X884" s="1"/>
    </row>
    <row r="885" spans="1:24" ht="23.25">
      <c r="A885" s="1"/>
      <c r="B885" s="43"/>
      <c r="C885" s="43"/>
      <c r="D885" s="43"/>
      <c r="E885" s="43"/>
      <c r="F885" s="41"/>
      <c r="G885" s="42"/>
      <c r="H885" s="43"/>
      <c r="I885" s="44"/>
      <c r="J885" s="48"/>
      <c r="K885" s="49"/>
      <c r="L885" s="42"/>
      <c r="M885" s="86"/>
      <c r="N885" s="71"/>
      <c r="O885" s="72"/>
      <c r="P885" s="70"/>
      <c r="Q885" s="78"/>
      <c r="R885" s="79"/>
      <c r="S885" s="80"/>
      <c r="T885" s="81"/>
      <c r="U885" s="88"/>
      <c r="V885" s="80"/>
      <c r="W885" s="81"/>
      <c r="X885" s="1"/>
    </row>
    <row r="886" spans="1:24" ht="23.25">
      <c r="A886" s="1"/>
      <c r="B886" s="43"/>
      <c r="C886" s="43"/>
      <c r="D886" s="43"/>
      <c r="E886" s="43"/>
      <c r="F886" s="41"/>
      <c r="G886" s="42"/>
      <c r="H886" s="40" t="s">
        <v>112</v>
      </c>
      <c r="I886" s="44"/>
      <c r="J886" s="48" t="s">
        <v>113</v>
      </c>
      <c r="K886" s="49"/>
      <c r="L886" s="42"/>
      <c r="M886" s="86"/>
      <c r="N886" s="71"/>
      <c r="O886" s="72"/>
      <c r="P886" s="70"/>
      <c r="Q886" s="78"/>
      <c r="R886" s="79"/>
      <c r="S886" s="80">
        <f>SUM(S887:S888)</f>
        <v>15395</v>
      </c>
      <c r="T886" s="81">
        <f>SUM(T887:T888)</f>
        <v>12986.9</v>
      </c>
      <c r="U886" s="88">
        <f>SUM(U887:U888)</f>
        <v>12775.2</v>
      </c>
      <c r="V886" s="80">
        <f>+U886/S886*100</f>
        <v>82.98278661903215</v>
      </c>
      <c r="W886" s="81">
        <f>+U886/T886*100</f>
        <v>98.36989581809362</v>
      </c>
      <c r="X886" s="1"/>
    </row>
    <row r="887" spans="1:24" ht="23.25">
      <c r="A887" s="1"/>
      <c r="B887" s="43"/>
      <c r="C887" s="43"/>
      <c r="D887" s="43"/>
      <c r="E887" s="43"/>
      <c r="F887" s="41"/>
      <c r="G887" s="42"/>
      <c r="H887" s="43"/>
      <c r="I887" s="44"/>
      <c r="J887" s="48" t="s">
        <v>42</v>
      </c>
      <c r="K887" s="49"/>
      <c r="L887" s="42"/>
      <c r="M887" s="86"/>
      <c r="N887" s="71"/>
      <c r="O887" s="72"/>
      <c r="P887" s="70"/>
      <c r="Q887" s="78"/>
      <c r="R887" s="79"/>
      <c r="S887" s="80">
        <v>15395</v>
      </c>
      <c r="T887" s="81">
        <v>12986.9</v>
      </c>
      <c r="U887" s="88">
        <v>12775.2</v>
      </c>
      <c r="V887" s="80">
        <f>+U887/S887*100</f>
        <v>82.98278661903215</v>
      </c>
      <c r="W887" s="81">
        <f>+U887/T887*100</f>
        <v>98.36989581809362</v>
      </c>
      <c r="X887" s="1"/>
    </row>
    <row r="888" spans="1:24" ht="23.25">
      <c r="A888" s="1"/>
      <c r="B888" s="43"/>
      <c r="C888" s="43"/>
      <c r="D888" s="43"/>
      <c r="E888" s="43"/>
      <c r="F888" s="41"/>
      <c r="G888" s="42"/>
      <c r="H888" s="43"/>
      <c r="I888" s="44"/>
      <c r="J888" s="48" t="s">
        <v>43</v>
      </c>
      <c r="K888" s="49"/>
      <c r="L888" s="42"/>
      <c r="M888" s="86"/>
      <c r="N888" s="71"/>
      <c r="O888" s="72"/>
      <c r="P888" s="70"/>
      <c r="Q888" s="78"/>
      <c r="R888" s="79"/>
      <c r="S888" s="80"/>
      <c r="T888" s="81"/>
      <c r="U888" s="88"/>
      <c r="V888" s="80"/>
      <c r="W888" s="81"/>
      <c r="X888" s="1"/>
    </row>
    <row r="889" spans="1:24" ht="23.25">
      <c r="A889" s="1"/>
      <c r="B889" s="43"/>
      <c r="C889" s="43"/>
      <c r="D889" s="43"/>
      <c r="E889" s="43"/>
      <c r="F889" s="41"/>
      <c r="G889" s="42"/>
      <c r="H889" s="40"/>
      <c r="I889" s="44"/>
      <c r="J889" s="48"/>
      <c r="K889" s="49"/>
      <c r="L889" s="42"/>
      <c r="M889" s="86"/>
      <c r="N889" s="71"/>
      <c r="O889" s="72"/>
      <c r="P889" s="70"/>
      <c r="Q889" s="78"/>
      <c r="R889" s="79"/>
      <c r="S889" s="80"/>
      <c r="T889" s="81"/>
      <c r="U889" s="88"/>
      <c r="V889" s="80"/>
      <c r="W889" s="81"/>
      <c r="X889" s="1"/>
    </row>
    <row r="890" spans="1:24" ht="23.25">
      <c r="A890" s="1"/>
      <c r="B890" s="43"/>
      <c r="C890" s="43"/>
      <c r="D890" s="43"/>
      <c r="E890" s="43"/>
      <c r="F890" s="41"/>
      <c r="G890" s="42"/>
      <c r="H890" s="40" t="s">
        <v>114</v>
      </c>
      <c r="I890" s="44"/>
      <c r="J890" s="48" t="s">
        <v>115</v>
      </c>
      <c r="K890" s="49"/>
      <c r="L890" s="42"/>
      <c r="M890" s="86"/>
      <c r="N890" s="71"/>
      <c r="O890" s="72"/>
      <c r="P890" s="70"/>
      <c r="Q890" s="78"/>
      <c r="R890" s="79"/>
      <c r="S890" s="80">
        <f>SUM(S891:S892)</f>
        <v>112437.6</v>
      </c>
      <c r="T890" s="81">
        <f>SUM(T891:T892)</f>
        <v>98940.5</v>
      </c>
      <c r="U890" s="88">
        <f>SUM(U891:U892)</f>
        <v>94952</v>
      </c>
      <c r="V890" s="80">
        <f>+U890/S890*100</f>
        <v>84.44861861156767</v>
      </c>
      <c r="W890" s="81">
        <f>+U890/T890*100</f>
        <v>95.96878932287586</v>
      </c>
      <c r="X890" s="1"/>
    </row>
    <row r="891" spans="1:24" ht="23.25">
      <c r="A891" s="1"/>
      <c r="B891" s="43"/>
      <c r="C891" s="43"/>
      <c r="D891" s="43"/>
      <c r="E891" s="43"/>
      <c r="F891" s="41"/>
      <c r="G891" s="42"/>
      <c r="H891" s="40"/>
      <c r="I891" s="44"/>
      <c r="J891" s="48" t="s">
        <v>42</v>
      </c>
      <c r="K891" s="49"/>
      <c r="L891" s="42"/>
      <c r="M891" s="86"/>
      <c r="N891" s="71"/>
      <c r="O891" s="72"/>
      <c r="P891" s="70"/>
      <c r="Q891" s="78"/>
      <c r="R891" s="79"/>
      <c r="S891" s="80">
        <v>112128</v>
      </c>
      <c r="T891" s="81">
        <v>98708.7</v>
      </c>
      <c r="U891" s="88">
        <v>94759</v>
      </c>
      <c r="V891" s="80">
        <f>+U891/S891*100</f>
        <v>84.50966752283105</v>
      </c>
      <c r="W891" s="81">
        <f>+U891/T891*100</f>
        <v>95.9986303132348</v>
      </c>
      <c r="X891" s="1"/>
    </row>
    <row r="892" spans="1:24" ht="23.25">
      <c r="A892" s="1"/>
      <c r="B892" s="43"/>
      <c r="C892" s="43"/>
      <c r="D892" s="43"/>
      <c r="E892" s="43"/>
      <c r="F892" s="41"/>
      <c r="G892" s="42"/>
      <c r="H892" s="43"/>
      <c r="I892" s="44"/>
      <c r="J892" s="48" t="s">
        <v>43</v>
      </c>
      <c r="K892" s="49"/>
      <c r="L892" s="42"/>
      <c r="M892" s="86"/>
      <c r="N892" s="71"/>
      <c r="O892" s="72"/>
      <c r="P892" s="70"/>
      <c r="Q892" s="78"/>
      <c r="R892" s="79"/>
      <c r="S892" s="80">
        <v>309.6</v>
      </c>
      <c r="T892" s="81">
        <v>231.8</v>
      </c>
      <c r="U892" s="88">
        <v>193</v>
      </c>
      <c r="V892" s="80">
        <f>+U892/S892*100</f>
        <v>62.33850129198966</v>
      </c>
      <c r="W892" s="81">
        <f>+U892/T892*100</f>
        <v>83.26143226919757</v>
      </c>
      <c r="X892" s="1"/>
    </row>
    <row r="893" spans="1:24" ht="23.25">
      <c r="A893" s="1"/>
      <c r="B893" s="43"/>
      <c r="C893" s="43"/>
      <c r="D893" s="43"/>
      <c r="E893" s="43"/>
      <c r="F893" s="41"/>
      <c r="G893" s="42"/>
      <c r="H893" s="40"/>
      <c r="I893" s="44"/>
      <c r="J893" s="48"/>
      <c r="K893" s="49"/>
      <c r="L893" s="42"/>
      <c r="M893" s="86"/>
      <c r="N893" s="71"/>
      <c r="O893" s="72"/>
      <c r="P893" s="70"/>
      <c r="Q893" s="78"/>
      <c r="R893" s="79"/>
      <c r="S893" s="80"/>
      <c r="T893" s="81"/>
      <c r="U893" s="88"/>
      <c r="V893" s="80"/>
      <c r="W893" s="81"/>
      <c r="X893" s="1"/>
    </row>
    <row r="894" spans="1:24" ht="23.25">
      <c r="A894" s="1"/>
      <c r="B894" s="43"/>
      <c r="C894" s="43"/>
      <c r="D894" s="43"/>
      <c r="E894" s="43"/>
      <c r="F894" s="41"/>
      <c r="G894" s="42"/>
      <c r="H894" s="40" t="s">
        <v>340</v>
      </c>
      <c r="I894" s="44"/>
      <c r="J894" s="48" t="s">
        <v>341</v>
      </c>
      <c r="K894" s="49"/>
      <c r="L894" s="42"/>
      <c r="M894" s="86"/>
      <c r="N894" s="71"/>
      <c r="O894" s="72"/>
      <c r="P894" s="70"/>
      <c r="Q894" s="78"/>
      <c r="R894" s="79"/>
      <c r="S894" s="80"/>
      <c r="T894" s="81"/>
      <c r="U894" s="88"/>
      <c r="V894" s="80"/>
      <c r="W894" s="81"/>
      <c r="X894" s="1"/>
    </row>
    <row r="895" spans="1:24" ht="23.25">
      <c r="A895" s="1"/>
      <c r="B895" s="43"/>
      <c r="C895" s="43"/>
      <c r="D895" s="43"/>
      <c r="E895" s="43"/>
      <c r="F895" s="41"/>
      <c r="G895" s="42"/>
      <c r="H895" s="43"/>
      <c r="I895" s="44"/>
      <c r="J895" s="48" t="s">
        <v>342</v>
      </c>
      <c r="K895" s="49"/>
      <c r="L895" s="42"/>
      <c r="M895" s="86"/>
      <c r="N895" s="71"/>
      <c r="O895" s="72"/>
      <c r="P895" s="70"/>
      <c r="Q895" s="78"/>
      <c r="R895" s="79"/>
      <c r="S895" s="80">
        <f>SUM(S896:S897)</f>
        <v>23745</v>
      </c>
      <c r="T895" s="81">
        <f>SUM(T896:T897)</f>
        <v>21544.6</v>
      </c>
      <c r="U895" s="88">
        <f>SUM(U896:U897)</f>
        <v>20455.7</v>
      </c>
      <c r="V895" s="80">
        <f>+U895/S895*100</f>
        <v>86.14739945251632</v>
      </c>
      <c r="W895" s="81">
        <f>+U895/T895*100</f>
        <v>94.9458332946539</v>
      </c>
      <c r="X895" s="1"/>
    </row>
    <row r="896" spans="1:24" ht="23.25">
      <c r="A896" s="1"/>
      <c r="B896" s="43"/>
      <c r="C896" s="43"/>
      <c r="D896" s="43"/>
      <c r="E896" s="43"/>
      <c r="F896" s="50"/>
      <c r="G896" s="42"/>
      <c r="H896" s="43"/>
      <c r="I896" s="44"/>
      <c r="J896" s="48" t="s">
        <v>42</v>
      </c>
      <c r="K896" s="49"/>
      <c r="L896" s="42"/>
      <c r="M896" s="86"/>
      <c r="N896" s="71"/>
      <c r="O896" s="72"/>
      <c r="P896" s="70"/>
      <c r="Q896" s="78"/>
      <c r="R896" s="79"/>
      <c r="S896" s="80"/>
      <c r="T896" s="81">
        <v>0</v>
      </c>
      <c r="U896" s="88">
        <v>0</v>
      </c>
      <c r="V896" s="80"/>
      <c r="W896" s="81"/>
      <c r="X896" s="1"/>
    </row>
    <row r="897" spans="1:24" ht="23.25">
      <c r="A897" s="1"/>
      <c r="B897" s="43"/>
      <c r="C897" s="43"/>
      <c r="D897" s="43"/>
      <c r="E897" s="43"/>
      <c r="F897" s="41"/>
      <c r="G897" s="42"/>
      <c r="H897" s="43"/>
      <c r="I897" s="44"/>
      <c r="J897" s="48" t="s">
        <v>43</v>
      </c>
      <c r="K897" s="49"/>
      <c r="L897" s="42"/>
      <c r="M897" s="86"/>
      <c r="N897" s="71"/>
      <c r="O897" s="72"/>
      <c r="P897" s="70"/>
      <c r="Q897" s="78"/>
      <c r="R897" s="79"/>
      <c r="S897" s="80">
        <v>23745</v>
      </c>
      <c r="T897" s="81">
        <v>21544.6</v>
      </c>
      <c r="U897" s="88">
        <v>20455.7</v>
      </c>
      <c r="V897" s="80">
        <f>+U897/S897*100</f>
        <v>86.14739945251632</v>
      </c>
      <c r="W897" s="81">
        <f>+U897/T897*100</f>
        <v>94.9458332946539</v>
      </c>
      <c r="X897" s="1"/>
    </row>
    <row r="898" spans="1:24" ht="23.25">
      <c r="A898" s="1"/>
      <c r="B898" s="43"/>
      <c r="C898" s="43"/>
      <c r="D898" s="43"/>
      <c r="E898" s="43"/>
      <c r="F898" s="50"/>
      <c r="G898" s="42"/>
      <c r="H898" s="43"/>
      <c r="I898" s="44"/>
      <c r="J898" s="48"/>
      <c r="K898" s="49"/>
      <c r="L898" s="42"/>
      <c r="M898" s="86"/>
      <c r="N898" s="71"/>
      <c r="O898" s="72"/>
      <c r="P898" s="70"/>
      <c r="Q898" s="78"/>
      <c r="R898" s="79"/>
      <c r="S898" s="80"/>
      <c r="T898" s="81"/>
      <c r="U898" s="88"/>
      <c r="V898" s="80"/>
      <c r="W898" s="81"/>
      <c r="X898" s="1"/>
    </row>
    <row r="899" spans="1:24" ht="23.25">
      <c r="A899" s="1"/>
      <c r="B899" s="40"/>
      <c r="C899" s="40"/>
      <c r="D899" s="40"/>
      <c r="E899" s="40"/>
      <c r="F899" s="50" t="s">
        <v>386</v>
      </c>
      <c r="G899" s="42"/>
      <c r="H899" s="43"/>
      <c r="I899" s="44"/>
      <c r="J899" s="48" t="s">
        <v>387</v>
      </c>
      <c r="K899" s="49"/>
      <c r="L899" s="42"/>
      <c r="M899" s="86"/>
      <c r="N899" s="71"/>
      <c r="O899" s="72"/>
      <c r="P899" s="70"/>
      <c r="Q899" s="78"/>
      <c r="R899" s="79"/>
      <c r="S899" s="80"/>
      <c r="T899" s="81"/>
      <c r="U899" s="88"/>
      <c r="V899" s="80"/>
      <c r="W899" s="81"/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429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36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25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37</v>
      </c>
      <c r="O904" s="62"/>
      <c r="P904" s="62"/>
      <c r="Q904" s="62"/>
      <c r="R904" s="63"/>
      <c r="S904" s="14" t="s">
        <v>3</v>
      </c>
      <c r="T904" s="15"/>
      <c r="U904" s="15"/>
      <c r="V904" s="15"/>
      <c r="W904" s="16"/>
      <c r="X904" s="1"/>
    </row>
    <row r="905" spans="1:24" ht="23.25">
      <c r="A905" s="1"/>
      <c r="B905" s="20" t="s">
        <v>26</v>
      </c>
      <c r="C905" s="21"/>
      <c r="D905" s="21"/>
      <c r="E905" s="21"/>
      <c r="F905" s="21"/>
      <c r="G905" s="21"/>
      <c r="H905" s="61"/>
      <c r="I905" s="1"/>
      <c r="J905" s="2" t="s">
        <v>5</v>
      </c>
      <c r="K905" s="18"/>
      <c r="L905" s="23" t="s">
        <v>34</v>
      </c>
      <c r="M905" s="23" t="s">
        <v>22</v>
      </c>
      <c r="N905" s="64"/>
      <c r="O905" s="17"/>
      <c r="P905" s="65"/>
      <c r="Q905" s="23" t="s">
        <v>4</v>
      </c>
      <c r="R905" s="16"/>
      <c r="S905" s="20" t="s">
        <v>38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35</v>
      </c>
      <c r="M906" s="30" t="s">
        <v>23</v>
      </c>
      <c r="N906" s="28" t="s">
        <v>7</v>
      </c>
      <c r="O906" s="67" t="s">
        <v>8</v>
      </c>
      <c r="P906" s="28" t="s">
        <v>9</v>
      </c>
      <c r="Q906" s="20" t="s">
        <v>32</v>
      </c>
      <c r="R906" s="22"/>
      <c r="S906" s="24"/>
      <c r="T906" s="25"/>
      <c r="U906" s="1"/>
      <c r="V906" s="14" t="s">
        <v>4</v>
      </c>
      <c r="W906" s="16"/>
      <c r="X906" s="1"/>
    </row>
    <row r="907" spans="1:24" ht="23.25">
      <c r="A907" s="1"/>
      <c r="B907" s="14" t="s">
        <v>15</v>
      </c>
      <c r="C907" s="14" t="s">
        <v>16</v>
      </c>
      <c r="D907" s="14" t="s">
        <v>17</v>
      </c>
      <c r="E907" s="14" t="s">
        <v>18</v>
      </c>
      <c r="F907" s="27" t="s">
        <v>19</v>
      </c>
      <c r="G907" s="2" t="s">
        <v>6</v>
      </c>
      <c r="H907" s="14" t="s">
        <v>20</v>
      </c>
      <c r="I907" s="24"/>
      <c r="J907" s="1"/>
      <c r="K907" s="18"/>
      <c r="L907" s="26" t="s">
        <v>21</v>
      </c>
      <c r="M907" s="28" t="s">
        <v>24</v>
      </c>
      <c r="N907" s="28"/>
      <c r="O907" s="28"/>
      <c r="P907" s="28"/>
      <c r="Q907" s="26" t="s">
        <v>27</v>
      </c>
      <c r="R907" s="29" t="s">
        <v>27</v>
      </c>
      <c r="S907" s="30" t="s">
        <v>7</v>
      </c>
      <c r="T907" s="28" t="s">
        <v>10</v>
      </c>
      <c r="U907" s="26" t="s">
        <v>11</v>
      </c>
      <c r="V907" s="14" t="s">
        <v>12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28</v>
      </c>
      <c r="R908" s="37" t="s">
        <v>29</v>
      </c>
      <c r="S908" s="31"/>
      <c r="T908" s="32"/>
      <c r="U908" s="33"/>
      <c r="V908" s="38" t="s">
        <v>30</v>
      </c>
      <c r="W908" s="39" t="s">
        <v>31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40" t="s">
        <v>122</v>
      </c>
      <c r="C910" s="40" t="s">
        <v>58</v>
      </c>
      <c r="D910" s="40" t="s">
        <v>46</v>
      </c>
      <c r="E910" s="40" t="s">
        <v>48</v>
      </c>
      <c r="F910" s="50" t="s">
        <v>386</v>
      </c>
      <c r="G910" s="42"/>
      <c r="H910" s="43"/>
      <c r="I910" s="44"/>
      <c r="J910" s="48" t="s">
        <v>388</v>
      </c>
      <c r="K910" s="49"/>
      <c r="L910" s="42"/>
      <c r="M910" s="86"/>
      <c r="N910" s="71"/>
      <c r="O910" s="72"/>
      <c r="P910" s="70"/>
      <c r="Q910" s="78"/>
      <c r="R910" s="79"/>
      <c r="S910" s="80">
        <f>SUM(S911:S912)</f>
        <v>24710</v>
      </c>
      <c r="T910" s="81"/>
      <c r="U910" s="88"/>
      <c r="V910" s="80"/>
      <c r="W910" s="81"/>
      <c r="X910" s="1"/>
    </row>
    <row r="911" spans="1:24" ht="23.25">
      <c r="A911" s="1"/>
      <c r="B911" s="40"/>
      <c r="C911" s="40"/>
      <c r="D911" s="40"/>
      <c r="E911" s="40"/>
      <c r="F911" s="41"/>
      <c r="G911" s="42"/>
      <c r="H911" s="43"/>
      <c r="I911" s="44"/>
      <c r="J911" s="48" t="s">
        <v>42</v>
      </c>
      <c r="K911" s="49"/>
      <c r="L911" s="42"/>
      <c r="M911" s="86"/>
      <c r="N911" s="71"/>
      <c r="O911" s="72"/>
      <c r="P911" s="70"/>
      <c r="Q911" s="78"/>
      <c r="R911" s="79"/>
      <c r="S911" s="80">
        <v>24710</v>
      </c>
      <c r="T911" s="81"/>
      <c r="U911" s="88"/>
      <c r="V911" s="80"/>
      <c r="W911" s="81"/>
      <c r="X911" s="1"/>
    </row>
    <row r="912" spans="1:24" ht="23.25">
      <c r="A912" s="1"/>
      <c r="B912" s="43"/>
      <c r="C912" s="43"/>
      <c r="D912" s="43"/>
      <c r="E912" s="43"/>
      <c r="F912" s="41"/>
      <c r="G912" s="42"/>
      <c r="H912" s="43"/>
      <c r="I912" s="44"/>
      <c r="J912" s="48" t="s">
        <v>43</v>
      </c>
      <c r="K912" s="49"/>
      <c r="L912" s="42"/>
      <c r="M912" s="86"/>
      <c r="N912" s="71"/>
      <c r="O912" s="72"/>
      <c r="P912" s="70"/>
      <c r="Q912" s="78"/>
      <c r="R912" s="79"/>
      <c r="S912" s="80"/>
      <c r="T912" s="81"/>
      <c r="U912" s="88"/>
      <c r="V912" s="80"/>
      <c r="W912" s="81"/>
      <c r="X912" s="1"/>
    </row>
    <row r="913" spans="1:24" ht="23.25">
      <c r="A913" s="1"/>
      <c r="B913" s="43"/>
      <c r="C913" s="43"/>
      <c r="D913" s="43"/>
      <c r="E913" s="43"/>
      <c r="F913" s="41"/>
      <c r="G913" s="42"/>
      <c r="H913" s="43"/>
      <c r="I913" s="44"/>
      <c r="J913" s="48"/>
      <c r="K913" s="49"/>
      <c r="L913" s="42"/>
      <c r="M913" s="86"/>
      <c r="N913" s="71"/>
      <c r="O913" s="72"/>
      <c r="P913" s="70"/>
      <c r="Q913" s="78"/>
      <c r="R913" s="79"/>
      <c r="S913" s="80"/>
      <c r="T913" s="81"/>
      <c r="U913" s="88"/>
      <c r="V913" s="80"/>
      <c r="W913" s="81"/>
      <c r="X913" s="1"/>
    </row>
    <row r="914" spans="1:24" ht="23.25">
      <c r="A914" s="1"/>
      <c r="B914" s="43"/>
      <c r="C914" s="43"/>
      <c r="D914" s="43"/>
      <c r="E914" s="43"/>
      <c r="F914" s="50"/>
      <c r="G914" s="89" t="s">
        <v>52</v>
      </c>
      <c r="H914" s="43"/>
      <c r="I914" s="44"/>
      <c r="J914" s="48" t="s">
        <v>53</v>
      </c>
      <c r="K914" s="49"/>
      <c r="L914" s="42"/>
      <c r="M914" s="86"/>
      <c r="N914" s="71"/>
      <c r="O914" s="72"/>
      <c r="P914" s="70"/>
      <c r="Q914" s="78"/>
      <c r="R914" s="79"/>
      <c r="S914" s="80">
        <f>SUM(S915:S916)</f>
        <v>24710</v>
      </c>
      <c r="T914" s="81"/>
      <c r="U914" s="88"/>
      <c r="V914" s="80"/>
      <c r="W914" s="81"/>
      <c r="X914" s="1"/>
    </row>
    <row r="915" spans="1:24" ht="23.25">
      <c r="A915" s="1"/>
      <c r="B915" s="43"/>
      <c r="C915" s="43"/>
      <c r="D915" s="43"/>
      <c r="E915" s="43"/>
      <c r="F915" s="41"/>
      <c r="G915" s="42"/>
      <c r="H915" s="43"/>
      <c r="I915" s="44"/>
      <c r="J915" s="48" t="s">
        <v>42</v>
      </c>
      <c r="K915" s="49"/>
      <c r="L915" s="42"/>
      <c r="M915" s="86"/>
      <c r="N915" s="71"/>
      <c r="O915" s="72"/>
      <c r="P915" s="70"/>
      <c r="Q915" s="78"/>
      <c r="R915" s="79"/>
      <c r="S915" s="80">
        <f>+S919+S920</f>
        <v>24710</v>
      </c>
      <c r="T915" s="81"/>
      <c r="U915" s="88"/>
      <c r="V915" s="80"/>
      <c r="W915" s="81"/>
      <c r="X915" s="1"/>
    </row>
    <row r="916" spans="1:24" ht="23.25">
      <c r="A916" s="1"/>
      <c r="B916" s="43"/>
      <c r="C916" s="43"/>
      <c r="D916" s="43"/>
      <c r="E916" s="43"/>
      <c r="F916" s="41"/>
      <c r="G916" s="42"/>
      <c r="H916" s="40"/>
      <c r="I916" s="44"/>
      <c r="J916" s="48" t="s">
        <v>43</v>
      </c>
      <c r="K916" s="49"/>
      <c r="L916" s="42"/>
      <c r="M916" s="86"/>
      <c r="N916" s="71"/>
      <c r="O916" s="72"/>
      <c r="P916" s="70"/>
      <c r="Q916" s="78"/>
      <c r="R916" s="79"/>
      <c r="S916" s="80"/>
      <c r="T916" s="81"/>
      <c r="U916" s="88"/>
      <c r="V916" s="80"/>
      <c r="W916" s="81"/>
      <c r="X916" s="1"/>
    </row>
    <row r="917" spans="1:24" ht="23.25">
      <c r="A917" s="1"/>
      <c r="B917" s="43"/>
      <c r="C917" s="43"/>
      <c r="D917" s="43"/>
      <c r="E917" s="43"/>
      <c r="F917" s="41"/>
      <c r="G917" s="42"/>
      <c r="H917" s="43"/>
      <c r="I917" s="44"/>
      <c r="J917" s="48"/>
      <c r="K917" s="49"/>
      <c r="L917" s="42"/>
      <c r="M917" s="86"/>
      <c r="N917" s="71"/>
      <c r="O917" s="72"/>
      <c r="P917" s="70"/>
      <c r="Q917" s="78"/>
      <c r="R917" s="79"/>
      <c r="S917" s="80"/>
      <c r="T917" s="81"/>
      <c r="U917" s="88"/>
      <c r="V917" s="80"/>
      <c r="W917" s="81"/>
      <c r="X917" s="1"/>
    </row>
    <row r="918" spans="1:24" ht="23.25">
      <c r="A918" s="1"/>
      <c r="B918" s="43"/>
      <c r="C918" s="43"/>
      <c r="D918" s="43"/>
      <c r="E918" s="43"/>
      <c r="F918" s="41"/>
      <c r="G918" s="42"/>
      <c r="H918" s="40" t="s">
        <v>114</v>
      </c>
      <c r="I918" s="44"/>
      <c r="J918" s="48" t="s">
        <v>115</v>
      </c>
      <c r="K918" s="49"/>
      <c r="L918" s="42"/>
      <c r="M918" s="86"/>
      <c r="N918" s="71"/>
      <c r="O918" s="72"/>
      <c r="P918" s="70"/>
      <c r="Q918" s="78"/>
      <c r="R918" s="79"/>
      <c r="S918" s="80">
        <f>SUM(S919:S920)</f>
        <v>24710</v>
      </c>
      <c r="T918" s="81">
        <f>SUM(T919:T920)</f>
        <v>0</v>
      </c>
      <c r="U918" s="88">
        <f>SUM(U919:U920)</f>
        <v>0</v>
      </c>
      <c r="V918" s="80"/>
      <c r="W918" s="81"/>
      <c r="X918" s="1"/>
    </row>
    <row r="919" spans="1:24" ht="23.25">
      <c r="A919" s="1"/>
      <c r="B919" s="43"/>
      <c r="C919" s="43"/>
      <c r="D919" s="43"/>
      <c r="E919" s="43"/>
      <c r="F919" s="41"/>
      <c r="G919" s="42"/>
      <c r="H919" s="43"/>
      <c r="I919" s="44"/>
      <c r="J919" s="48" t="s">
        <v>42</v>
      </c>
      <c r="K919" s="49"/>
      <c r="L919" s="42"/>
      <c r="M919" s="86"/>
      <c r="N919" s="71"/>
      <c r="O919" s="72"/>
      <c r="P919" s="70"/>
      <c r="Q919" s="78"/>
      <c r="R919" s="79"/>
      <c r="S919" s="80">
        <v>24710</v>
      </c>
      <c r="T919" s="81"/>
      <c r="U919" s="88"/>
      <c r="V919" s="80"/>
      <c r="W919" s="81"/>
      <c r="X919" s="1"/>
    </row>
    <row r="920" spans="1:24" ht="23.25">
      <c r="A920" s="1"/>
      <c r="B920" s="43"/>
      <c r="C920" s="43"/>
      <c r="D920" s="43"/>
      <c r="E920" s="43"/>
      <c r="F920" s="41"/>
      <c r="G920" s="42"/>
      <c r="H920" s="43"/>
      <c r="I920" s="44"/>
      <c r="J920" s="48" t="s">
        <v>43</v>
      </c>
      <c r="K920" s="49"/>
      <c r="L920" s="42"/>
      <c r="M920" s="86"/>
      <c r="N920" s="71"/>
      <c r="O920" s="72"/>
      <c r="P920" s="70"/>
      <c r="Q920" s="78"/>
      <c r="R920" s="79"/>
      <c r="S920" s="80"/>
      <c r="T920" s="81"/>
      <c r="U920" s="88"/>
      <c r="V920" s="80"/>
      <c r="W920" s="81"/>
      <c r="X920" s="1"/>
    </row>
    <row r="921" spans="1:24" ht="23.25">
      <c r="A921" s="1"/>
      <c r="B921" s="43"/>
      <c r="C921" s="43"/>
      <c r="D921" s="43"/>
      <c r="E921" s="43"/>
      <c r="F921" s="41"/>
      <c r="G921" s="42"/>
      <c r="H921" s="43"/>
      <c r="I921" s="44"/>
      <c r="J921" s="48"/>
      <c r="K921" s="49"/>
      <c r="L921" s="42"/>
      <c r="M921" s="86"/>
      <c r="N921" s="71"/>
      <c r="O921" s="72"/>
      <c r="P921" s="70"/>
      <c r="Q921" s="78"/>
      <c r="R921" s="79"/>
      <c r="S921" s="80"/>
      <c r="T921" s="81"/>
      <c r="U921" s="88"/>
      <c r="V921" s="80"/>
      <c r="W921" s="81"/>
      <c r="X921" s="1"/>
    </row>
    <row r="922" spans="1:24" ht="23.25">
      <c r="A922" s="1"/>
      <c r="B922" s="43"/>
      <c r="C922" s="43"/>
      <c r="D922" s="43"/>
      <c r="E922" s="40" t="s">
        <v>389</v>
      </c>
      <c r="F922" s="50"/>
      <c r="G922" s="42"/>
      <c r="H922" s="43"/>
      <c r="I922" s="44"/>
      <c r="J922" s="48" t="s">
        <v>390</v>
      </c>
      <c r="K922" s="49"/>
      <c r="L922" s="42"/>
      <c r="M922" s="86"/>
      <c r="N922" s="71"/>
      <c r="O922" s="72"/>
      <c r="P922" s="70"/>
      <c r="Q922" s="78"/>
      <c r="R922" s="79"/>
      <c r="S922" s="80"/>
      <c r="T922" s="81"/>
      <c r="U922" s="88"/>
      <c r="V922" s="80"/>
      <c r="W922" s="81"/>
      <c r="X922" s="1"/>
    </row>
    <row r="923" spans="1:24" ht="23.25">
      <c r="A923" s="1"/>
      <c r="B923" s="43"/>
      <c r="C923" s="43"/>
      <c r="D923" s="43"/>
      <c r="E923" s="43"/>
      <c r="F923" s="41"/>
      <c r="G923" s="42"/>
      <c r="H923" s="43"/>
      <c r="I923" s="44"/>
      <c r="J923" s="48" t="s">
        <v>391</v>
      </c>
      <c r="K923" s="49"/>
      <c r="L923" s="42"/>
      <c r="M923" s="86"/>
      <c r="N923" s="71"/>
      <c r="O923" s="72"/>
      <c r="P923" s="70"/>
      <c r="Q923" s="78"/>
      <c r="R923" s="79"/>
      <c r="S923" s="80">
        <f>SUM(S924:S925)</f>
        <v>10282.6</v>
      </c>
      <c r="T923" s="81">
        <f>SUM(T924:T925)</f>
        <v>11306.5</v>
      </c>
      <c r="U923" s="88">
        <f>SUM(U924:U925)</f>
        <v>10804.1</v>
      </c>
      <c r="V923" s="80">
        <f>+U923/S923*100</f>
        <v>105.07167447921732</v>
      </c>
      <c r="W923" s="81">
        <f>+U923/T923*100</f>
        <v>95.55653827444391</v>
      </c>
      <c r="X923" s="1"/>
    </row>
    <row r="924" spans="1:24" ht="23.25">
      <c r="A924" s="1"/>
      <c r="B924" s="43"/>
      <c r="C924" s="43"/>
      <c r="D924" s="43"/>
      <c r="E924" s="43"/>
      <c r="F924" s="41"/>
      <c r="G924" s="42"/>
      <c r="H924" s="40"/>
      <c r="I924" s="44"/>
      <c r="J924" s="48" t="s">
        <v>42</v>
      </c>
      <c r="K924" s="49"/>
      <c r="L924" s="42"/>
      <c r="M924" s="86"/>
      <c r="N924" s="71"/>
      <c r="O924" s="72"/>
      <c r="P924" s="70"/>
      <c r="Q924" s="78"/>
      <c r="R924" s="79"/>
      <c r="S924" s="80">
        <f aca="true" t="shared" si="34" ref="S924:U925">+S929</f>
        <v>10282.6</v>
      </c>
      <c r="T924" s="81">
        <f t="shared" si="34"/>
        <v>11306.5</v>
      </c>
      <c r="U924" s="88">
        <f t="shared" si="34"/>
        <v>10804.1</v>
      </c>
      <c r="V924" s="80">
        <f>+U924/S924*100</f>
        <v>105.07167447921732</v>
      </c>
      <c r="W924" s="81">
        <f>+U924/T924*100</f>
        <v>95.55653827444391</v>
      </c>
      <c r="X924" s="1"/>
    </row>
    <row r="925" spans="1:24" ht="23.25">
      <c r="A925" s="1"/>
      <c r="B925" s="43"/>
      <c r="C925" s="43"/>
      <c r="D925" s="43"/>
      <c r="E925" s="43"/>
      <c r="F925" s="41"/>
      <c r="G925" s="42"/>
      <c r="H925" s="40"/>
      <c r="I925" s="44"/>
      <c r="J925" s="48" t="s">
        <v>43</v>
      </c>
      <c r="K925" s="49"/>
      <c r="L925" s="42"/>
      <c r="M925" s="86"/>
      <c r="N925" s="71"/>
      <c r="O925" s="72"/>
      <c r="P925" s="70"/>
      <c r="Q925" s="78"/>
      <c r="R925" s="79"/>
      <c r="S925" s="80">
        <f t="shared" si="34"/>
        <v>0</v>
      </c>
      <c r="T925" s="81">
        <f t="shared" si="34"/>
        <v>0</v>
      </c>
      <c r="U925" s="88">
        <f t="shared" si="34"/>
        <v>0</v>
      </c>
      <c r="V925" s="80"/>
      <c r="W925" s="81"/>
      <c r="X925" s="1"/>
    </row>
    <row r="926" spans="1:24" ht="23.25">
      <c r="A926" s="1"/>
      <c r="B926" s="43"/>
      <c r="C926" s="43"/>
      <c r="D926" s="43"/>
      <c r="E926" s="43"/>
      <c r="F926" s="41"/>
      <c r="G926" s="42"/>
      <c r="H926" s="43"/>
      <c r="I926" s="44"/>
      <c r="J926" s="48"/>
      <c r="K926" s="49"/>
      <c r="L926" s="42"/>
      <c r="M926" s="86"/>
      <c r="N926" s="71"/>
      <c r="O926" s="72"/>
      <c r="P926" s="70"/>
      <c r="Q926" s="78"/>
      <c r="R926" s="79"/>
      <c r="S926" s="80"/>
      <c r="T926" s="81"/>
      <c r="U926" s="88"/>
      <c r="V926" s="80"/>
      <c r="W926" s="81"/>
      <c r="X926" s="1"/>
    </row>
    <row r="927" spans="1:24" ht="23.25">
      <c r="A927" s="1"/>
      <c r="B927" s="43"/>
      <c r="C927" s="43"/>
      <c r="D927" s="43"/>
      <c r="E927" s="43"/>
      <c r="F927" s="50" t="s">
        <v>126</v>
      </c>
      <c r="G927" s="42"/>
      <c r="H927" s="43"/>
      <c r="I927" s="44"/>
      <c r="J927" s="48" t="s">
        <v>392</v>
      </c>
      <c r="K927" s="49"/>
      <c r="L927" s="42"/>
      <c r="M927" s="86"/>
      <c r="N927" s="71"/>
      <c r="O927" s="72"/>
      <c r="P927" s="70"/>
      <c r="Q927" s="78"/>
      <c r="R927" s="79"/>
      <c r="S927" s="80"/>
      <c r="T927" s="81"/>
      <c r="U927" s="88"/>
      <c r="V927" s="80"/>
      <c r="W927" s="81"/>
      <c r="X927" s="1"/>
    </row>
    <row r="928" spans="1:24" ht="23.25">
      <c r="A928" s="1"/>
      <c r="B928" s="43"/>
      <c r="C928" s="43"/>
      <c r="D928" s="43"/>
      <c r="E928" s="43"/>
      <c r="F928" s="41"/>
      <c r="G928" s="42"/>
      <c r="H928" s="43"/>
      <c r="I928" s="44"/>
      <c r="J928" s="48" t="s">
        <v>393</v>
      </c>
      <c r="K928" s="49"/>
      <c r="L928" s="42"/>
      <c r="M928" s="86"/>
      <c r="N928" s="71"/>
      <c r="O928" s="72"/>
      <c r="P928" s="70"/>
      <c r="Q928" s="78"/>
      <c r="R928" s="79"/>
      <c r="S928" s="80">
        <f>SUM(S929:S930)</f>
        <v>10282.6</v>
      </c>
      <c r="T928" s="81">
        <f>SUM(T929:T930)</f>
        <v>11306.5</v>
      </c>
      <c r="U928" s="88">
        <f>SUM(U929:U930)</f>
        <v>10804.1</v>
      </c>
      <c r="V928" s="80">
        <f>+U928/S928*100</f>
        <v>105.07167447921732</v>
      </c>
      <c r="W928" s="81">
        <f>+U928/T928*100</f>
        <v>95.55653827444391</v>
      </c>
      <c r="X928" s="1"/>
    </row>
    <row r="929" spans="1:24" ht="23.25">
      <c r="A929" s="1"/>
      <c r="B929" s="43"/>
      <c r="C929" s="43"/>
      <c r="D929" s="43"/>
      <c r="E929" s="43"/>
      <c r="F929" s="41"/>
      <c r="G929" s="42"/>
      <c r="H929" s="43"/>
      <c r="I929" s="44"/>
      <c r="J929" s="48" t="s">
        <v>42</v>
      </c>
      <c r="K929" s="49"/>
      <c r="L929" s="42"/>
      <c r="M929" s="86"/>
      <c r="N929" s="71"/>
      <c r="O929" s="72"/>
      <c r="P929" s="70"/>
      <c r="Q929" s="78"/>
      <c r="R929" s="79"/>
      <c r="S929" s="80">
        <f aca="true" t="shared" si="35" ref="S929:U930">+S933</f>
        <v>10282.6</v>
      </c>
      <c r="T929" s="81">
        <f t="shared" si="35"/>
        <v>11306.5</v>
      </c>
      <c r="U929" s="88">
        <f t="shared" si="35"/>
        <v>10804.1</v>
      </c>
      <c r="V929" s="80">
        <f>+U929/S929*100</f>
        <v>105.07167447921732</v>
      </c>
      <c r="W929" s="81">
        <f>+U929/T929*100</f>
        <v>95.55653827444391</v>
      </c>
      <c r="X929" s="1"/>
    </row>
    <row r="930" spans="1:24" ht="23.25">
      <c r="A930" s="1"/>
      <c r="B930" s="43"/>
      <c r="C930" s="43"/>
      <c r="D930" s="43"/>
      <c r="E930" s="43"/>
      <c r="F930" s="41"/>
      <c r="G930" s="42"/>
      <c r="H930" s="43"/>
      <c r="I930" s="44"/>
      <c r="J930" s="48" t="s">
        <v>43</v>
      </c>
      <c r="K930" s="49"/>
      <c r="L930" s="42"/>
      <c r="M930" s="86"/>
      <c r="N930" s="71"/>
      <c r="O930" s="72"/>
      <c r="P930" s="70"/>
      <c r="Q930" s="78"/>
      <c r="R930" s="79"/>
      <c r="S930" s="80">
        <f t="shared" si="35"/>
        <v>0</v>
      </c>
      <c r="T930" s="81">
        <f t="shared" si="35"/>
        <v>0</v>
      </c>
      <c r="U930" s="88">
        <f t="shared" si="35"/>
        <v>0</v>
      </c>
      <c r="V930" s="80"/>
      <c r="W930" s="81"/>
      <c r="X930" s="1"/>
    </row>
    <row r="931" spans="1:24" ht="23.25">
      <c r="A931" s="1"/>
      <c r="B931" s="43"/>
      <c r="C931" s="43"/>
      <c r="D931" s="43"/>
      <c r="E931" s="43"/>
      <c r="F931" s="41"/>
      <c r="G931" s="42"/>
      <c r="H931" s="43"/>
      <c r="I931" s="44"/>
      <c r="J931" s="48"/>
      <c r="K931" s="49"/>
      <c r="L931" s="42"/>
      <c r="M931" s="86"/>
      <c r="N931" s="71"/>
      <c r="O931" s="72"/>
      <c r="P931" s="70"/>
      <c r="Q931" s="78"/>
      <c r="R931" s="79"/>
      <c r="S931" s="80"/>
      <c r="T931" s="81"/>
      <c r="U931" s="88"/>
      <c r="V931" s="80"/>
      <c r="W931" s="81"/>
      <c r="X931" s="1"/>
    </row>
    <row r="932" spans="1:24" ht="23.25">
      <c r="A932" s="1"/>
      <c r="B932" s="43"/>
      <c r="C932" s="43"/>
      <c r="D932" s="43"/>
      <c r="E932" s="43"/>
      <c r="F932" s="41"/>
      <c r="G932" s="89" t="s">
        <v>52</v>
      </c>
      <c r="H932" s="43"/>
      <c r="I932" s="44"/>
      <c r="J932" s="48" t="s">
        <v>53</v>
      </c>
      <c r="K932" s="49"/>
      <c r="L932" s="42"/>
      <c r="M932" s="86"/>
      <c r="N932" s="71"/>
      <c r="O932" s="72"/>
      <c r="P932" s="70"/>
      <c r="Q932" s="78"/>
      <c r="R932" s="79"/>
      <c r="S932" s="80">
        <f>SUM(S933:S934)</f>
        <v>10282.6</v>
      </c>
      <c r="T932" s="81">
        <f>SUM(T933:T934)</f>
        <v>11306.5</v>
      </c>
      <c r="U932" s="88">
        <f>SUM(U933:U934)</f>
        <v>10804.1</v>
      </c>
      <c r="V932" s="80">
        <f>+U932/S932*100</f>
        <v>105.07167447921732</v>
      </c>
      <c r="W932" s="81">
        <f>+U932/T932*100</f>
        <v>95.55653827444391</v>
      </c>
      <c r="X932" s="1"/>
    </row>
    <row r="933" spans="1:24" ht="23.25">
      <c r="A933" s="1"/>
      <c r="B933" s="43"/>
      <c r="C933" s="43"/>
      <c r="D933" s="43"/>
      <c r="E933" s="43"/>
      <c r="F933" s="41"/>
      <c r="G933" s="42"/>
      <c r="H933" s="43"/>
      <c r="I933" s="44"/>
      <c r="J933" s="48" t="s">
        <v>42</v>
      </c>
      <c r="K933" s="49"/>
      <c r="L933" s="42"/>
      <c r="M933" s="86"/>
      <c r="N933" s="71"/>
      <c r="O933" s="72"/>
      <c r="P933" s="70"/>
      <c r="Q933" s="78"/>
      <c r="R933" s="79"/>
      <c r="S933" s="80">
        <f>+S963</f>
        <v>10282.6</v>
      </c>
      <c r="T933" s="81">
        <f>+T963</f>
        <v>11306.5</v>
      </c>
      <c r="U933" s="88">
        <f>+U963</f>
        <v>10804.1</v>
      </c>
      <c r="V933" s="80">
        <f>+U933/S933*100</f>
        <v>105.07167447921732</v>
      </c>
      <c r="W933" s="81">
        <f>+U933/T933*100</f>
        <v>95.55653827444391</v>
      </c>
      <c r="X933" s="1"/>
    </row>
    <row r="934" spans="1:24" ht="23.25">
      <c r="A934" s="1"/>
      <c r="B934" s="43"/>
      <c r="C934" s="43"/>
      <c r="D934" s="43"/>
      <c r="E934" s="43"/>
      <c r="F934" s="41"/>
      <c r="G934" s="42"/>
      <c r="H934" s="40"/>
      <c r="I934" s="44"/>
      <c r="J934" s="48" t="s">
        <v>43</v>
      </c>
      <c r="K934" s="49"/>
      <c r="L934" s="42"/>
      <c r="M934" s="86"/>
      <c r="N934" s="71"/>
      <c r="O934" s="72"/>
      <c r="P934" s="70"/>
      <c r="Q934" s="78"/>
      <c r="R934" s="79"/>
      <c r="S934" s="80">
        <f>+S960</f>
        <v>0</v>
      </c>
      <c r="T934" s="81">
        <f>+T960</f>
        <v>0</v>
      </c>
      <c r="U934" s="88">
        <f>+U960</f>
        <v>0</v>
      </c>
      <c r="V934" s="80"/>
      <c r="W934" s="81"/>
      <c r="X934" s="1"/>
    </row>
    <row r="935" spans="1:24" ht="23.25">
      <c r="A935" s="1"/>
      <c r="B935" s="43"/>
      <c r="C935" s="43"/>
      <c r="D935" s="43"/>
      <c r="E935" s="43"/>
      <c r="F935" s="41"/>
      <c r="G935" s="42"/>
      <c r="H935" s="43"/>
      <c r="I935" s="44"/>
      <c r="J935" s="48"/>
      <c r="K935" s="49"/>
      <c r="L935" s="42"/>
      <c r="M935" s="86"/>
      <c r="N935" s="71"/>
      <c r="O935" s="72"/>
      <c r="P935" s="70"/>
      <c r="Q935" s="78"/>
      <c r="R935" s="79"/>
      <c r="S935" s="80"/>
      <c r="T935" s="81"/>
      <c r="U935" s="88"/>
      <c r="V935" s="80"/>
      <c r="W935" s="81"/>
      <c r="X935" s="1"/>
    </row>
    <row r="936" spans="1:24" ht="23.25">
      <c r="A936" s="1"/>
      <c r="B936" s="43"/>
      <c r="C936" s="43"/>
      <c r="D936" s="43"/>
      <c r="E936" s="43"/>
      <c r="F936" s="41"/>
      <c r="G936" s="42"/>
      <c r="H936" s="40"/>
      <c r="I936" s="44"/>
      <c r="J936" s="48" t="s">
        <v>394</v>
      </c>
      <c r="K936" s="49"/>
      <c r="L936" s="42" t="s">
        <v>395</v>
      </c>
      <c r="M936" s="86"/>
      <c r="N936" s="71"/>
      <c r="O936" s="72"/>
      <c r="P936" s="70"/>
      <c r="Q936" s="78"/>
      <c r="R936" s="79"/>
      <c r="S936" s="80"/>
      <c r="T936" s="81"/>
      <c r="U936" s="88"/>
      <c r="V936" s="80"/>
      <c r="W936" s="81"/>
      <c r="X936" s="1"/>
    </row>
    <row r="937" spans="1:24" ht="23.25">
      <c r="A937" s="1"/>
      <c r="B937" s="43"/>
      <c r="C937" s="43"/>
      <c r="D937" s="43"/>
      <c r="E937" s="43"/>
      <c r="F937" s="41"/>
      <c r="G937" s="42"/>
      <c r="H937" s="43"/>
      <c r="I937" s="44"/>
      <c r="J937" s="48" t="s">
        <v>396</v>
      </c>
      <c r="K937" s="49"/>
      <c r="L937" s="42" t="s">
        <v>397</v>
      </c>
      <c r="M937" s="86"/>
      <c r="N937" s="71"/>
      <c r="O937" s="72"/>
      <c r="P937" s="70"/>
      <c r="Q937" s="78"/>
      <c r="R937" s="79"/>
      <c r="S937" s="80"/>
      <c r="T937" s="81"/>
      <c r="U937" s="88"/>
      <c r="V937" s="80"/>
      <c r="W937" s="81"/>
      <c r="X937" s="1"/>
    </row>
    <row r="938" spans="1:24" ht="23.25">
      <c r="A938" s="1"/>
      <c r="B938" s="43"/>
      <c r="C938" s="43"/>
      <c r="D938" s="43"/>
      <c r="E938" s="43"/>
      <c r="F938" s="41"/>
      <c r="G938" s="42"/>
      <c r="H938" s="40"/>
      <c r="I938" s="44"/>
      <c r="J938" s="48"/>
      <c r="K938" s="49"/>
      <c r="L938" s="42" t="s">
        <v>398</v>
      </c>
      <c r="M938" s="86"/>
      <c r="N938" s="71"/>
      <c r="O938" s="72"/>
      <c r="P938" s="70"/>
      <c r="Q938" s="78"/>
      <c r="R938" s="79"/>
      <c r="S938" s="80"/>
      <c r="T938" s="81"/>
      <c r="U938" s="88"/>
      <c r="V938" s="80"/>
      <c r="W938" s="81"/>
      <c r="X938" s="1"/>
    </row>
    <row r="939" spans="1:24" ht="23.25">
      <c r="A939" s="1"/>
      <c r="B939" s="43"/>
      <c r="C939" s="43"/>
      <c r="D939" s="43"/>
      <c r="E939" s="43"/>
      <c r="F939" s="41"/>
      <c r="G939" s="42"/>
      <c r="H939" s="43"/>
      <c r="I939" s="44"/>
      <c r="J939" s="48"/>
      <c r="K939" s="49"/>
      <c r="L939" s="42" t="s">
        <v>399</v>
      </c>
      <c r="M939" s="86"/>
      <c r="N939" s="71"/>
      <c r="O939" s="72"/>
      <c r="P939" s="70"/>
      <c r="Q939" s="78"/>
      <c r="R939" s="79"/>
      <c r="S939" s="80"/>
      <c r="T939" s="81"/>
      <c r="U939" s="88"/>
      <c r="V939" s="80"/>
      <c r="W939" s="81"/>
      <c r="X939" s="1"/>
    </row>
    <row r="940" spans="1:24" ht="23.25">
      <c r="A940" s="1"/>
      <c r="B940" s="43"/>
      <c r="C940" s="43"/>
      <c r="D940" s="43"/>
      <c r="E940" s="43"/>
      <c r="F940" s="41"/>
      <c r="G940" s="42"/>
      <c r="H940" s="43"/>
      <c r="I940" s="44"/>
      <c r="J940" s="48"/>
      <c r="K940" s="49"/>
      <c r="L940" s="42" t="s">
        <v>400</v>
      </c>
      <c r="M940" s="86"/>
      <c r="N940" s="71"/>
      <c r="O940" s="72"/>
      <c r="P940" s="70"/>
      <c r="Q940" s="78"/>
      <c r="R940" s="79"/>
      <c r="S940" s="80"/>
      <c r="T940" s="81"/>
      <c r="U940" s="88"/>
      <c r="V940" s="80"/>
      <c r="W940" s="81"/>
      <c r="X940" s="1"/>
    </row>
    <row r="941" spans="1:24" ht="23.25">
      <c r="A941" s="1"/>
      <c r="B941" s="43"/>
      <c r="C941" s="43"/>
      <c r="D941" s="43"/>
      <c r="E941" s="43"/>
      <c r="F941" s="50"/>
      <c r="G941" s="42"/>
      <c r="H941" s="43"/>
      <c r="I941" s="44"/>
      <c r="J941" s="48"/>
      <c r="K941" s="49"/>
      <c r="L941" s="42" t="s">
        <v>401</v>
      </c>
      <c r="M941" s="86"/>
      <c r="N941" s="71"/>
      <c r="O941" s="72"/>
      <c r="P941" s="70"/>
      <c r="Q941" s="78"/>
      <c r="R941" s="79"/>
      <c r="S941" s="80"/>
      <c r="T941" s="81"/>
      <c r="U941" s="88"/>
      <c r="V941" s="80"/>
      <c r="W941" s="81"/>
      <c r="X941" s="1"/>
    </row>
    <row r="942" spans="1:24" ht="23.25">
      <c r="A942" s="1"/>
      <c r="B942" s="43"/>
      <c r="C942" s="43"/>
      <c r="D942" s="43"/>
      <c r="E942" s="43"/>
      <c r="F942" s="41"/>
      <c r="G942" s="42"/>
      <c r="H942" s="43"/>
      <c r="I942" s="44"/>
      <c r="J942" s="48"/>
      <c r="K942" s="49"/>
      <c r="L942" s="42" t="s">
        <v>402</v>
      </c>
      <c r="M942" s="86"/>
      <c r="N942" s="71"/>
      <c r="O942" s="72"/>
      <c r="P942" s="70"/>
      <c r="Q942" s="78"/>
      <c r="R942" s="79"/>
      <c r="S942" s="80"/>
      <c r="T942" s="81"/>
      <c r="U942" s="88"/>
      <c r="V942" s="80"/>
      <c r="W942" s="81"/>
      <c r="X942" s="1"/>
    </row>
    <row r="943" spans="1:24" ht="23.25">
      <c r="A943" s="1"/>
      <c r="B943" s="43"/>
      <c r="C943" s="43"/>
      <c r="D943" s="43"/>
      <c r="E943" s="43"/>
      <c r="F943" s="50"/>
      <c r="G943" s="42"/>
      <c r="H943" s="43"/>
      <c r="I943" s="44"/>
      <c r="J943" s="48"/>
      <c r="K943" s="49"/>
      <c r="L943" s="42" t="s">
        <v>403</v>
      </c>
      <c r="M943" s="86"/>
      <c r="N943" s="71"/>
      <c r="O943" s="72"/>
      <c r="P943" s="70"/>
      <c r="Q943" s="78"/>
      <c r="R943" s="79"/>
      <c r="S943" s="80"/>
      <c r="T943" s="81"/>
      <c r="U943" s="88"/>
      <c r="V943" s="80"/>
      <c r="W943" s="81"/>
      <c r="X943" s="1"/>
    </row>
    <row r="944" spans="1:24" ht="23.25">
      <c r="A944" s="1"/>
      <c r="B944" s="43"/>
      <c r="C944" s="43"/>
      <c r="D944" s="43"/>
      <c r="E944" s="43"/>
      <c r="F944" s="50"/>
      <c r="G944" s="42"/>
      <c r="H944" s="43"/>
      <c r="I944" s="44"/>
      <c r="J944" s="48"/>
      <c r="K944" s="49"/>
      <c r="L944" s="42" t="s">
        <v>404</v>
      </c>
      <c r="M944" s="86"/>
      <c r="N944" s="71"/>
      <c r="O944" s="72"/>
      <c r="P944" s="70"/>
      <c r="Q944" s="78"/>
      <c r="R944" s="79"/>
      <c r="S944" s="80"/>
      <c r="T944" s="81"/>
      <c r="U944" s="88"/>
      <c r="V944" s="80"/>
      <c r="W944" s="81"/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430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36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25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37</v>
      </c>
      <c r="O949" s="62"/>
      <c r="P949" s="62"/>
      <c r="Q949" s="62"/>
      <c r="R949" s="63"/>
      <c r="S949" s="14" t="s">
        <v>3</v>
      </c>
      <c r="T949" s="15"/>
      <c r="U949" s="15"/>
      <c r="V949" s="15"/>
      <c r="W949" s="16"/>
      <c r="X949" s="1"/>
    </row>
    <row r="950" spans="1:24" ht="23.25">
      <c r="A950" s="1"/>
      <c r="B950" s="20" t="s">
        <v>26</v>
      </c>
      <c r="C950" s="21"/>
      <c r="D950" s="21"/>
      <c r="E950" s="21"/>
      <c r="F950" s="21"/>
      <c r="G950" s="21"/>
      <c r="H950" s="61"/>
      <c r="I950" s="1"/>
      <c r="J950" s="2" t="s">
        <v>5</v>
      </c>
      <c r="K950" s="18"/>
      <c r="L950" s="23" t="s">
        <v>34</v>
      </c>
      <c r="M950" s="23" t="s">
        <v>22</v>
      </c>
      <c r="N950" s="64"/>
      <c r="O950" s="17"/>
      <c r="P950" s="65"/>
      <c r="Q950" s="23" t="s">
        <v>4</v>
      </c>
      <c r="R950" s="16"/>
      <c r="S950" s="20" t="s">
        <v>38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35</v>
      </c>
      <c r="M951" s="30" t="s">
        <v>23</v>
      </c>
      <c r="N951" s="28" t="s">
        <v>7</v>
      </c>
      <c r="O951" s="67" t="s">
        <v>8</v>
      </c>
      <c r="P951" s="28" t="s">
        <v>9</v>
      </c>
      <c r="Q951" s="20" t="s">
        <v>32</v>
      </c>
      <c r="R951" s="22"/>
      <c r="S951" s="24"/>
      <c r="T951" s="25"/>
      <c r="U951" s="1"/>
      <c r="V951" s="14" t="s">
        <v>4</v>
      </c>
      <c r="W951" s="16"/>
      <c r="X951" s="1"/>
    </row>
    <row r="952" spans="1:24" ht="23.25">
      <c r="A952" s="1"/>
      <c r="B952" s="14" t="s">
        <v>15</v>
      </c>
      <c r="C952" s="14" t="s">
        <v>16</v>
      </c>
      <c r="D952" s="14" t="s">
        <v>17</v>
      </c>
      <c r="E952" s="14" t="s">
        <v>18</v>
      </c>
      <c r="F952" s="27" t="s">
        <v>19</v>
      </c>
      <c r="G952" s="2" t="s">
        <v>6</v>
      </c>
      <c r="H952" s="14" t="s">
        <v>20</v>
      </c>
      <c r="I952" s="24"/>
      <c r="J952" s="1"/>
      <c r="K952" s="18"/>
      <c r="L952" s="26" t="s">
        <v>21</v>
      </c>
      <c r="M952" s="28" t="s">
        <v>24</v>
      </c>
      <c r="N952" s="28"/>
      <c r="O952" s="28"/>
      <c r="P952" s="28"/>
      <c r="Q952" s="26" t="s">
        <v>27</v>
      </c>
      <c r="R952" s="29" t="s">
        <v>27</v>
      </c>
      <c r="S952" s="30" t="s">
        <v>7</v>
      </c>
      <c r="T952" s="28" t="s">
        <v>10</v>
      </c>
      <c r="U952" s="26" t="s">
        <v>11</v>
      </c>
      <c r="V952" s="14" t="s">
        <v>12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28</v>
      </c>
      <c r="R953" s="37" t="s">
        <v>29</v>
      </c>
      <c r="S953" s="31"/>
      <c r="T953" s="32"/>
      <c r="U953" s="33"/>
      <c r="V953" s="38" t="s">
        <v>30</v>
      </c>
      <c r="W953" s="39" t="s">
        <v>31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40" t="s">
        <v>122</v>
      </c>
      <c r="C955" s="40" t="s">
        <v>58</v>
      </c>
      <c r="D955" s="40" t="s">
        <v>46</v>
      </c>
      <c r="E955" s="40" t="s">
        <v>389</v>
      </c>
      <c r="F955" s="50" t="s">
        <v>126</v>
      </c>
      <c r="G955" s="89" t="s">
        <v>52</v>
      </c>
      <c r="H955" s="43"/>
      <c r="I955" s="44"/>
      <c r="J955" s="48"/>
      <c r="K955" s="49"/>
      <c r="L955" s="42" t="s">
        <v>405</v>
      </c>
      <c r="M955" s="86"/>
      <c r="N955" s="71"/>
      <c r="O955" s="72"/>
      <c r="P955" s="70"/>
      <c r="Q955" s="78"/>
      <c r="R955" s="79"/>
      <c r="S955" s="80"/>
      <c r="T955" s="81"/>
      <c r="U955" s="88"/>
      <c r="V955" s="80"/>
      <c r="W955" s="81"/>
      <c r="X955" s="1"/>
    </row>
    <row r="956" spans="1:24" ht="23.25">
      <c r="A956" s="1"/>
      <c r="B956" s="40"/>
      <c r="C956" s="40"/>
      <c r="D956" s="40"/>
      <c r="E956" s="40"/>
      <c r="F956" s="41"/>
      <c r="G956" s="42"/>
      <c r="H956" s="43"/>
      <c r="I956" s="44"/>
      <c r="J956" s="48"/>
      <c r="K956" s="49"/>
      <c r="L956" s="42" t="s">
        <v>406</v>
      </c>
      <c r="M956" s="86"/>
      <c r="N956" s="71"/>
      <c r="O956" s="72"/>
      <c r="P956" s="70"/>
      <c r="Q956" s="78"/>
      <c r="R956" s="79"/>
      <c r="S956" s="80"/>
      <c r="T956" s="81"/>
      <c r="U956" s="88"/>
      <c r="V956" s="80"/>
      <c r="W956" s="81"/>
      <c r="X956" s="1"/>
    </row>
    <row r="957" spans="1:24" ht="23.25">
      <c r="A957" s="1"/>
      <c r="B957" s="43"/>
      <c r="C957" s="43"/>
      <c r="D957" s="43"/>
      <c r="E957" s="43"/>
      <c r="F957" s="41"/>
      <c r="G957" s="42"/>
      <c r="H957" s="43"/>
      <c r="I957" s="44"/>
      <c r="J957" s="48"/>
      <c r="K957" s="49"/>
      <c r="L957" s="42" t="s">
        <v>407</v>
      </c>
      <c r="M957" s="86"/>
      <c r="N957" s="71"/>
      <c r="O957" s="72"/>
      <c r="P957" s="70"/>
      <c r="Q957" s="78"/>
      <c r="R957" s="79"/>
      <c r="S957" s="80"/>
      <c r="T957" s="81"/>
      <c r="U957" s="88"/>
      <c r="V957" s="80"/>
      <c r="W957" s="81"/>
      <c r="X957" s="1"/>
    </row>
    <row r="958" spans="1:24" ht="23.25">
      <c r="A958" s="1"/>
      <c r="B958" s="43"/>
      <c r="C958" s="43"/>
      <c r="D958" s="43"/>
      <c r="E958" s="43"/>
      <c r="F958" s="41"/>
      <c r="G958" s="42"/>
      <c r="H958" s="43"/>
      <c r="I958" s="44"/>
      <c r="J958" s="48"/>
      <c r="K958" s="49"/>
      <c r="L958" s="42" t="s">
        <v>207</v>
      </c>
      <c r="M958" s="86" t="s">
        <v>408</v>
      </c>
      <c r="N958" s="71">
        <v>24</v>
      </c>
      <c r="O958" s="72">
        <v>24</v>
      </c>
      <c r="P958" s="70">
        <v>27</v>
      </c>
      <c r="Q958" s="78">
        <f>+P958/N958*100</f>
        <v>112.5</v>
      </c>
      <c r="R958" s="79">
        <f>+P958/O958*100</f>
        <v>112.5</v>
      </c>
      <c r="S958" s="80">
        <f>SUM(S959:S960)</f>
        <v>10282.6</v>
      </c>
      <c r="T958" s="81">
        <f>SUM(T959:T960)</f>
        <v>11306.5</v>
      </c>
      <c r="U958" s="88">
        <f>SUM(U959:U960)</f>
        <v>10804.1</v>
      </c>
      <c r="V958" s="80">
        <f>+U958/S958*100</f>
        <v>105.07167447921732</v>
      </c>
      <c r="W958" s="81">
        <f>+U958/T958*100</f>
        <v>95.55653827444391</v>
      </c>
      <c r="X958" s="1"/>
    </row>
    <row r="959" spans="1:24" ht="23.25">
      <c r="A959" s="1"/>
      <c r="B959" s="43"/>
      <c r="C959" s="43"/>
      <c r="D959" s="43"/>
      <c r="E959" s="43"/>
      <c r="F959" s="50"/>
      <c r="G959" s="42"/>
      <c r="H959" s="43"/>
      <c r="I959" s="44"/>
      <c r="J959" s="48" t="s">
        <v>42</v>
      </c>
      <c r="K959" s="49"/>
      <c r="L959" s="42"/>
      <c r="M959" s="86"/>
      <c r="N959" s="71"/>
      <c r="O959" s="72"/>
      <c r="P959" s="70"/>
      <c r="Q959" s="78"/>
      <c r="R959" s="79"/>
      <c r="S959" s="80">
        <v>10282.6</v>
      </c>
      <c r="T959" s="81">
        <v>11306.5</v>
      </c>
      <c r="U959" s="88">
        <v>10804.1</v>
      </c>
      <c r="V959" s="80">
        <f>+U959/S959*100</f>
        <v>105.07167447921732</v>
      </c>
      <c r="W959" s="81">
        <f>+U959/T959*100</f>
        <v>95.55653827444391</v>
      </c>
      <c r="X959" s="1"/>
    </row>
    <row r="960" spans="1:24" ht="23.25">
      <c r="A960" s="1"/>
      <c r="B960" s="43"/>
      <c r="C960" s="43"/>
      <c r="D960" s="43"/>
      <c r="E960" s="43"/>
      <c r="F960" s="41"/>
      <c r="G960" s="42"/>
      <c r="H960" s="43"/>
      <c r="I960" s="44"/>
      <c r="J960" s="48" t="s">
        <v>43</v>
      </c>
      <c r="K960" s="49"/>
      <c r="L960" s="42"/>
      <c r="M960" s="86"/>
      <c r="N960" s="71"/>
      <c r="O960" s="72"/>
      <c r="P960" s="70"/>
      <c r="Q960" s="78"/>
      <c r="R960" s="79"/>
      <c r="S960" s="80"/>
      <c r="T960" s="81"/>
      <c r="U960" s="88"/>
      <c r="V960" s="80"/>
      <c r="W960" s="81"/>
      <c r="X960" s="1"/>
    </row>
    <row r="961" spans="1:24" ht="23.25">
      <c r="A961" s="1"/>
      <c r="B961" s="43"/>
      <c r="C961" s="43"/>
      <c r="D961" s="43"/>
      <c r="E961" s="43"/>
      <c r="F961" s="41"/>
      <c r="G961" s="42"/>
      <c r="H961" s="40"/>
      <c r="I961" s="44"/>
      <c r="J961" s="48"/>
      <c r="K961" s="49"/>
      <c r="L961" s="42"/>
      <c r="M961" s="86"/>
      <c r="N961" s="71"/>
      <c r="O961" s="72"/>
      <c r="P961" s="70"/>
      <c r="Q961" s="78"/>
      <c r="R961" s="79"/>
      <c r="S961" s="80"/>
      <c r="T961" s="81"/>
      <c r="U961" s="88"/>
      <c r="V961" s="80"/>
      <c r="W961" s="81"/>
      <c r="X961" s="1"/>
    </row>
    <row r="962" spans="1:24" ht="23.25">
      <c r="A962" s="1"/>
      <c r="B962" s="43"/>
      <c r="C962" s="43"/>
      <c r="D962" s="43"/>
      <c r="E962" s="43"/>
      <c r="F962" s="41"/>
      <c r="G962" s="42"/>
      <c r="H962" s="40" t="s">
        <v>118</v>
      </c>
      <c r="I962" s="44"/>
      <c r="J962" s="48" t="s">
        <v>119</v>
      </c>
      <c r="K962" s="49"/>
      <c r="L962" s="42"/>
      <c r="M962" s="86"/>
      <c r="N962" s="71"/>
      <c r="O962" s="72"/>
      <c r="P962" s="70"/>
      <c r="Q962" s="78"/>
      <c r="R962" s="79"/>
      <c r="S962" s="80">
        <f>SUM(S963:S964)</f>
        <v>10282.6</v>
      </c>
      <c r="T962" s="81">
        <f>SUM(T963:T964)</f>
        <v>11306.5</v>
      </c>
      <c r="U962" s="88">
        <f>SUM(U963:U964)</f>
        <v>10804.1</v>
      </c>
      <c r="V962" s="80">
        <f>+U962/S962*100</f>
        <v>105.07167447921732</v>
      </c>
      <c r="W962" s="81">
        <f>+U962/T962*100</f>
        <v>95.55653827444391</v>
      </c>
      <c r="X962" s="1"/>
    </row>
    <row r="963" spans="1:24" ht="23.25">
      <c r="A963" s="1"/>
      <c r="B963" s="43"/>
      <c r="C963" s="43"/>
      <c r="D963" s="43"/>
      <c r="E963" s="43"/>
      <c r="F963" s="41"/>
      <c r="G963" s="42"/>
      <c r="H963" s="43"/>
      <c r="I963" s="44"/>
      <c r="J963" s="48" t="s">
        <v>42</v>
      </c>
      <c r="K963" s="49"/>
      <c r="L963" s="42"/>
      <c r="M963" s="86"/>
      <c r="N963" s="71"/>
      <c r="O963" s="72"/>
      <c r="P963" s="70"/>
      <c r="Q963" s="78"/>
      <c r="R963" s="79"/>
      <c r="S963" s="80">
        <f>+S959</f>
        <v>10282.6</v>
      </c>
      <c r="T963" s="81">
        <f>+T959</f>
        <v>11306.5</v>
      </c>
      <c r="U963" s="88">
        <f>+U959</f>
        <v>10804.1</v>
      </c>
      <c r="V963" s="80">
        <f>+U963/S963*100</f>
        <v>105.07167447921732</v>
      </c>
      <c r="W963" s="81">
        <f>+U963/T963*100</f>
        <v>95.55653827444391</v>
      </c>
      <c r="X963" s="1"/>
    </row>
    <row r="964" spans="1:24" ht="23.25">
      <c r="A964" s="1"/>
      <c r="B964" s="43"/>
      <c r="C964" s="43"/>
      <c r="D964" s="43"/>
      <c r="E964" s="43"/>
      <c r="F964" s="41"/>
      <c r="G964" s="42"/>
      <c r="H964" s="43"/>
      <c r="I964" s="44"/>
      <c r="J964" s="48" t="s">
        <v>43</v>
      </c>
      <c r="K964" s="49"/>
      <c r="L964" s="42"/>
      <c r="M964" s="86"/>
      <c r="N964" s="71"/>
      <c r="O964" s="72"/>
      <c r="P964" s="70"/>
      <c r="Q964" s="78"/>
      <c r="R964" s="79"/>
      <c r="S964" s="80"/>
      <c r="T964" s="81"/>
      <c r="U964" s="88"/>
      <c r="V964" s="80"/>
      <c r="W964" s="81"/>
      <c r="X964" s="1"/>
    </row>
    <row r="965" spans="1:24" ht="23.25">
      <c r="A965" s="1"/>
      <c r="B965" s="43"/>
      <c r="C965" s="43"/>
      <c r="D965" s="43"/>
      <c r="E965" s="43"/>
      <c r="F965" s="41"/>
      <c r="G965" s="42"/>
      <c r="H965" s="43"/>
      <c r="I965" s="44"/>
      <c r="J965" s="48"/>
      <c r="K965" s="49"/>
      <c r="L965" s="42"/>
      <c r="M965" s="86"/>
      <c r="N965" s="71"/>
      <c r="O965" s="72"/>
      <c r="P965" s="70"/>
      <c r="Q965" s="78"/>
      <c r="R965" s="79"/>
      <c r="S965" s="80"/>
      <c r="T965" s="81"/>
      <c r="U965" s="88"/>
      <c r="V965" s="80"/>
      <c r="W965" s="81"/>
      <c r="X965" s="1"/>
    </row>
    <row r="966" spans="1:24" ht="23.25">
      <c r="A966" s="1"/>
      <c r="B966" s="43"/>
      <c r="C966" s="43"/>
      <c r="D966" s="43"/>
      <c r="E966" s="43"/>
      <c r="F966" s="41"/>
      <c r="G966" s="42"/>
      <c r="H966" s="43"/>
      <c r="I966" s="44"/>
      <c r="J966" s="48"/>
      <c r="K966" s="49"/>
      <c r="L966" s="42"/>
      <c r="M966" s="86"/>
      <c r="N966" s="71"/>
      <c r="O966" s="72"/>
      <c r="P966" s="70"/>
      <c r="Q966" s="78"/>
      <c r="R966" s="79"/>
      <c r="S966" s="80"/>
      <c r="T966" s="81"/>
      <c r="U966" s="88"/>
      <c r="V966" s="80"/>
      <c r="W966" s="81"/>
      <c r="X966" s="1"/>
    </row>
    <row r="967" spans="1:24" ht="23.25">
      <c r="A967" s="1"/>
      <c r="B967" s="43"/>
      <c r="C967" s="43"/>
      <c r="D967" s="43"/>
      <c r="E967" s="43"/>
      <c r="F967" s="50"/>
      <c r="G967" s="42"/>
      <c r="H967" s="43"/>
      <c r="I967" s="44"/>
      <c r="J967" s="48"/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43"/>
      <c r="C968" s="43"/>
      <c r="D968" s="43"/>
      <c r="E968" s="43"/>
      <c r="F968" s="41"/>
      <c r="G968" s="42"/>
      <c r="H968" s="43"/>
      <c r="I968" s="44"/>
      <c r="J968" s="94" t="s">
        <v>409</v>
      </c>
      <c r="K968" s="49"/>
      <c r="L968" s="42"/>
      <c r="M968" s="86"/>
      <c r="N968" s="71"/>
      <c r="O968" s="72"/>
      <c r="P968" s="70"/>
      <c r="Q968" s="78"/>
      <c r="R968" s="79"/>
      <c r="S968" s="80"/>
      <c r="T968" s="81"/>
      <c r="U968" s="88"/>
      <c r="V968" s="80"/>
      <c r="W968" s="81"/>
      <c r="X968" s="1"/>
    </row>
    <row r="969" spans="1:24" ht="23.25">
      <c r="A969" s="1"/>
      <c r="B969" s="43"/>
      <c r="C969" s="43"/>
      <c r="D969" s="43"/>
      <c r="E969" s="43"/>
      <c r="F969" s="41"/>
      <c r="G969" s="42"/>
      <c r="H969" s="40"/>
      <c r="I969" s="44"/>
      <c r="J969" s="94" t="s">
        <v>433</v>
      </c>
      <c r="K969" s="49"/>
      <c r="L969" s="42"/>
      <c r="M969" s="86"/>
      <c r="N969" s="71"/>
      <c r="O969" s="72"/>
      <c r="P969" s="70"/>
      <c r="Q969" s="78"/>
      <c r="R969" s="79"/>
      <c r="S969" s="91">
        <f>SUM(S970:S971)</f>
        <v>1065320.7999999998</v>
      </c>
      <c r="T969" s="91">
        <f>SUM(T970:T971)</f>
        <v>1075460.2</v>
      </c>
      <c r="U969" s="91">
        <f>SUM(U970:U971)</f>
        <v>1032186.5999999999</v>
      </c>
      <c r="V969" s="91">
        <f>+U969/S969*100</f>
        <v>96.88974438497775</v>
      </c>
      <c r="W969" s="92">
        <f>+U969/T969*100</f>
        <v>95.97627136736439</v>
      </c>
      <c r="X969" s="1"/>
    </row>
    <row r="970" spans="1:24" ht="23.25">
      <c r="A970" s="1"/>
      <c r="B970" s="43"/>
      <c r="C970" s="43"/>
      <c r="D970" s="43"/>
      <c r="E970" s="43"/>
      <c r="F970" s="41"/>
      <c r="G970" s="42"/>
      <c r="H970" s="40"/>
      <c r="I970" s="44"/>
      <c r="J970" s="48" t="s">
        <v>431</v>
      </c>
      <c r="K970" s="49"/>
      <c r="L970" s="42"/>
      <c r="M970" s="86"/>
      <c r="N970" s="71"/>
      <c r="O970" s="72"/>
      <c r="P970" s="70"/>
      <c r="Q970" s="78"/>
      <c r="R970" s="79"/>
      <c r="S970" s="91">
        <f aca="true" t="shared" si="36" ref="S970:U971">+S14+S210</f>
        <v>504973.3999999999</v>
      </c>
      <c r="T970" s="92">
        <f t="shared" si="36"/>
        <v>495047</v>
      </c>
      <c r="U970" s="93">
        <f t="shared" si="36"/>
        <v>463785.49999999994</v>
      </c>
      <c r="V970" s="91">
        <f>+U970/S970*100</f>
        <v>91.84355057117861</v>
      </c>
      <c r="W970" s="92">
        <f>+U970/T970*100</f>
        <v>93.68514504683392</v>
      </c>
      <c r="X970" s="1"/>
    </row>
    <row r="971" spans="1:24" ht="23.25">
      <c r="A971" s="1"/>
      <c r="B971" s="43"/>
      <c r="C971" s="43"/>
      <c r="D971" s="43"/>
      <c r="E971" s="43"/>
      <c r="F971" s="41"/>
      <c r="G971" s="42"/>
      <c r="H971" s="43"/>
      <c r="I971" s="44"/>
      <c r="J971" s="48" t="s">
        <v>432</v>
      </c>
      <c r="K971" s="49"/>
      <c r="L971" s="42"/>
      <c r="M971" s="86"/>
      <c r="N971" s="71"/>
      <c r="O971" s="72"/>
      <c r="P971" s="70"/>
      <c r="Q971" s="78"/>
      <c r="R971" s="79"/>
      <c r="S971" s="91">
        <f t="shared" si="36"/>
        <v>560347.4</v>
      </c>
      <c r="T971" s="92">
        <f t="shared" si="36"/>
        <v>580413.2</v>
      </c>
      <c r="U971" s="93">
        <f t="shared" si="36"/>
        <v>568401.1</v>
      </c>
      <c r="V971" s="91">
        <f>+U971/S971*100</f>
        <v>101.43726909413695</v>
      </c>
      <c r="W971" s="92">
        <f>+U971/T971*100</f>
        <v>97.93042267129694</v>
      </c>
      <c r="X971" s="1"/>
    </row>
    <row r="972" spans="1:24" ht="23.25">
      <c r="A972" s="1"/>
      <c r="B972" s="43"/>
      <c r="C972" s="43"/>
      <c r="D972" s="43"/>
      <c r="E972" s="43"/>
      <c r="F972" s="41"/>
      <c r="G972" s="42"/>
      <c r="H972" s="43"/>
      <c r="I972" s="44"/>
      <c r="J972" s="48"/>
      <c r="K972" s="49"/>
      <c r="L972" s="42"/>
      <c r="M972" s="86"/>
      <c r="N972" s="71"/>
      <c r="O972" s="72"/>
      <c r="P972" s="70"/>
      <c r="Q972" s="78"/>
      <c r="R972" s="79"/>
      <c r="S972" s="80"/>
      <c r="T972" s="81"/>
      <c r="U972" s="88"/>
      <c r="V972" s="80"/>
      <c r="W972" s="81"/>
      <c r="X972" s="1"/>
    </row>
    <row r="973" spans="1:24" ht="23.25">
      <c r="A973" s="1"/>
      <c r="B973" s="43"/>
      <c r="C973" s="43"/>
      <c r="D973" s="43"/>
      <c r="E973" s="43"/>
      <c r="F973" s="41"/>
      <c r="G973" s="42"/>
      <c r="H973" s="43"/>
      <c r="I973" s="44"/>
      <c r="J973" s="48"/>
      <c r="K973" s="49"/>
      <c r="L973" s="42"/>
      <c r="M973" s="86"/>
      <c r="N973" s="71"/>
      <c r="O973" s="72"/>
      <c r="P973" s="70"/>
      <c r="Q973" s="78"/>
      <c r="R973" s="79"/>
      <c r="S973" s="80"/>
      <c r="T973" s="81"/>
      <c r="U973" s="88"/>
      <c r="V973" s="80"/>
      <c r="W973" s="81"/>
      <c r="X973" s="1"/>
    </row>
    <row r="974" spans="1:24" ht="23.25">
      <c r="A974" s="1"/>
      <c r="B974" s="43"/>
      <c r="C974" s="43"/>
      <c r="D974" s="43"/>
      <c r="E974" s="43"/>
      <c r="F974" s="41"/>
      <c r="G974" s="42"/>
      <c r="H974" s="43"/>
      <c r="I974" s="44"/>
      <c r="J974" s="48"/>
      <c r="K974" s="49"/>
      <c r="L974" s="42"/>
      <c r="M974" s="86"/>
      <c r="N974" s="71"/>
      <c r="O974" s="72"/>
      <c r="P974" s="70"/>
      <c r="Q974" s="78"/>
      <c r="R974" s="79"/>
      <c r="S974" s="80"/>
      <c r="T974" s="81"/>
      <c r="U974" s="88"/>
      <c r="V974" s="80"/>
      <c r="W974" s="81"/>
      <c r="X974" s="1"/>
    </row>
    <row r="975" spans="1:24" ht="23.25">
      <c r="A975" s="1"/>
      <c r="B975" s="43"/>
      <c r="C975" s="43"/>
      <c r="D975" s="43"/>
      <c r="E975" s="43"/>
      <c r="F975" s="41"/>
      <c r="G975" s="42"/>
      <c r="H975" s="43"/>
      <c r="I975" s="44"/>
      <c r="J975" s="48"/>
      <c r="K975" s="49"/>
      <c r="L975" s="42"/>
      <c r="M975" s="86"/>
      <c r="N975" s="71"/>
      <c r="O975" s="72"/>
      <c r="P975" s="70"/>
      <c r="Q975" s="78"/>
      <c r="R975" s="79"/>
      <c r="S975" s="80"/>
      <c r="T975" s="81"/>
      <c r="U975" s="88"/>
      <c r="V975" s="80"/>
      <c r="W975" s="81"/>
      <c r="X975" s="1"/>
    </row>
    <row r="976" spans="1:24" ht="23.25">
      <c r="A976" s="1"/>
      <c r="B976" s="43"/>
      <c r="C976" s="43"/>
      <c r="D976" s="43"/>
      <c r="E976" s="43"/>
      <c r="F976" s="41"/>
      <c r="G976" s="42"/>
      <c r="H976" s="43"/>
      <c r="I976" s="44"/>
      <c r="J976" s="48"/>
      <c r="K976" s="49"/>
      <c r="L976" s="42"/>
      <c r="M976" s="86"/>
      <c r="N976" s="71"/>
      <c r="O976" s="72"/>
      <c r="P976" s="70"/>
      <c r="Q976" s="78"/>
      <c r="R976" s="79"/>
      <c r="S976" s="80"/>
      <c r="T976" s="81"/>
      <c r="U976" s="88"/>
      <c r="V976" s="80"/>
      <c r="W976" s="81"/>
      <c r="X976" s="1"/>
    </row>
    <row r="977" spans="1:24" ht="23.25">
      <c r="A977" s="1"/>
      <c r="B977" s="43"/>
      <c r="C977" s="43"/>
      <c r="D977" s="43"/>
      <c r="E977" s="43"/>
      <c r="F977" s="41"/>
      <c r="G977" s="42"/>
      <c r="H977" s="43"/>
      <c r="I977" s="44"/>
      <c r="J977" s="48"/>
      <c r="K977" s="49"/>
      <c r="L977" s="42"/>
      <c r="M977" s="86"/>
      <c r="N977" s="71"/>
      <c r="O977" s="72"/>
      <c r="P977" s="70"/>
      <c r="Q977" s="78"/>
      <c r="R977" s="79"/>
      <c r="S977" s="80"/>
      <c r="T977" s="81"/>
      <c r="U977" s="88"/>
      <c r="V977" s="80"/>
      <c r="W977" s="81"/>
      <c r="X977" s="1"/>
    </row>
    <row r="978" spans="1:24" ht="23.25">
      <c r="A978" s="1"/>
      <c r="B978" s="43"/>
      <c r="C978" s="43"/>
      <c r="D978" s="43"/>
      <c r="E978" s="43"/>
      <c r="F978" s="41"/>
      <c r="G978" s="42"/>
      <c r="H978" s="43"/>
      <c r="I978" s="44"/>
      <c r="J978" s="48"/>
      <c r="K978" s="49"/>
      <c r="L978" s="42"/>
      <c r="M978" s="86"/>
      <c r="N978" s="71"/>
      <c r="O978" s="72"/>
      <c r="P978" s="70"/>
      <c r="Q978" s="78"/>
      <c r="R978" s="79"/>
      <c r="S978" s="80"/>
      <c r="T978" s="81"/>
      <c r="U978" s="88"/>
      <c r="V978" s="80"/>
      <c r="W978" s="81"/>
      <c r="X978" s="1"/>
    </row>
    <row r="979" spans="1:24" ht="23.25">
      <c r="A979" s="1"/>
      <c r="B979" s="43"/>
      <c r="C979" s="43"/>
      <c r="D979" s="43"/>
      <c r="E979" s="43"/>
      <c r="F979" s="41"/>
      <c r="G979" s="42"/>
      <c r="H979" s="40"/>
      <c r="I979" s="44"/>
      <c r="J979" s="48"/>
      <c r="K979" s="49"/>
      <c r="L979" s="42"/>
      <c r="M979" s="86"/>
      <c r="N979" s="71"/>
      <c r="O979" s="72"/>
      <c r="P979" s="70"/>
      <c r="Q979" s="78"/>
      <c r="R979" s="79"/>
      <c r="S979" s="80"/>
      <c r="T979" s="81"/>
      <c r="U979" s="88"/>
      <c r="V979" s="80"/>
      <c r="W979" s="81"/>
      <c r="X979" s="1"/>
    </row>
    <row r="980" spans="1:24" ht="23.25">
      <c r="A980" s="1"/>
      <c r="B980" s="43"/>
      <c r="C980" s="43"/>
      <c r="D980" s="43"/>
      <c r="E980" s="43"/>
      <c r="F980" s="41"/>
      <c r="G980" s="42"/>
      <c r="H980" s="43"/>
      <c r="I980" s="44"/>
      <c r="J980" s="48"/>
      <c r="K980" s="49"/>
      <c r="L980" s="42"/>
      <c r="M980" s="86"/>
      <c r="N980" s="71"/>
      <c r="O980" s="72"/>
      <c r="P980" s="70"/>
      <c r="Q980" s="78"/>
      <c r="R980" s="79"/>
      <c r="S980" s="80"/>
      <c r="T980" s="81"/>
      <c r="U980" s="88"/>
      <c r="V980" s="80"/>
      <c r="W980" s="81"/>
      <c r="X980" s="1"/>
    </row>
    <row r="981" spans="1:24" ht="23.25">
      <c r="A981" s="1"/>
      <c r="B981" s="43"/>
      <c r="C981" s="43"/>
      <c r="D981" s="43"/>
      <c r="E981" s="43"/>
      <c r="F981" s="41"/>
      <c r="G981" s="42"/>
      <c r="H981" s="40"/>
      <c r="I981" s="44"/>
      <c r="J981" s="48"/>
      <c r="K981" s="49"/>
      <c r="L981" s="42"/>
      <c r="M981" s="86"/>
      <c r="N981" s="71"/>
      <c r="O981" s="72"/>
      <c r="P981" s="70"/>
      <c r="Q981" s="78"/>
      <c r="R981" s="79"/>
      <c r="S981" s="80"/>
      <c r="T981" s="81"/>
      <c r="U981" s="88"/>
      <c r="V981" s="80"/>
      <c r="W981" s="81"/>
      <c r="X981" s="1"/>
    </row>
    <row r="982" spans="1:24" ht="23.25">
      <c r="A982" s="1"/>
      <c r="B982" s="43"/>
      <c r="C982" s="43"/>
      <c r="D982" s="43"/>
      <c r="E982" s="43"/>
      <c r="F982" s="41"/>
      <c r="G982" s="42"/>
      <c r="H982" s="43"/>
      <c r="I982" s="44"/>
      <c r="J982" s="48"/>
      <c r="K982" s="49"/>
      <c r="L982" s="42"/>
      <c r="M982" s="86"/>
      <c r="N982" s="71"/>
      <c r="O982" s="72"/>
      <c r="P982" s="70"/>
      <c r="Q982" s="78"/>
      <c r="R982" s="79"/>
      <c r="S982" s="80"/>
      <c r="T982" s="81"/>
      <c r="U982" s="88"/>
      <c r="V982" s="80"/>
      <c r="W982" s="81"/>
      <c r="X982" s="1"/>
    </row>
    <row r="983" spans="1:24" ht="23.25">
      <c r="A983" s="1"/>
      <c r="B983" s="43"/>
      <c r="C983" s="43"/>
      <c r="D983" s="43"/>
      <c r="E983" s="43"/>
      <c r="F983" s="41"/>
      <c r="G983" s="42"/>
      <c r="H983" s="40"/>
      <c r="I983" s="44"/>
      <c r="J983" s="48"/>
      <c r="K983" s="49"/>
      <c r="L983" s="42"/>
      <c r="M983" s="86"/>
      <c r="N983" s="71"/>
      <c r="O983" s="72"/>
      <c r="P983" s="70"/>
      <c r="Q983" s="78"/>
      <c r="R983" s="79"/>
      <c r="S983" s="80"/>
      <c r="T983" s="81"/>
      <c r="U983" s="88"/>
      <c r="V983" s="80"/>
      <c r="W983" s="81"/>
      <c r="X983" s="1"/>
    </row>
    <row r="984" spans="1:24" ht="23.25">
      <c r="A984" s="1"/>
      <c r="B984" s="43"/>
      <c r="C984" s="43"/>
      <c r="D984" s="43"/>
      <c r="E984" s="43"/>
      <c r="F984" s="41"/>
      <c r="G984" s="42"/>
      <c r="H984" s="43"/>
      <c r="I984" s="44"/>
      <c r="J984" s="48"/>
      <c r="K984" s="49"/>
      <c r="L984" s="42"/>
      <c r="M984" s="86"/>
      <c r="N984" s="71"/>
      <c r="O984" s="72"/>
      <c r="P984" s="70"/>
      <c r="Q984" s="78"/>
      <c r="R984" s="79"/>
      <c r="S984" s="80"/>
      <c r="T984" s="81"/>
      <c r="U984" s="88"/>
      <c r="V984" s="80"/>
      <c r="W984" s="81"/>
      <c r="X984" s="1"/>
    </row>
    <row r="985" spans="1:24" ht="23.25">
      <c r="A985" s="1"/>
      <c r="B985" s="43"/>
      <c r="C985" s="43"/>
      <c r="D985" s="43"/>
      <c r="E985" s="43"/>
      <c r="F985" s="41"/>
      <c r="G985" s="42"/>
      <c r="H985" s="43"/>
      <c r="I985" s="44"/>
      <c r="J985" s="48"/>
      <c r="K985" s="49"/>
      <c r="L985" s="42"/>
      <c r="M985" s="86"/>
      <c r="N985" s="71"/>
      <c r="O985" s="72"/>
      <c r="P985" s="70"/>
      <c r="Q985" s="78"/>
      <c r="R985" s="79"/>
      <c r="S985" s="80"/>
      <c r="T985" s="81"/>
      <c r="U985" s="88"/>
      <c r="V985" s="80"/>
      <c r="W985" s="81"/>
      <c r="X985" s="1"/>
    </row>
    <row r="986" spans="1:24" ht="23.25">
      <c r="A986" s="1"/>
      <c r="B986" s="43"/>
      <c r="C986" s="43"/>
      <c r="D986" s="43"/>
      <c r="E986" s="43"/>
      <c r="F986" s="50"/>
      <c r="G986" s="42"/>
      <c r="H986" s="43"/>
      <c r="I986" s="44"/>
      <c r="J986" s="48"/>
      <c r="K986" s="49"/>
      <c r="L986" s="42"/>
      <c r="M986" s="86"/>
      <c r="N986" s="71"/>
      <c r="O986" s="72"/>
      <c r="P986" s="70"/>
      <c r="Q986" s="78"/>
      <c r="R986" s="79"/>
      <c r="S986" s="80"/>
      <c r="T986" s="81"/>
      <c r="U986" s="88"/>
      <c r="V986" s="80"/>
      <c r="W986" s="81"/>
      <c r="X986" s="1"/>
    </row>
    <row r="987" spans="1:24" ht="23.25">
      <c r="A987" s="1"/>
      <c r="B987" s="43"/>
      <c r="C987" s="43"/>
      <c r="D987" s="43"/>
      <c r="E987" s="43"/>
      <c r="F987" s="41"/>
      <c r="G987" s="42"/>
      <c r="H987" s="43"/>
      <c r="I987" s="44"/>
      <c r="J987" s="48" t="s">
        <v>434</v>
      </c>
      <c r="K987" s="49"/>
      <c r="L987" s="42"/>
      <c r="M987" s="86"/>
      <c r="N987" s="71"/>
      <c r="O987" s="72"/>
      <c r="P987" s="70"/>
      <c r="Q987" s="78"/>
      <c r="R987" s="79"/>
      <c r="S987" s="80"/>
      <c r="T987" s="81"/>
      <c r="U987" s="88"/>
      <c r="V987" s="80"/>
      <c r="W987" s="81"/>
      <c r="X987" s="1"/>
    </row>
    <row r="988" spans="1:24" ht="23.25">
      <c r="A988" s="1"/>
      <c r="B988" s="43"/>
      <c r="C988" s="43"/>
      <c r="D988" s="43"/>
      <c r="E988" s="43"/>
      <c r="F988" s="50"/>
      <c r="G988" s="42"/>
      <c r="H988" s="43"/>
      <c r="I988" s="44"/>
      <c r="J988" s="48" t="s">
        <v>435</v>
      </c>
      <c r="K988" s="49"/>
      <c r="L988" s="42"/>
      <c r="M988" s="86"/>
      <c r="N988" s="71"/>
      <c r="O988" s="72"/>
      <c r="P988" s="70"/>
      <c r="Q988" s="78"/>
      <c r="R988" s="79"/>
      <c r="S988" s="80"/>
      <c r="T988" s="81"/>
      <c r="U988" s="88"/>
      <c r="V988" s="80"/>
      <c r="W988" s="81"/>
      <c r="X988" s="1"/>
    </row>
    <row r="989" spans="1:24" ht="23.25">
      <c r="A989" s="1"/>
      <c r="B989" s="43"/>
      <c r="C989" s="43"/>
      <c r="D989" s="43"/>
      <c r="E989" s="43"/>
      <c r="F989" s="50"/>
      <c r="G989" s="42"/>
      <c r="H989" s="43"/>
      <c r="I989" s="44"/>
      <c r="J989" s="48"/>
      <c r="K989" s="49"/>
      <c r="L989" s="42"/>
      <c r="M989" s="86"/>
      <c r="N989" s="71"/>
      <c r="O989" s="72"/>
      <c r="P989" s="70"/>
      <c r="Q989" s="78"/>
      <c r="R989" s="79"/>
      <c r="S989" s="80"/>
      <c r="T989" s="81"/>
      <c r="U989" s="88"/>
      <c r="V989" s="80"/>
      <c r="W989" s="81"/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 t="s">
        <v>14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 t="s">
        <v>14</v>
      </c>
    </row>
    <row r="1036" spans="1:23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13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36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25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37</v>
      </c>
      <c r="O65494" s="62"/>
      <c r="P65494" s="62"/>
      <c r="Q65494" s="62"/>
      <c r="R65494" s="63"/>
      <c r="S65494" s="14" t="s">
        <v>3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26</v>
      </c>
      <c r="C65495" s="21"/>
      <c r="D65495" s="21"/>
      <c r="E65495" s="21"/>
      <c r="F65495" s="21"/>
      <c r="G65495" s="21"/>
      <c r="H65495" s="61"/>
      <c r="I65495" s="1"/>
      <c r="J65495" s="2" t="s">
        <v>5</v>
      </c>
      <c r="K65495" s="18"/>
      <c r="L65495" s="23" t="s">
        <v>34</v>
      </c>
      <c r="M65495" s="23" t="s">
        <v>22</v>
      </c>
      <c r="N65495" s="64"/>
      <c r="O65495" s="17"/>
      <c r="P65495" s="65"/>
      <c r="Q65495" s="23" t="s">
        <v>4</v>
      </c>
      <c r="R65495" s="16"/>
      <c r="S65495" s="20" t="s">
        <v>38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35</v>
      </c>
      <c r="M65496" s="30" t="s">
        <v>23</v>
      </c>
      <c r="N65496" s="28" t="s">
        <v>7</v>
      </c>
      <c r="O65496" s="67" t="s">
        <v>8</v>
      </c>
      <c r="P65496" s="28" t="s">
        <v>9</v>
      </c>
      <c r="Q65496" s="20" t="s">
        <v>32</v>
      </c>
      <c r="R65496" s="22"/>
      <c r="S65496" s="24"/>
      <c r="T65496" s="25"/>
      <c r="U65496" s="1"/>
      <c r="V65496" s="14" t="s">
        <v>4</v>
      </c>
      <c r="W65496" s="16"/>
      <c r="X65496" s="1"/>
    </row>
    <row r="65497" spans="1:24" ht="23.25">
      <c r="A65497" s="1"/>
      <c r="B65497" s="14" t="s">
        <v>15</v>
      </c>
      <c r="C65497" s="14" t="s">
        <v>16</v>
      </c>
      <c r="D65497" s="14" t="s">
        <v>17</v>
      </c>
      <c r="E65497" s="14" t="s">
        <v>18</v>
      </c>
      <c r="F65497" s="27" t="s">
        <v>19</v>
      </c>
      <c r="G65497" s="2" t="s">
        <v>6</v>
      </c>
      <c r="H65497" s="14" t="s">
        <v>20</v>
      </c>
      <c r="I65497" s="24"/>
      <c r="J65497" s="1"/>
      <c r="K65497" s="18"/>
      <c r="L65497" s="26" t="s">
        <v>21</v>
      </c>
      <c r="M65497" s="28" t="s">
        <v>24</v>
      </c>
      <c r="N65497" s="28"/>
      <c r="O65497" s="28"/>
      <c r="P65497" s="28"/>
      <c r="Q65497" s="26" t="s">
        <v>27</v>
      </c>
      <c r="R65497" s="29" t="s">
        <v>27</v>
      </c>
      <c r="S65497" s="30" t="s">
        <v>7</v>
      </c>
      <c r="T65497" s="28" t="s">
        <v>10</v>
      </c>
      <c r="U65497" s="26" t="s">
        <v>11</v>
      </c>
      <c r="V65497" s="14" t="s">
        <v>12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28</v>
      </c>
      <c r="R65498" s="37" t="s">
        <v>29</v>
      </c>
      <c r="S65498" s="31"/>
      <c r="T65498" s="32"/>
      <c r="U65498" s="33"/>
      <c r="V65498" s="38" t="s">
        <v>30</v>
      </c>
      <c r="W65498" s="39" t="s">
        <v>31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14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14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1" manualBreakCount="1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2001-05-26T20:21:40Z</cp:lastPrinted>
  <dcterms:created xsi:type="dcterms:W3CDTF">1998-09-03T23:55:40Z</dcterms:created>
  <dcterms:modified xsi:type="dcterms:W3CDTF">2001-06-07T00:35:26Z</dcterms:modified>
  <cp:category/>
  <cp:version/>
  <cp:contentType/>
  <cp:contentStatus/>
</cp:coreProperties>
</file>