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'Hoja1'!$A$1:$Z$405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<sst xmlns="http://schemas.openxmlformats.org/spreadsheetml/2006/main" count="773" uniqueCount="119">
  <si>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</si>
  <si>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</si>
  <si>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</si>
  <si>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</si>
  <si>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</si>
  <si>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</si>
  <si>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</si>
  <si>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</si>
  <si>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</si>
  <si>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</si>
  <si>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</si>
  <si>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</si>
  <si>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</si>
  <si>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</si>
  <si>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</si>
  <si>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</si>
  <si>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</si>
  <si>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</si>
  <si>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</si>
  <si>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</si>
  <si>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</si>
  <si>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</si>
  <si>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</si>
  <si>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</si>
  <si>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</si>
  <si>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</si>
  <si>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</si>
  <si>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</si>
  <si>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</si>
  <si>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</si>
  <si>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</si>
  <si>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</si>
  <si>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</si>
  <si>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</si>
  <si>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</si>
  <si>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</si>
  <si>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</si>
  <si>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</si>
  <si>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</si>
  <si>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</si>
  <si>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</si>
  <si>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</si>
  <si>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</si>
  <si>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 xml:space="preserve"> D E P E N D E N C I A  : INSTITUTO FEDERAL ELECTORAL</t>
  </si>
  <si>
    <t>TOTAL ORIGINAL</t>
  </si>
  <si>
    <t>TOTAL MODIFICADO</t>
  </si>
  <si>
    <t>TOTAL EJERCIDO</t>
  </si>
  <si>
    <t>PORCENTAJE DE EJERCICIO EJER/ORIG</t>
  </si>
  <si>
    <t>PORCENTAJE DE EJERCICIO EJER/MODIF</t>
  </si>
  <si>
    <t>03</t>
  </si>
  <si>
    <t>ORGANIZACIÓN DE LOS PROCESOS</t>
  </si>
  <si>
    <t>ELECTORALES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</si>
  <si>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</si>
  <si>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</si>
  <si>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</si>
  <si>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</si>
  <si>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</si>
  <si>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01</t>
  </si>
  <si>
    <t>Plan Nacional de Desarrollo</t>
  </si>
  <si>
    <t>000</t>
  </si>
  <si>
    <t>Programa Normal de Operación</t>
  </si>
  <si>
    <t>101</t>
  </si>
  <si>
    <t>Diseñar  políticas  públicas  y  las  estrategias</t>
  </si>
  <si>
    <t>para su implantación</t>
  </si>
  <si>
    <t>N000</t>
  </si>
  <si>
    <t>Actividad institucional no asociada  a  proyec-</t>
  </si>
  <si>
    <t>tos</t>
  </si>
  <si>
    <t>Presidencia del Consejo General</t>
  </si>
  <si>
    <t>102</t>
  </si>
  <si>
    <t>Consejeros Electorales</t>
  </si>
  <si>
    <t>103</t>
  </si>
  <si>
    <t>Secretaría Ejecutiva</t>
  </si>
  <si>
    <t>Dar apoyo de organización y logística</t>
  </si>
  <si>
    <t>113</t>
  </si>
  <si>
    <t>Dirección Ejecutiva de Organización Electoral</t>
  </si>
  <si>
    <t>200</t>
  </si>
  <si>
    <t>Juntas Locales</t>
  </si>
  <si>
    <t>300</t>
  </si>
  <si>
    <t>Juntas Distritales</t>
  </si>
  <si>
    <t>105</t>
  </si>
  <si>
    <t>Difundir los derechos  y  obligaciones  de  los</t>
  </si>
  <si>
    <t>ciudadanos</t>
  </si>
  <si>
    <t>115</t>
  </si>
  <si>
    <t>Dirección Ejecutiva de Capacitación Electoral</t>
  </si>
  <si>
    <t>y Educación Cívica</t>
  </si>
  <si>
    <t>109</t>
  </si>
  <si>
    <t>Otorgar recursos públicos y gestionar  prerro-</t>
  </si>
  <si>
    <t>gativas legales</t>
  </si>
  <si>
    <t>112</t>
  </si>
  <si>
    <t>Dirección Ejecutiva de Prerrogativas  y  Parti-</t>
  </si>
  <si>
    <t>dos Políticos</t>
  </si>
  <si>
    <t>432</t>
  </si>
  <si>
    <t>Formar servidores públicos especializados</t>
  </si>
  <si>
    <t>114</t>
  </si>
  <si>
    <t>Dirección Ejecutiva  del  Servicio  Profesional</t>
  </si>
  <si>
    <t>Electoral</t>
  </si>
  <si>
    <t>436</t>
  </si>
  <si>
    <t>Actualizar el padrón electoral y expedir la cre-</t>
  </si>
  <si>
    <t>dencial para votar</t>
  </si>
  <si>
    <t>I001</t>
  </si>
  <si>
    <t>Campaña de Actualización Permanente</t>
  </si>
  <si>
    <t>111</t>
  </si>
  <si>
    <t>Dirección Ejecutiva  del  Registro  Federal  de</t>
  </si>
  <si>
    <t>Electores</t>
  </si>
  <si>
    <t>I002</t>
  </si>
  <si>
    <t>Campaña Anual Intensa</t>
  </si>
  <si>
    <t>701</t>
  </si>
  <si>
    <t>Administrar recursos humanos, materiales y fi-</t>
  </si>
  <si>
    <t>nancieros</t>
  </si>
  <si>
    <t>116</t>
  </si>
  <si>
    <t>Dirección Ejecutiva de Administración</t>
  </si>
  <si>
    <t>HOJA   2   DE   9   .</t>
  </si>
  <si>
    <t>HOJA   3   DE   9   .</t>
  </si>
  <si>
    <t>HOJA   4   DE   9   .</t>
  </si>
  <si>
    <t>HOJA   5   DE   9   .</t>
  </si>
  <si>
    <t>HOJA   6   DE   9   .</t>
  </si>
  <si>
    <t>HOJA   8   DE   9   .</t>
  </si>
  <si>
    <t>HOJA   9   DE   9   .</t>
  </si>
  <si>
    <t>HOJA   7   DE   9   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</si>
</sst>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 &quot;#,##0_);\(&quot;$ &quot;#,##0\)"/>
    <numFmt numFmtId="165" formatCode="&quot;$ &quot;#,##0_);[Red]\(&quot;$ &quot;#,##0\)"/>
    <numFmt numFmtId="166" formatCode="&quot;$ &quot;#,##0.00_);\(&quot;$ &quot;#,##0.00\)"/>
    <numFmt numFmtId="167" formatCode="&quot;$ &quot;#,##0.00_);[Red]\(&quot;$ &quot;#,##0.00\)"/>
    <numFmt numFmtId="168" formatCode="_(&quot;$ &quot;* #,##0_);_(&quot;$ &quot;* \(#,##0\);_(&quot;$ &quot;* &quot;-&quot;_);_(@_)"/>
    <numFmt numFmtId="169" formatCode="_(* #,##0_);_(* \(#,##0\);_(* &quot;-&quot;_);_(@_)"/>
    <numFmt numFmtId="170" formatCode="_(&quot;$ &quot;* #,##0.00_);_(&quot;$ &quot;* \(#,##0.00\);_(&quot;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#_);\(#,###.#\)"/>
    <numFmt numFmtId="180" formatCode="#,###.0_);\(#,###.0\)"/>
    <numFmt numFmtId="181" formatCode="h:mm"/>
    <numFmt numFmtId="182" formatCode="h:mm\ \a\.m\./\p\.m\."/>
    <numFmt numFmtId="183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Continuous" vertical="center"/>
    </xf>
    <xf numFmtId="178" fontId="0" fillId="0" borderId="7" xfId="0" applyNumberFormat="1" applyFont="1" applyFill="1" applyBorder="1" applyAlignment="1">
      <alignment horizontal="centerContinuous"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8" xfId="0" applyNumberFormat="1" applyFont="1" applyFill="1" applyBorder="1" applyAlignment="1">
      <alignment horizontal="centerContinuous" vertical="center"/>
    </xf>
    <xf numFmtId="178" fontId="0" fillId="0" borderId="9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Continuous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Continuous" vertical="center"/>
    </xf>
    <xf numFmtId="178" fontId="1" fillId="0" borderId="16" xfId="0" applyNumberFormat="1" applyFont="1" applyFill="1" applyBorder="1" applyAlignment="1">
      <alignment horizontal="centerContinuous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centerContinuous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Continuous" vertical="center"/>
    </xf>
    <xf numFmtId="178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B1">
      <pane xSplit="10" topLeftCell="L2" activePane="topRight" state="frozen"/>
      <selection pane="topLeft" activeCell="B1" sqref="B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40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44</v>
      </c>
      <c r="K13" s="55"/>
      <c r="L13" s="76">
        <f aca="true" t="shared" si="0" ref="L13:P15">+L21</f>
        <v>2594759.1</v>
      </c>
      <c r="M13" s="76">
        <f t="shared" si="0"/>
        <v>534949.8</v>
      </c>
      <c r="N13" s="76">
        <f t="shared" si="0"/>
        <v>1270507.2</v>
      </c>
      <c r="O13" s="76">
        <f t="shared" si="0"/>
        <v>3773712.3000000003</v>
      </c>
      <c r="P13" s="76">
        <f t="shared" si="0"/>
        <v>0</v>
      </c>
      <c r="Q13" s="76">
        <f>SUM(L13:P13)</f>
        <v>8173928.4</v>
      </c>
      <c r="R13" s="76">
        <f aca="true" t="shared" si="1" ref="R13:U15">+R21</f>
        <v>0</v>
      </c>
      <c r="S13" s="76">
        <f t="shared" si="1"/>
        <v>279725.7</v>
      </c>
      <c r="T13" s="76">
        <f t="shared" si="1"/>
        <v>0</v>
      </c>
      <c r="U13" s="76">
        <f t="shared" si="1"/>
        <v>0</v>
      </c>
      <c r="V13" s="76">
        <f>SUM(R13:U13)</f>
        <v>279725.7</v>
      </c>
      <c r="W13" s="76">
        <f>+Q13+V13</f>
        <v>8453654.1</v>
      </c>
      <c r="X13" s="76">
        <f>(+Q13/+W13)*100</f>
        <v>96.69106759407154</v>
      </c>
      <c r="Y13" s="76">
        <f>(+V13/W13)*100</f>
        <v>3.3089324059284615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45</v>
      </c>
      <c r="K14" s="55"/>
      <c r="L14" s="76">
        <f t="shared" si="0"/>
        <v>2692560.5000000005</v>
      </c>
      <c r="M14" s="76">
        <f t="shared" si="0"/>
        <v>457081.7</v>
      </c>
      <c r="N14" s="76">
        <f t="shared" si="0"/>
        <v>1231760.5</v>
      </c>
      <c r="O14" s="76">
        <f t="shared" si="0"/>
        <v>3738716.4</v>
      </c>
      <c r="P14" s="76">
        <f t="shared" si="0"/>
        <v>0</v>
      </c>
      <c r="Q14" s="76">
        <f>SUM(L14:P14)</f>
        <v>8120119.1000000015</v>
      </c>
      <c r="R14" s="76">
        <f t="shared" si="1"/>
        <v>0</v>
      </c>
      <c r="S14" s="76">
        <f t="shared" si="1"/>
        <v>408511.19999999995</v>
      </c>
      <c r="T14" s="76">
        <f t="shared" si="1"/>
        <v>0</v>
      </c>
      <c r="U14" s="76">
        <f t="shared" si="1"/>
        <v>0</v>
      </c>
      <c r="V14" s="77">
        <f>SUM(R14:U14)</f>
        <v>408511.19999999995</v>
      </c>
      <c r="W14" s="77">
        <f>+Q14+V14</f>
        <v>8528630.3</v>
      </c>
      <c r="X14" s="77">
        <f>(+Q14/+W14)*100</f>
        <v>95.21011949597582</v>
      </c>
      <c r="Y14" s="77">
        <f>(+V14/W14)*100</f>
        <v>4.789880504024191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46</v>
      </c>
      <c r="K15" s="55"/>
      <c r="L15" s="76">
        <f t="shared" si="0"/>
        <v>2692560.5000000005</v>
      </c>
      <c r="M15" s="76">
        <f t="shared" si="0"/>
        <v>457044.3</v>
      </c>
      <c r="N15" s="76">
        <f t="shared" si="0"/>
        <v>1231714.5</v>
      </c>
      <c r="O15" s="76">
        <f t="shared" si="0"/>
        <v>3510804.3</v>
      </c>
      <c r="P15" s="76">
        <f t="shared" si="0"/>
        <v>0</v>
      </c>
      <c r="Q15" s="76">
        <f>SUM(L15:P15)</f>
        <v>7892123.600000001</v>
      </c>
      <c r="R15" s="76">
        <f t="shared" si="1"/>
        <v>0</v>
      </c>
      <c r="S15" s="76">
        <f t="shared" si="1"/>
        <v>408511.19999999995</v>
      </c>
      <c r="T15" s="76">
        <f t="shared" si="1"/>
        <v>0</v>
      </c>
      <c r="U15" s="76">
        <f t="shared" si="1"/>
        <v>0</v>
      </c>
      <c r="V15" s="77">
        <f>SUM(R15:U15)</f>
        <v>408511.19999999995</v>
      </c>
      <c r="W15" s="77">
        <f>+Q15+V15</f>
        <v>8300634.800000001</v>
      </c>
      <c r="X15" s="77">
        <f>(+Q15/+W15)*100</f>
        <v>95.07855471487554</v>
      </c>
      <c r="Y15" s="77">
        <f>(+V15/W15)*100</f>
        <v>4.921445285124458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47</v>
      </c>
      <c r="K16" s="55"/>
      <c r="L16" s="76">
        <f>(+L15/+L13)*100</f>
        <v>103.7691899799099</v>
      </c>
      <c r="M16" s="76">
        <f aca="true" t="shared" si="2" ref="M16:W16">(+M15/+M13)*100</f>
        <v>85.43685781357428</v>
      </c>
      <c r="N16" s="76">
        <f t="shared" si="2"/>
        <v>96.9466760991201</v>
      </c>
      <c r="O16" s="76">
        <f t="shared" si="2"/>
        <v>93.03317319658946</v>
      </c>
      <c r="P16" s="76"/>
      <c r="Q16" s="76">
        <f t="shared" si="2"/>
        <v>96.55239456220342</v>
      </c>
      <c r="R16" s="76"/>
      <c r="S16" s="76">
        <f t="shared" si="2"/>
        <v>146.0399241113705</v>
      </c>
      <c r="T16" s="76"/>
      <c r="U16" s="76"/>
      <c r="V16" s="77">
        <f t="shared" si="2"/>
        <v>146.0399241113705</v>
      </c>
      <c r="W16" s="77">
        <f t="shared" si="2"/>
        <v>98.18990346434924</v>
      </c>
      <c r="X16" s="77"/>
      <c r="Y16" s="77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48</v>
      </c>
      <c r="K17" s="55"/>
      <c r="L17" s="76">
        <f>(+L15/L14)*100</f>
        <v>100</v>
      </c>
      <c r="M17" s="76">
        <f aca="true" t="shared" si="3" ref="M17:W17">(+M15/M14)*100</f>
        <v>99.9918176553557</v>
      </c>
      <c r="N17" s="76">
        <f t="shared" si="3"/>
        <v>99.99626550778338</v>
      </c>
      <c r="O17" s="76">
        <f t="shared" si="3"/>
        <v>93.9040013840044</v>
      </c>
      <c r="P17" s="76"/>
      <c r="Q17" s="76">
        <f t="shared" si="3"/>
        <v>97.1922148284746</v>
      </c>
      <c r="R17" s="76"/>
      <c r="S17" s="76">
        <f t="shared" si="3"/>
        <v>100</v>
      </c>
      <c r="T17" s="76"/>
      <c r="U17" s="76"/>
      <c r="V17" s="77">
        <f t="shared" si="3"/>
        <v>100</v>
      </c>
      <c r="W17" s="77">
        <f t="shared" si="3"/>
        <v>97.32670438300039</v>
      </c>
      <c r="X17" s="77"/>
      <c r="Y17" s="77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51" t="s">
        <v>49</v>
      </c>
      <c r="C19" s="51"/>
      <c r="D19" s="51"/>
      <c r="E19" s="51"/>
      <c r="F19" s="51"/>
      <c r="G19" s="51"/>
      <c r="H19" s="51"/>
      <c r="I19" s="61"/>
      <c r="J19" s="54" t="s">
        <v>50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51</v>
      </c>
      <c r="K20" s="55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23"/>
      <c r="W20" s="23"/>
      <c r="X20" s="23"/>
      <c r="Y20" s="23"/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52</v>
      </c>
      <c r="K21" s="55"/>
      <c r="L21" s="70">
        <f aca="true" t="shared" si="4" ref="L21:P23">+L28</f>
        <v>2594759.1</v>
      </c>
      <c r="M21" s="70">
        <f t="shared" si="4"/>
        <v>534949.8</v>
      </c>
      <c r="N21" s="70">
        <f t="shared" si="4"/>
        <v>1270507.2</v>
      </c>
      <c r="O21" s="70">
        <f t="shared" si="4"/>
        <v>3773712.3000000003</v>
      </c>
      <c r="P21" s="70">
        <f t="shared" si="4"/>
        <v>0</v>
      </c>
      <c r="Q21" s="70">
        <f>SUM(L21:P21)</f>
        <v>8173928.4</v>
      </c>
      <c r="R21" s="70">
        <f aca="true" t="shared" si="5" ref="R21:U23">+R28</f>
        <v>0</v>
      </c>
      <c r="S21" s="70">
        <f t="shared" si="5"/>
        <v>279725.7</v>
      </c>
      <c r="T21" s="70">
        <f t="shared" si="5"/>
        <v>0</v>
      </c>
      <c r="U21" s="70">
        <f t="shared" si="5"/>
        <v>0</v>
      </c>
      <c r="V21" s="23">
        <f>SUM(R21:U21)</f>
        <v>279725.7</v>
      </c>
      <c r="W21" s="23">
        <f>+Q21+V21</f>
        <v>8453654.1</v>
      </c>
      <c r="X21" s="23">
        <f>(+Q21/+W21)*100</f>
        <v>96.69106759407154</v>
      </c>
      <c r="Y21" s="23">
        <f>(+V21/W21)*100</f>
        <v>3.3089324059284615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53</v>
      </c>
      <c r="K22" s="53"/>
      <c r="L22" s="70">
        <f t="shared" si="4"/>
        <v>2692560.5000000005</v>
      </c>
      <c r="M22" s="70">
        <f t="shared" si="4"/>
        <v>457081.7</v>
      </c>
      <c r="N22" s="70">
        <f t="shared" si="4"/>
        <v>1231760.5</v>
      </c>
      <c r="O22" s="70">
        <f t="shared" si="4"/>
        <v>3738716.4</v>
      </c>
      <c r="P22" s="70">
        <f t="shared" si="4"/>
        <v>0</v>
      </c>
      <c r="Q22" s="23">
        <f>SUM(L22:P22)</f>
        <v>8120119.1000000015</v>
      </c>
      <c r="R22" s="70">
        <f t="shared" si="5"/>
        <v>0</v>
      </c>
      <c r="S22" s="70">
        <f t="shared" si="5"/>
        <v>408511.19999999995</v>
      </c>
      <c r="T22" s="70">
        <f t="shared" si="5"/>
        <v>0</v>
      </c>
      <c r="U22" s="70">
        <f t="shared" si="5"/>
        <v>0</v>
      </c>
      <c r="V22" s="23">
        <f>SUM(R22:U22)</f>
        <v>408511.19999999995</v>
      </c>
      <c r="W22" s="23">
        <f>+Q22+V22</f>
        <v>8528630.3</v>
      </c>
      <c r="X22" s="23">
        <f>(+Q22/+W22)*100</f>
        <v>95.21011949597582</v>
      </c>
      <c r="Y22" s="23">
        <f>(+V22/W22)*100</f>
        <v>4.789880504024191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54</v>
      </c>
      <c r="K23" s="53"/>
      <c r="L23" s="70">
        <f t="shared" si="4"/>
        <v>2692560.5000000005</v>
      </c>
      <c r="M23" s="23">
        <f t="shared" si="4"/>
        <v>457044.3</v>
      </c>
      <c r="N23" s="70">
        <f t="shared" si="4"/>
        <v>1231714.5</v>
      </c>
      <c r="O23" s="70">
        <f t="shared" si="4"/>
        <v>3510804.3</v>
      </c>
      <c r="P23" s="23">
        <f t="shared" si="4"/>
        <v>0</v>
      </c>
      <c r="Q23" s="23">
        <f>SUM(L23:P23)</f>
        <v>7892123.600000001</v>
      </c>
      <c r="R23" s="23">
        <f t="shared" si="5"/>
        <v>0</v>
      </c>
      <c r="S23" s="70">
        <f t="shared" si="5"/>
        <v>408511.19999999995</v>
      </c>
      <c r="T23" s="70">
        <f t="shared" si="5"/>
        <v>0</v>
      </c>
      <c r="U23" s="70">
        <f t="shared" si="5"/>
        <v>0</v>
      </c>
      <c r="V23" s="23">
        <f>SUM(R23:U23)</f>
        <v>408511.19999999995</v>
      </c>
      <c r="W23" s="23">
        <f>+Q23+V23</f>
        <v>8300634.800000001</v>
      </c>
      <c r="X23" s="23">
        <f>(+Q23/+W23)*100</f>
        <v>95.07855471487554</v>
      </c>
      <c r="Y23" s="23">
        <f>(+V23/W23)*100</f>
        <v>4.921445285124458</v>
      </c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55</v>
      </c>
      <c r="K24" s="53"/>
      <c r="L24" s="70">
        <f>(+L23/+L21)*100</f>
        <v>103.7691899799099</v>
      </c>
      <c r="M24" s="23">
        <f aca="true" t="shared" si="6" ref="M24:W24">(+M23/+M21)*100</f>
        <v>85.43685781357428</v>
      </c>
      <c r="N24" s="70">
        <f t="shared" si="6"/>
        <v>96.9466760991201</v>
      </c>
      <c r="O24" s="70">
        <f t="shared" si="6"/>
        <v>93.03317319658946</v>
      </c>
      <c r="P24" s="23"/>
      <c r="Q24" s="23">
        <f t="shared" si="6"/>
        <v>96.55239456220342</v>
      </c>
      <c r="R24" s="23"/>
      <c r="S24" s="70">
        <f t="shared" si="6"/>
        <v>146.0399241113705</v>
      </c>
      <c r="T24" s="70"/>
      <c r="U24" s="70"/>
      <c r="V24" s="23">
        <f t="shared" si="6"/>
        <v>146.0399241113705</v>
      </c>
      <c r="W24" s="23">
        <f t="shared" si="6"/>
        <v>98.18990346434924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 t="s">
        <v>56</v>
      </c>
      <c r="K25" s="53"/>
      <c r="L25" s="70">
        <f>(+L23/L22)*100</f>
        <v>100</v>
      </c>
      <c r="M25" s="23">
        <f aca="true" t="shared" si="7" ref="M25:W25">(+M23/M22)*100</f>
        <v>99.9918176553557</v>
      </c>
      <c r="N25" s="70">
        <f t="shared" si="7"/>
        <v>99.99626550778338</v>
      </c>
      <c r="O25" s="70">
        <f t="shared" si="7"/>
        <v>93.9040013840044</v>
      </c>
      <c r="P25" s="23"/>
      <c r="Q25" s="23">
        <f t="shared" si="7"/>
        <v>97.1922148284746</v>
      </c>
      <c r="R25" s="23"/>
      <c r="S25" s="70">
        <f t="shared" si="7"/>
        <v>100</v>
      </c>
      <c r="T25" s="70"/>
      <c r="U25" s="70"/>
      <c r="V25" s="23">
        <f t="shared" si="7"/>
        <v>100</v>
      </c>
      <c r="W25" s="23">
        <f t="shared" si="7"/>
        <v>97.32670438300039</v>
      </c>
      <c r="X25" s="23"/>
      <c r="Y25" s="23"/>
      <c r="Z25" s="4"/>
    </row>
    <row r="26" spans="1:26" ht="23.25">
      <c r="A26" s="4"/>
      <c r="B26" s="51"/>
      <c r="C26" s="51"/>
      <c r="D26" s="51"/>
      <c r="E26" s="51"/>
      <c r="F26" s="51"/>
      <c r="G26" s="51"/>
      <c r="H26" s="51"/>
      <c r="I26" s="61"/>
      <c r="J26" s="52"/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 t="s">
        <v>57</v>
      </c>
      <c r="E27" s="51"/>
      <c r="F27" s="51"/>
      <c r="G27" s="51"/>
      <c r="H27" s="51"/>
      <c r="I27" s="61"/>
      <c r="J27" s="52" t="s">
        <v>58</v>
      </c>
      <c r="K27" s="53"/>
      <c r="L27" s="70"/>
      <c r="M27" s="23"/>
      <c r="N27" s="70"/>
      <c r="O27" s="70"/>
      <c r="P27" s="23"/>
      <c r="Q27" s="23"/>
      <c r="R27" s="23"/>
      <c r="S27" s="70"/>
      <c r="T27" s="70"/>
      <c r="U27" s="70"/>
      <c r="V27" s="23"/>
      <c r="W27" s="23"/>
      <c r="X27" s="23"/>
      <c r="Y27" s="23"/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52</v>
      </c>
      <c r="K28" s="53"/>
      <c r="L28" s="21">
        <f aca="true" t="shared" si="8" ref="L28:P30">+L35</f>
        <v>2594759.1</v>
      </c>
      <c r="M28" s="21">
        <f t="shared" si="8"/>
        <v>534949.8</v>
      </c>
      <c r="N28" s="21">
        <f t="shared" si="8"/>
        <v>1270507.2</v>
      </c>
      <c r="O28" s="21">
        <f t="shared" si="8"/>
        <v>3773712.3000000003</v>
      </c>
      <c r="P28" s="21">
        <f t="shared" si="8"/>
        <v>0</v>
      </c>
      <c r="Q28" s="21">
        <f>SUM(L28:P28)</f>
        <v>8173928.4</v>
      </c>
      <c r="R28" s="21">
        <f aca="true" t="shared" si="9" ref="R28:U30">+R35</f>
        <v>0</v>
      </c>
      <c r="S28" s="21">
        <f t="shared" si="9"/>
        <v>279725.7</v>
      </c>
      <c r="T28" s="21">
        <f t="shared" si="9"/>
        <v>0</v>
      </c>
      <c r="U28" s="21">
        <f t="shared" si="9"/>
        <v>0</v>
      </c>
      <c r="V28" s="21">
        <f>SUM(R28:U28)</f>
        <v>279725.7</v>
      </c>
      <c r="W28" s="21">
        <f>+Q28+V28</f>
        <v>8453654.1</v>
      </c>
      <c r="X28" s="21">
        <f>(+Q28/+W28)*100</f>
        <v>96.69106759407154</v>
      </c>
      <c r="Y28" s="21">
        <f>(+V28/W28)*100</f>
        <v>3.3089324059284615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53</v>
      </c>
      <c r="K29" s="53"/>
      <c r="L29" s="70">
        <f t="shared" si="8"/>
        <v>2692560.5000000005</v>
      </c>
      <c r="M29" s="23">
        <f t="shared" si="8"/>
        <v>457081.7</v>
      </c>
      <c r="N29" s="70">
        <f t="shared" si="8"/>
        <v>1231760.5</v>
      </c>
      <c r="O29" s="70">
        <f t="shared" si="8"/>
        <v>3738716.4</v>
      </c>
      <c r="P29" s="23">
        <f t="shared" si="8"/>
        <v>0</v>
      </c>
      <c r="Q29" s="23">
        <f>SUM(L29:P29)</f>
        <v>8120119.1000000015</v>
      </c>
      <c r="R29" s="23">
        <f t="shared" si="9"/>
        <v>0</v>
      </c>
      <c r="S29" s="70">
        <f t="shared" si="9"/>
        <v>408511.19999999995</v>
      </c>
      <c r="T29" s="70">
        <f t="shared" si="9"/>
        <v>0</v>
      </c>
      <c r="U29" s="70">
        <f t="shared" si="9"/>
        <v>0</v>
      </c>
      <c r="V29" s="23">
        <f>SUM(R29:U29)</f>
        <v>408511.19999999995</v>
      </c>
      <c r="W29" s="23">
        <f>+Q29+V29</f>
        <v>8528630.3</v>
      </c>
      <c r="X29" s="23">
        <f>(+Q29/+W29)*100</f>
        <v>95.21011949597582</v>
      </c>
      <c r="Y29" s="23">
        <f>(+V29/W29)*100</f>
        <v>4.789880504024191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54</v>
      </c>
      <c r="K30" s="53"/>
      <c r="L30" s="70">
        <f t="shared" si="8"/>
        <v>2692560.5000000005</v>
      </c>
      <c r="M30" s="23">
        <f t="shared" si="8"/>
        <v>457044.3</v>
      </c>
      <c r="N30" s="70">
        <f t="shared" si="8"/>
        <v>1231714.5</v>
      </c>
      <c r="O30" s="70">
        <f t="shared" si="8"/>
        <v>3510804.3</v>
      </c>
      <c r="P30" s="23">
        <f t="shared" si="8"/>
        <v>0</v>
      </c>
      <c r="Q30" s="23">
        <f>SUM(L30:P30)</f>
        <v>7892123.600000001</v>
      </c>
      <c r="R30" s="23">
        <f t="shared" si="9"/>
        <v>0</v>
      </c>
      <c r="S30" s="70">
        <f t="shared" si="9"/>
        <v>408511.19999999995</v>
      </c>
      <c r="T30" s="70">
        <f t="shared" si="9"/>
        <v>0</v>
      </c>
      <c r="U30" s="70">
        <f t="shared" si="9"/>
        <v>0</v>
      </c>
      <c r="V30" s="23">
        <f>SUM(R30:U30)</f>
        <v>408511.19999999995</v>
      </c>
      <c r="W30" s="23">
        <f>+Q30+V30</f>
        <v>8300634.800000001</v>
      </c>
      <c r="X30" s="23">
        <f>(+Q30/+W30)*100</f>
        <v>95.07855471487554</v>
      </c>
      <c r="Y30" s="23">
        <f>(+V30/W30)*100</f>
        <v>4.921445285124458</v>
      </c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55</v>
      </c>
      <c r="K31" s="53"/>
      <c r="L31" s="70">
        <f aca="true" t="shared" si="10" ref="L31:W31">(+L30/+L28)*100</f>
        <v>103.7691899799099</v>
      </c>
      <c r="M31" s="23">
        <f t="shared" si="10"/>
        <v>85.43685781357428</v>
      </c>
      <c r="N31" s="70">
        <f t="shared" si="10"/>
        <v>96.9466760991201</v>
      </c>
      <c r="O31" s="70">
        <f t="shared" si="10"/>
        <v>93.03317319658946</v>
      </c>
      <c r="P31" s="23"/>
      <c r="Q31" s="23">
        <f t="shared" si="10"/>
        <v>96.55239456220342</v>
      </c>
      <c r="R31" s="23"/>
      <c r="S31" s="70">
        <f t="shared" si="10"/>
        <v>146.0399241113705</v>
      </c>
      <c r="T31" s="70"/>
      <c r="U31" s="70"/>
      <c r="V31" s="23">
        <f t="shared" si="10"/>
        <v>146.0399241113705</v>
      </c>
      <c r="W31" s="23">
        <f t="shared" si="10"/>
        <v>98.18990346434924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 t="s">
        <v>56</v>
      </c>
      <c r="K32" s="53"/>
      <c r="L32" s="70">
        <f>(+L30/L29)*100</f>
        <v>100</v>
      </c>
      <c r="M32" s="23">
        <f aca="true" t="shared" si="11" ref="M32:W32">(+M30/M29)*100</f>
        <v>99.9918176553557</v>
      </c>
      <c r="N32" s="70">
        <f t="shared" si="11"/>
        <v>99.99626550778338</v>
      </c>
      <c r="O32" s="70">
        <f t="shared" si="11"/>
        <v>93.9040013840044</v>
      </c>
      <c r="P32" s="23"/>
      <c r="Q32" s="23">
        <f t="shared" si="11"/>
        <v>97.1922148284746</v>
      </c>
      <c r="R32" s="23"/>
      <c r="S32" s="70">
        <f t="shared" si="11"/>
        <v>100</v>
      </c>
      <c r="T32" s="70"/>
      <c r="U32" s="70"/>
      <c r="V32" s="23">
        <f t="shared" si="11"/>
        <v>100</v>
      </c>
      <c r="W32" s="23">
        <f t="shared" si="11"/>
        <v>97.32670438300039</v>
      </c>
      <c r="X32" s="23"/>
      <c r="Y32" s="23"/>
      <c r="Z32" s="4"/>
    </row>
    <row r="33" spans="1:26" ht="23.25">
      <c r="A33" s="4"/>
      <c r="B33" s="51"/>
      <c r="C33" s="51"/>
      <c r="D33" s="51"/>
      <c r="E33" s="51"/>
      <c r="F33" s="51"/>
      <c r="G33" s="51"/>
      <c r="H33" s="51"/>
      <c r="I33" s="61"/>
      <c r="J33" s="52"/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 t="s">
        <v>59</v>
      </c>
      <c r="F34" s="51"/>
      <c r="G34" s="51"/>
      <c r="H34" s="51"/>
      <c r="I34" s="61"/>
      <c r="J34" s="52" t="s">
        <v>60</v>
      </c>
      <c r="K34" s="53"/>
      <c r="L34" s="70"/>
      <c r="M34" s="23"/>
      <c r="N34" s="70"/>
      <c r="O34" s="70"/>
      <c r="P34" s="23"/>
      <c r="Q34" s="23"/>
      <c r="R34" s="23"/>
      <c r="S34" s="70"/>
      <c r="T34" s="70"/>
      <c r="U34" s="70"/>
      <c r="V34" s="23"/>
      <c r="W34" s="23"/>
      <c r="X34" s="23"/>
      <c r="Y34" s="23"/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52</v>
      </c>
      <c r="K35" s="53"/>
      <c r="L35" s="70">
        <f>+L43+L88+L134+L191+L214+L247+L333</f>
        <v>2594759.1</v>
      </c>
      <c r="M35" s="23">
        <f>+M43+M88+M134+M191+M214+M247+M333</f>
        <v>534949.8</v>
      </c>
      <c r="N35" s="70">
        <f>+N43+N88+N134+N191+N214+N247+N333</f>
        <v>1270507.2</v>
      </c>
      <c r="O35" s="70">
        <f>+O43+O88+O134+O191+O214+O247+O333</f>
        <v>3773712.3000000003</v>
      </c>
      <c r="P35" s="23">
        <f>+P43+P88+P134+P191+P214+P247+P333</f>
        <v>0</v>
      </c>
      <c r="Q35" s="23">
        <f>SUM(L35:P35)</f>
        <v>8173928.4</v>
      </c>
      <c r="R35" s="23">
        <f>+R43+R88+R134+R191+R214+R247+R333</f>
        <v>0</v>
      </c>
      <c r="S35" s="70">
        <f>+S43+S88+S134+S191+S214+S247+S333</f>
        <v>279725.7</v>
      </c>
      <c r="T35" s="70">
        <f>+T43+T88+T134+T191+T214+T247+T333</f>
        <v>0</v>
      </c>
      <c r="U35" s="70">
        <f>+U43+U88+U134+U191+U214+U247+U333</f>
        <v>0</v>
      </c>
      <c r="V35" s="23">
        <f>SUM(R35:U35)</f>
        <v>279725.7</v>
      </c>
      <c r="W35" s="23">
        <f>+Q35+V35</f>
        <v>8453654.1</v>
      </c>
      <c r="X35" s="23">
        <f>(+Q35/+W35)*100</f>
        <v>96.69106759407154</v>
      </c>
      <c r="Y35" s="23">
        <f>(+V35/W35)*100</f>
        <v>3.3089324059284615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53</v>
      </c>
      <c r="K36" s="53"/>
      <c r="L36" s="70">
        <f>+L44+L89+L144+L192+L215+L248+L334</f>
        <v>2692560.5000000005</v>
      </c>
      <c r="M36" s="23">
        <f>+M44+M89+M144+M192+M215+M248+M334</f>
        <v>457081.7</v>
      </c>
      <c r="N36" s="70">
        <f>+N44+N89+N144+N192+N215+N248+N334</f>
        <v>1231760.5</v>
      </c>
      <c r="O36" s="70">
        <f>+O44+O89+O144+O192+O215+O248+O334</f>
        <v>3738716.4</v>
      </c>
      <c r="P36" s="23">
        <f>+P44+P89+P144+P192+P215+P248+P334</f>
        <v>0</v>
      </c>
      <c r="Q36" s="23">
        <f>SUM(L36:P36)</f>
        <v>8120119.1000000015</v>
      </c>
      <c r="R36" s="23">
        <f>+R44+R89+R144+R192+R215+R248+R334</f>
        <v>0</v>
      </c>
      <c r="S36" s="70">
        <f>+S44+S89+S144+S192+S215+S248+S334</f>
        <v>408511.19999999995</v>
      </c>
      <c r="T36" s="70">
        <f>+T44+T89+T144+T192+T215+T248+T334</f>
        <v>0</v>
      </c>
      <c r="U36" s="70">
        <f>+U44+U89+U144+U192+U215+U248+U334</f>
        <v>0</v>
      </c>
      <c r="V36" s="23">
        <f>SUM(R36:U36)</f>
        <v>408511.19999999995</v>
      </c>
      <c r="W36" s="23">
        <f>+Q36+V36</f>
        <v>8528630.3</v>
      </c>
      <c r="X36" s="23">
        <f>(+Q36/+W36)*100</f>
        <v>95.21011949597582</v>
      </c>
      <c r="Y36" s="23">
        <f>(+V36/W36)*100</f>
        <v>4.789880504024191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54</v>
      </c>
      <c r="K37" s="53"/>
      <c r="L37" s="21">
        <f>+L54+L99+L145+L193+L216+L249+L335</f>
        <v>2692560.5000000005</v>
      </c>
      <c r="M37" s="21">
        <f>+M54+M99+M145+M193+M216+M249+M335</f>
        <v>457044.3</v>
      </c>
      <c r="N37" s="21">
        <f>+N54+N99+N145+N193+N216+N249+N335</f>
        <v>1231714.5</v>
      </c>
      <c r="O37" s="21">
        <f>+O54+O99+O145+O193+O216+O249+O335</f>
        <v>3510804.3</v>
      </c>
      <c r="P37" s="21">
        <f>+P54+P99+P145+P193+P216+P249+P335</f>
        <v>0</v>
      </c>
      <c r="Q37" s="21">
        <f>SUM(L37:P37)</f>
        <v>7892123.600000001</v>
      </c>
      <c r="R37" s="21">
        <f>+R54+R99+R145+R193+R216+R249+R335</f>
        <v>0</v>
      </c>
      <c r="S37" s="21">
        <f>+S54+S99+S145+S193+S216+S249+S335</f>
        <v>408511.19999999995</v>
      </c>
      <c r="T37" s="21">
        <f>+T54+T99+T145+T193+T216+T249+T335</f>
        <v>0</v>
      </c>
      <c r="U37" s="21">
        <f>+U54+U99+U145+U193+U216+U249+U335</f>
        <v>0</v>
      </c>
      <c r="V37" s="21">
        <f>SUM(R37:U37)</f>
        <v>408511.19999999995</v>
      </c>
      <c r="W37" s="21">
        <f>+Q37+V37</f>
        <v>8300634.800000001</v>
      </c>
      <c r="X37" s="21">
        <f>(+Q37/+W37)*100</f>
        <v>95.07855471487554</v>
      </c>
      <c r="Y37" s="21">
        <f>(+V37/W37)*100</f>
        <v>4.921445285124458</v>
      </c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55</v>
      </c>
      <c r="K38" s="53"/>
      <c r="L38" s="70">
        <f>(+L37/+L35)*100</f>
        <v>103.7691899799099</v>
      </c>
      <c r="M38" s="23">
        <f>(+M37/+M35)*100</f>
        <v>85.43685781357428</v>
      </c>
      <c r="N38" s="70">
        <f>(+N37/+N35)*100</f>
        <v>96.9466760991201</v>
      </c>
      <c r="O38" s="70">
        <f>(+O37/+O35)*100</f>
        <v>93.03317319658946</v>
      </c>
      <c r="P38" s="23"/>
      <c r="Q38" s="23">
        <f>(+Q37/+Q35)*100</f>
        <v>96.55239456220342</v>
      </c>
      <c r="R38" s="23"/>
      <c r="S38" s="70">
        <f>(+S37/+S35)*100</f>
        <v>146.0399241113705</v>
      </c>
      <c r="T38" s="70"/>
      <c r="U38" s="70"/>
      <c r="V38" s="23">
        <f>(+V37/+V35)*100</f>
        <v>146.0399241113705</v>
      </c>
      <c r="W38" s="23">
        <f>(+W37/+W35)*100</f>
        <v>98.18990346434924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 t="s">
        <v>56</v>
      </c>
      <c r="K39" s="53"/>
      <c r="L39" s="70">
        <f>(+L37/+L36)*100</f>
        <v>100</v>
      </c>
      <c r="M39" s="23">
        <f>(+M37/+M36)*100</f>
        <v>99.9918176553557</v>
      </c>
      <c r="N39" s="70">
        <f>(+N37/+N36)*100</f>
        <v>99.99626550778338</v>
      </c>
      <c r="O39" s="70">
        <f>(+O37/+O36)*100</f>
        <v>93.9040013840044</v>
      </c>
      <c r="P39" s="23"/>
      <c r="Q39" s="23">
        <f>(+Q37/+Q36)*100</f>
        <v>97.1922148284746</v>
      </c>
      <c r="R39" s="23"/>
      <c r="S39" s="70">
        <f>(+S37/+S36)*100</f>
        <v>100</v>
      </c>
      <c r="T39" s="70"/>
      <c r="U39" s="70"/>
      <c r="V39" s="23">
        <f>(+V37/+V36)*100</f>
        <v>100</v>
      </c>
      <c r="W39" s="23">
        <f>(+W37/+W36)*100</f>
        <v>97.32670438300039</v>
      </c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/>
      <c r="G40" s="51"/>
      <c r="H40" s="51"/>
      <c r="I40" s="61"/>
      <c r="J40" s="52"/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 t="s">
        <v>61</v>
      </c>
      <c r="G41" s="51"/>
      <c r="H41" s="51"/>
      <c r="I41" s="61"/>
      <c r="J41" s="52" t="s">
        <v>62</v>
      </c>
      <c r="K41" s="53"/>
      <c r="L41" s="70"/>
      <c r="M41" s="23"/>
      <c r="N41" s="70"/>
      <c r="O41" s="70"/>
      <c r="P41" s="23"/>
      <c r="Q41" s="23"/>
      <c r="R41" s="23"/>
      <c r="S41" s="70"/>
      <c r="T41" s="70"/>
      <c r="U41" s="70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63</v>
      </c>
      <c r="K42" s="53"/>
      <c r="L42" s="70"/>
      <c r="M42" s="23"/>
      <c r="N42" s="70"/>
      <c r="O42" s="70"/>
      <c r="P42" s="23"/>
      <c r="Q42" s="23"/>
      <c r="R42" s="23"/>
      <c r="S42" s="70"/>
      <c r="T42" s="70"/>
      <c r="U42" s="70"/>
      <c r="V42" s="23"/>
      <c r="W42" s="23"/>
      <c r="X42" s="23"/>
      <c r="Y42" s="23"/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52</v>
      </c>
      <c r="K43" s="53"/>
      <c r="L43" s="70">
        <f aca="true" t="shared" si="12" ref="L43:P44">+L60</f>
        <v>251412.59999999998</v>
      </c>
      <c r="M43" s="23">
        <f t="shared" si="12"/>
        <v>26382</v>
      </c>
      <c r="N43" s="70">
        <f t="shared" si="12"/>
        <v>130104.09999999999</v>
      </c>
      <c r="O43" s="70">
        <f t="shared" si="12"/>
        <v>1728</v>
      </c>
      <c r="P43" s="23">
        <f t="shared" si="12"/>
        <v>0</v>
      </c>
      <c r="Q43" s="23">
        <f>SUM(L43:P43)</f>
        <v>409626.69999999995</v>
      </c>
      <c r="R43" s="23">
        <f aca="true" t="shared" si="13" ref="R43:U44">+R60</f>
        <v>0</v>
      </c>
      <c r="S43" s="70">
        <f t="shared" si="13"/>
        <v>48054</v>
      </c>
      <c r="T43" s="70">
        <f t="shared" si="13"/>
        <v>0</v>
      </c>
      <c r="U43" s="70">
        <f t="shared" si="13"/>
        <v>0</v>
      </c>
      <c r="V43" s="23">
        <f>SUM(R43:U43)</f>
        <v>48054</v>
      </c>
      <c r="W43" s="23">
        <f>+Q43+V43</f>
        <v>457680.69999999995</v>
      </c>
      <c r="X43" s="23">
        <f>(+Q43/+W43)*100</f>
        <v>89.50054044227777</v>
      </c>
      <c r="Y43" s="23">
        <f>(+V43/W43)*100</f>
        <v>10.49945955772223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53</v>
      </c>
      <c r="K44" s="53"/>
      <c r="L44" s="70">
        <f t="shared" si="12"/>
        <v>274374.19999999995</v>
      </c>
      <c r="M44" s="23">
        <f t="shared" si="12"/>
        <v>15543.8</v>
      </c>
      <c r="N44" s="70">
        <f t="shared" si="12"/>
        <v>164295.5</v>
      </c>
      <c r="O44" s="70">
        <f t="shared" si="12"/>
        <v>1766.6</v>
      </c>
      <c r="P44" s="23">
        <f t="shared" si="12"/>
        <v>0</v>
      </c>
      <c r="Q44" s="23">
        <f>SUM(L44:P44)</f>
        <v>455980.0999999999</v>
      </c>
      <c r="R44" s="23">
        <f t="shared" si="13"/>
        <v>0</v>
      </c>
      <c r="S44" s="70">
        <f t="shared" si="13"/>
        <v>61989.399999999994</v>
      </c>
      <c r="T44" s="70">
        <f t="shared" si="13"/>
        <v>0</v>
      </c>
      <c r="U44" s="70">
        <f t="shared" si="13"/>
        <v>0</v>
      </c>
      <c r="V44" s="23">
        <f>SUM(R44:U44)</f>
        <v>61989.399999999994</v>
      </c>
      <c r="W44" s="23">
        <f>+Q44+V44</f>
        <v>517969.4999999999</v>
      </c>
      <c r="X44" s="23">
        <f>(+Q44/+W44)*100</f>
        <v>88.03222969692231</v>
      </c>
      <c r="Y44" s="23">
        <f>(+V44/W44)*100</f>
        <v>11.967770303077693</v>
      </c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111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40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51" t="s">
        <v>49</v>
      </c>
      <c r="C54" s="51"/>
      <c r="D54" s="51" t="s">
        <v>57</v>
      </c>
      <c r="E54" s="51" t="s">
        <v>59</v>
      </c>
      <c r="F54" s="51" t="s">
        <v>61</v>
      </c>
      <c r="G54" s="51"/>
      <c r="H54" s="51"/>
      <c r="I54" s="61"/>
      <c r="J54" s="54" t="s">
        <v>54</v>
      </c>
      <c r="K54" s="55"/>
      <c r="L54" s="70">
        <f>+L62</f>
        <v>274374.19999999995</v>
      </c>
      <c r="M54" s="70">
        <f>+M62</f>
        <v>15543.8</v>
      </c>
      <c r="N54" s="70">
        <f>+N62</f>
        <v>164295.5</v>
      </c>
      <c r="O54" s="70">
        <f>+O62</f>
        <v>1766.6</v>
      </c>
      <c r="P54" s="70">
        <f>+P62</f>
        <v>0</v>
      </c>
      <c r="Q54" s="70">
        <f>SUM(L54:P54)</f>
        <v>455980.0999999999</v>
      </c>
      <c r="R54" s="70">
        <f>+R62</f>
        <v>0</v>
      </c>
      <c r="S54" s="70">
        <f>+S62</f>
        <v>61989.399999999994</v>
      </c>
      <c r="T54" s="70">
        <f>+T62</f>
        <v>0</v>
      </c>
      <c r="U54" s="74">
        <f>+U62</f>
        <v>0</v>
      </c>
      <c r="V54" s="23">
        <f>SUM(R54:U54)</f>
        <v>61989.399999999994</v>
      </c>
      <c r="W54" s="23">
        <f>+Q54+V54</f>
        <v>517969.4999999999</v>
      </c>
      <c r="X54" s="23">
        <f>(+Q54/+W54)*100</f>
        <v>88.03222969692231</v>
      </c>
      <c r="Y54" s="23">
        <f>(+V54/W54)*100</f>
        <v>11.967770303077693</v>
      </c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55</v>
      </c>
      <c r="K55" s="55"/>
      <c r="L55" s="70">
        <f>(+L54/+L43)*100</f>
        <v>109.133034700727</v>
      </c>
      <c r="M55" s="70">
        <f>(+M54/+M43)*100</f>
        <v>58.91820180426047</v>
      </c>
      <c r="N55" s="70">
        <f>(+N54/+N43)*100</f>
        <v>126.28003268152197</v>
      </c>
      <c r="O55" s="70">
        <f>(+O54/+O43)*100</f>
        <v>102.2337962962963</v>
      </c>
      <c r="P55" s="70"/>
      <c r="Q55" s="70">
        <f>(+Q54/+Q43)*100</f>
        <v>111.31601040654819</v>
      </c>
      <c r="R55" s="70"/>
      <c r="S55" s="70">
        <f>(+S54/+S43)*100</f>
        <v>128.99945894202352</v>
      </c>
      <c r="T55" s="70"/>
      <c r="U55" s="70"/>
      <c r="V55" s="23">
        <f>(+V54/+V43)*100</f>
        <v>128.99945894202352</v>
      </c>
      <c r="W55" s="23">
        <f>(+W54/+W43)*100</f>
        <v>113.17267693394103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 t="s">
        <v>56</v>
      </c>
      <c r="K56" s="53"/>
      <c r="L56" s="70">
        <f>(+L54/L44)*100</f>
        <v>100</v>
      </c>
      <c r="M56" s="70">
        <f>(+M54/M44)*100</f>
        <v>100</v>
      </c>
      <c r="N56" s="70">
        <f>(+N54/N44)*100</f>
        <v>100</v>
      </c>
      <c r="O56" s="70">
        <f>(+O54/O44)*100</f>
        <v>100</v>
      </c>
      <c r="P56" s="70"/>
      <c r="Q56" s="23">
        <f>(+Q54/Q44)*100</f>
        <v>100</v>
      </c>
      <c r="R56" s="70"/>
      <c r="S56" s="70">
        <f>(+S54/S44)*100</f>
        <v>100</v>
      </c>
      <c r="T56" s="70"/>
      <c r="U56" s="70"/>
      <c r="V56" s="23">
        <f>(+V54/V44)*100</f>
        <v>100</v>
      </c>
      <c r="W56" s="23">
        <f>(+W54/W44)*100</f>
        <v>100</v>
      </c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1"/>
      <c r="J57" s="52"/>
      <c r="K57" s="53"/>
      <c r="L57" s="70"/>
      <c r="M57" s="23"/>
      <c r="N57" s="70"/>
      <c r="O57" s="70"/>
      <c r="P57" s="23"/>
      <c r="Q57" s="23"/>
      <c r="R57" s="23"/>
      <c r="S57" s="70"/>
      <c r="T57" s="70"/>
      <c r="U57" s="70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 t="s">
        <v>64</v>
      </c>
      <c r="H58" s="51"/>
      <c r="I58" s="61"/>
      <c r="J58" s="52" t="s">
        <v>65</v>
      </c>
      <c r="K58" s="53"/>
      <c r="L58" s="70"/>
      <c r="M58" s="23"/>
      <c r="N58" s="70"/>
      <c r="O58" s="70"/>
      <c r="P58" s="23"/>
      <c r="Q58" s="23"/>
      <c r="R58" s="23"/>
      <c r="S58" s="70"/>
      <c r="T58" s="70"/>
      <c r="U58" s="70"/>
      <c r="V58" s="23"/>
      <c r="W58" s="23"/>
      <c r="X58" s="23"/>
      <c r="Y58" s="23"/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66</v>
      </c>
      <c r="K59" s="53"/>
      <c r="L59" s="70"/>
      <c r="M59" s="23"/>
      <c r="N59" s="70"/>
      <c r="O59" s="70"/>
      <c r="P59" s="23"/>
      <c r="Q59" s="23"/>
      <c r="R59" s="23"/>
      <c r="S59" s="70"/>
      <c r="T59" s="70"/>
      <c r="U59" s="70"/>
      <c r="V59" s="23"/>
      <c r="W59" s="23"/>
      <c r="X59" s="23"/>
      <c r="Y59" s="23"/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52</v>
      </c>
      <c r="K60" s="53"/>
      <c r="L60" s="70">
        <f aca="true" t="shared" si="14" ref="L60:O61">+L67+L74+L81</f>
        <v>251412.59999999998</v>
      </c>
      <c r="M60" s="23">
        <f t="shared" si="14"/>
        <v>26382</v>
      </c>
      <c r="N60" s="70">
        <f t="shared" si="14"/>
        <v>130104.09999999999</v>
      </c>
      <c r="O60" s="70">
        <f t="shared" si="14"/>
        <v>1728</v>
      </c>
      <c r="P60" s="23">
        <f>+P67+P74+P81</f>
        <v>0</v>
      </c>
      <c r="Q60" s="23">
        <f>SUM(L60:P60)</f>
        <v>409626.69999999995</v>
      </c>
      <c r="R60" s="23">
        <f aca="true" t="shared" si="15" ref="R60:U62">+R67+R74+R81</f>
        <v>0</v>
      </c>
      <c r="S60" s="70">
        <f t="shared" si="15"/>
        <v>48054</v>
      </c>
      <c r="T60" s="70">
        <f t="shared" si="15"/>
        <v>0</v>
      </c>
      <c r="U60" s="70">
        <f t="shared" si="15"/>
        <v>0</v>
      </c>
      <c r="V60" s="23">
        <f>SUM(R60:U60)</f>
        <v>48054</v>
      </c>
      <c r="W60" s="23">
        <f>+Q60+V60</f>
        <v>457680.69999999995</v>
      </c>
      <c r="X60" s="23">
        <f>(+Q60/+W60)*100</f>
        <v>89.50054044227777</v>
      </c>
      <c r="Y60" s="23">
        <f>(+V60/W60)*100</f>
        <v>10.49945955772223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53</v>
      </c>
      <c r="K61" s="53"/>
      <c r="L61" s="70">
        <f t="shared" si="14"/>
        <v>274374.19999999995</v>
      </c>
      <c r="M61" s="23">
        <f t="shared" si="14"/>
        <v>15543.8</v>
      </c>
      <c r="N61" s="70">
        <f t="shared" si="14"/>
        <v>164295.5</v>
      </c>
      <c r="O61" s="70">
        <f t="shared" si="14"/>
        <v>1766.6</v>
      </c>
      <c r="P61" s="23">
        <f>+P68+P75+P82</f>
        <v>0</v>
      </c>
      <c r="Q61" s="23">
        <f>SUM(L61:P61)</f>
        <v>455980.0999999999</v>
      </c>
      <c r="R61" s="23">
        <f t="shared" si="15"/>
        <v>0</v>
      </c>
      <c r="S61" s="70">
        <f t="shared" si="15"/>
        <v>61989.399999999994</v>
      </c>
      <c r="T61" s="70">
        <f t="shared" si="15"/>
        <v>0</v>
      </c>
      <c r="U61" s="70">
        <f t="shared" si="15"/>
        <v>0</v>
      </c>
      <c r="V61" s="23">
        <f>SUM(R61:U61)</f>
        <v>61989.399999999994</v>
      </c>
      <c r="W61" s="23">
        <f>+Q61+V61</f>
        <v>517969.4999999999</v>
      </c>
      <c r="X61" s="23">
        <f>(+Q61/+W61)*100</f>
        <v>88.03222969692231</v>
      </c>
      <c r="Y61" s="23">
        <f>(+V61/W61)*100</f>
        <v>11.967770303077693</v>
      </c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54</v>
      </c>
      <c r="K62" s="53"/>
      <c r="L62" s="70">
        <f>+L69+L76+L83</f>
        <v>274374.19999999995</v>
      </c>
      <c r="M62" s="23">
        <f>+M69+M76+M83</f>
        <v>15543.8</v>
      </c>
      <c r="N62" s="70">
        <f>+N69+N76+N83</f>
        <v>164295.5</v>
      </c>
      <c r="O62" s="70">
        <f>+O69+O76+O83</f>
        <v>1766.6</v>
      </c>
      <c r="P62" s="23">
        <f>+P69+P76+P83</f>
        <v>0</v>
      </c>
      <c r="Q62" s="23">
        <f>SUM(L62:P62)</f>
        <v>455980.0999999999</v>
      </c>
      <c r="R62" s="23">
        <f t="shared" si="15"/>
        <v>0</v>
      </c>
      <c r="S62" s="70">
        <f t="shared" si="15"/>
        <v>61989.399999999994</v>
      </c>
      <c r="T62" s="70">
        <f t="shared" si="15"/>
        <v>0</v>
      </c>
      <c r="U62" s="70">
        <f t="shared" si="15"/>
        <v>0</v>
      </c>
      <c r="V62" s="23">
        <f>SUM(R62:U62)</f>
        <v>61989.399999999994</v>
      </c>
      <c r="W62" s="23">
        <f>+Q62+V62</f>
        <v>517969.4999999999</v>
      </c>
      <c r="X62" s="23">
        <f>(+Q62/+W62)*100</f>
        <v>88.03222969692231</v>
      </c>
      <c r="Y62" s="23">
        <f>(+V62/W62)*100</f>
        <v>11.967770303077693</v>
      </c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 t="s">
        <v>55</v>
      </c>
      <c r="K63" s="53"/>
      <c r="L63" s="70">
        <f>(+L62/+L60)*100</f>
        <v>109.133034700727</v>
      </c>
      <c r="M63" s="23">
        <f>(+M62/+M60)*100</f>
        <v>58.91820180426047</v>
      </c>
      <c r="N63" s="70">
        <f>(+N62/+N60)*100</f>
        <v>126.28003268152197</v>
      </c>
      <c r="O63" s="70">
        <f>(+O62/+O60)*100</f>
        <v>102.2337962962963</v>
      </c>
      <c r="P63" s="23"/>
      <c r="Q63" s="23">
        <f>(+Q62/+Q60)*100</f>
        <v>111.31601040654819</v>
      </c>
      <c r="R63" s="23"/>
      <c r="S63" s="70">
        <f>(+S62/+S60)*100</f>
        <v>128.99945894202352</v>
      </c>
      <c r="T63" s="70"/>
      <c r="U63" s="70"/>
      <c r="V63" s="23">
        <f>(+V62/+V60)*100</f>
        <v>128.99945894202352</v>
      </c>
      <c r="W63" s="23">
        <f>(+W62/+W60)*100</f>
        <v>113.17267693394103</v>
      </c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1"/>
      <c r="J64" s="52" t="s">
        <v>56</v>
      </c>
      <c r="K64" s="53"/>
      <c r="L64" s="70">
        <f>(+L62/L61)*100</f>
        <v>100</v>
      </c>
      <c r="M64" s="23">
        <f>(+M62/M61)*100</f>
        <v>100</v>
      </c>
      <c r="N64" s="70">
        <f>(+N62/N61)*100</f>
        <v>100</v>
      </c>
      <c r="O64" s="70">
        <f>(+O62/O61)*100</f>
        <v>100</v>
      </c>
      <c r="P64" s="23"/>
      <c r="Q64" s="23">
        <f>(+Q62/Q61)*100</f>
        <v>100</v>
      </c>
      <c r="R64" s="23"/>
      <c r="S64" s="70">
        <f>(+S62/S61)*100</f>
        <v>100</v>
      </c>
      <c r="T64" s="70"/>
      <c r="U64" s="70"/>
      <c r="V64" s="23">
        <f>(+V62/V61)*100</f>
        <v>100</v>
      </c>
      <c r="W64" s="23">
        <f>(+W62/W61)*100</f>
        <v>100</v>
      </c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/>
      <c r="K65" s="53"/>
      <c r="L65" s="70"/>
      <c r="M65" s="23"/>
      <c r="N65" s="70"/>
      <c r="O65" s="70"/>
      <c r="P65" s="23"/>
      <c r="Q65" s="23"/>
      <c r="R65" s="23"/>
      <c r="S65" s="70"/>
      <c r="T65" s="70"/>
      <c r="U65" s="70"/>
      <c r="V65" s="23"/>
      <c r="W65" s="23"/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 t="s">
        <v>61</v>
      </c>
      <c r="I66" s="61"/>
      <c r="J66" s="52" t="s">
        <v>67</v>
      </c>
      <c r="K66" s="53"/>
      <c r="L66" s="70"/>
      <c r="M66" s="23"/>
      <c r="N66" s="70"/>
      <c r="O66" s="70"/>
      <c r="P66" s="23"/>
      <c r="Q66" s="23"/>
      <c r="R66" s="23"/>
      <c r="S66" s="70"/>
      <c r="T66" s="70"/>
      <c r="U66" s="70"/>
      <c r="V66" s="23"/>
      <c r="W66" s="23"/>
      <c r="X66" s="23"/>
      <c r="Y66" s="23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52</v>
      </c>
      <c r="K67" s="53"/>
      <c r="L67" s="70">
        <v>70993.7</v>
      </c>
      <c r="M67" s="23">
        <v>10666.6</v>
      </c>
      <c r="N67" s="70">
        <v>46145.7</v>
      </c>
      <c r="O67" s="70"/>
      <c r="P67" s="23"/>
      <c r="Q67" s="23">
        <f>SUM(L67:P67)</f>
        <v>127806</v>
      </c>
      <c r="R67" s="23"/>
      <c r="S67" s="70">
        <v>6555.4</v>
      </c>
      <c r="T67" s="70"/>
      <c r="U67" s="70"/>
      <c r="V67" s="23">
        <f>SUM(R67:U67)</f>
        <v>6555.4</v>
      </c>
      <c r="W67" s="23">
        <f>+Q67+V67</f>
        <v>134361.4</v>
      </c>
      <c r="X67" s="23">
        <f>(+Q67/+W67)*100</f>
        <v>95.12106899749482</v>
      </c>
      <c r="Y67" s="23">
        <f>(+V67/W67)*100</f>
        <v>4.878931002505184</v>
      </c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53</v>
      </c>
      <c r="K68" s="53"/>
      <c r="L68" s="21">
        <v>76499.9</v>
      </c>
      <c r="M68" s="21">
        <v>7307.5</v>
      </c>
      <c r="N68" s="21">
        <v>34743</v>
      </c>
      <c r="O68" s="21"/>
      <c r="P68" s="21"/>
      <c r="Q68" s="21">
        <f>SUM(L68:P68)</f>
        <v>118550.4</v>
      </c>
      <c r="R68" s="21"/>
      <c r="S68" s="21">
        <v>6291.9</v>
      </c>
      <c r="T68" s="21"/>
      <c r="U68" s="21"/>
      <c r="V68" s="21">
        <f>SUM(R68:U68)</f>
        <v>6291.9</v>
      </c>
      <c r="W68" s="21">
        <f>+Q68+V68</f>
        <v>124842.29999999999</v>
      </c>
      <c r="X68" s="21">
        <f>(+Q68/+W68)*100</f>
        <v>94.9601216895235</v>
      </c>
      <c r="Y68" s="21">
        <f>(+V68/W68)*100</f>
        <v>5.039878310476497</v>
      </c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54</v>
      </c>
      <c r="K69" s="53"/>
      <c r="L69" s="70">
        <v>76499.9</v>
      </c>
      <c r="M69" s="23">
        <v>7307.5</v>
      </c>
      <c r="N69" s="70">
        <v>34743</v>
      </c>
      <c r="O69" s="70"/>
      <c r="P69" s="23"/>
      <c r="Q69" s="23">
        <f>SUM(L69:P69)</f>
        <v>118550.4</v>
      </c>
      <c r="R69" s="23"/>
      <c r="S69" s="70">
        <v>6291.9</v>
      </c>
      <c r="T69" s="70"/>
      <c r="U69" s="70"/>
      <c r="V69" s="23">
        <f>SUM(R69:U69)</f>
        <v>6291.9</v>
      </c>
      <c r="W69" s="23">
        <f>+Q69+V69</f>
        <v>124842.29999999999</v>
      </c>
      <c r="X69" s="23">
        <f>(+Q69/+W69)*100</f>
        <v>94.9601216895235</v>
      </c>
      <c r="Y69" s="23">
        <f>(+V69/W69)*100</f>
        <v>5.039878310476497</v>
      </c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 t="s">
        <v>55</v>
      </c>
      <c r="K70" s="53"/>
      <c r="L70" s="70">
        <f>(+L69/+L67)*100</f>
        <v>107.75589946713582</v>
      </c>
      <c r="M70" s="23">
        <f>(+M69/+M67)*100</f>
        <v>68.50824067650423</v>
      </c>
      <c r="N70" s="70">
        <f>(+N69/+N67)*100</f>
        <v>75.28978864769633</v>
      </c>
      <c r="O70" s="70"/>
      <c r="P70" s="23"/>
      <c r="Q70" s="23">
        <f>(+Q69/+Q67)*100</f>
        <v>92.75808647481338</v>
      </c>
      <c r="R70" s="23"/>
      <c r="S70" s="70">
        <f>(+S69/+S67)*100</f>
        <v>95.980413094548</v>
      </c>
      <c r="T70" s="70"/>
      <c r="U70" s="70"/>
      <c r="V70" s="23">
        <f>(+V69/+V67)*100</f>
        <v>95.980413094548</v>
      </c>
      <c r="W70" s="23">
        <f>(+W69/+W67)*100</f>
        <v>92.9153015672656</v>
      </c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 t="s">
        <v>56</v>
      </c>
      <c r="K71" s="53"/>
      <c r="L71" s="70">
        <f>(+L69/+L68)*100</f>
        <v>100</v>
      </c>
      <c r="M71" s="23">
        <f>(+M69/+M68)*100</f>
        <v>100</v>
      </c>
      <c r="N71" s="70">
        <f>(+N69/+N68)*100</f>
        <v>100</v>
      </c>
      <c r="O71" s="70"/>
      <c r="P71" s="23"/>
      <c r="Q71" s="23">
        <f>(+Q69/+Q68)*100</f>
        <v>100</v>
      </c>
      <c r="R71" s="23"/>
      <c r="S71" s="70">
        <f>(+S69/+S68)*100</f>
        <v>100</v>
      </c>
      <c r="T71" s="70"/>
      <c r="U71" s="70"/>
      <c r="V71" s="23">
        <f>(+V69/+V68)*100</f>
        <v>100</v>
      </c>
      <c r="W71" s="23">
        <f>(+W69/+W68)*100</f>
        <v>100</v>
      </c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1"/>
      <c r="J72" s="52"/>
      <c r="K72" s="53"/>
      <c r="L72" s="70"/>
      <c r="M72" s="23"/>
      <c r="N72" s="70"/>
      <c r="O72" s="70"/>
      <c r="P72" s="23"/>
      <c r="Q72" s="23"/>
      <c r="R72" s="23"/>
      <c r="S72" s="70"/>
      <c r="T72" s="70"/>
      <c r="U72" s="70"/>
      <c r="V72" s="23"/>
      <c r="W72" s="23"/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 t="s">
        <v>68</v>
      </c>
      <c r="I73" s="61"/>
      <c r="J73" s="52" t="s">
        <v>69</v>
      </c>
      <c r="K73" s="53"/>
      <c r="L73" s="70"/>
      <c r="M73" s="23"/>
      <c r="N73" s="70"/>
      <c r="O73" s="70"/>
      <c r="P73" s="23"/>
      <c r="Q73" s="23"/>
      <c r="R73" s="23"/>
      <c r="S73" s="70"/>
      <c r="T73" s="70"/>
      <c r="U73" s="70"/>
      <c r="V73" s="23"/>
      <c r="W73" s="23"/>
      <c r="X73" s="23"/>
      <c r="Y73" s="23"/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2" t="s">
        <v>52</v>
      </c>
      <c r="K74" s="53"/>
      <c r="L74" s="70">
        <v>50157.1</v>
      </c>
      <c r="M74" s="23">
        <v>459.3</v>
      </c>
      <c r="N74" s="70">
        <v>1467.2</v>
      </c>
      <c r="O74" s="70"/>
      <c r="P74" s="23"/>
      <c r="Q74" s="23">
        <f>SUM(L74:P74)</f>
        <v>52083.6</v>
      </c>
      <c r="R74" s="23"/>
      <c r="S74" s="70"/>
      <c r="T74" s="70"/>
      <c r="U74" s="70"/>
      <c r="V74" s="23">
        <f>SUM(R74:U74)</f>
        <v>0</v>
      </c>
      <c r="W74" s="23">
        <f>+Q74+V74</f>
        <v>52083.6</v>
      </c>
      <c r="X74" s="23">
        <f>(+Q74/+W74)*100</f>
        <v>100</v>
      </c>
      <c r="Y74" s="23">
        <f>(+V74/W74)*100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2" t="s">
        <v>53</v>
      </c>
      <c r="K75" s="53"/>
      <c r="L75" s="70">
        <v>66015.4</v>
      </c>
      <c r="M75" s="23">
        <v>215.2</v>
      </c>
      <c r="N75" s="70">
        <v>2054.3</v>
      </c>
      <c r="O75" s="70"/>
      <c r="P75" s="23"/>
      <c r="Q75" s="23">
        <f>SUM(L75:P75)</f>
        <v>68284.9</v>
      </c>
      <c r="R75" s="23"/>
      <c r="S75" s="70">
        <v>73.8</v>
      </c>
      <c r="T75" s="70"/>
      <c r="U75" s="70"/>
      <c r="V75" s="23">
        <f>SUM(R75:U75)</f>
        <v>73.8</v>
      </c>
      <c r="W75" s="23">
        <f>+Q75+V75</f>
        <v>68358.7</v>
      </c>
      <c r="X75" s="23">
        <f>(+Q75/+W75)*100</f>
        <v>99.89204007683001</v>
      </c>
      <c r="Y75" s="23">
        <f>(+V75/W75)*100</f>
        <v>0.1079599231699842</v>
      </c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54</v>
      </c>
      <c r="K76" s="53"/>
      <c r="L76" s="70">
        <v>66015.4</v>
      </c>
      <c r="M76" s="23">
        <v>215.2</v>
      </c>
      <c r="N76" s="70">
        <v>2054.3</v>
      </c>
      <c r="O76" s="70"/>
      <c r="P76" s="23"/>
      <c r="Q76" s="23">
        <f>SUM(L76:P76)</f>
        <v>68284.9</v>
      </c>
      <c r="R76" s="23"/>
      <c r="S76" s="70">
        <v>73.8</v>
      </c>
      <c r="T76" s="70"/>
      <c r="U76" s="70"/>
      <c r="V76" s="23">
        <f>SUM(R76:U76)</f>
        <v>73.8</v>
      </c>
      <c r="W76" s="23">
        <f>+Q76+V76</f>
        <v>68358.7</v>
      </c>
      <c r="X76" s="23">
        <f>(+Q76/+W76)*100</f>
        <v>99.89204007683001</v>
      </c>
      <c r="Y76" s="23">
        <f>(+V76/W76)*100</f>
        <v>0.1079599231699842</v>
      </c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 t="s">
        <v>55</v>
      </c>
      <c r="K77" s="53"/>
      <c r="L77" s="21">
        <f>+L76/+L74*100</f>
        <v>131.61725857356186</v>
      </c>
      <c r="M77" s="21">
        <f>+M76/+M74*100</f>
        <v>46.85390812105377</v>
      </c>
      <c r="N77" s="21">
        <f>+N76/+N74*100</f>
        <v>140.0149945474373</v>
      </c>
      <c r="O77" s="21"/>
      <c r="P77" s="21"/>
      <c r="Q77" s="21">
        <f>+Q76/+Q74*100</f>
        <v>131.1063367355559</v>
      </c>
      <c r="R77" s="21"/>
      <c r="S77" s="21"/>
      <c r="T77" s="21"/>
      <c r="U77" s="21"/>
      <c r="V77" s="21"/>
      <c r="W77" s="21">
        <f>+W76/+W74*100</f>
        <v>131.24803201007612</v>
      </c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1"/>
      <c r="J78" s="52" t="s">
        <v>56</v>
      </c>
      <c r="K78" s="53"/>
      <c r="L78" s="70">
        <f>+L76/+L75*100</f>
        <v>100</v>
      </c>
      <c r="M78" s="23">
        <f>+M76/+M75*100</f>
        <v>100</v>
      </c>
      <c r="N78" s="70">
        <f>+N76/+N75*100</f>
        <v>100</v>
      </c>
      <c r="O78" s="70"/>
      <c r="P78" s="23"/>
      <c r="Q78" s="23">
        <f>+Q76/+Q75*100</f>
        <v>100</v>
      </c>
      <c r="R78" s="23"/>
      <c r="S78" s="70">
        <f>+S76/+S75*100</f>
        <v>100</v>
      </c>
      <c r="T78" s="70"/>
      <c r="U78" s="70"/>
      <c r="V78" s="23">
        <f>+V76/+V75*100</f>
        <v>100</v>
      </c>
      <c r="W78" s="23">
        <f>+W76/+W75*100</f>
        <v>100</v>
      </c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52"/>
      <c r="K79" s="53"/>
      <c r="L79" s="70"/>
      <c r="M79" s="23"/>
      <c r="N79" s="70"/>
      <c r="O79" s="70"/>
      <c r="P79" s="23"/>
      <c r="Q79" s="23"/>
      <c r="R79" s="23"/>
      <c r="S79" s="70"/>
      <c r="T79" s="70"/>
      <c r="U79" s="70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 t="s">
        <v>70</v>
      </c>
      <c r="I80" s="61"/>
      <c r="J80" s="52" t="s">
        <v>71</v>
      </c>
      <c r="K80" s="53"/>
      <c r="L80" s="70"/>
      <c r="M80" s="23"/>
      <c r="N80" s="70"/>
      <c r="O80" s="70"/>
      <c r="P80" s="23"/>
      <c r="Q80" s="23"/>
      <c r="R80" s="23"/>
      <c r="S80" s="70"/>
      <c r="T80" s="70"/>
      <c r="U80" s="70"/>
      <c r="V80" s="23"/>
      <c r="W80" s="23"/>
      <c r="X80" s="23"/>
      <c r="Y80" s="23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 t="s">
        <v>52</v>
      </c>
      <c r="K81" s="53"/>
      <c r="L81" s="70">
        <v>130261.8</v>
      </c>
      <c r="M81" s="23">
        <v>15256.1</v>
      </c>
      <c r="N81" s="70">
        <v>82491.2</v>
      </c>
      <c r="O81" s="70">
        <v>1728</v>
      </c>
      <c r="P81" s="23"/>
      <c r="Q81" s="23">
        <f>SUM(L81:P81)</f>
        <v>229737.09999999998</v>
      </c>
      <c r="R81" s="23"/>
      <c r="S81" s="70">
        <v>41498.6</v>
      </c>
      <c r="T81" s="70"/>
      <c r="U81" s="70"/>
      <c r="V81" s="23">
        <f>SUM(R81:U81)</f>
        <v>41498.6</v>
      </c>
      <c r="W81" s="23">
        <f>+Q81+V81</f>
        <v>271235.69999999995</v>
      </c>
      <c r="X81" s="23">
        <f>(+Q81/+W81)*100</f>
        <v>84.70017036842864</v>
      </c>
      <c r="Y81" s="23">
        <f>(+V81/W81)*100</f>
        <v>15.299829631571363</v>
      </c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52" t="s">
        <v>53</v>
      </c>
      <c r="K82" s="53"/>
      <c r="L82" s="70">
        <v>131858.9</v>
      </c>
      <c r="M82" s="23">
        <v>8021.1</v>
      </c>
      <c r="N82" s="70">
        <v>127498.2</v>
      </c>
      <c r="O82" s="70">
        <v>1766.6</v>
      </c>
      <c r="P82" s="23"/>
      <c r="Q82" s="23">
        <f>SUM(L82:P82)</f>
        <v>269144.8</v>
      </c>
      <c r="R82" s="23"/>
      <c r="S82" s="70">
        <v>55623.7</v>
      </c>
      <c r="T82" s="70"/>
      <c r="U82" s="70"/>
      <c r="V82" s="23">
        <f>SUM(R82:U82)</f>
        <v>55623.7</v>
      </c>
      <c r="W82" s="23">
        <f>+Q82+V82</f>
        <v>324768.5</v>
      </c>
      <c r="X82" s="23">
        <f>(+Q82/+W82)*100</f>
        <v>82.87281555939077</v>
      </c>
      <c r="Y82" s="23">
        <f>(+V82/W82)*100</f>
        <v>17.127184440609234</v>
      </c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 t="s">
        <v>54</v>
      </c>
      <c r="K83" s="53"/>
      <c r="L83" s="21">
        <v>131858.9</v>
      </c>
      <c r="M83" s="21">
        <v>8021.1</v>
      </c>
      <c r="N83" s="21">
        <v>127498.2</v>
      </c>
      <c r="O83" s="21">
        <v>1766.6</v>
      </c>
      <c r="P83" s="21"/>
      <c r="Q83" s="21">
        <f>SUM(L83:P83)</f>
        <v>269144.8</v>
      </c>
      <c r="R83" s="21"/>
      <c r="S83" s="21">
        <v>55623.7</v>
      </c>
      <c r="T83" s="21"/>
      <c r="U83" s="21"/>
      <c r="V83" s="21">
        <f>SUM(R83:U83)</f>
        <v>55623.7</v>
      </c>
      <c r="W83" s="21">
        <f>+Q83+V83</f>
        <v>324768.5</v>
      </c>
      <c r="X83" s="21">
        <f>(+Q83/+W83)*100</f>
        <v>82.87281555939077</v>
      </c>
      <c r="Y83" s="21">
        <f>(+V83/W83)*100</f>
        <v>17.127184440609234</v>
      </c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 t="s">
        <v>55</v>
      </c>
      <c r="K84" s="53"/>
      <c r="L84" s="70">
        <f>(+L83/+L81)*100</f>
        <v>101.22606934650065</v>
      </c>
      <c r="M84" s="23">
        <f>(+M83/+M81)*100</f>
        <v>52.5763465105761</v>
      </c>
      <c r="N84" s="70">
        <f>(+N83/+N81)*100</f>
        <v>154.5597591015769</v>
      </c>
      <c r="O84" s="70">
        <f>(+O83/+O81)*100</f>
        <v>102.2337962962963</v>
      </c>
      <c r="P84" s="23"/>
      <c r="Q84" s="23">
        <f>(+Q83/+Q81)*100</f>
        <v>117.1533896788982</v>
      </c>
      <c r="R84" s="23"/>
      <c r="S84" s="70">
        <f>(+S83/+S81)*100</f>
        <v>134.03753379632084</v>
      </c>
      <c r="T84" s="70"/>
      <c r="U84" s="70"/>
      <c r="V84" s="23">
        <f>(+V83/+V81)*100</f>
        <v>134.03753379632084</v>
      </c>
      <c r="W84" s="23">
        <f>(+W83/+W81)*100</f>
        <v>119.73663496361284</v>
      </c>
      <c r="X84" s="23"/>
      <c r="Y84" s="23"/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 t="s">
        <v>56</v>
      </c>
      <c r="K85" s="53"/>
      <c r="L85" s="70">
        <f>(+L83/+L82)*100</f>
        <v>100</v>
      </c>
      <c r="M85" s="23">
        <f>(+M83/+M82)*100</f>
        <v>100</v>
      </c>
      <c r="N85" s="70">
        <f>(+N83/+N82)*100</f>
        <v>100</v>
      </c>
      <c r="O85" s="70">
        <f>(+O83/+O82)*100</f>
        <v>100</v>
      </c>
      <c r="P85" s="23"/>
      <c r="Q85" s="23">
        <f>(+Q83/+Q82)*100</f>
        <v>100</v>
      </c>
      <c r="R85" s="23"/>
      <c r="S85" s="70">
        <f>(+S83/+S82)*100</f>
        <v>100</v>
      </c>
      <c r="T85" s="70"/>
      <c r="U85" s="70"/>
      <c r="V85" s="23">
        <f>(+V83/+V82)*100</f>
        <v>100</v>
      </c>
      <c r="W85" s="23">
        <f>(+W83/+W82)*100</f>
        <v>100</v>
      </c>
      <c r="X85" s="23"/>
      <c r="Y85" s="23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/>
      <c r="K86" s="53"/>
      <c r="L86" s="70"/>
      <c r="M86" s="23"/>
      <c r="N86" s="70"/>
      <c r="O86" s="70"/>
      <c r="P86" s="23"/>
      <c r="Q86" s="23"/>
      <c r="R86" s="23"/>
      <c r="S86" s="70"/>
      <c r="T86" s="70"/>
      <c r="U86" s="70"/>
      <c r="V86" s="23"/>
      <c r="W86" s="23"/>
      <c r="X86" s="23"/>
      <c r="Y86" s="23"/>
      <c r="Z86" s="4"/>
    </row>
    <row r="87" spans="1:26" ht="23.25">
      <c r="A87" s="4"/>
      <c r="B87" s="56"/>
      <c r="C87" s="56"/>
      <c r="D87" s="56"/>
      <c r="E87" s="56"/>
      <c r="F87" s="56" t="s">
        <v>70</v>
      </c>
      <c r="G87" s="56"/>
      <c r="H87" s="56"/>
      <c r="I87" s="61"/>
      <c r="J87" s="52" t="s">
        <v>72</v>
      </c>
      <c r="K87" s="53"/>
      <c r="L87" s="70"/>
      <c r="M87" s="23"/>
      <c r="N87" s="70"/>
      <c r="O87" s="70"/>
      <c r="P87" s="23"/>
      <c r="Q87" s="23"/>
      <c r="R87" s="23"/>
      <c r="S87" s="70"/>
      <c r="T87" s="70"/>
      <c r="U87" s="70"/>
      <c r="V87" s="23"/>
      <c r="W87" s="23"/>
      <c r="X87" s="23"/>
      <c r="Y87" s="23"/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52</v>
      </c>
      <c r="K88" s="53"/>
      <c r="L88" s="70">
        <f aca="true" t="shared" si="16" ref="L88:P89">+L105</f>
        <v>256895.1</v>
      </c>
      <c r="M88" s="23">
        <f t="shared" si="16"/>
        <v>108875.9</v>
      </c>
      <c r="N88" s="70">
        <f t="shared" si="16"/>
        <v>226758.7</v>
      </c>
      <c r="O88" s="70">
        <f t="shared" si="16"/>
        <v>174447.6</v>
      </c>
      <c r="P88" s="23">
        <f t="shared" si="16"/>
        <v>0</v>
      </c>
      <c r="Q88" s="23">
        <f>SUM(L88:P88)</f>
        <v>766977.2999999999</v>
      </c>
      <c r="R88" s="23">
        <f aca="true" t="shared" si="17" ref="R88:U89">+R105</f>
        <v>0</v>
      </c>
      <c r="S88" s="70">
        <f t="shared" si="17"/>
        <v>6827.299999999999</v>
      </c>
      <c r="T88" s="70">
        <f t="shared" si="17"/>
        <v>0</v>
      </c>
      <c r="U88" s="70">
        <f t="shared" si="17"/>
        <v>0</v>
      </c>
      <c r="V88" s="23">
        <f>SUM(R88:U88)</f>
        <v>6827.299999999999</v>
      </c>
      <c r="W88" s="23">
        <f>+Q88+V88</f>
        <v>773804.6</v>
      </c>
      <c r="X88" s="23">
        <f>(+Q88/+W88)*100</f>
        <v>99.11769715506989</v>
      </c>
      <c r="Y88" s="23">
        <f>(+V88/W88)*100</f>
        <v>0.8823028449301024</v>
      </c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 t="s">
        <v>53</v>
      </c>
      <c r="K89" s="53"/>
      <c r="L89" s="70">
        <f t="shared" si="16"/>
        <v>359128.8</v>
      </c>
      <c r="M89" s="23">
        <f t="shared" si="16"/>
        <v>95465.2</v>
      </c>
      <c r="N89" s="70">
        <f t="shared" si="16"/>
        <v>202645.30000000002</v>
      </c>
      <c r="O89" s="70">
        <f t="shared" si="16"/>
        <v>185600.7</v>
      </c>
      <c r="P89" s="23">
        <f t="shared" si="16"/>
        <v>0</v>
      </c>
      <c r="Q89" s="23">
        <f>SUM(L89:P89)</f>
        <v>842840</v>
      </c>
      <c r="R89" s="23">
        <f t="shared" si="17"/>
        <v>0</v>
      </c>
      <c r="S89" s="70">
        <f t="shared" si="17"/>
        <v>62526.5</v>
      </c>
      <c r="T89" s="70">
        <f t="shared" si="17"/>
        <v>0</v>
      </c>
      <c r="U89" s="70">
        <f t="shared" si="17"/>
        <v>0</v>
      </c>
      <c r="V89" s="23">
        <f>SUM(R89:U89)</f>
        <v>62526.5</v>
      </c>
      <c r="W89" s="23">
        <f>+Q89+V89</f>
        <v>905366.5</v>
      </c>
      <c r="X89" s="23">
        <f>(+Q89/+W89)*100</f>
        <v>93.09379129888283</v>
      </c>
      <c r="Y89" s="23">
        <f>(+V89/W89)*100</f>
        <v>6.906208701117173</v>
      </c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112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40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51" t="s">
        <v>49</v>
      </c>
      <c r="C99" s="51"/>
      <c r="D99" s="51" t="s">
        <v>57</v>
      </c>
      <c r="E99" s="51" t="s">
        <v>59</v>
      </c>
      <c r="F99" s="51" t="s">
        <v>70</v>
      </c>
      <c r="G99" s="51"/>
      <c r="H99" s="51"/>
      <c r="I99" s="61"/>
      <c r="J99" s="54" t="s">
        <v>54</v>
      </c>
      <c r="K99" s="55"/>
      <c r="L99" s="70">
        <f>+L107</f>
        <v>359128.8</v>
      </c>
      <c r="M99" s="70">
        <f>+M107</f>
        <v>95465.2</v>
      </c>
      <c r="N99" s="70">
        <f>+N107</f>
        <v>202645.30000000002</v>
      </c>
      <c r="O99" s="70">
        <f>+O107</f>
        <v>185600.7</v>
      </c>
      <c r="P99" s="70">
        <f>+P107</f>
        <v>0</v>
      </c>
      <c r="Q99" s="70">
        <f>SUM(L99:P99)</f>
        <v>842840</v>
      </c>
      <c r="R99" s="70">
        <f>+R107</f>
        <v>0</v>
      </c>
      <c r="S99" s="70">
        <f>+S107</f>
        <v>62526.5</v>
      </c>
      <c r="T99" s="70">
        <f>+T107</f>
        <v>0</v>
      </c>
      <c r="U99" s="74">
        <f>+U107</f>
        <v>0</v>
      </c>
      <c r="V99" s="23">
        <f>SUM(R99:U99)</f>
        <v>62526.5</v>
      </c>
      <c r="W99" s="23">
        <f>+Q99+V99</f>
        <v>905366.5</v>
      </c>
      <c r="X99" s="23">
        <f>(+Q99/+W99)*100</f>
        <v>93.09379129888283</v>
      </c>
      <c r="Y99" s="23">
        <f>(+V99/W99)*100</f>
        <v>6.906208701117173</v>
      </c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55</v>
      </c>
      <c r="K100" s="55"/>
      <c r="L100" s="70">
        <f>(+L99/+L88)*100</f>
        <v>139.7958933432362</v>
      </c>
      <c r="M100" s="70">
        <f>(+M99/+M88)*100</f>
        <v>87.68258172837147</v>
      </c>
      <c r="N100" s="70">
        <f>(+N99/+N88)*100</f>
        <v>89.36605298936712</v>
      </c>
      <c r="O100" s="70">
        <f>(+O99/+O88)*100</f>
        <v>106.39338116431524</v>
      </c>
      <c r="P100" s="70"/>
      <c r="Q100" s="70">
        <f>(+Q99/+Q88)*100</f>
        <v>109.89112715591453</v>
      </c>
      <c r="R100" s="70"/>
      <c r="S100" s="70">
        <f>(+S99/+S88)*100</f>
        <v>915.8305625942907</v>
      </c>
      <c r="T100" s="70"/>
      <c r="U100" s="70"/>
      <c r="V100" s="23">
        <f>(+V99/+V88)*100</f>
        <v>915.8305625942907</v>
      </c>
      <c r="W100" s="23">
        <f>(+W99/+W88)*100</f>
        <v>117.00195372320093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 t="s">
        <v>56</v>
      </c>
      <c r="K101" s="53"/>
      <c r="L101" s="70">
        <f>(+L99/+L89)*100</f>
        <v>100</v>
      </c>
      <c r="M101" s="70">
        <f>(+M99/+M89)*100</f>
        <v>100</v>
      </c>
      <c r="N101" s="70">
        <f>(+N99/+N89)*100</f>
        <v>100</v>
      </c>
      <c r="O101" s="70">
        <f>(+O99/+O89)*100</f>
        <v>100</v>
      </c>
      <c r="P101" s="70"/>
      <c r="Q101" s="23">
        <f>(+Q99/+Q89)*100</f>
        <v>100</v>
      </c>
      <c r="R101" s="70"/>
      <c r="S101" s="70">
        <f>(+S99/+S89)*100</f>
        <v>100</v>
      </c>
      <c r="T101" s="70"/>
      <c r="U101" s="70"/>
      <c r="V101" s="23">
        <f>(+V99/+V89)*100</f>
        <v>100</v>
      </c>
      <c r="W101" s="23">
        <f>(+W99/+W89)*100</f>
        <v>100</v>
      </c>
      <c r="X101" s="23"/>
      <c r="Y101" s="23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1"/>
      <c r="J102" s="52"/>
      <c r="K102" s="53"/>
      <c r="L102" s="70"/>
      <c r="M102" s="23"/>
      <c r="N102" s="70"/>
      <c r="O102" s="70"/>
      <c r="P102" s="23"/>
      <c r="Q102" s="23"/>
      <c r="R102" s="23"/>
      <c r="S102" s="70"/>
      <c r="T102" s="70"/>
      <c r="U102" s="70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 t="s">
        <v>64</v>
      </c>
      <c r="H103" s="51"/>
      <c r="I103" s="61"/>
      <c r="J103" s="52" t="s">
        <v>65</v>
      </c>
      <c r="K103" s="53"/>
      <c r="L103" s="70"/>
      <c r="M103" s="23"/>
      <c r="N103" s="70"/>
      <c r="O103" s="70"/>
      <c r="P103" s="23"/>
      <c r="Q103" s="23"/>
      <c r="R103" s="23"/>
      <c r="S103" s="70"/>
      <c r="T103" s="70"/>
      <c r="U103" s="70"/>
      <c r="V103" s="23"/>
      <c r="W103" s="23"/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 t="s">
        <v>66</v>
      </c>
      <c r="K104" s="53"/>
      <c r="L104" s="70"/>
      <c r="M104" s="23"/>
      <c r="N104" s="70"/>
      <c r="O104" s="70"/>
      <c r="P104" s="23"/>
      <c r="Q104" s="23"/>
      <c r="R104" s="23"/>
      <c r="S104" s="70"/>
      <c r="T104" s="70"/>
      <c r="U104" s="70"/>
      <c r="V104" s="23"/>
      <c r="W104" s="23"/>
      <c r="X104" s="23"/>
      <c r="Y104" s="23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 t="s">
        <v>52</v>
      </c>
      <c r="K105" s="53"/>
      <c r="L105" s="70">
        <f aca="true" t="shared" si="18" ref="L105:O106">+L112+L119+L126</f>
        <v>256895.1</v>
      </c>
      <c r="M105" s="23">
        <f t="shared" si="18"/>
        <v>108875.9</v>
      </c>
      <c r="N105" s="70">
        <f t="shared" si="18"/>
        <v>226758.7</v>
      </c>
      <c r="O105" s="70">
        <f t="shared" si="18"/>
        <v>174447.6</v>
      </c>
      <c r="P105" s="23">
        <f>+P112+P119+P126</f>
        <v>0</v>
      </c>
      <c r="Q105" s="23">
        <f>SUM(L105:P105)</f>
        <v>766977.2999999999</v>
      </c>
      <c r="R105" s="23">
        <f aca="true" t="shared" si="19" ref="R105:U107">+R112+R119+R126</f>
        <v>0</v>
      </c>
      <c r="S105" s="70">
        <f t="shared" si="19"/>
        <v>6827.299999999999</v>
      </c>
      <c r="T105" s="70">
        <f t="shared" si="19"/>
        <v>0</v>
      </c>
      <c r="U105" s="70">
        <f t="shared" si="19"/>
        <v>0</v>
      </c>
      <c r="V105" s="23">
        <f>SUM(R105:U105)</f>
        <v>6827.299999999999</v>
      </c>
      <c r="W105" s="23">
        <f>+Q105+V105</f>
        <v>773804.6</v>
      </c>
      <c r="X105" s="23">
        <f>(+Q105/+W105)*100</f>
        <v>99.11769715506989</v>
      </c>
      <c r="Y105" s="23">
        <f>(+V105/W105)*100</f>
        <v>0.8823028449301024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 t="s">
        <v>53</v>
      </c>
      <c r="K106" s="53"/>
      <c r="L106" s="70">
        <f t="shared" si="18"/>
        <v>359128.8</v>
      </c>
      <c r="M106" s="23">
        <f t="shared" si="18"/>
        <v>95465.2</v>
      </c>
      <c r="N106" s="70">
        <f t="shared" si="18"/>
        <v>202645.30000000002</v>
      </c>
      <c r="O106" s="70">
        <f t="shared" si="18"/>
        <v>185600.7</v>
      </c>
      <c r="P106" s="23">
        <f>+P113+P120+P127</f>
        <v>0</v>
      </c>
      <c r="Q106" s="23">
        <f>SUM(L106:P106)</f>
        <v>842840</v>
      </c>
      <c r="R106" s="23">
        <f t="shared" si="19"/>
        <v>0</v>
      </c>
      <c r="S106" s="70">
        <f t="shared" si="19"/>
        <v>62526.5</v>
      </c>
      <c r="T106" s="70">
        <f t="shared" si="19"/>
        <v>0</v>
      </c>
      <c r="U106" s="70">
        <f t="shared" si="19"/>
        <v>0</v>
      </c>
      <c r="V106" s="23">
        <f>SUM(R106:U106)</f>
        <v>62526.5</v>
      </c>
      <c r="W106" s="23">
        <f>+Q106+V106</f>
        <v>905366.5</v>
      </c>
      <c r="X106" s="23">
        <f>(+Q106/+W106)*100</f>
        <v>93.09379129888283</v>
      </c>
      <c r="Y106" s="23">
        <f>(+V106/W106)*100</f>
        <v>6.906208701117173</v>
      </c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2" t="s">
        <v>54</v>
      </c>
      <c r="K107" s="53"/>
      <c r="L107" s="70">
        <f>+L114+L121+L128</f>
        <v>359128.8</v>
      </c>
      <c r="M107" s="23">
        <f>+M114+M121+M128</f>
        <v>95465.2</v>
      </c>
      <c r="N107" s="70">
        <f>+N114+N121+N128</f>
        <v>202645.30000000002</v>
      </c>
      <c r="O107" s="70">
        <f>+O114+O121+O128</f>
        <v>185600.7</v>
      </c>
      <c r="P107" s="23">
        <f>+P114+P121+P128</f>
        <v>0</v>
      </c>
      <c r="Q107" s="23">
        <f>SUM(L107:P107)</f>
        <v>842840</v>
      </c>
      <c r="R107" s="23">
        <f t="shared" si="19"/>
        <v>0</v>
      </c>
      <c r="S107" s="70">
        <f t="shared" si="19"/>
        <v>62526.5</v>
      </c>
      <c r="T107" s="70">
        <f t="shared" si="19"/>
        <v>0</v>
      </c>
      <c r="U107" s="70">
        <f t="shared" si="19"/>
        <v>0</v>
      </c>
      <c r="V107" s="23">
        <f>SUM(R107:U107)</f>
        <v>62526.5</v>
      </c>
      <c r="W107" s="23">
        <f>+Q107+V107</f>
        <v>905366.5</v>
      </c>
      <c r="X107" s="23">
        <f>(+Q107/+W107)*100</f>
        <v>93.09379129888283</v>
      </c>
      <c r="Y107" s="23">
        <f>(+V107/W107)*100</f>
        <v>6.906208701117173</v>
      </c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 t="s">
        <v>55</v>
      </c>
      <c r="K108" s="53"/>
      <c r="L108" s="70">
        <f aca="true" t="shared" si="20" ref="L108:S108">(+L107/L105)*100</f>
        <v>139.7958933432362</v>
      </c>
      <c r="M108" s="23">
        <f t="shared" si="20"/>
        <v>87.68258172837147</v>
      </c>
      <c r="N108" s="70">
        <f t="shared" si="20"/>
        <v>89.36605298936712</v>
      </c>
      <c r="O108" s="70">
        <f t="shared" si="20"/>
        <v>106.39338116431524</v>
      </c>
      <c r="P108" s="23"/>
      <c r="Q108" s="23">
        <f t="shared" si="20"/>
        <v>109.89112715591453</v>
      </c>
      <c r="R108" s="23"/>
      <c r="S108" s="70">
        <f t="shared" si="20"/>
        <v>915.8305625942907</v>
      </c>
      <c r="T108" s="70"/>
      <c r="U108" s="70"/>
      <c r="V108" s="23">
        <f>(+V107/V105)*100</f>
        <v>915.8305625942907</v>
      </c>
      <c r="W108" s="23">
        <f>(+W107/W105)*100</f>
        <v>117.00195372320093</v>
      </c>
      <c r="X108" s="23"/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2" t="s">
        <v>56</v>
      </c>
      <c r="K109" s="53"/>
      <c r="L109" s="70">
        <f>(+L107/L106)*100</f>
        <v>100</v>
      </c>
      <c r="M109" s="23">
        <f>(+M107/M106)*100</f>
        <v>100</v>
      </c>
      <c r="N109" s="70">
        <f>(+N107/N106)*100</f>
        <v>100</v>
      </c>
      <c r="O109" s="70">
        <f>(+O107/O106)*100</f>
        <v>100</v>
      </c>
      <c r="P109" s="23"/>
      <c r="Q109" s="23">
        <f>(+Q107/Q106)*100</f>
        <v>100</v>
      </c>
      <c r="R109" s="23"/>
      <c r="S109" s="70">
        <f>(+S107/S106)*100</f>
        <v>100</v>
      </c>
      <c r="T109" s="70"/>
      <c r="U109" s="70"/>
      <c r="V109" s="23">
        <f>(+V107/V106)*100</f>
        <v>100</v>
      </c>
      <c r="W109" s="23">
        <f>(+W107/W106)*100</f>
        <v>100</v>
      </c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/>
      <c r="K110" s="53"/>
      <c r="L110" s="70"/>
      <c r="M110" s="23"/>
      <c r="N110" s="70"/>
      <c r="O110" s="70"/>
      <c r="P110" s="23"/>
      <c r="Q110" s="23"/>
      <c r="R110" s="23"/>
      <c r="S110" s="70"/>
      <c r="T110" s="70"/>
      <c r="U110" s="70"/>
      <c r="V110" s="23"/>
      <c r="W110" s="23"/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 t="s">
        <v>73</v>
      </c>
      <c r="I111" s="61"/>
      <c r="J111" s="52" t="s">
        <v>74</v>
      </c>
      <c r="K111" s="53"/>
      <c r="L111" s="70"/>
      <c r="M111" s="23"/>
      <c r="N111" s="70"/>
      <c r="O111" s="70"/>
      <c r="P111" s="23"/>
      <c r="Q111" s="23"/>
      <c r="R111" s="23"/>
      <c r="S111" s="70"/>
      <c r="T111" s="70"/>
      <c r="U111" s="70"/>
      <c r="V111" s="23"/>
      <c r="W111" s="23"/>
      <c r="X111" s="23"/>
      <c r="Y111" s="23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52</v>
      </c>
      <c r="K112" s="53"/>
      <c r="L112" s="70">
        <v>44553.1</v>
      </c>
      <c r="M112" s="23">
        <v>52542</v>
      </c>
      <c r="N112" s="70">
        <v>144400.1</v>
      </c>
      <c r="O112" s="70"/>
      <c r="P112" s="23"/>
      <c r="Q112" s="23">
        <f>SUM(L112:P112)</f>
        <v>241495.2</v>
      </c>
      <c r="R112" s="23"/>
      <c r="S112" s="70">
        <v>811.3</v>
      </c>
      <c r="T112" s="70"/>
      <c r="U112" s="70"/>
      <c r="V112" s="23">
        <f>SUM(R112:U112)</f>
        <v>811.3</v>
      </c>
      <c r="W112" s="23">
        <f>+Q112+V112</f>
        <v>242306.5</v>
      </c>
      <c r="X112" s="23">
        <f>(+Q112/+W112)*100</f>
        <v>99.66517613023176</v>
      </c>
      <c r="Y112" s="23">
        <f>(+V112/W112)*100</f>
        <v>0.334823869768248</v>
      </c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 t="s">
        <v>53</v>
      </c>
      <c r="K113" s="53"/>
      <c r="L113" s="21">
        <v>46122.7</v>
      </c>
      <c r="M113" s="21">
        <v>45453.1</v>
      </c>
      <c r="N113" s="21">
        <v>84634</v>
      </c>
      <c r="O113" s="21"/>
      <c r="P113" s="21"/>
      <c r="Q113" s="21">
        <f>SUM(L113:P113)</f>
        <v>176209.8</v>
      </c>
      <c r="R113" s="21"/>
      <c r="S113" s="21">
        <v>59925.4</v>
      </c>
      <c r="T113" s="21"/>
      <c r="U113" s="21"/>
      <c r="V113" s="21">
        <f>SUM(R113:U113)</f>
        <v>59925.4</v>
      </c>
      <c r="W113" s="21">
        <f>+Q113+V113</f>
        <v>236135.19999999998</v>
      </c>
      <c r="X113" s="21">
        <f>(+Q113/+W113)*100</f>
        <v>74.62241969854558</v>
      </c>
      <c r="Y113" s="21">
        <f>(+V113/W113)*100</f>
        <v>25.377580301454422</v>
      </c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1"/>
      <c r="J114" s="52" t="s">
        <v>54</v>
      </c>
      <c r="K114" s="53"/>
      <c r="L114" s="70">
        <v>46122.7</v>
      </c>
      <c r="M114" s="23">
        <v>45453.1</v>
      </c>
      <c r="N114" s="70">
        <v>84634</v>
      </c>
      <c r="O114" s="70"/>
      <c r="P114" s="23"/>
      <c r="Q114" s="23">
        <f>SUM(L114:P114)</f>
        <v>176209.8</v>
      </c>
      <c r="R114" s="23"/>
      <c r="S114" s="70">
        <v>59925.4</v>
      </c>
      <c r="T114" s="70"/>
      <c r="U114" s="70"/>
      <c r="V114" s="23">
        <f>SUM(R114:U114)</f>
        <v>59925.4</v>
      </c>
      <c r="W114" s="23">
        <f>+Q114+V114</f>
        <v>236135.19999999998</v>
      </c>
      <c r="X114" s="23">
        <f>(+Q114/+W114)*100</f>
        <v>74.62241969854558</v>
      </c>
      <c r="Y114" s="23">
        <f>(+V114/W114)*100</f>
        <v>25.377580301454422</v>
      </c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2" t="s">
        <v>55</v>
      </c>
      <c r="K115" s="53"/>
      <c r="L115" s="70">
        <f>(+L114/+L112)*100</f>
        <v>103.52298717709878</v>
      </c>
      <c r="M115" s="23">
        <f>(+M114/+M112)*100</f>
        <v>86.50812683186784</v>
      </c>
      <c r="N115" s="70">
        <f>(+N114/+N112)*100</f>
        <v>58.610762734928855</v>
      </c>
      <c r="O115" s="70"/>
      <c r="P115" s="23"/>
      <c r="Q115" s="23">
        <f>(+Q114/+Q112)*100</f>
        <v>72.96617075618893</v>
      </c>
      <c r="R115" s="23"/>
      <c r="S115" s="70">
        <f>(+S114/+S112)*100</f>
        <v>7386.342906446444</v>
      </c>
      <c r="T115" s="70"/>
      <c r="U115" s="70"/>
      <c r="V115" s="23">
        <f>(+V114/+V112)*100</f>
        <v>7386.342906446444</v>
      </c>
      <c r="W115" s="23">
        <f>(+W114/+W112)*100</f>
        <v>97.45310175335783</v>
      </c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2" t="s">
        <v>56</v>
      </c>
      <c r="K116" s="53"/>
      <c r="L116" s="70">
        <f>(+L114/+L113)*100</f>
        <v>100</v>
      </c>
      <c r="M116" s="23">
        <f>(+M114/+M113)*100</f>
        <v>100</v>
      </c>
      <c r="N116" s="70">
        <f>(+N114/+N113)*100</f>
        <v>100</v>
      </c>
      <c r="O116" s="70"/>
      <c r="P116" s="23"/>
      <c r="Q116" s="23">
        <f>(+Q114/+Q113)*100</f>
        <v>100</v>
      </c>
      <c r="R116" s="23"/>
      <c r="S116" s="70">
        <f>(+S114/+S113)*100</f>
        <v>100</v>
      </c>
      <c r="T116" s="70"/>
      <c r="U116" s="70"/>
      <c r="V116" s="23">
        <f>(+V114/+V113)*100</f>
        <v>100</v>
      </c>
      <c r="W116" s="23">
        <f>(+W114/+W113)*100</f>
        <v>100</v>
      </c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1"/>
      <c r="J117" s="52"/>
      <c r="K117" s="53"/>
      <c r="L117" s="70"/>
      <c r="M117" s="23"/>
      <c r="N117" s="70"/>
      <c r="O117" s="70"/>
      <c r="P117" s="23"/>
      <c r="Q117" s="23"/>
      <c r="R117" s="23"/>
      <c r="S117" s="70"/>
      <c r="T117" s="70"/>
      <c r="U117" s="70"/>
      <c r="V117" s="23"/>
      <c r="W117" s="23"/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 t="s">
        <v>75</v>
      </c>
      <c r="I118" s="61"/>
      <c r="J118" s="52" t="s">
        <v>76</v>
      </c>
      <c r="K118" s="53"/>
      <c r="L118" s="70"/>
      <c r="M118" s="23"/>
      <c r="N118" s="70"/>
      <c r="O118" s="70"/>
      <c r="P118" s="23"/>
      <c r="Q118" s="23"/>
      <c r="R118" s="23"/>
      <c r="S118" s="70"/>
      <c r="T118" s="70"/>
      <c r="U118" s="70"/>
      <c r="V118" s="23"/>
      <c r="W118" s="23"/>
      <c r="X118" s="23"/>
      <c r="Y118" s="23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52</v>
      </c>
      <c r="K119" s="53"/>
      <c r="L119" s="70">
        <v>23577.4</v>
      </c>
      <c r="M119" s="23">
        <v>15674.2</v>
      </c>
      <c r="N119" s="70">
        <v>31353.8</v>
      </c>
      <c r="O119" s="70">
        <v>15360</v>
      </c>
      <c r="P119" s="23"/>
      <c r="Q119" s="23">
        <f>SUM(L119:P119)</f>
        <v>85965.40000000001</v>
      </c>
      <c r="R119" s="23"/>
      <c r="S119" s="70">
        <v>945.8</v>
      </c>
      <c r="T119" s="70"/>
      <c r="U119" s="70"/>
      <c r="V119" s="23">
        <f>SUM(R119:U119)</f>
        <v>945.8</v>
      </c>
      <c r="W119" s="23">
        <f>+Q119+V119</f>
        <v>86911.20000000001</v>
      </c>
      <c r="X119" s="23">
        <f>(+Q119/+W119)*100</f>
        <v>98.91176281077698</v>
      </c>
      <c r="Y119" s="23">
        <f>(+V119/W119)*100</f>
        <v>1.088237189223023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 t="s">
        <v>53</v>
      </c>
      <c r="K120" s="53"/>
      <c r="L120" s="70">
        <v>24822</v>
      </c>
      <c r="M120" s="23">
        <v>17950.6</v>
      </c>
      <c r="N120" s="70">
        <v>49660.7</v>
      </c>
      <c r="O120" s="70">
        <v>14901.6</v>
      </c>
      <c r="P120" s="23"/>
      <c r="Q120" s="23">
        <f>SUM(L120:P120)</f>
        <v>107334.9</v>
      </c>
      <c r="R120" s="23"/>
      <c r="S120" s="70">
        <v>259.5</v>
      </c>
      <c r="T120" s="70"/>
      <c r="U120" s="70"/>
      <c r="V120" s="23">
        <f>SUM(R120:U120)</f>
        <v>259.5</v>
      </c>
      <c r="W120" s="23">
        <f>+Q120+V120</f>
        <v>107594.4</v>
      </c>
      <c r="X120" s="23">
        <f>(+Q120/+W120)*100</f>
        <v>99.75881644397849</v>
      </c>
      <c r="Y120" s="23">
        <f>(+V120/W120)*100</f>
        <v>0.241183556021503</v>
      </c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2" t="s">
        <v>54</v>
      </c>
      <c r="K121" s="53"/>
      <c r="L121" s="70">
        <v>24822</v>
      </c>
      <c r="M121" s="23">
        <v>17950.6</v>
      </c>
      <c r="N121" s="70">
        <v>49660.7</v>
      </c>
      <c r="O121" s="70">
        <v>14901.6</v>
      </c>
      <c r="P121" s="23"/>
      <c r="Q121" s="23">
        <f>SUM(L121:P121)</f>
        <v>107334.9</v>
      </c>
      <c r="R121" s="23"/>
      <c r="S121" s="70">
        <v>259.5</v>
      </c>
      <c r="T121" s="70"/>
      <c r="U121" s="70"/>
      <c r="V121" s="23">
        <f>SUM(R121:U121)</f>
        <v>259.5</v>
      </c>
      <c r="W121" s="23">
        <f>+Q121+V121</f>
        <v>107594.4</v>
      </c>
      <c r="X121" s="23">
        <f>(+Q121/+W121)*100</f>
        <v>99.75881644397849</v>
      </c>
      <c r="Y121" s="23">
        <f>(+V121/W121)*100</f>
        <v>0.241183556021503</v>
      </c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2" t="s">
        <v>55</v>
      </c>
      <c r="K122" s="53"/>
      <c r="L122" s="21">
        <f aca="true" t="shared" si="21" ref="L122:W122">(+L121/+L119)*100</f>
        <v>105.27878392019477</v>
      </c>
      <c r="M122" s="21">
        <f t="shared" si="21"/>
        <v>114.52322925571958</v>
      </c>
      <c r="N122" s="21">
        <f t="shared" si="21"/>
        <v>158.3881379609489</v>
      </c>
      <c r="O122" s="21">
        <f t="shared" si="21"/>
        <v>97.015625</v>
      </c>
      <c r="P122" s="21"/>
      <c r="Q122" s="21">
        <f t="shared" si="21"/>
        <v>124.85825692662395</v>
      </c>
      <c r="R122" s="21"/>
      <c r="S122" s="21">
        <f t="shared" si="21"/>
        <v>27.437090293931064</v>
      </c>
      <c r="T122" s="21"/>
      <c r="U122" s="21"/>
      <c r="V122" s="21">
        <f t="shared" si="21"/>
        <v>27.437090293931064</v>
      </c>
      <c r="W122" s="21">
        <f t="shared" si="21"/>
        <v>123.79808356115205</v>
      </c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1"/>
      <c r="J123" s="52" t="s">
        <v>56</v>
      </c>
      <c r="K123" s="53"/>
      <c r="L123" s="70">
        <f>(+L121/L120)*100</f>
        <v>100</v>
      </c>
      <c r="M123" s="23">
        <f>(+M121/M120)*100</f>
        <v>100</v>
      </c>
      <c r="N123" s="70">
        <f>(+N121/N120)*100</f>
        <v>100</v>
      </c>
      <c r="O123" s="70">
        <f>(+O121/O120)*100</f>
        <v>100</v>
      </c>
      <c r="P123" s="23"/>
      <c r="Q123" s="23">
        <f>(+Q121/Q120)*100</f>
        <v>100</v>
      </c>
      <c r="R123" s="23"/>
      <c r="S123" s="70">
        <f>(+S121/S120)*100</f>
        <v>100</v>
      </c>
      <c r="T123" s="70"/>
      <c r="U123" s="70"/>
      <c r="V123" s="23">
        <f>(+V121/V120)*100</f>
        <v>100</v>
      </c>
      <c r="W123" s="23">
        <f>(+W121/W120)*100</f>
        <v>100</v>
      </c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1"/>
      <c r="J124" s="52"/>
      <c r="K124" s="53"/>
      <c r="L124" s="70"/>
      <c r="M124" s="23"/>
      <c r="N124" s="70"/>
      <c r="O124" s="70"/>
      <c r="P124" s="23"/>
      <c r="Q124" s="23"/>
      <c r="R124" s="23"/>
      <c r="S124" s="70"/>
      <c r="T124" s="70"/>
      <c r="U124" s="70"/>
      <c r="V124" s="23"/>
      <c r="W124" s="23"/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 t="s">
        <v>77</v>
      </c>
      <c r="I125" s="61"/>
      <c r="J125" s="52" t="s">
        <v>78</v>
      </c>
      <c r="K125" s="53"/>
      <c r="L125" s="70"/>
      <c r="M125" s="23"/>
      <c r="N125" s="70"/>
      <c r="O125" s="70"/>
      <c r="P125" s="23"/>
      <c r="Q125" s="23"/>
      <c r="R125" s="23"/>
      <c r="S125" s="70"/>
      <c r="T125" s="70"/>
      <c r="U125" s="70"/>
      <c r="V125" s="23"/>
      <c r="W125" s="23"/>
      <c r="X125" s="23"/>
      <c r="Y125" s="23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52</v>
      </c>
      <c r="K126" s="53"/>
      <c r="L126" s="70">
        <v>188764.6</v>
      </c>
      <c r="M126" s="23">
        <v>40659.7</v>
      </c>
      <c r="N126" s="70">
        <v>51004.8</v>
      </c>
      <c r="O126" s="70">
        <v>159087.6</v>
      </c>
      <c r="P126" s="23"/>
      <c r="Q126" s="23">
        <f>SUM(L126:P126)</f>
        <v>439516.69999999995</v>
      </c>
      <c r="R126" s="23"/>
      <c r="S126" s="70">
        <v>5070.2</v>
      </c>
      <c r="T126" s="70"/>
      <c r="U126" s="70"/>
      <c r="V126" s="23">
        <f>SUM(R126:U126)</f>
        <v>5070.2</v>
      </c>
      <c r="W126" s="23">
        <f>+Q126+V126</f>
        <v>444586.89999999997</v>
      </c>
      <c r="X126" s="23">
        <f>(+Q126/+W126)*100</f>
        <v>98.8595705361539</v>
      </c>
      <c r="Y126" s="23">
        <f>(+V126/W126)*100</f>
        <v>1.1404294638461008</v>
      </c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 t="s">
        <v>53</v>
      </c>
      <c r="K127" s="53"/>
      <c r="L127" s="70">
        <v>288184.1</v>
      </c>
      <c r="M127" s="23">
        <v>32061.5</v>
      </c>
      <c r="N127" s="70">
        <v>68350.6</v>
      </c>
      <c r="O127" s="70">
        <v>170699.1</v>
      </c>
      <c r="P127" s="23"/>
      <c r="Q127" s="23">
        <f>SUM(L127:P127)</f>
        <v>559295.2999999999</v>
      </c>
      <c r="R127" s="23"/>
      <c r="S127" s="70">
        <v>2341.6</v>
      </c>
      <c r="T127" s="70"/>
      <c r="U127" s="70"/>
      <c r="V127" s="23">
        <f>SUM(R127:U127)</f>
        <v>2341.6</v>
      </c>
      <c r="W127" s="23">
        <f>+Q127+V127</f>
        <v>561636.8999999999</v>
      </c>
      <c r="X127" s="23">
        <f>(+Q127/+W127)*100</f>
        <v>99.58307582710468</v>
      </c>
      <c r="Y127" s="23">
        <f>(+V127/W127)*100</f>
        <v>0.4169241728953351</v>
      </c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2" t="s">
        <v>54</v>
      </c>
      <c r="K128" s="53"/>
      <c r="L128" s="21">
        <v>288184.1</v>
      </c>
      <c r="M128" s="21">
        <v>32061.5</v>
      </c>
      <c r="N128" s="21">
        <v>68350.6</v>
      </c>
      <c r="O128" s="21">
        <v>170699.1</v>
      </c>
      <c r="P128" s="21"/>
      <c r="Q128" s="21">
        <f>SUM(L128:P128)</f>
        <v>559295.2999999999</v>
      </c>
      <c r="R128" s="21"/>
      <c r="S128" s="21">
        <v>2341.6</v>
      </c>
      <c r="T128" s="21"/>
      <c r="U128" s="21"/>
      <c r="V128" s="21">
        <f>SUM(R128:U128)</f>
        <v>2341.6</v>
      </c>
      <c r="W128" s="21">
        <f>+Q128+V128</f>
        <v>561636.8999999999</v>
      </c>
      <c r="X128" s="21">
        <f>(+Q128/+W128)*100</f>
        <v>99.58307582710468</v>
      </c>
      <c r="Y128" s="21">
        <f>(+V128/W128)*100</f>
        <v>0.4169241728953351</v>
      </c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1"/>
      <c r="J129" s="52" t="s">
        <v>55</v>
      </c>
      <c r="K129" s="53"/>
      <c r="L129" s="70">
        <f>(+L128/+L126)*100</f>
        <v>152.66850881998</v>
      </c>
      <c r="M129" s="23">
        <f>(+M128/+M126)*100</f>
        <v>78.85326256711191</v>
      </c>
      <c r="N129" s="70">
        <f>(+N128/+N126)*100</f>
        <v>134.00817177991092</v>
      </c>
      <c r="O129" s="70">
        <f>(+O128/+O126)*100</f>
        <v>107.29880895808348</v>
      </c>
      <c r="P129" s="23"/>
      <c r="Q129" s="23">
        <f>(+Q128/+Q126)*100</f>
        <v>127.25234331255217</v>
      </c>
      <c r="R129" s="23"/>
      <c r="S129" s="70">
        <f>(+S128/+S126)*100</f>
        <v>46.18358250167646</v>
      </c>
      <c r="T129" s="70"/>
      <c r="U129" s="70"/>
      <c r="V129" s="23">
        <f>(+V128/+V126)*100</f>
        <v>46.18358250167646</v>
      </c>
      <c r="W129" s="23">
        <f>(+W128/+W126)*100</f>
        <v>126.32781127829003</v>
      </c>
      <c r="X129" s="23"/>
      <c r="Y129" s="23"/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 t="s">
        <v>56</v>
      </c>
      <c r="K130" s="53"/>
      <c r="L130" s="70">
        <f>(+L128/+L127)*100</f>
        <v>100</v>
      </c>
      <c r="M130" s="23">
        <f>(+M128/+M127)*100</f>
        <v>100</v>
      </c>
      <c r="N130" s="70">
        <f>(+N128/+N127)*100</f>
        <v>100</v>
      </c>
      <c r="O130" s="70">
        <f>(+O128/+O127)*100</f>
        <v>100</v>
      </c>
      <c r="P130" s="23"/>
      <c r="Q130" s="23">
        <f>(+Q128/+Q127)*100</f>
        <v>100</v>
      </c>
      <c r="R130" s="23"/>
      <c r="S130" s="70">
        <f>(+S128/+S127)*100</f>
        <v>100</v>
      </c>
      <c r="T130" s="70"/>
      <c r="U130" s="70"/>
      <c r="V130" s="23">
        <f>(+V128/+V127)*100</f>
        <v>100</v>
      </c>
      <c r="W130" s="23">
        <f>(+W128/+W127)*100</f>
        <v>100</v>
      </c>
      <c r="X130" s="23"/>
      <c r="Y130" s="23"/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/>
      <c r="I131" s="61"/>
      <c r="J131" s="52"/>
      <c r="K131" s="53"/>
      <c r="L131" s="70"/>
      <c r="M131" s="23"/>
      <c r="N131" s="70"/>
      <c r="O131" s="70"/>
      <c r="P131" s="23"/>
      <c r="Q131" s="23"/>
      <c r="R131" s="23"/>
      <c r="S131" s="70"/>
      <c r="T131" s="70"/>
      <c r="U131" s="70"/>
      <c r="V131" s="23"/>
      <c r="W131" s="23"/>
      <c r="X131" s="23"/>
      <c r="Y131" s="23"/>
      <c r="Z131" s="4"/>
    </row>
    <row r="132" spans="1:26" ht="23.25">
      <c r="A132" s="4"/>
      <c r="B132" s="56"/>
      <c r="C132" s="56"/>
      <c r="D132" s="56"/>
      <c r="E132" s="56"/>
      <c r="F132" s="56" t="s">
        <v>79</v>
      </c>
      <c r="G132" s="56"/>
      <c r="H132" s="56"/>
      <c r="I132" s="61"/>
      <c r="J132" s="52" t="s">
        <v>80</v>
      </c>
      <c r="K132" s="53"/>
      <c r="L132" s="70"/>
      <c r="M132" s="23"/>
      <c r="N132" s="70"/>
      <c r="O132" s="70"/>
      <c r="P132" s="23"/>
      <c r="Q132" s="23"/>
      <c r="R132" s="23"/>
      <c r="S132" s="70"/>
      <c r="T132" s="70"/>
      <c r="U132" s="70"/>
      <c r="V132" s="23"/>
      <c r="W132" s="23"/>
      <c r="X132" s="23"/>
      <c r="Y132" s="23"/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 t="s">
        <v>81</v>
      </c>
      <c r="K133" s="53"/>
      <c r="L133" s="70"/>
      <c r="M133" s="23"/>
      <c r="N133" s="70"/>
      <c r="O133" s="70"/>
      <c r="P133" s="23"/>
      <c r="Q133" s="23"/>
      <c r="R133" s="23"/>
      <c r="S133" s="70"/>
      <c r="T133" s="70"/>
      <c r="U133" s="70"/>
      <c r="V133" s="23"/>
      <c r="W133" s="23"/>
      <c r="X133" s="23"/>
      <c r="Y133" s="23"/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 t="s">
        <v>52</v>
      </c>
      <c r="K134" s="53"/>
      <c r="L134" s="70">
        <f>+L151</f>
        <v>397121.3</v>
      </c>
      <c r="M134" s="23">
        <f>+M151</f>
        <v>49022.3</v>
      </c>
      <c r="N134" s="70">
        <f>+N151</f>
        <v>238212</v>
      </c>
      <c r="O134" s="70">
        <f>+O151</f>
        <v>0</v>
      </c>
      <c r="P134" s="23">
        <f>+P160</f>
        <v>0</v>
      </c>
      <c r="Q134" s="23">
        <f>SUM(L134:P134)</f>
        <v>684355.6</v>
      </c>
      <c r="R134" s="23">
        <f>+R160</f>
        <v>0</v>
      </c>
      <c r="S134" s="70">
        <f>+S151</f>
        <v>18976.5</v>
      </c>
      <c r="T134" s="70">
        <f>+T160</f>
        <v>0</v>
      </c>
      <c r="U134" s="70">
        <f>+U160</f>
        <v>0</v>
      </c>
      <c r="V134" s="23">
        <f>SUM(R134:U134)</f>
        <v>18976.5</v>
      </c>
      <c r="W134" s="23">
        <f>+Q134+V134</f>
        <v>703332.1</v>
      </c>
      <c r="X134" s="23">
        <f>(+Q134/+W134)*100</f>
        <v>97.30191470003999</v>
      </c>
      <c r="Y134" s="23">
        <f>(+V134/W134)*100</f>
        <v>2.6980852999600047</v>
      </c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113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40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51" t="s">
        <v>49</v>
      </c>
      <c r="C144" s="51"/>
      <c r="D144" s="51" t="s">
        <v>57</v>
      </c>
      <c r="E144" s="51" t="s">
        <v>59</v>
      </c>
      <c r="F144" s="51" t="s">
        <v>79</v>
      </c>
      <c r="G144" s="51"/>
      <c r="H144" s="51"/>
      <c r="I144" s="61"/>
      <c r="J144" s="54" t="s">
        <v>53</v>
      </c>
      <c r="K144" s="55"/>
      <c r="L144" s="70">
        <f aca="true" t="shared" si="22" ref="L144:O145">+L152</f>
        <v>335185.8</v>
      </c>
      <c r="M144" s="70">
        <f t="shared" si="22"/>
        <v>34365.6</v>
      </c>
      <c r="N144" s="70">
        <f t="shared" si="22"/>
        <v>193911.5</v>
      </c>
      <c r="O144" s="70">
        <f t="shared" si="22"/>
        <v>78</v>
      </c>
      <c r="P144" s="70">
        <f>+P163</f>
        <v>0</v>
      </c>
      <c r="Q144" s="70">
        <f>SUM(L144:P144)</f>
        <v>563540.8999999999</v>
      </c>
      <c r="R144" s="70">
        <f aca="true" t="shared" si="23" ref="R144:U145">+R163</f>
        <v>0</v>
      </c>
      <c r="S144" s="70">
        <f>+S152</f>
        <v>16057.199999999999</v>
      </c>
      <c r="T144" s="70">
        <f t="shared" si="23"/>
        <v>0</v>
      </c>
      <c r="U144" s="74">
        <f t="shared" si="23"/>
        <v>0</v>
      </c>
      <c r="V144" s="23">
        <f>SUM(R144:U144)</f>
        <v>16057.199999999999</v>
      </c>
      <c r="W144" s="23">
        <f>+Q144+V144</f>
        <v>579598.0999999999</v>
      </c>
      <c r="X144" s="23">
        <f>(+Q144/+W144)*100</f>
        <v>97.22959754353923</v>
      </c>
      <c r="Y144" s="23">
        <f>(+V144/W144)*100</f>
        <v>2.770402456460779</v>
      </c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54</v>
      </c>
      <c r="K145" s="55"/>
      <c r="L145" s="70">
        <f t="shared" si="22"/>
        <v>335185.8</v>
      </c>
      <c r="M145" s="70">
        <f t="shared" si="22"/>
        <v>34365.6</v>
      </c>
      <c r="N145" s="70">
        <f t="shared" si="22"/>
        <v>193911.5</v>
      </c>
      <c r="O145" s="70">
        <f t="shared" si="22"/>
        <v>78</v>
      </c>
      <c r="P145" s="70">
        <f>+P164</f>
        <v>0</v>
      </c>
      <c r="Q145" s="70">
        <f>SUM(L145:P145)</f>
        <v>563540.8999999999</v>
      </c>
      <c r="R145" s="70">
        <f t="shared" si="23"/>
        <v>0</v>
      </c>
      <c r="S145" s="70">
        <f>+S153</f>
        <v>16057.199999999999</v>
      </c>
      <c r="T145" s="70">
        <f t="shared" si="23"/>
        <v>0</v>
      </c>
      <c r="U145" s="70">
        <f t="shared" si="23"/>
        <v>0</v>
      </c>
      <c r="V145" s="23">
        <f>SUM(R145:U145)</f>
        <v>16057.199999999999</v>
      </c>
      <c r="W145" s="23">
        <f>+Q145+V145</f>
        <v>579598.0999999999</v>
      </c>
      <c r="X145" s="23">
        <f>(+Q145/+W145)*100</f>
        <v>97.22959754353923</v>
      </c>
      <c r="Y145" s="23">
        <f>(+V145/W145)*100</f>
        <v>2.770402456460779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2" t="s">
        <v>55</v>
      </c>
      <c r="K146" s="53"/>
      <c r="L146" s="70">
        <f>(+L145/+L134)*100</f>
        <v>84.40388364965567</v>
      </c>
      <c r="M146" s="70">
        <f>(+M145/+M134)*100</f>
        <v>70.10197399958794</v>
      </c>
      <c r="N146" s="70">
        <f>(+N145/+N134)*100</f>
        <v>81.40291001292967</v>
      </c>
      <c r="O146" s="70"/>
      <c r="P146" s="70"/>
      <c r="Q146" s="23">
        <f>(+Q145/+Q134)*100</f>
        <v>82.34621006973566</v>
      </c>
      <c r="R146" s="70"/>
      <c r="S146" s="70">
        <f>(+S145/+S134)*100</f>
        <v>84.61623587068216</v>
      </c>
      <c r="T146" s="70"/>
      <c r="U146" s="70"/>
      <c r="V146" s="23">
        <f>(+V145/+V134)*100</f>
        <v>84.61623587068216</v>
      </c>
      <c r="W146" s="23">
        <f>(+W145/+W134)*100</f>
        <v>82.40745730217628</v>
      </c>
      <c r="X146" s="23"/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1"/>
      <c r="J147" s="52" t="s">
        <v>56</v>
      </c>
      <c r="K147" s="53"/>
      <c r="L147" s="70">
        <f>(+L145/L144)*100</f>
        <v>100</v>
      </c>
      <c r="M147" s="23">
        <f>(+M145/M144)*100</f>
        <v>100</v>
      </c>
      <c r="N147" s="70">
        <f>(+N145/N144)*100</f>
        <v>100</v>
      </c>
      <c r="O147" s="70">
        <f>(+O145/O144)*100</f>
        <v>100</v>
      </c>
      <c r="P147" s="23"/>
      <c r="Q147" s="23">
        <f>(+Q145/Q144)*100</f>
        <v>100</v>
      </c>
      <c r="R147" s="23"/>
      <c r="S147" s="70">
        <f>(+S145/S144)*100</f>
        <v>100</v>
      </c>
      <c r="T147" s="70"/>
      <c r="U147" s="70"/>
      <c r="V147" s="23">
        <f>(+V145/V144)*100</f>
        <v>100</v>
      </c>
      <c r="W147" s="23">
        <f>(+W145/W144)*100</f>
        <v>100</v>
      </c>
      <c r="X147" s="23"/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/>
      <c r="K148" s="53"/>
      <c r="L148" s="70"/>
      <c r="M148" s="23"/>
      <c r="N148" s="70"/>
      <c r="O148" s="70"/>
      <c r="P148" s="23"/>
      <c r="Q148" s="23"/>
      <c r="R148" s="23"/>
      <c r="S148" s="70"/>
      <c r="T148" s="70"/>
      <c r="U148" s="70"/>
      <c r="V148" s="23"/>
      <c r="W148" s="23"/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 t="s">
        <v>64</v>
      </c>
      <c r="H149" s="51"/>
      <c r="I149" s="61"/>
      <c r="J149" s="52" t="s">
        <v>65</v>
      </c>
      <c r="K149" s="53"/>
      <c r="L149" s="70"/>
      <c r="M149" s="23"/>
      <c r="N149" s="70"/>
      <c r="O149" s="70"/>
      <c r="P149" s="23"/>
      <c r="Q149" s="23"/>
      <c r="R149" s="23"/>
      <c r="S149" s="70"/>
      <c r="T149" s="70"/>
      <c r="U149" s="70"/>
      <c r="V149" s="23"/>
      <c r="W149" s="23"/>
      <c r="X149" s="23"/>
      <c r="Y149" s="23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 t="s">
        <v>66</v>
      </c>
      <c r="K150" s="53"/>
      <c r="L150" s="70"/>
      <c r="M150" s="23"/>
      <c r="N150" s="70"/>
      <c r="O150" s="70"/>
      <c r="P150" s="23"/>
      <c r="Q150" s="23"/>
      <c r="R150" s="23"/>
      <c r="S150" s="70"/>
      <c r="T150" s="70"/>
      <c r="U150" s="70"/>
      <c r="V150" s="23"/>
      <c r="W150" s="23"/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1"/>
      <c r="J151" s="52" t="s">
        <v>52</v>
      </c>
      <c r="K151" s="53"/>
      <c r="L151" s="70">
        <f aca="true" t="shared" si="24" ref="L151:P153">+L159+L166+L173</f>
        <v>397121.3</v>
      </c>
      <c r="M151" s="23">
        <f t="shared" si="24"/>
        <v>49022.3</v>
      </c>
      <c r="N151" s="70">
        <f t="shared" si="24"/>
        <v>238212</v>
      </c>
      <c r="O151" s="70">
        <f t="shared" si="24"/>
        <v>0</v>
      </c>
      <c r="P151" s="23">
        <f t="shared" si="24"/>
        <v>0</v>
      </c>
      <c r="Q151" s="23">
        <f>SUM(L151:P151)</f>
        <v>684355.6</v>
      </c>
      <c r="R151" s="23">
        <f aca="true" t="shared" si="25" ref="R151:U153">+R159+R166+R173</f>
        <v>0</v>
      </c>
      <c r="S151" s="70">
        <f t="shared" si="25"/>
        <v>18976.5</v>
      </c>
      <c r="T151" s="70">
        <f t="shared" si="25"/>
        <v>0</v>
      </c>
      <c r="U151" s="70">
        <f t="shared" si="25"/>
        <v>0</v>
      </c>
      <c r="V151" s="23">
        <f>SUM(R151:U151)</f>
        <v>18976.5</v>
      </c>
      <c r="W151" s="23">
        <f>+Q151+V151</f>
        <v>703332.1</v>
      </c>
      <c r="X151" s="23">
        <f>(+Q151/+W151)*100</f>
        <v>97.30191470003999</v>
      </c>
      <c r="Y151" s="23">
        <f>(+V151/W151)*100</f>
        <v>2.6980852999600047</v>
      </c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2" t="s">
        <v>53</v>
      </c>
      <c r="K152" s="53"/>
      <c r="L152" s="70">
        <f t="shared" si="24"/>
        <v>335185.8</v>
      </c>
      <c r="M152" s="23">
        <f t="shared" si="24"/>
        <v>34365.6</v>
      </c>
      <c r="N152" s="70">
        <f t="shared" si="24"/>
        <v>193911.5</v>
      </c>
      <c r="O152" s="70">
        <f t="shared" si="24"/>
        <v>78</v>
      </c>
      <c r="P152" s="23">
        <f t="shared" si="24"/>
        <v>0</v>
      </c>
      <c r="Q152" s="23">
        <f>SUM(L152:P152)</f>
        <v>563540.8999999999</v>
      </c>
      <c r="R152" s="23">
        <f t="shared" si="25"/>
        <v>0</v>
      </c>
      <c r="S152" s="70">
        <f t="shared" si="25"/>
        <v>16057.199999999999</v>
      </c>
      <c r="T152" s="70">
        <f t="shared" si="25"/>
        <v>0</v>
      </c>
      <c r="U152" s="70">
        <f t="shared" si="25"/>
        <v>0</v>
      </c>
      <c r="V152" s="23">
        <f>SUM(R152:U152)</f>
        <v>16057.199999999999</v>
      </c>
      <c r="W152" s="23">
        <f>+Q152+V152</f>
        <v>579598.0999999999</v>
      </c>
      <c r="X152" s="23">
        <f>(+Q152/+W152)*100</f>
        <v>97.22959754353923</v>
      </c>
      <c r="Y152" s="23">
        <f>(+V152/W152)*100</f>
        <v>2.770402456460779</v>
      </c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 t="s">
        <v>54</v>
      </c>
      <c r="K153" s="53"/>
      <c r="L153" s="70">
        <f t="shared" si="24"/>
        <v>335185.8</v>
      </c>
      <c r="M153" s="23">
        <f t="shared" si="24"/>
        <v>34365.6</v>
      </c>
      <c r="N153" s="70">
        <f t="shared" si="24"/>
        <v>193911.5</v>
      </c>
      <c r="O153" s="70">
        <f t="shared" si="24"/>
        <v>78</v>
      </c>
      <c r="P153" s="23">
        <f t="shared" si="24"/>
        <v>0</v>
      </c>
      <c r="Q153" s="23">
        <f>SUM(L153:P153)</f>
        <v>563540.8999999999</v>
      </c>
      <c r="R153" s="23">
        <f t="shared" si="25"/>
        <v>0</v>
      </c>
      <c r="S153" s="70">
        <f t="shared" si="25"/>
        <v>16057.199999999999</v>
      </c>
      <c r="T153" s="70">
        <f t="shared" si="25"/>
        <v>0</v>
      </c>
      <c r="U153" s="70">
        <f t="shared" si="25"/>
        <v>0</v>
      </c>
      <c r="V153" s="23">
        <f>SUM(R153:U153)</f>
        <v>16057.199999999999</v>
      </c>
      <c r="W153" s="23">
        <f>+Q153+V153</f>
        <v>579598.0999999999</v>
      </c>
      <c r="X153" s="23">
        <f>(+Q153/+W153)*100</f>
        <v>97.22959754353923</v>
      </c>
      <c r="Y153" s="23">
        <f>(+V153/W153)*100</f>
        <v>2.770402456460779</v>
      </c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 t="s">
        <v>55</v>
      </c>
      <c r="K154" s="53"/>
      <c r="L154" s="70">
        <f>(+L153/+L151)*100</f>
        <v>84.40388364965567</v>
      </c>
      <c r="M154" s="23">
        <f>(+M153/+M151)*100</f>
        <v>70.10197399958794</v>
      </c>
      <c r="N154" s="70">
        <f>(+N153/+N151)*100</f>
        <v>81.40291001292967</v>
      </c>
      <c r="O154" s="70"/>
      <c r="P154" s="23"/>
      <c r="Q154" s="23">
        <f>(+Q153/+Q144)*100</f>
        <v>100</v>
      </c>
      <c r="R154" s="23"/>
      <c r="S154" s="70">
        <f>(+S153/+S151)*100</f>
        <v>84.61623587068216</v>
      </c>
      <c r="T154" s="70"/>
      <c r="U154" s="70"/>
      <c r="V154" s="23">
        <f>(+V153/+V151)*100</f>
        <v>84.61623587068216</v>
      </c>
      <c r="W154" s="23">
        <f>(+W153/+W151)*100</f>
        <v>82.40745730217628</v>
      </c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1"/>
      <c r="J155" s="52" t="s">
        <v>56</v>
      </c>
      <c r="K155" s="53"/>
      <c r="L155" s="70">
        <f>(+L153/+L152)*100</f>
        <v>100</v>
      </c>
      <c r="M155" s="23">
        <f>(+M153/+M152)*100</f>
        <v>100</v>
      </c>
      <c r="N155" s="70">
        <f>(+N153/+N152)*100</f>
        <v>100</v>
      </c>
      <c r="O155" s="70">
        <f>(+O153/+O152)*100</f>
        <v>100</v>
      </c>
      <c r="P155" s="23"/>
      <c r="Q155" s="23">
        <f>(+Q153/Q145)*100</f>
        <v>100</v>
      </c>
      <c r="R155" s="23"/>
      <c r="S155" s="70">
        <f>(+S153/+S152)*100</f>
        <v>100</v>
      </c>
      <c r="T155" s="70"/>
      <c r="U155" s="70"/>
      <c r="V155" s="23">
        <f>(+V153/+V152)*100</f>
        <v>100</v>
      </c>
      <c r="W155" s="23">
        <f>(+W153/+W152)*100</f>
        <v>100</v>
      </c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/>
      <c r="K156" s="53"/>
      <c r="L156" s="70"/>
      <c r="M156" s="23"/>
      <c r="N156" s="70"/>
      <c r="O156" s="70"/>
      <c r="P156" s="23"/>
      <c r="Q156" s="23"/>
      <c r="R156" s="23"/>
      <c r="S156" s="70"/>
      <c r="T156" s="70"/>
      <c r="U156" s="70"/>
      <c r="V156" s="23"/>
      <c r="W156" s="23"/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 t="s">
        <v>82</v>
      </c>
      <c r="I157" s="61"/>
      <c r="J157" s="52" t="s">
        <v>83</v>
      </c>
      <c r="K157" s="53"/>
      <c r="L157" s="70"/>
      <c r="M157" s="23"/>
      <c r="N157" s="70"/>
      <c r="O157" s="70"/>
      <c r="P157" s="23"/>
      <c r="Q157" s="23"/>
      <c r="R157" s="23"/>
      <c r="S157" s="70"/>
      <c r="T157" s="70"/>
      <c r="U157" s="70"/>
      <c r="V157" s="23"/>
      <c r="W157" s="23"/>
      <c r="X157" s="23"/>
      <c r="Y157" s="23"/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52" t="s">
        <v>84</v>
      </c>
      <c r="K158" s="53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2" t="s">
        <v>52</v>
      </c>
      <c r="K159" s="53"/>
      <c r="L159" s="70">
        <v>30606.2</v>
      </c>
      <c r="M159" s="23">
        <v>8623.2</v>
      </c>
      <c r="N159" s="70">
        <v>129965.4</v>
      </c>
      <c r="O159" s="70"/>
      <c r="P159" s="23"/>
      <c r="Q159" s="23">
        <f>SUM(L159:P159)</f>
        <v>169194.8</v>
      </c>
      <c r="R159" s="23"/>
      <c r="S159" s="70">
        <v>16427</v>
      </c>
      <c r="T159" s="70"/>
      <c r="U159" s="70"/>
      <c r="V159" s="23">
        <f>SUM(R159:U159)</f>
        <v>16427</v>
      </c>
      <c r="W159" s="23">
        <f>+Q159+V159</f>
        <v>185621.8</v>
      </c>
      <c r="X159" s="23">
        <f>(+Q159/+W159)*100</f>
        <v>91.15028514969686</v>
      </c>
      <c r="Y159" s="23">
        <f>(+V159/W159)*100</f>
        <v>8.849714850303144</v>
      </c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53</v>
      </c>
      <c r="K160" s="53"/>
      <c r="L160" s="70">
        <v>36096.7</v>
      </c>
      <c r="M160" s="23">
        <v>2896.4</v>
      </c>
      <c r="N160" s="70">
        <v>104450.8</v>
      </c>
      <c r="O160" s="70"/>
      <c r="P160" s="23"/>
      <c r="Q160" s="23">
        <f>SUM(L160:P160)</f>
        <v>143443.9</v>
      </c>
      <c r="R160" s="23"/>
      <c r="S160" s="70">
        <v>15853.8</v>
      </c>
      <c r="T160" s="70"/>
      <c r="U160" s="70"/>
      <c r="V160" s="23">
        <f>SUM(R160:U160)</f>
        <v>15853.8</v>
      </c>
      <c r="W160" s="23">
        <f>+Q160+V160</f>
        <v>159297.69999999998</v>
      </c>
      <c r="X160" s="23">
        <f>(+Q160/+W160)*100</f>
        <v>90.0476905818477</v>
      </c>
      <c r="Y160" s="23">
        <f>(+V160/W160)*100</f>
        <v>9.952309418152302</v>
      </c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 t="s">
        <v>54</v>
      </c>
      <c r="K161" s="53"/>
      <c r="L161" s="70">
        <v>36096.7</v>
      </c>
      <c r="M161" s="23">
        <v>2896.4</v>
      </c>
      <c r="N161" s="70">
        <v>104450.8</v>
      </c>
      <c r="O161" s="70"/>
      <c r="P161" s="23"/>
      <c r="Q161" s="23">
        <f>SUM(L161:P161)</f>
        <v>143443.9</v>
      </c>
      <c r="R161" s="23"/>
      <c r="S161" s="70">
        <v>15853.8</v>
      </c>
      <c r="T161" s="70"/>
      <c r="U161" s="70"/>
      <c r="V161" s="23">
        <f>SUM(R161:U161)</f>
        <v>15853.8</v>
      </c>
      <c r="W161" s="23">
        <f>+Q161+V161</f>
        <v>159297.69999999998</v>
      </c>
      <c r="X161" s="23">
        <f>(+Q161/+W161)*100</f>
        <v>90.0476905818477</v>
      </c>
      <c r="Y161" s="23">
        <f>(+V161/W161)*100</f>
        <v>9.952309418152302</v>
      </c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1"/>
      <c r="J162" s="52" t="s">
        <v>55</v>
      </c>
      <c r="K162" s="53"/>
      <c r="L162" s="70">
        <f>(+L161/+L159)*100</f>
        <v>117.939175722566</v>
      </c>
      <c r="M162" s="23">
        <f>(+M161/+M159)*100</f>
        <v>33.58845904072734</v>
      </c>
      <c r="N162" s="70">
        <f>(+N161/+N159)*100</f>
        <v>80.36815952553526</v>
      </c>
      <c r="O162" s="70"/>
      <c r="P162" s="23"/>
      <c r="Q162" s="23">
        <f>(+Q161/+Q159)*100</f>
        <v>84.78032421800198</v>
      </c>
      <c r="R162" s="23"/>
      <c r="S162" s="70">
        <f>(+S161/+S159)*100</f>
        <v>96.51062275522006</v>
      </c>
      <c r="T162" s="70"/>
      <c r="U162" s="70"/>
      <c r="V162" s="23">
        <f>(+V161/+V159)*100</f>
        <v>96.51062275522006</v>
      </c>
      <c r="W162" s="23">
        <f>(+W161/+W159)*100</f>
        <v>85.81842218963504</v>
      </c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 t="s">
        <v>56</v>
      </c>
      <c r="K163" s="53"/>
      <c r="L163" s="70">
        <f>(+L161/+L160)*100</f>
        <v>100</v>
      </c>
      <c r="M163" s="23">
        <f>(+M161/+M160)*100</f>
        <v>100</v>
      </c>
      <c r="N163" s="70">
        <f>(+N161/+N160)*100</f>
        <v>100</v>
      </c>
      <c r="O163" s="70"/>
      <c r="P163" s="23"/>
      <c r="Q163" s="23">
        <f>(+Q161/+Q160)*100</f>
        <v>100</v>
      </c>
      <c r="R163" s="23"/>
      <c r="S163" s="70">
        <f>(+S161/+S160)*100</f>
        <v>100</v>
      </c>
      <c r="T163" s="70"/>
      <c r="U163" s="70"/>
      <c r="V163" s="23">
        <f>(+V161/+V160)*100</f>
        <v>100</v>
      </c>
      <c r="W163" s="23">
        <f>(+W161/+W160)*100</f>
        <v>100</v>
      </c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/>
      <c r="K164" s="53"/>
      <c r="L164" s="70"/>
      <c r="M164" s="23"/>
      <c r="N164" s="70"/>
      <c r="O164" s="70"/>
      <c r="P164" s="23"/>
      <c r="Q164" s="23"/>
      <c r="R164" s="23"/>
      <c r="S164" s="70"/>
      <c r="T164" s="70"/>
      <c r="U164" s="70"/>
      <c r="V164" s="23"/>
      <c r="W164" s="23"/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 t="s">
        <v>75</v>
      </c>
      <c r="I165" s="61"/>
      <c r="J165" s="52" t="s">
        <v>76</v>
      </c>
      <c r="K165" s="53"/>
      <c r="L165" s="70"/>
      <c r="M165" s="23"/>
      <c r="N165" s="70"/>
      <c r="O165" s="70"/>
      <c r="P165" s="23"/>
      <c r="Q165" s="23"/>
      <c r="R165" s="23"/>
      <c r="S165" s="70"/>
      <c r="T165" s="70"/>
      <c r="U165" s="70"/>
      <c r="V165" s="23"/>
      <c r="W165" s="23"/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 t="s">
        <v>52</v>
      </c>
      <c r="K166" s="53"/>
      <c r="L166" s="70">
        <v>21088.5</v>
      </c>
      <c r="M166" s="23">
        <v>11799.7</v>
      </c>
      <c r="N166" s="70">
        <v>14522.1</v>
      </c>
      <c r="O166" s="70"/>
      <c r="P166" s="23"/>
      <c r="Q166" s="23">
        <f>SUM(L166:P166)</f>
        <v>47410.299999999996</v>
      </c>
      <c r="R166" s="23"/>
      <c r="S166" s="70">
        <v>497.3</v>
      </c>
      <c r="T166" s="70"/>
      <c r="U166" s="70"/>
      <c r="V166" s="23">
        <f>SUM(R166:U166)</f>
        <v>497.3</v>
      </c>
      <c r="W166" s="23">
        <f>+Q166+V166</f>
        <v>47907.6</v>
      </c>
      <c r="X166" s="23">
        <f>(+Q166/+W166)*100</f>
        <v>98.96196010653841</v>
      </c>
      <c r="Y166" s="23">
        <f>(+V166/W166)*100</f>
        <v>1.0380398934615802</v>
      </c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52" t="s">
        <v>53</v>
      </c>
      <c r="K167" s="53"/>
      <c r="L167" s="21">
        <v>22762.5</v>
      </c>
      <c r="M167" s="21">
        <v>8412.8</v>
      </c>
      <c r="N167" s="21">
        <v>17629</v>
      </c>
      <c r="O167" s="21"/>
      <c r="P167" s="21"/>
      <c r="Q167" s="21">
        <f>SUM(L167:P167)</f>
        <v>48804.3</v>
      </c>
      <c r="R167" s="21"/>
      <c r="S167" s="21">
        <v>159.3</v>
      </c>
      <c r="T167" s="21"/>
      <c r="U167" s="21"/>
      <c r="V167" s="21">
        <f>SUM(R167:U167)</f>
        <v>159.3</v>
      </c>
      <c r="W167" s="21">
        <f>+Q167+V167</f>
        <v>48963.600000000006</v>
      </c>
      <c r="X167" s="21">
        <f>(+Q167/+W167)*100</f>
        <v>99.67465627527388</v>
      </c>
      <c r="Y167" s="21">
        <f>(+V167/W167)*100</f>
        <v>0.32534372472612305</v>
      </c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2" t="s">
        <v>54</v>
      </c>
      <c r="K168" s="53"/>
      <c r="L168" s="70">
        <v>22762.5</v>
      </c>
      <c r="M168" s="23">
        <v>8412.8</v>
      </c>
      <c r="N168" s="70">
        <v>17629</v>
      </c>
      <c r="O168" s="70"/>
      <c r="P168" s="23"/>
      <c r="Q168" s="23">
        <f>SUM(L168:P168)</f>
        <v>48804.3</v>
      </c>
      <c r="R168" s="23"/>
      <c r="S168" s="70">
        <v>159.3</v>
      </c>
      <c r="T168" s="70"/>
      <c r="U168" s="70"/>
      <c r="V168" s="23">
        <f>SUM(R168:U168)</f>
        <v>159.3</v>
      </c>
      <c r="W168" s="23">
        <f>+Q168+V168</f>
        <v>48963.600000000006</v>
      </c>
      <c r="X168" s="23">
        <f>(+Q168/+W168)*100</f>
        <v>99.67465627527388</v>
      </c>
      <c r="Y168" s="23">
        <f>(+V168/W168)*100</f>
        <v>0.32534372472612305</v>
      </c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 t="s">
        <v>55</v>
      </c>
      <c r="K169" s="53"/>
      <c r="L169" s="70">
        <f>(+L168/+L166)*100</f>
        <v>107.93797567394552</v>
      </c>
      <c r="M169" s="23">
        <f>(+M168/+M166)*100</f>
        <v>71.29672788291226</v>
      </c>
      <c r="N169" s="70">
        <f>(+N168/+N166)*100</f>
        <v>121.39428870480164</v>
      </c>
      <c r="O169" s="70"/>
      <c r="P169" s="23"/>
      <c r="Q169" s="23">
        <f>(+Q168/+Q166)*100</f>
        <v>102.94028934640787</v>
      </c>
      <c r="R169" s="23"/>
      <c r="S169" s="70">
        <f>(+S168/+S166)*100</f>
        <v>32.03297808164086</v>
      </c>
      <c r="T169" s="70"/>
      <c r="U169" s="70"/>
      <c r="V169" s="23">
        <f>(+V168/+V166)*100</f>
        <v>32.03297808164086</v>
      </c>
      <c r="W169" s="23">
        <f>(+W168/+W166)*100</f>
        <v>102.2042431680986</v>
      </c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 t="s">
        <v>56</v>
      </c>
      <c r="K170" s="53"/>
      <c r="L170" s="70">
        <f>(+L168/L167)*100</f>
        <v>100</v>
      </c>
      <c r="M170" s="23">
        <f>(+M168/M167)*100</f>
        <v>100</v>
      </c>
      <c r="N170" s="70">
        <f>(+N168/N167)*100</f>
        <v>100</v>
      </c>
      <c r="O170" s="70"/>
      <c r="P170" s="23"/>
      <c r="Q170" s="23">
        <f>(+Q168/Q167)*100</f>
        <v>100</v>
      </c>
      <c r="R170" s="23"/>
      <c r="S170" s="70">
        <f>(+S168/S167)*100</f>
        <v>100</v>
      </c>
      <c r="T170" s="70"/>
      <c r="U170" s="70"/>
      <c r="V170" s="23">
        <f>(+V168/V167)*100</f>
        <v>100</v>
      </c>
      <c r="W170" s="23">
        <f>(+W168/W167)*100</f>
        <v>100</v>
      </c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/>
      <c r="K171" s="53"/>
      <c r="L171" s="70"/>
      <c r="M171" s="23"/>
      <c r="N171" s="70"/>
      <c r="O171" s="70"/>
      <c r="P171" s="23"/>
      <c r="Q171" s="23"/>
      <c r="R171" s="23"/>
      <c r="S171" s="70"/>
      <c r="T171" s="70"/>
      <c r="U171" s="70"/>
      <c r="V171" s="23"/>
      <c r="W171" s="23"/>
      <c r="X171" s="23"/>
      <c r="Y171" s="23"/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 t="s">
        <v>77</v>
      </c>
      <c r="I172" s="61"/>
      <c r="J172" s="52" t="s">
        <v>78</v>
      </c>
      <c r="K172" s="53"/>
      <c r="L172" s="70"/>
      <c r="M172" s="23"/>
      <c r="N172" s="70"/>
      <c r="O172" s="70"/>
      <c r="P172" s="23"/>
      <c r="Q172" s="23"/>
      <c r="R172" s="23"/>
      <c r="S172" s="70"/>
      <c r="T172" s="70"/>
      <c r="U172" s="70"/>
      <c r="V172" s="23"/>
      <c r="W172" s="23"/>
      <c r="X172" s="23"/>
      <c r="Y172" s="23"/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52" t="s">
        <v>52</v>
      </c>
      <c r="K173" s="53"/>
      <c r="L173" s="21">
        <v>345426.6</v>
      </c>
      <c r="M173" s="21">
        <v>28599.4</v>
      </c>
      <c r="N173" s="21">
        <v>93724.5</v>
      </c>
      <c r="O173" s="21"/>
      <c r="P173" s="21"/>
      <c r="Q173" s="21">
        <f>SUM(L173:P173)</f>
        <v>467750.5</v>
      </c>
      <c r="R173" s="21"/>
      <c r="S173" s="21">
        <v>2052.2</v>
      </c>
      <c r="T173" s="21"/>
      <c r="U173" s="21"/>
      <c r="V173" s="21">
        <f>SUM(R173:U173)</f>
        <v>2052.2</v>
      </c>
      <c r="W173" s="21">
        <f>+Q173+V173</f>
        <v>469802.7</v>
      </c>
      <c r="X173" s="21">
        <f>(+Q173/+W173)*100</f>
        <v>99.56317832996703</v>
      </c>
      <c r="Y173" s="21">
        <f>(+V173/W173)*100</f>
        <v>0.4368216700329734</v>
      </c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 t="s">
        <v>53</v>
      </c>
      <c r="K174" s="53"/>
      <c r="L174" s="70">
        <v>276326.6</v>
      </c>
      <c r="M174" s="23">
        <v>23056.4</v>
      </c>
      <c r="N174" s="70">
        <v>71831.7</v>
      </c>
      <c r="O174" s="70">
        <v>78</v>
      </c>
      <c r="P174" s="23"/>
      <c r="Q174" s="23">
        <f>SUM(L174:P174)</f>
        <v>371292.7</v>
      </c>
      <c r="R174" s="23"/>
      <c r="S174" s="70">
        <v>44.1</v>
      </c>
      <c r="T174" s="70"/>
      <c r="U174" s="70"/>
      <c r="V174" s="23">
        <f>SUM(R174:U174)</f>
        <v>44.1</v>
      </c>
      <c r="W174" s="23">
        <f>+Q174+V174</f>
        <v>371336.8</v>
      </c>
      <c r="X174" s="23">
        <f>(+Q174/+W174)*100</f>
        <v>99.98812398878863</v>
      </c>
      <c r="Y174" s="23">
        <f>(+V174/W174)*100</f>
        <v>0.01187601121138546</v>
      </c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2" t="s">
        <v>54</v>
      </c>
      <c r="K175" s="53"/>
      <c r="L175" s="70">
        <v>276326.6</v>
      </c>
      <c r="M175" s="23">
        <v>23056.4</v>
      </c>
      <c r="N175" s="70">
        <v>71831.7</v>
      </c>
      <c r="O175" s="70">
        <v>78</v>
      </c>
      <c r="P175" s="23"/>
      <c r="Q175" s="23">
        <f>SUM(L175:P175)</f>
        <v>371292.7</v>
      </c>
      <c r="R175" s="23"/>
      <c r="S175" s="70">
        <v>44.1</v>
      </c>
      <c r="T175" s="70"/>
      <c r="U175" s="70"/>
      <c r="V175" s="23">
        <f>SUM(R175:U175)</f>
        <v>44.1</v>
      </c>
      <c r="W175" s="23">
        <f>+Q175+V175</f>
        <v>371336.8</v>
      </c>
      <c r="X175" s="23">
        <f>(+Q175/+W175)*100</f>
        <v>99.98812398878863</v>
      </c>
      <c r="Y175" s="23">
        <f>(+V175/W175)*100</f>
        <v>0.01187601121138546</v>
      </c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1"/>
      <c r="J176" s="52" t="s">
        <v>55</v>
      </c>
      <c r="K176" s="53"/>
      <c r="L176" s="70">
        <f aca="true" t="shared" si="26" ref="L176:W176">(+L175/+L173)*100</f>
        <v>79.99575018252793</v>
      </c>
      <c r="M176" s="23">
        <f t="shared" si="26"/>
        <v>80.61847451345133</v>
      </c>
      <c r="N176" s="70">
        <f t="shared" si="26"/>
        <v>76.64132644079189</v>
      </c>
      <c r="O176" s="70"/>
      <c r="P176" s="23"/>
      <c r="Q176" s="23">
        <f t="shared" si="26"/>
        <v>79.37836517545145</v>
      </c>
      <c r="R176" s="23"/>
      <c r="S176" s="70">
        <f t="shared" si="26"/>
        <v>2.1489133612708313</v>
      </c>
      <c r="T176" s="70"/>
      <c r="U176" s="70"/>
      <c r="V176" s="23">
        <f t="shared" si="26"/>
        <v>2.1489133612708313</v>
      </c>
      <c r="W176" s="23">
        <f t="shared" si="26"/>
        <v>79.04101019427942</v>
      </c>
      <c r="X176" s="23"/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56</v>
      </c>
      <c r="K177" s="53"/>
      <c r="L177" s="70">
        <f>(+L175/L174)*100</f>
        <v>100</v>
      </c>
      <c r="M177" s="23">
        <f>(+M175/M174)*100</f>
        <v>100</v>
      </c>
      <c r="N177" s="70">
        <f>(+N175/N174)*100</f>
        <v>100</v>
      </c>
      <c r="O177" s="70">
        <f>(+O175/O174)*100</f>
        <v>100</v>
      </c>
      <c r="P177" s="23"/>
      <c r="Q177" s="23">
        <f>(+Q175/Q174)*100</f>
        <v>100</v>
      </c>
      <c r="R177" s="23"/>
      <c r="S177" s="70">
        <f>(+S175/S174)*100</f>
        <v>100</v>
      </c>
      <c r="T177" s="70"/>
      <c r="U177" s="70"/>
      <c r="V177" s="23">
        <f>(+V175/V174)*100</f>
        <v>100</v>
      </c>
      <c r="W177" s="23">
        <f>(+W175/W174)*100</f>
        <v>100</v>
      </c>
      <c r="X177" s="23"/>
      <c r="Y177" s="23"/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/>
      <c r="K178" s="53"/>
      <c r="L178" s="70"/>
      <c r="M178" s="23"/>
      <c r="N178" s="70"/>
      <c r="O178" s="70"/>
      <c r="P178" s="23"/>
      <c r="Q178" s="23"/>
      <c r="R178" s="23"/>
      <c r="S178" s="70"/>
      <c r="T178" s="70"/>
      <c r="U178" s="70"/>
      <c r="V178" s="23"/>
      <c r="W178" s="23"/>
      <c r="X178" s="23"/>
      <c r="Y178" s="23"/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/>
      <c r="K179" s="53"/>
      <c r="L179" s="70"/>
      <c r="M179" s="23"/>
      <c r="N179" s="70"/>
      <c r="O179" s="70"/>
      <c r="P179" s="23"/>
      <c r="Q179" s="23"/>
      <c r="R179" s="23"/>
      <c r="S179" s="70"/>
      <c r="T179" s="70"/>
      <c r="U179" s="70"/>
      <c r="V179" s="23"/>
      <c r="W179" s="23"/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114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40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51" t="s">
        <v>49</v>
      </c>
      <c r="C189" s="51"/>
      <c r="D189" s="51" t="s">
        <v>57</v>
      </c>
      <c r="E189" s="51" t="s">
        <v>59</v>
      </c>
      <c r="F189" s="51" t="s">
        <v>85</v>
      </c>
      <c r="G189" s="51"/>
      <c r="H189" s="51"/>
      <c r="I189" s="61"/>
      <c r="J189" s="54" t="s">
        <v>86</v>
      </c>
      <c r="K189" s="55"/>
      <c r="L189" s="70"/>
      <c r="M189" s="70"/>
      <c r="N189" s="70"/>
      <c r="O189" s="70"/>
      <c r="P189" s="70"/>
      <c r="Q189" s="70"/>
      <c r="R189" s="70"/>
      <c r="S189" s="70"/>
      <c r="T189" s="70"/>
      <c r="U189" s="74"/>
      <c r="V189" s="23"/>
      <c r="W189" s="23"/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87</v>
      </c>
      <c r="K190" s="55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23"/>
      <c r="W190" s="23"/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2" t="s">
        <v>52</v>
      </c>
      <c r="K191" s="53"/>
      <c r="L191" s="70">
        <f aca="true" t="shared" si="27" ref="L191:O193">+L199</f>
        <v>35934.6</v>
      </c>
      <c r="M191" s="70">
        <f t="shared" si="27"/>
        <v>10700.4</v>
      </c>
      <c r="N191" s="70">
        <f t="shared" si="27"/>
        <v>18552.1</v>
      </c>
      <c r="O191" s="70">
        <f t="shared" si="27"/>
        <v>3555773.7</v>
      </c>
      <c r="P191" s="70">
        <f>+P633</f>
        <v>0</v>
      </c>
      <c r="Q191" s="23">
        <f>SUM(L191:P191)</f>
        <v>3620960.8000000003</v>
      </c>
      <c r="R191" s="70">
        <f>+R633</f>
        <v>0</v>
      </c>
      <c r="S191" s="70">
        <f>+S199</f>
        <v>5021.9</v>
      </c>
      <c r="T191" s="70">
        <f>+T633</f>
        <v>0</v>
      </c>
      <c r="U191" s="70">
        <f>+U633</f>
        <v>0</v>
      </c>
      <c r="V191" s="23">
        <f>SUM(R191:U191)</f>
        <v>5021.9</v>
      </c>
      <c r="W191" s="23">
        <f>+Q191+V191</f>
        <v>3625982.7</v>
      </c>
      <c r="X191" s="23">
        <f>(+Q191/+W191)*100</f>
        <v>99.86150237286019</v>
      </c>
      <c r="Y191" s="23">
        <f>(+V191/W191)*100</f>
        <v>0.13849762713980956</v>
      </c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1"/>
      <c r="J192" s="52" t="s">
        <v>53</v>
      </c>
      <c r="K192" s="53"/>
      <c r="L192" s="70">
        <f t="shared" si="27"/>
        <v>34982.3</v>
      </c>
      <c r="M192" s="23">
        <f t="shared" si="27"/>
        <v>2637.8</v>
      </c>
      <c r="N192" s="70">
        <f t="shared" si="27"/>
        <v>15661.9</v>
      </c>
      <c r="O192" s="70">
        <f t="shared" si="27"/>
        <v>3508030.4</v>
      </c>
      <c r="P192" s="23">
        <f>+P627</f>
        <v>0</v>
      </c>
      <c r="Q192" s="23">
        <f>SUM(L192:P192)</f>
        <v>3561312.4</v>
      </c>
      <c r="R192" s="23">
        <f aca="true" t="shared" si="28" ref="R192:U193">+R627</f>
        <v>0</v>
      </c>
      <c r="S192" s="70">
        <f>+S200</f>
        <v>4262</v>
      </c>
      <c r="T192" s="70">
        <f t="shared" si="28"/>
        <v>0</v>
      </c>
      <c r="U192" s="70">
        <f t="shared" si="28"/>
        <v>0</v>
      </c>
      <c r="V192" s="23">
        <f>SUM(R192:U192)</f>
        <v>4262</v>
      </c>
      <c r="W192" s="23">
        <f>+Q192+V192</f>
        <v>3565574.4</v>
      </c>
      <c r="X192" s="23">
        <f>(+Q192/+W192)*100</f>
        <v>99.88046806708059</v>
      </c>
      <c r="Y192" s="23">
        <f>(+V192/W192)*100</f>
        <v>0.11953193291941967</v>
      </c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54</v>
      </c>
      <c r="K193" s="53"/>
      <c r="L193" s="70">
        <f t="shared" si="27"/>
        <v>34982.3</v>
      </c>
      <c r="M193" s="23">
        <f t="shared" si="27"/>
        <v>2637.8</v>
      </c>
      <c r="N193" s="70">
        <f t="shared" si="27"/>
        <v>15661.9</v>
      </c>
      <c r="O193" s="70">
        <f t="shared" si="27"/>
        <v>3280134.9</v>
      </c>
      <c r="P193" s="23">
        <f>+P628</f>
        <v>0</v>
      </c>
      <c r="Q193" s="23">
        <f>SUM(L193:P193)</f>
        <v>3333416.9</v>
      </c>
      <c r="R193" s="23">
        <f t="shared" si="28"/>
        <v>0</v>
      </c>
      <c r="S193" s="70">
        <f>+S201</f>
        <v>4262</v>
      </c>
      <c r="T193" s="70">
        <f t="shared" si="28"/>
        <v>0</v>
      </c>
      <c r="U193" s="70">
        <f t="shared" si="28"/>
        <v>0</v>
      </c>
      <c r="V193" s="23">
        <f>SUM(R193:U193)</f>
        <v>4262</v>
      </c>
      <c r="W193" s="23">
        <f>+Q193+V193</f>
        <v>3337678.9</v>
      </c>
      <c r="X193" s="23">
        <f>(+Q193/+W193)*100</f>
        <v>99.87230647022396</v>
      </c>
      <c r="Y193" s="23">
        <f>(+V193/W193)*100</f>
        <v>0.12769352977603687</v>
      </c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55</v>
      </c>
      <c r="K194" s="53"/>
      <c r="L194" s="70">
        <f>(+L193/+L191)*100</f>
        <v>97.34990788821916</v>
      </c>
      <c r="M194" s="23">
        <f>(+M193/+M191)*100</f>
        <v>24.651414900377556</v>
      </c>
      <c r="N194" s="70">
        <f>(+N193/+N191)*100</f>
        <v>84.42117064914486</v>
      </c>
      <c r="O194" s="70">
        <f>(+O193/+O191)*100</f>
        <v>92.24813435118213</v>
      </c>
      <c r="P194" s="23"/>
      <c r="Q194" s="23">
        <f>(+Q193/+Q191)*100</f>
        <v>92.0589060229539</v>
      </c>
      <c r="R194" s="23"/>
      <c r="S194" s="70">
        <f>(+S193/+S191)*100</f>
        <v>84.86827694697226</v>
      </c>
      <c r="T194" s="70"/>
      <c r="U194" s="70"/>
      <c r="V194" s="23">
        <f>(+V193/+V191)*100</f>
        <v>84.86827694697226</v>
      </c>
      <c r="W194" s="23">
        <f>(+W193/+W191)*100</f>
        <v>92.04894717230724</v>
      </c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 t="s">
        <v>56</v>
      </c>
      <c r="K195" s="53"/>
      <c r="L195" s="70">
        <f>(+L193/L192)*100</f>
        <v>100</v>
      </c>
      <c r="M195" s="23">
        <f>(+M193/M192)*100</f>
        <v>100</v>
      </c>
      <c r="N195" s="70">
        <f>(+N193/N192)*100</f>
        <v>100</v>
      </c>
      <c r="O195" s="70">
        <f>(+O193/O192)*100</f>
        <v>93.50360532793557</v>
      </c>
      <c r="P195" s="23"/>
      <c r="Q195" s="23">
        <f>(+Q193/Q192)*100</f>
        <v>93.60080008706902</v>
      </c>
      <c r="R195" s="23"/>
      <c r="S195" s="70">
        <f>(+S193/S192)*100</f>
        <v>100</v>
      </c>
      <c r="T195" s="70"/>
      <c r="U195" s="70"/>
      <c r="V195" s="23">
        <f>(+V193/V192)*100</f>
        <v>100</v>
      </c>
      <c r="W195" s="23">
        <f>(+W193/W192)*100</f>
        <v>93.60844917441634</v>
      </c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1"/>
      <c r="J196" s="52"/>
      <c r="K196" s="53"/>
      <c r="L196" s="70"/>
      <c r="M196" s="23"/>
      <c r="N196" s="70"/>
      <c r="O196" s="70"/>
      <c r="P196" s="23"/>
      <c r="Q196" s="23"/>
      <c r="R196" s="23"/>
      <c r="S196" s="70"/>
      <c r="T196" s="70"/>
      <c r="U196" s="70"/>
      <c r="V196" s="23"/>
      <c r="W196" s="23"/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 t="s">
        <v>64</v>
      </c>
      <c r="H197" s="51"/>
      <c r="I197" s="61"/>
      <c r="J197" s="52" t="s">
        <v>65</v>
      </c>
      <c r="K197" s="53"/>
      <c r="L197" s="70"/>
      <c r="M197" s="23"/>
      <c r="N197" s="70"/>
      <c r="O197" s="70"/>
      <c r="P197" s="23"/>
      <c r="Q197" s="23"/>
      <c r="R197" s="23"/>
      <c r="S197" s="70"/>
      <c r="T197" s="70"/>
      <c r="U197" s="70"/>
      <c r="V197" s="23"/>
      <c r="W197" s="23"/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2" t="s">
        <v>66</v>
      </c>
      <c r="K198" s="53"/>
      <c r="L198" s="70"/>
      <c r="M198" s="23"/>
      <c r="N198" s="70"/>
      <c r="O198" s="70"/>
      <c r="P198" s="23"/>
      <c r="Q198" s="23"/>
      <c r="R198" s="23"/>
      <c r="S198" s="70"/>
      <c r="T198" s="70"/>
      <c r="U198" s="70"/>
      <c r="V198" s="23"/>
      <c r="W198" s="23"/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52" t="s">
        <v>52</v>
      </c>
      <c r="K199" s="53"/>
      <c r="L199" s="70">
        <f aca="true" t="shared" si="29" ref="L199:P201">+L207</f>
        <v>35934.6</v>
      </c>
      <c r="M199" s="23">
        <f t="shared" si="29"/>
        <v>10700.4</v>
      </c>
      <c r="N199" s="70">
        <f t="shared" si="29"/>
        <v>18552.1</v>
      </c>
      <c r="O199" s="70">
        <f t="shared" si="29"/>
        <v>3555773.7</v>
      </c>
      <c r="P199" s="23">
        <f t="shared" si="29"/>
        <v>0</v>
      </c>
      <c r="Q199" s="23">
        <f>SUM(L199:P199)</f>
        <v>3620960.8000000003</v>
      </c>
      <c r="R199" s="23">
        <f aca="true" t="shared" si="30" ref="R199:U201">+R207</f>
        <v>0</v>
      </c>
      <c r="S199" s="70">
        <f t="shared" si="30"/>
        <v>5021.9</v>
      </c>
      <c r="T199" s="70">
        <f t="shared" si="30"/>
        <v>0</v>
      </c>
      <c r="U199" s="70">
        <f t="shared" si="30"/>
        <v>0</v>
      </c>
      <c r="V199" s="23">
        <f>SUM(R199:U199)</f>
        <v>5021.9</v>
      </c>
      <c r="W199" s="23">
        <f>+Q199+V199</f>
        <v>3625982.7</v>
      </c>
      <c r="X199" s="23">
        <f>(+Q199/+W199)*100</f>
        <v>99.86150237286019</v>
      </c>
      <c r="Y199" s="23">
        <f>(+V199/W199)*100</f>
        <v>0.13849762713980956</v>
      </c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53</v>
      </c>
      <c r="K200" s="53"/>
      <c r="L200" s="70">
        <f t="shared" si="29"/>
        <v>34982.3</v>
      </c>
      <c r="M200" s="23">
        <f t="shared" si="29"/>
        <v>2637.8</v>
      </c>
      <c r="N200" s="70">
        <f t="shared" si="29"/>
        <v>15661.9</v>
      </c>
      <c r="O200" s="70">
        <f t="shared" si="29"/>
        <v>3508030.4</v>
      </c>
      <c r="P200" s="23">
        <f t="shared" si="29"/>
        <v>0</v>
      </c>
      <c r="Q200" s="23">
        <f>SUM(L200:P200)</f>
        <v>3561312.4</v>
      </c>
      <c r="R200" s="23">
        <f t="shared" si="30"/>
        <v>0</v>
      </c>
      <c r="S200" s="70">
        <f t="shared" si="30"/>
        <v>4262</v>
      </c>
      <c r="T200" s="70">
        <f t="shared" si="30"/>
        <v>0</v>
      </c>
      <c r="U200" s="70">
        <f t="shared" si="30"/>
        <v>0</v>
      </c>
      <c r="V200" s="23">
        <f>SUM(R200:U200)</f>
        <v>4262</v>
      </c>
      <c r="W200" s="23">
        <f>+Q200+V200</f>
        <v>3565574.4</v>
      </c>
      <c r="X200" s="23">
        <f>(+Q200/+W200)*100</f>
        <v>99.88046806708059</v>
      </c>
      <c r="Y200" s="23">
        <f>(+V200/W200)*100</f>
        <v>0.11953193291941967</v>
      </c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54</v>
      </c>
      <c r="K201" s="53"/>
      <c r="L201" s="70">
        <f t="shared" si="29"/>
        <v>34982.3</v>
      </c>
      <c r="M201" s="23">
        <f t="shared" si="29"/>
        <v>2637.8</v>
      </c>
      <c r="N201" s="70">
        <f t="shared" si="29"/>
        <v>15661.9</v>
      </c>
      <c r="O201" s="70">
        <f t="shared" si="29"/>
        <v>3280134.9</v>
      </c>
      <c r="P201" s="23">
        <f t="shared" si="29"/>
        <v>0</v>
      </c>
      <c r="Q201" s="23">
        <f>SUM(L201:P201)</f>
        <v>3333416.9</v>
      </c>
      <c r="R201" s="23">
        <f t="shared" si="30"/>
        <v>0</v>
      </c>
      <c r="S201" s="70">
        <f t="shared" si="30"/>
        <v>4262</v>
      </c>
      <c r="T201" s="70">
        <f t="shared" si="30"/>
        <v>0</v>
      </c>
      <c r="U201" s="70">
        <f t="shared" si="30"/>
        <v>0</v>
      </c>
      <c r="V201" s="23">
        <f>SUM(R201:U201)</f>
        <v>4262</v>
      </c>
      <c r="W201" s="23">
        <f>+Q201+V201</f>
        <v>3337678.9</v>
      </c>
      <c r="X201" s="23">
        <f>(+Q201/+W201)*100</f>
        <v>99.87230647022396</v>
      </c>
      <c r="Y201" s="23">
        <f>(+V201/W201)*100</f>
        <v>0.12769352977603687</v>
      </c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 t="s">
        <v>55</v>
      </c>
      <c r="K202" s="53"/>
      <c r="L202" s="70">
        <f aca="true" t="shared" si="31" ref="L202:W202">(+L201/+L199)*100</f>
        <v>97.34990788821916</v>
      </c>
      <c r="M202" s="23">
        <f t="shared" si="31"/>
        <v>24.651414900377556</v>
      </c>
      <c r="N202" s="70">
        <f t="shared" si="31"/>
        <v>84.42117064914486</v>
      </c>
      <c r="O202" s="70">
        <f t="shared" si="31"/>
        <v>92.24813435118213</v>
      </c>
      <c r="P202" s="23"/>
      <c r="Q202" s="23">
        <f t="shared" si="31"/>
        <v>92.0589060229539</v>
      </c>
      <c r="R202" s="23"/>
      <c r="S202" s="70">
        <f t="shared" si="31"/>
        <v>84.86827694697226</v>
      </c>
      <c r="T202" s="70"/>
      <c r="U202" s="70"/>
      <c r="V202" s="23">
        <f t="shared" si="31"/>
        <v>84.86827694697226</v>
      </c>
      <c r="W202" s="23">
        <f t="shared" si="31"/>
        <v>92.04894717230724</v>
      </c>
      <c r="X202" s="23"/>
      <c r="Y202" s="23"/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 t="s">
        <v>56</v>
      </c>
      <c r="K203" s="53"/>
      <c r="L203" s="21">
        <f aca="true" t="shared" si="32" ref="L203:W203">(+L201/L200)*100</f>
        <v>100</v>
      </c>
      <c r="M203" s="21">
        <f t="shared" si="32"/>
        <v>100</v>
      </c>
      <c r="N203" s="21">
        <f t="shared" si="32"/>
        <v>100</v>
      </c>
      <c r="O203" s="21">
        <f t="shared" si="32"/>
        <v>93.50360532793557</v>
      </c>
      <c r="P203" s="21"/>
      <c r="Q203" s="21">
        <f t="shared" si="32"/>
        <v>93.60080008706902</v>
      </c>
      <c r="R203" s="21"/>
      <c r="S203" s="21">
        <f t="shared" si="32"/>
        <v>100</v>
      </c>
      <c r="T203" s="21"/>
      <c r="U203" s="21"/>
      <c r="V203" s="21">
        <f t="shared" si="32"/>
        <v>100</v>
      </c>
      <c r="W203" s="21">
        <f t="shared" si="32"/>
        <v>93.60844917441634</v>
      </c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2"/>
      <c r="K204" s="53"/>
      <c r="L204" s="70"/>
      <c r="M204" s="23"/>
      <c r="N204" s="70"/>
      <c r="O204" s="70"/>
      <c r="P204" s="23"/>
      <c r="Q204" s="23"/>
      <c r="R204" s="23"/>
      <c r="S204" s="70"/>
      <c r="T204" s="70"/>
      <c r="U204" s="70"/>
      <c r="V204" s="23"/>
      <c r="W204" s="23"/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 t="s">
        <v>88</v>
      </c>
      <c r="I205" s="61"/>
      <c r="J205" s="52" t="s">
        <v>89</v>
      </c>
      <c r="K205" s="53"/>
      <c r="L205" s="70"/>
      <c r="M205" s="23"/>
      <c r="N205" s="70"/>
      <c r="O205" s="70"/>
      <c r="P205" s="23"/>
      <c r="Q205" s="23"/>
      <c r="R205" s="23"/>
      <c r="S205" s="70"/>
      <c r="T205" s="70"/>
      <c r="U205" s="70"/>
      <c r="V205" s="23"/>
      <c r="W205" s="23"/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1"/>
      <c r="J206" s="52" t="s">
        <v>90</v>
      </c>
      <c r="K206" s="53"/>
      <c r="L206" s="70"/>
      <c r="M206" s="23"/>
      <c r="N206" s="70"/>
      <c r="O206" s="70"/>
      <c r="P206" s="23"/>
      <c r="Q206" s="23"/>
      <c r="R206" s="23"/>
      <c r="S206" s="70"/>
      <c r="T206" s="70"/>
      <c r="U206" s="70"/>
      <c r="V206" s="23"/>
      <c r="W206" s="23"/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2" t="s">
        <v>52</v>
      </c>
      <c r="K207" s="53"/>
      <c r="L207" s="70">
        <v>35934.6</v>
      </c>
      <c r="M207" s="23">
        <v>10700.4</v>
      </c>
      <c r="N207" s="70">
        <v>18552.1</v>
      </c>
      <c r="O207" s="70">
        <v>3555773.7</v>
      </c>
      <c r="P207" s="23"/>
      <c r="Q207" s="23">
        <f>SUM(L207:P207)</f>
        <v>3620960.8000000003</v>
      </c>
      <c r="R207" s="23"/>
      <c r="S207" s="70">
        <v>5021.9</v>
      </c>
      <c r="T207" s="70"/>
      <c r="U207" s="70"/>
      <c r="V207" s="23">
        <f>SUM(R207:U207)</f>
        <v>5021.9</v>
      </c>
      <c r="W207" s="23">
        <f>+Q207+V207</f>
        <v>3625982.7</v>
      </c>
      <c r="X207" s="23">
        <f>(+Q207/+W207)*100</f>
        <v>99.86150237286019</v>
      </c>
      <c r="Y207" s="23">
        <f>(+V207/W207)*100</f>
        <v>0.13849762713980956</v>
      </c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53</v>
      </c>
      <c r="K208" s="53"/>
      <c r="L208" s="70">
        <v>34982.3</v>
      </c>
      <c r="M208" s="23">
        <v>2637.8</v>
      </c>
      <c r="N208" s="70">
        <v>15661.9</v>
      </c>
      <c r="O208" s="70">
        <v>3508030.4</v>
      </c>
      <c r="P208" s="23"/>
      <c r="Q208" s="23">
        <f>SUM(L208:P208)</f>
        <v>3561312.4</v>
      </c>
      <c r="R208" s="23"/>
      <c r="S208" s="70">
        <v>4262</v>
      </c>
      <c r="T208" s="70"/>
      <c r="U208" s="70"/>
      <c r="V208" s="23">
        <f>SUM(R208:U208)</f>
        <v>4262</v>
      </c>
      <c r="W208" s="23">
        <f>+Q208+V208</f>
        <v>3565574.4</v>
      </c>
      <c r="X208" s="23">
        <f>(+Q208/+W208)*100</f>
        <v>99.88046806708059</v>
      </c>
      <c r="Y208" s="23">
        <f>(+V208/W208)*100</f>
        <v>0.11953193291941967</v>
      </c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 t="s">
        <v>54</v>
      </c>
      <c r="K209" s="53"/>
      <c r="L209" s="70">
        <v>34982.3</v>
      </c>
      <c r="M209" s="23">
        <v>2637.8</v>
      </c>
      <c r="N209" s="70">
        <v>15661.9</v>
      </c>
      <c r="O209" s="70">
        <v>3280134.9</v>
      </c>
      <c r="P209" s="23"/>
      <c r="Q209" s="23">
        <f>SUM(L209:P209)</f>
        <v>3333416.9</v>
      </c>
      <c r="R209" s="23"/>
      <c r="S209" s="70">
        <v>4262</v>
      </c>
      <c r="T209" s="70"/>
      <c r="U209" s="70"/>
      <c r="V209" s="23">
        <f>SUM(R209:U209)</f>
        <v>4262</v>
      </c>
      <c r="W209" s="23">
        <f>+Q209+V209</f>
        <v>3337678.9</v>
      </c>
      <c r="X209" s="23">
        <f>(+Q209/+W209)*100</f>
        <v>99.87230647022396</v>
      </c>
      <c r="Y209" s="23">
        <f>(+V209/W209)*100</f>
        <v>0.12769352977603687</v>
      </c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55</v>
      </c>
      <c r="K210" s="53"/>
      <c r="L210" s="70">
        <f aca="true" t="shared" si="33" ref="L210:W210">(+L209/+L207)*100</f>
        <v>97.34990788821916</v>
      </c>
      <c r="M210" s="23">
        <f t="shared" si="33"/>
        <v>24.651414900377556</v>
      </c>
      <c r="N210" s="70">
        <f t="shared" si="33"/>
        <v>84.42117064914486</v>
      </c>
      <c r="O210" s="70">
        <f t="shared" si="33"/>
        <v>92.24813435118213</v>
      </c>
      <c r="P210" s="23"/>
      <c r="Q210" s="23">
        <f t="shared" si="33"/>
        <v>92.0589060229539</v>
      </c>
      <c r="R210" s="23"/>
      <c r="S210" s="70">
        <f t="shared" si="33"/>
        <v>84.86827694697226</v>
      </c>
      <c r="T210" s="70"/>
      <c r="U210" s="70"/>
      <c r="V210" s="23">
        <f t="shared" si="33"/>
        <v>84.86827694697226</v>
      </c>
      <c r="W210" s="23">
        <f t="shared" si="33"/>
        <v>92.04894717230724</v>
      </c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 t="s">
        <v>56</v>
      </c>
      <c r="K211" s="53"/>
      <c r="L211" s="70">
        <f>(+L209/L208)*100</f>
        <v>100</v>
      </c>
      <c r="M211" s="23">
        <f aca="true" t="shared" si="34" ref="M211:W211">(+M209/M208)*100</f>
        <v>100</v>
      </c>
      <c r="N211" s="70">
        <f t="shared" si="34"/>
        <v>100</v>
      </c>
      <c r="O211" s="70">
        <f t="shared" si="34"/>
        <v>93.50360532793557</v>
      </c>
      <c r="P211" s="23"/>
      <c r="Q211" s="23">
        <f t="shared" si="34"/>
        <v>93.60080008706902</v>
      </c>
      <c r="R211" s="23"/>
      <c r="S211" s="70">
        <f t="shared" si="34"/>
        <v>100</v>
      </c>
      <c r="T211" s="70"/>
      <c r="U211" s="70"/>
      <c r="V211" s="23">
        <f t="shared" si="34"/>
        <v>100</v>
      </c>
      <c r="W211" s="23">
        <f t="shared" si="34"/>
        <v>93.60844917441634</v>
      </c>
      <c r="X211" s="23"/>
      <c r="Y211" s="23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2"/>
      <c r="K212" s="53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 t="s">
        <v>91</v>
      </c>
      <c r="G213" s="51"/>
      <c r="H213" s="51"/>
      <c r="I213" s="61"/>
      <c r="J213" s="52" t="s">
        <v>92</v>
      </c>
      <c r="K213" s="53"/>
      <c r="L213" s="70"/>
      <c r="M213" s="23"/>
      <c r="N213" s="70"/>
      <c r="O213" s="70"/>
      <c r="P213" s="23"/>
      <c r="Q213" s="23"/>
      <c r="R213" s="23"/>
      <c r="S213" s="70"/>
      <c r="T213" s="70"/>
      <c r="U213" s="70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 t="s">
        <v>52</v>
      </c>
      <c r="K214" s="53"/>
      <c r="L214" s="70">
        <f aca="true" t="shared" si="35" ref="L214:O216">+L222</f>
        <v>21333.1</v>
      </c>
      <c r="M214" s="23">
        <f t="shared" si="35"/>
        <v>2951.2</v>
      </c>
      <c r="N214" s="70">
        <f t="shared" si="35"/>
        <v>9552</v>
      </c>
      <c r="O214" s="70">
        <f t="shared" si="35"/>
        <v>0</v>
      </c>
      <c r="P214" s="23">
        <f>+P252</f>
        <v>0</v>
      </c>
      <c r="Q214" s="23">
        <f>SUM(L214:P214)</f>
        <v>33836.3</v>
      </c>
      <c r="R214" s="23">
        <f aca="true" t="shared" si="36" ref="R214:U216">+R252</f>
        <v>0</v>
      </c>
      <c r="S214" s="70">
        <f>+S222</f>
        <v>1135.2</v>
      </c>
      <c r="T214" s="70">
        <f t="shared" si="36"/>
        <v>0</v>
      </c>
      <c r="U214" s="70">
        <f t="shared" si="36"/>
        <v>0</v>
      </c>
      <c r="V214" s="23">
        <f>SUM(R214:U214)</f>
        <v>1135.2</v>
      </c>
      <c r="W214" s="23">
        <f>+Q214+V214</f>
        <v>34971.5</v>
      </c>
      <c r="X214" s="23">
        <f>(+Q214/+W214)*100</f>
        <v>96.75392819867608</v>
      </c>
      <c r="Y214" s="23">
        <f>(+V214/W214)*100</f>
        <v>3.2460718013239354</v>
      </c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 t="s">
        <v>53</v>
      </c>
      <c r="K215" s="53"/>
      <c r="L215" s="70">
        <f t="shared" si="35"/>
        <v>26086.8</v>
      </c>
      <c r="M215" s="23">
        <f t="shared" si="35"/>
        <v>2631.3</v>
      </c>
      <c r="N215" s="70">
        <f t="shared" si="35"/>
        <v>10161.6</v>
      </c>
      <c r="O215" s="70">
        <f t="shared" si="35"/>
        <v>0</v>
      </c>
      <c r="P215" s="23">
        <f>+P253</f>
        <v>0</v>
      </c>
      <c r="Q215" s="23">
        <f>SUM(L215:P215)</f>
        <v>38879.7</v>
      </c>
      <c r="R215" s="23">
        <f t="shared" si="36"/>
        <v>0</v>
      </c>
      <c r="S215" s="70">
        <f>+S223</f>
        <v>1175.4</v>
      </c>
      <c r="T215" s="70">
        <f t="shared" si="36"/>
        <v>0</v>
      </c>
      <c r="U215" s="70">
        <f t="shared" si="36"/>
        <v>0</v>
      </c>
      <c r="V215" s="23">
        <f>SUM(R215:U215)</f>
        <v>1175.4</v>
      </c>
      <c r="W215" s="23">
        <f>+Q215+V215</f>
        <v>40055.1</v>
      </c>
      <c r="X215" s="23">
        <f>(+Q215/+W215)*100</f>
        <v>97.06554221559801</v>
      </c>
      <c r="Y215" s="23">
        <f>(+V215/W215)*100</f>
        <v>2.9344577844019866</v>
      </c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 t="s">
        <v>54</v>
      </c>
      <c r="K216" s="53"/>
      <c r="L216" s="70">
        <f t="shared" si="35"/>
        <v>26086.8</v>
      </c>
      <c r="M216" s="23">
        <f t="shared" si="35"/>
        <v>2631.3</v>
      </c>
      <c r="N216" s="70">
        <f t="shared" si="35"/>
        <v>10161.6</v>
      </c>
      <c r="O216" s="70">
        <f t="shared" si="35"/>
        <v>0</v>
      </c>
      <c r="P216" s="23">
        <f>+P254</f>
        <v>0</v>
      </c>
      <c r="Q216" s="23">
        <f>SUM(L216:P216)</f>
        <v>38879.7</v>
      </c>
      <c r="R216" s="23">
        <f t="shared" si="36"/>
        <v>0</v>
      </c>
      <c r="S216" s="70">
        <f>+S224</f>
        <v>1175.4</v>
      </c>
      <c r="T216" s="70">
        <f t="shared" si="36"/>
        <v>0</v>
      </c>
      <c r="U216" s="70">
        <f t="shared" si="36"/>
        <v>0</v>
      </c>
      <c r="V216" s="23">
        <f>SUM(R216:U216)</f>
        <v>1175.4</v>
      </c>
      <c r="W216" s="23">
        <f>+Q216+V216</f>
        <v>40055.1</v>
      </c>
      <c r="X216" s="23">
        <f>(+Q216/+W216)*100</f>
        <v>97.06554221559801</v>
      </c>
      <c r="Y216" s="23">
        <f>(+V216/W216)*100</f>
        <v>2.9344577844019866</v>
      </c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 t="s">
        <v>55</v>
      </c>
      <c r="K217" s="53"/>
      <c r="L217" s="70">
        <f>(+L216/+L214)*100</f>
        <v>122.28321247263642</v>
      </c>
      <c r="M217" s="23">
        <f>(+M216/+M214)*100</f>
        <v>89.16034155597724</v>
      </c>
      <c r="N217" s="70">
        <f>(+N216/+N214)*100</f>
        <v>106.3819095477387</v>
      </c>
      <c r="O217" s="70"/>
      <c r="P217" s="23"/>
      <c r="Q217" s="23">
        <f>(+Q216/+Q214)*100</f>
        <v>114.90529401855403</v>
      </c>
      <c r="R217" s="23"/>
      <c r="S217" s="70">
        <f>(+S216/+S214)*100</f>
        <v>103.54122621564483</v>
      </c>
      <c r="T217" s="70"/>
      <c r="U217" s="70"/>
      <c r="V217" s="23">
        <f>(+V216/+V214)*100</f>
        <v>103.54122621564483</v>
      </c>
      <c r="W217" s="23">
        <f>(+W216/+W214)*100</f>
        <v>114.53640821812046</v>
      </c>
      <c r="X217" s="23"/>
      <c r="Y217" s="23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 t="s">
        <v>56</v>
      </c>
      <c r="K218" s="53"/>
      <c r="L218" s="21">
        <f>(+L216/+L215)*100</f>
        <v>100</v>
      </c>
      <c r="M218" s="21">
        <f>(+M216/+M215)*100</f>
        <v>100</v>
      </c>
      <c r="N218" s="21">
        <f>(+N216/+N215)*100</f>
        <v>100</v>
      </c>
      <c r="O218" s="21"/>
      <c r="P218" s="21"/>
      <c r="Q218" s="21">
        <f>(+Q216/Q215)*100</f>
        <v>100</v>
      </c>
      <c r="R218" s="21"/>
      <c r="S218" s="21">
        <f>(+S216/+S215)*100</f>
        <v>100</v>
      </c>
      <c r="T218" s="21"/>
      <c r="U218" s="21"/>
      <c r="V218" s="21">
        <f>(+V216/V215)*100</f>
        <v>100</v>
      </c>
      <c r="W218" s="21">
        <f>(+W216/W215)*100</f>
        <v>100</v>
      </c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/>
      <c r="K219" s="53"/>
      <c r="L219" s="70"/>
      <c r="M219" s="23"/>
      <c r="N219" s="70"/>
      <c r="O219" s="70"/>
      <c r="P219" s="23"/>
      <c r="Q219" s="23"/>
      <c r="R219" s="23"/>
      <c r="S219" s="70"/>
      <c r="T219" s="70"/>
      <c r="U219" s="70"/>
      <c r="V219" s="23"/>
      <c r="W219" s="23"/>
      <c r="X219" s="23"/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56" t="s">
        <v>64</v>
      </c>
      <c r="H220" s="56"/>
      <c r="I220" s="61"/>
      <c r="J220" s="52" t="s">
        <v>65</v>
      </c>
      <c r="K220" s="53"/>
      <c r="L220" s="70"/>
      <c r="M220" s="23"/>
      <c r="N220" s="70"/>
      <c r="O220" s="70"/>
      <c r="P220" s="23"/>
      <c r="Q220" s="23"/>
      <c r="R220" s="23"/>
      <c r="S220" s="70"/>
      <c r="T220" s="70"/>
      <c r="U220" s="70"/>
      <c r="V220" s="23"/>
      <c r="W220" s="23"/>
      <c r="X220" s="23"/>
      <c r="Y220" s="23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 t="s">
        <v>66</v>
      </c>
      <c r="K221" s="53"/>
      <c r="L221" s="70"/>
      <c r="M221" s="23"/>
      <c r="N221" s="70"/>
      <c r="O221" s="70"/>
      <c r="P221" s="23"/>
      <c r="Q221" s="23"/>
      <c r="R221" s="23"/>
      <c r="S221" s="70"/>
      <c r="T221" s="70"/>
      <c r="U221" s="70"/>
      <c r="V221" s="23"/>
      <c r="W221" s="23"/>
      <c r="X221" s="23"/>
      <c r="Y221" s="23"/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 t="s">
        <v>52</v>
      </c>
      <c r="K222" s="53"/>
      <c r="L222" s="70">
        <f aca="true" t="shared" si="37" ref="L222:N224">+L239</f>
        <v>21333.1</v>
      </c>
      <c r="M222" s="23">
        <f t="shared" si="37"/>
        <v>2951.2</v>
      </c>
      <c r="N222" s="70">
        <f t="shared" si="37"/>
        <v>9552</v>
      </c>
      <c r="O222" s="70">
        <f aca="true" t="shared" si="38" ref="O222:P224">+O241</f>
        <v>0</v>
      </c>
      <c r="P222" s="23">
        <f t="shared" si="38"/>
        <v>0</v>
      </c>
      <c r="Q222" s="23">
        <f>SUM(L222:P222)</f>
        <v>33836.3</v>
      </c>
      <c r="R222" s="23">
        <f aca="true" t="shared" si="39" ref="R222:U224">+R241</f>
        <v>0</v>
      </c>
      <c r="S222" s="70">
        <f>+S239</f>
        <v>1135.2</v>
      </c>
      <c r="T222" s="70">
        <f t="shared" si="39"/>
        <v>0</v>
      </c>
      <c r="U222" s="70">
        <f t="shared" si="39"/>
        <v>0</v>
      </c>
      <c r="V222" s="23">
        <f>SUM(R222:U222)</f>
        <v>1135.2</v>
      </c>
      <c r="W222" s="23">
        <f>+Q222+V222</f>
        <v>34971.5</v>
      </c>
      <c r="X222" s="23">
        <f>(+Q222/+W222)*100</f>
        <v>96.75392819867608</v>
      </c>
      <c r="Y222" s="23">
        <f>(+V222/W222)*100</f>
        <v>3.2460718013239354</v>
      </c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 t="s">
        <v>53</v>
      </c>
      <c r="K223" s="53"/>
      <c r="L223" s="70">
        <f t="shared" si="37"/>
        <v>26086.8</v>
      </c>
      <c r="M223" s="23">
        <f t="shared" si="37"/>
        <v>2631.3</v>
      </c>
      <c r="N223" s="70">
        <f t="shared" si="37"/>
        <v>10161.6</v>
      </c>
      <c r="O223" s="70">
        <f t="shared" si="38"/>
        <v>0</v>
      </c>
      <c r="P223" s="23">
        <f t="shared" si="38"/>
        <v>0</v>
      </c>
      <c r="Q223" s="23">
        <f>SUM(L223:P223)</f>
        <v>38879.7</v>
      </c>
      <c r="R223" s="23">
        <f t="shared" si="39"/>
        <v>0</v>
      </c>
      <c r="S223" s="70">
        <f>+S240</f>
        <v>1175.4</v>
      </c>
      <c r="T223" s="70">
        <f t="shared" si="39"/>
        <v>0</v>
      </c>
      <c r="U223" s="70">
        <f t="shared" si="39"/>
        <v>0</v>
      </c>
      <c r="V223" s="23">
        <f>SUM(R223:U223)</f>
        <v>1175.4</v>
      </c>
      <c r="W223" s="23">
        <f>+Q223+V223</f>
        <v>40055.1</v>
      </c>
      <c r="X223" s="23">
        <f>(+Q223/+W223)*100</f>
        <v>97.06554221559801</v>
      </c>
      <c r="Y223" s="23">
        <f>(+V223/W223)*100</f>
        <v>2.9344577844019866</v>
      </c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 t="s">
        <v>54</v>
      </c>
      <c r="K224" s="53"/>
      <c r="L224" s="70">
        <f t="shared" si="37"/>
        <v>26086.8</v>
      </c>
      <c r="M224" s="23">
        <f t="shared" si="37"/>
        <v>2631.3</v>
      </c>
      <c r="N224" s="70">
        <f t="shared" si="37"/>
        <v>10161.6</v>
      </c>
      <c r="O224" s="70">
        <f t="shared" si="38"/>
        <v>0</v>
      </c>
      <c r="P224" s="23">
        <f t="shared" si="38"/>
        <v>0</v>
      </c>
      <c r="Q224" s="23">
        <f>SUM(L224:P224)</f>
        <v>38879.7</v>
      </c>
      <c r="R224" s="23">
        <f t="shared" si="39"/>
        <v>0</v>
      </c>
      <c r="S224" s="70">
        <f>+S241</f>
        <v>1175.4</v>
      </c>
      <c r="T224" s="70">
        <f t="shared" si="39"/>
        <v>0</v>
      </c>
      <c r="U224" s="70">
        <f t="shared" si="39"/>
        <v>0</v>
      </c>
      <c r="V224" s="23">
        <f>SUM(R224:U224)</f>
        <v>1175.4</v>
      </c>
      <c r="W224" s="23">
        <f>+Q224+V224</f>
        <v>40055.1</v>
      </c>
      <c r="X224" s="23">
        <f>(+Q224/+W224)*100</f>
        <v>97.06554221559801</v>
      </c>
      <c r="Y224" s="23">
        <f>(+V224/W224)*100</f>
        <v>2.9344577844019866</v>
      </c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115</v>
      </c>
      <c r="Z227" s="4"/>
    </row>
    <row r="228" spans="1:26" ht="23.25">
      <c r="A228" s="4"/>
      <c r="B228" s="64" t="s">
        <v>38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40</v>
      </c>
      <c r="X228" s="13"/>
      <c r="Y228" s="16"/>
      <c r="Z228" s="4"/>
    </row>
    <row r="229" spans="1:26" ht="23.25">
      <c r="A229" s="4"/>
      <c r="B229" s="17" t="s">
        <v>39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37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51" t="s">
        <v>49</v>
      </c>
      <c r="C234" s="51"/>
      <c r="D234" s="51" t="s">
        <v>57</v>
      </c>
      <c r="E234" s="51" t="s">
        <v>59</v>
      </c>
      <c r="F234" s="51" t="s">
        <v>91</v>
      </c>
      <c r="G234" s="51" t="s">
        <v>64</v>
      </c>
      <c r="H234" s="51"/>
      <c r="I234" s="61"/>
      <c r="J234" s="54" t="s">
        <v>55</v>
      </c>
      <c r="K234" s="55"/>
      <c r="L234" s="70">
        <f>(+L224/+L222)*100</f>
        <v>122.28321247263642</v>
      </c>
      <c r="M234" s="70">
        <f>(+M224/+M222)*100</f>
        <v>89.16034155597724</v>
      </c>
      <c r="N234" s="70">
        <f>(+N224/+N222)*100</f>
        <v>106.3819095477387</v>
      </c>
      <c r="O234" s="70"/>
      <c r="P234" s="70"/>
      <c r="Q234" s="70">
        <f>(+Q224/+Q222)*100</f>
        <v>114.90529401855403</v>
      </c>
      <c r="R234" s="70"/>
      <c r="S234" s="70">
        <f>(+S224/+S222)*100</f>
        <v>103.54122621564483</v>
      </c>
      <c r="T234" s="70"/>
      <c r="U234" s="74"/>
      <c r="V234" s="23">
        <f>(+V224/+V222)*100</f>
        <v>103.54122621564483</v>
      </c>
      <c r="W234" s="23">
        <f>(+W224/+W222)*100</f>
        <v>114.53640821812046</v>
      </c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56</v>
      </c>
      <c r="K235" s="55"/>
      <c r="L235" s="70">
        <f>(+L224/+L223)*100</f>
        <v>100</v>
      </c>
      <c r="M235" s="70">
        <f>(+M224/+M223)*100</f>
        <v>100</v>
      </c>
      <c r="N235" s="70">
        <f>(+N224/+N223)*100</f>
        <v>100</v>
      </c>
      <c r="O235" s="70"/>
      <c r="P235" s="70"/>
      <c r="Q235" s="70">
        <f>(+Q224/+Q223)*100</f>
        <v>100</v>
      </c>
      <c r="R235" s="70"/>
      <c r="S235" s="70">
        <f>(+S224/+S223)*100</f>
        <v>100</v>
      </c>
      <c r="T235" s="70"/>
      <c r="U235" s="70"/>
      <c r="V235" s="23">
        <f>(+V224/+V223)*100</f>
        <v>100</v>
      </c>
      <c r="W235" s="23">
        <f>(+W224/+W223)*100</f>
        <v>100</v>
      </c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2"/>
      <c r="K236" s="53"/>
      <c r="L236" s="70"/>
      <c r="M236" s="70"/>
      <c r="N236" s="70"/>
      <c r="O236" s="70"/>
      <c r="P236" s="70"/>
      <c r="Q236" s="23"/>
      <c r="R236" s="70"/>
      <c r="S236" s="70"/>
      <c r="T236" s="70"/>
      <c r="U236" s="70"/>
      <c r="V236" s="23"/>
      <c r="W236" s="23"/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 t="s">
        <v>93</v>
      </c>
      <c r="I237" s="61"/>
      <c r="J237" s="52" t="s">
        <v>94</v>
      </c>
      <c r="K237" s="53"/>
      <c r="L237" s="70"/>
      <c r="M237" s="23"/>
      <c r="N237" s="70"/>
      <c r="O237" s="70"/>
      <c r="P237" s="23"/>
      <c r="Q237" s="23"/>
      <c r="R237" s="23"/>
      <c r="S237" s="70"/>
      <c r="T237" s="70"/>
      <c r="U237" s="70"/>
      <c r="V237" s="23"/>
      <c r="W237" s="23"/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1"/>
      <c r="J238" s="52" t="s">
        <v>95</v>
      </c>
      <c r="K238" s="53"/>
      <c r="L238" s="70"/>
      <c r="M238" s="23"/>
      <c r="N238" s="70"/>
      <c r="O238" s="70"/>
      <c r="P238" s="23"/>
      <c r="Q238" s="23"/>
      <c r="R238" s="23"/>
      <c r="S238" s="70"/>
      <c r="T238" s="70"/>
      <c r="U238" s="70"/>
      <c r="V238" s="23"/>
      <c r="W238" s="23"/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 t="s">
        <v>52</v>
      </c>
      <c r="K239" s="53"/>
      <c r="L239" s="70">
        <v>21333.1</v>
      </c>
      <c r="M239" s="23">
        <v>2951.2</v>
      </c>
      <c r="N239" s="70">
        <v>9552</v>
      </c>
      <c r="O239" s="70"/>
      <c r="P239" s="23"/>
      <c r="Q239" s="23">
        <f>SUM(L239:P239)</f>
        <v>33836.3</v>
      </c>
      <c r="R239" s="23"/>
      <c r="S239" s="70">
        <v>1135.2</v>
      </c>
      <c r="T239" s="70"/>
      <c r="U239" s="70"/>
      <c r="V239" s="23">
        <f>SUM(R239:U239)</f>
        <v>1135.2</v>
      </c>
      <c r="W239" s="23">
        <f>+Q239+V239</f>
        <v>34971.5</v>
      </c>
      <c r="X239" s="23">
        <f>(+Q239/+W239)*100</f>
        <v>96.75392819867608</v>
      </c>
      <c r="Y239" s="23">
        <f>(+V239/W239)*100</f>
        <v>3.2460718013239354</v>
      </c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1"/>
      <c r="J240" s="52" t="s">
        <v>53</v>
      </c>
      <c r="K240" s="53"/>
      <c r="L240" s="70">
        <v>26086.8</v>
      </c>
      <c r="M240" s="23">
        <v>2631.3</v>
      </c>
      <c r="N240" s="70">
        <v>10161.6</v>
      </c>
      <c r="O240" s="70"/>
      <c r="P240" s="23"/>
      <c r="Q240" s="23">
        <f>SUM(L240:P240)</f>
        <v>38879.7</v>
      </c>
      <c r="R240" s="23"/>
      <c r="S240" s="70">
        <v>1175.4</v>
      </c>
      <c r="T240" s="70"/>
      <c r="U240" s="70"/>
      <c r="V240" s="23">
        <f>SUM(R240:U240)</f>
        <v>1175.4</v>
      </c>
      <c r="W240" s="23">
        <f>+Q240+V240</f>
        <v>40055.1</v>
      </c>
      <c r="X240" s="23">
        <f>(+Q240/+W240)*100</f>
        <v>97.06554221559801</v>
      </c>
      <c r="Y240" s="23">
        <f>(+V240/W240)*100</f>
        <v>2.9344577844019866</v>
      </c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1"/>
      <c r="J241" s="52" t="s">
        <v>54</v>
      </c>
      <c r="K241" s="53"/>
      <c r="L241" s="70">
        <v>26086.8</v>
      </c>
      <c r="M241" s="23">
        <v>2631.3</v>
      </c>
      <c r="N241" s="70">
        <v>10161.6</v>
      </c>
      <c r="O241" s="70"/>
      <c r="P241" s="23"/>
      <c r="Q241" s="23">
        <f>SUM(L241:P241)</f>
        <v>38879.7</v>
      </c>
      <c r="R241" s="23"/>
      <c r="S241" s="70">
        <v>1175.4</v>
      </c>
      <c r="T241" s="70"/>
      <c r="U241" s="70"/>
      <c r="V241" s="23">
        <f>SUM(R241:U241)</f>
        <v>1175.4</v>
      </c>
      <c r="W241" s="23">
        <f>+Q241+V241</f>
        <v>40055.1</v>
      </c>
      <c r="X241" s="23">
        <f>(+Q241/+W241)*100</f>
        <v>97.06554221559801</v>
      </c>
      <c r="Y241" s="23">
        <f>(+V241/W241)*100</f>
        <v>2.9344577844019866</v>
      </c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1"/>
      <c r="J242" s="52" t="s">
        <v>55</v>
      </c>
      <c r="K242" s="53"/>
      <c r="L242" s="70">
        <f aca="true" t="shared" si="40" ref="L242:W242">(+L241/+L239)*100</f>
        <v>122.28321247263642</v>
      </c>
      <c r="M242" s="23">
        <f t="shared" si="40"/>
        <v>89.16034155597724</v>
      </c>
      <c r="N242" s="70">
        <f t="shared" si="40"/>
        <v>106.3819095477387</v>
      </c>
      <c r="O242" s="70"/>
      <c r="P242" s="23"/>
      <c r="Q242" s="23">
        <f t="shared" si="40"/>
        <v>114.90529401855403</v>
      </c>
      <c r="R242" s="23"/>
      <c r="S242" s="70">
        <f t="shared" si="40"/>
        <v>103.54122621564483</v>
      </c>
      <c r="T242" s="70"/>
      <c r="U242" s="70"/>
      <c r="V242" s="23">
        <f t="shared" si="40"/>
        <v>103.54122621564483</v>
      </c>
      <c r="W242" s="23">
        <f t="shared" si="40"/>
        <v>114.53640821812046</v>
      </c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2" t="s">
        <v>56</v>
      </c>
      <c r="K243" s="53"/>
      <c r="L243" s="70">
        <f aca="true" t="shared" si="41" ref="L243:W243">(+L241/+L240)*100</f>
        <v>100</v>
      </c>
      <c r="M243" s="23">
        <f t="shared" si="41"/>
        <v>100</v>
      </c>
      <c r="N243" s="70">
        <f t="shared" si="41"/>
        <v>100</v>
      </c>
      <c r="O243" s="70"/>
      <c r="P243" s="23"/>
      <c r="Q243" s="23">
        <f t="shared" si="41"/>
        <v>100</v>
      </c>
      <c r="R243" s="23"/>
      <c r="S243" s="70">
        <f t="shared" si="41"/>
        <v>100</v>
      </c>
      <c r="T243" s="70"/>
      <c r="U243" s="70"/>
      <c r="V243" s="23">
        <f t="shared" si="41"/>
        <v>100</v>
      </c>
      <c r="W243" s="23">
        <f t="shared" si="41"/>
        <v>100</v>
      </c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1"/>
      <c r="J244" s="52"/>
      <c r="K244" s="53"/>
      <c r="L244" s="70"/>
      <c r="M244" s="23"/>
      <c r="N244" s="70"/>
      <c r="O244" s="70"/>
      <c r="P244" s="23"/>
      <c r="Q244" s="23"/>
      <c r="R244" s="23"/>
      <c r="S244" s="70"/>
      <c r="T244" s="70"/>
      <c r="U244" s="70"/>
      <c r="V244" s="23"/>
      <c r="W244" s="23"/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 t="s">
        <v>96</v>
      </c>
      <c r="G245" s="51"/>
      <c r="H245" s="51"/>
      <c r="I245" s="61"/>
      <c r="J245" s="52" t="s">
        <v>97</v>
      </c>
      <c r="K245" s="53"/>
      <c r="L245" s="70"/>
      <c r="M245" s="23"/>
      <c r="N245" s="70"/>
      <c r="O245" s="70"/>
      <c r="P245" s="23"/>
      <c r="Q245" s="23"/>
      <c r="R245" s="23"/>
      <c r="S245" s="70"/>
      <c r="T245" s="70"/>
      <c r="U245" s="70"/>
      <c r="V245" s="23"/>
      <c r="W245" s="23"/>
      <c r="X245" s="23"/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1"/>
      <c r="J246" s="52" t="s">
        <v>98</v>
      </c>
      <c r="K246" s="53"/>
      <c r="L246" s="70"/>
      <c r="M246" s="23"/>
      <c r="N246" s="70"/>
      <c r="O246" s="70"/>
      <c r="P246" s="23"/>
      <c r="Q246" s="23"/>
      <c r="R246" s="23"/>
      <c r="S246" s="70"/>
      <c r="T246" s="70"/>
      <c r="U246" s="70"/>
      <c r="V246" s="23"/>
      <c r="W246" s="23"/>
      <c r="X246" s="23"/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 t="s">
        <v>52</v>
      </c>
      <c r="K247" s="53"/>
      <c r="L247" s="70">
        <f>+L254+L269+L294</f>
        <v>850570.6000000001</v>
      </c>
      <c r="M247" s="23">
        <f>+M254+M269+M294</f>
        <v>256074.2</v>
      </c>
      <c r="N247" s="70">
        <f>+N254+N269+N294</f>
        <v>420795.89999999997</v>
      </c>
      <c r="O247" s="70">
        <f>+O254+O269+O294</f>
        <v>41763</v>
      </c>
      <c r="P247" s="23">
        <f>+P254+P269+P294</f>
        <v>0</v>
      </c>
      <c r="Q247" s="23">
        <f>SUM(L247:P247)</f>
        <v>1569203.7</v>
      </c>
      <c r="R247" s="23">
        <f>+R254+R269+R294</f>
        <v>0</v>
      </c>
      <c r="S247" s="70">
        <f>+S254+S269+S294</f>
        <v>177225.4</v>
      </c>
      <c r="T247" s="70">
        <f>+T254+T269+T294</f>
        <v>0</v>
      </c>
      <c r="U247" s="70">
        <f>+U254+U269+U294</f>
        <v>0</v>
      </c>
      <c r="V247" s="23">
        <f>SUM(R247:U247)</f>
        <v>177225.4</v>
      </c>
      <c r="W247" s="23">
        <f>+Q247+V247</f>
        <v>1746429.0999999999</v>
      </c>
      <c r="X247" s="23">
        <f>(+Q247/+W247)*100</f>
        <v>89.85212740671808</v>
      </c>
      <c r="Y247" s="23">
        <f>(+V247/W247)*100</f>
        <v>10.147872593281914</v>
      </c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52" t="s">
        <v>53</v>
      </c>
      <c r="K248" s="53"/>
      <c r="L248" s="21">
        <f aca="true" t="shared" si="42" ref="L248:P249">+L255+L279+L295</f>
        <v>1097279.5</v>
      </c>
      <c r="M248" s="21">
        <f t="shared" si="42"/>
        <v>218613.8</v>
      </c>
      <c r="N248" s="21">
        <f t="shared" si="42"/>
        <v>335625</v>
      </c>
      <c r="O248" s="21">
        <f t="shared" si="42"/>
        <v>39834.5</v>
      </c>
      <c r="P248" s="21">
        <f t="shared" si="42"/>
        <v>0</v>
      </c>
      <c r="Q248" s="21">
        <f>SUM(L248:P248)</f>
        <v>1691352.8</v>
      </c>
      <c r="R248" s="21">
        <f aca="true" t="shared" si="43" ref="R248:U249">+R255+R279+R295</f>
        <v>0</v>
      </c>
      <c r="S248" s="21">
        <f t="shared" si="43"/>
        <v>201763.6</v>
      </c>
      <c r="T248" s="21">
        <f t="shared" si="43"/>
        <v>0</v>
      </c>
      <c r="U248" s="21">
        <f t="shared" si="43"/>
        <v>0</v>
      </c>
      <c r="V248" s="21">
        <f>SUM(R248:U248)</f>
        <v>201763.6</v>
      </c>
      <c r="W248" s="21">
        <f>+Q248+V248</f>
        <v>1893116.4000000001</v>
      </c>
      <c r="X248" s="21">
        <f>(+Q248/+W248)*100</f>
        <v>89.34225069308998</v>
      </c>
      <c r="Y248" s="21">
        <f>(+V248/W248)*100</f>
        <v>10.657749306910024</v>
      </c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 t="s">
        <v>54</v>
      </c>
      <c r="K249" s="53"/>
      <c r="L249" s="70">
        <f t="shared" si="42"/>
        <v>1097279.5</v>
      </c>
      <c r="M249" s="23">
        <f t="shared" si="42"/>
        <v>218613.8</v>
      </c>
      <c r="N249" s="70">
        <f t="shared" si="42"/>
        <v>335625</v>
      </c>
      <c r="O249" s="70">
        <f t="shared" si="42"/>
        <v>39834.5</v>
      </c>
      <c r="P249" s="23">
        <f t="shared" si="42"/>
        <v>0</v>
      </c>
      <c r="Q249" s="23">
        <f>SUM(L249:P249)</f>
        <v>1691352.8</v>
      </c>
      <c r="R249" s="23">
        <f t="shared" si="43"/>
        <v>0</v>
      </c>
      <c r="S249" s="70">
        <f t="shared" si="43"/>
        <v>201763.6</v>
      </c>
      <c r="T249" s="70">
        <f t="shared" si="43"/>
        <v>0</v>
      </c>
      <c r="U249" s="70">
        <f t="shared" si="43"/>
        <v>0</v>
      </c>
      <c r="V249" s="23">
        <f>SUM(R249:U249)</f>
        <v>201763.6</v>
      </c>
      <c r="W249" s="23">
        <f>+Q249+V249</f>
        <v>1893116.4000000001</v>
      </c>
      <c r="X249" s="23">
        <f>(+Q249/+W249)*100</f>
        <v>89.34225069308998</v>
      </c>
      <c r="Y249" s="23">
        <f>(+V249/W249)*100</f>
        <v>10.657749306910024</v>
      </c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 t="s">
        <v>55</v>
      </c>
      <c r="K250" s="53"/>
      <c r="L250" s="70">
        <f aca="true" t="shared" si="44" ref="L250:W250">(+L249/+L247)*100</f>
        <v>129.00510551387504</v>
      </c>
      <c r="M250" s="23">
        <f t="shared" si="44"/>
        <v>85.37127129558542</v>
      </c>
      <c r="N250" s="70">
        <f t="shared" si="44"/>
        <v>79.75956990075237</v>
      </c>
      <c r="O250" s="70">
        <f t="shared" si="44"/>
        <v>95.38227617747768</v>
      </c>
      <c r="P250" s="23"/>
      <c r="Q250" s="23">
        <f t="shared" si="44"/>
        <v>107.78414555102056</v>
      </c>
      <c r="R250" s="23"/>
      <c r="S250" s="70">
        <f t="shared" si="44"/>
        <v>113.84575800082833</v>
      </c>
      <c r="T250" s="70"/>
      <c r="U250" s="70"/>
      <c r="V250" s="23">
        <f t="shared" si="44"/>
        <v>113.84575800082833</v>
      </c>
      <c r="W250" s="23">
        <f t="shared" si="44"/>
        <v>108.39927025952558</v>
      </c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1"/>
      <c r="J251" s="52" t="s">
        <v>56</v>
      </c>
      <c r="K251" s="53"/>
      <c r="L251" s="70">
        <f>(+L249/L248)*100</f>
        <v>100</v>
      </c>
      <c r="M251" s="23">
        <f aca="true" t="shared" si="45" ref="M251:W251">(+M249/M248)*100</f>
        <v>100</v>
      </c>
      <c r="N251" s="70">
        <f t="shared" si="45"/>
        <v>100</v>
      </c>
      <c r="O251" s="70">
        <f t="shared" si="45"/>
        <v>100</v>
      </c>
      <c r="P251" s="23"/>
      <c r="Q251" s="23">
        <f t="shared" si="45"/>
        <v>100</v>
      </c>
      <c r="R251" s="23"/>
      <c r="S251" s="70">
        <f t="shared" si="45"/>
        <v>100</v>
      </c>
      <c r="T251" s="70"/>
      <c r="U251" s="70"/>
      <c r="V251" s="23">
        <f t="shared" si="45"/>
        <v>100</v>
      </c>
      <c r="W251" s="23">
        <f t="shared" si="45"/>
        <v>100</v>
      </c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2"/>
      <c r="K252" s="53"/>
      <c r="L252" s="70"/>
      <c r="M252" s="23"/>
      <c r="N252" s="70"/>
      <c r="O252" s="70"/>
      <c r="P252" s="23"/>
      <c r="Q252" s="23"/>
      <c r="R252" s="23"/>
      <c r="S252" s="70"/>
      <c r="T252" s="70"/>
      <c r="U252" s="70"/>
      <c r="V252" s="23"/>
      <c r="W252" s="23"/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 t="s">
        <v>99</v>
      </c>
      <c r="H253" s="51"/>
      <c r="I253" s="61"/>
      <c r="J253" s="52" t="s">
        <v>100</v>
      </c>
      <c r="K253" s="53"/>
      <c r="L253" s="70"/>
      <c r="M253" s="23"/>
      <c r="N253" s="70"/>
      <c r="O253" s="70"/>
      <c r="P253" s="23"/>
      <c r="Q253" s="23"/>
      <c r="R253" s="23"/>
      <c r="S253" s="70"/>
      <c r="T253" s="70"/>
      <c r="U253" s="70"/>
      <c r="V253" s="23"/>
      <c r="W253" s="23"/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 t="s">
        <v>52</v>
      </c>
      <c r="K254" s="53"/>
      <c r="L254" s="70">
        <f aca="true" t="shared" si="46" ref="L254:P256">+L262</f>
        <v>235778.2</v>
      </c>
      <c r="M254" s="23">
        <f t="shared" si="46"/>
        <v>75469.2</v>
      </c>
      <c r="N254" s="70">
        <f t="shared" si="46"/>
        <v>315746.1</v>
      </c>
      <c r="O254" s="70">
        <f t="shared" si="46"/>
        <v>41763</v>
      </c>
      <c r="P254" s="23">
        <f t="shared" si="46"/>
        <v>0</v>
      </c>
      <c r="Q254" s="23">
        <f>SUM(L254:P254)</f>
        <v>668756.5</v>
      </c>
      <c r="R254" s="23">
        <f aca="true" t="shared" si="47" ref="R254:U256">+R262</f>
        <v>0</v>
      </c>
      <c r="S254" s="70">
        <f t="shared" si="47"/>
        <v>170394.9</v>
      </c>
      <c r="T254" s="70">
        <f t="shared" si="47"/>
        <v>0</v>
      </c>
      <c r="U254" s="70">
        <f t="shared" si="47"/>
        <v>0</v>
      </c>
      <c r="V254" s="23">
        <f>SUM(R254:U254)</f>
        <v>170394.9</v>
      </c>
      <c r="W254" s="23">
        <f>+Q254+V254</f>
        <v>839151.4</v>
      </c>
      <c r="X254" s="23">
        <f>(+Q254/+W254)*100</f>
        <v>79.69437934561033</v>
      </c>
      <c r="Y254" s="23">
        <f>(+V254/W254)*100</f>
        <v>20.30562065438966</v>
      </c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 t="s">
        <v>53</v>
      </c>
      <c r="K255" s="53"/>
      <c r="L255" s="70">
        <f t="shared" si="46"/>
        <v>377417.5</v>
      </c>
      <c r="M255" s="23">
        <f t="shared" si="46"/>
        <v>43928.1</v>
      </c>
      <c r="N255" s="70">
        <f t="shared" si="46"/>
        <v>83043.2</v>
      </c>
      <c r="O255" s="70">
        <f t="shared" si="46"/>
        <v>39622.2</v>
      </c>
      <c r="P255" s="23">
        <f t="shared" si="46"/>
        <v>0</v>
      </c>
      <c r="Q255" s="23">
        <f>SUM(L255:P255)</f>
        <v>544011</v>
      </c>
      <c r="R255" s="23">
        <f t="shared" si="47"/>
        <v>0</v>
      </c>
      <c r="S255" s="70">
        <f t="shared" si="47"/>
        <v>167738.2</v>
      </c>
      <c r="T255" s="70">
        <f t="shared" si="47"/>
        <v>0</v>
      </c>
      <c r="U255" s="70">
        <f t="shared" si="47"/>
        <v>0</v>
      </c>
      <c r="V255" s="23">
        <f>SUM(R255:U255)</f>
        <v>167738.2</v>
      </c>
      <c r="W255" s="23">
        <f>+Q255+V255</f>
        <v>711749.2</v>
      </c>
      <c r="X255" s="23">
        <f>(+Q255/+W255)*100</f>
        <v>76.43296262222705</v>
      </c>
      <c r="Y255" s="23">
        <f>(+V255/W255)*100</f>
        <v>23.56703737777296</v>
      </c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1"/>
      <c r="J256" s="52" t="s">
        <v>54</v>
      </c>
      <c r="K256" s="53"/>
      <c r="L256" s="70">
        <f t="shared" si="46"/>
        <v>377417.5</v>
      </c>
      <c r="M256" s="23">
        <f t="shared" si="46"/>
        <v>43928.1</v>
      </c>
      <c r="N256" s="70">
        <f t="shared" si="46"/>
        <v>83043.2</v>
      </c>
      <c r="O256" s="70">
        <f t="shared" si="46"/>
        <v>39622.2</v>
      </c>
      <c r="P256" s="23">
        <f t="shared" si="46"/>
        <v>0</v>
      </c>
      <c r="Q256" s="23">
        <f>SUM(L256:P256)</f>
        <v>544011</v>
      </c>
      <c r="R256" s="23">
        <f t="shared" si="47"/>
        <v>0</v>
      </c>
      <c r="S256" s="70">
        <f t="shared" si="47"/>
        <v>167738.2</v>
      </c>
      <c r="T256" s="70">
        <f t="shared" si="47"/>
        <v>0</v>
      </c>
      <c r="U256" s="70">
        <f t="shared" si="47"/>
        <v>0</v>
      </c>
      <c r="V256" s="23">
        <f>SUM(R256:U256)</f>
        <v>167738.2</v>
      </c>
      <c r="W256" s="23">
        <f>+Q256+V256</f>
        <v>711749.2</v>
      </c>
      <c r="X256" s="23">
        <f>(+Q256/+W256)*100</f>
        <v>76.43296262222705</v>
      </c>
      <c r="Y256" s="23">
        <f>(+V256/W256)*100</f>
        <v>23.56703737777296</v>
      </c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 t="s">
        <v>55</v>
      </c>
      <c r="K257" s="53"/>
      <c r="L257" s="21">
        <f aca="true" t="shared" si="48" ref="L257:W257">(+L256/+L254)*100</f>
        <v>160.07311108490944</v>
      </c>
      <c r="M257" s="21">
        <f t="shared" si="48"/>
        <v>58.20665914041755</v>
      </c>
      <c r="N257" s="21">
        <f t="shared" si="48"/>
        <v>26.300625724276568</v>
      </c>
      <c r="O257" s="21">
        <f t="shared" si="48"/>
        <v>94.87393147044033</v>
      </c>
      <c r="P257" s="21"/>
      <c r="Q257" s="21">
        <f t="shared" si="48"/>
        <v>81.34664859332207</v>
      </c>
      <c r="R257" s="21"/>
      <c r="S257" s="21">
        <f t="shared" si="48"/>
        <v>98.4408570913801</v>
      </c>
      <c r="T257" s="21"/>
      <c r="U257" s="21"/>
      <c r="V257" s="21">
        <f t="shared" si="48"/>
        <v>98.4408570913801</v>
      </c>
      <c r="W257" s="21">
        <f t="shared" si="48"/>
        <v>84.81773372480818</v>
      </c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1"/>
      <c r="J258" s="52" t="s">
        <v>56</v>
      </c>
      <c r="K258" s="53"/>
      <c r="L258" s="70">
        <f>(+L256/L255)*100</f>
        <v>100</v>
      </c>
      <c r="M258" s="23">
        <f aca="true" t="shared" si="49" ref="M258:W258">(+M256/M255)*100</f>
        <v>100</v>
      </c>
      <c r="N258" s="70">
        <f t="shared" si="49"/>
        <v>100</v>
      </c>
      <c r="O258" s="70">
        <f t="shared" si="49"/>
        <v>100</v>
      </c>
      <c r="P258" s="23"/>
      <c r="Q258" s="23">
        <f t="shared" si="49"/>
        <v>100</v>
      </c>
      <c r="R258" s="23"/>
      <c r="S258" s="70">
        <f t="shared" si="49"/>
        <v>100</v>
      </c>
      <c r="T258" s="70"/>
      <c r="U258" s="70"/>
      <c r="V258" s="23">
        <f t="shared" si="49"/>
        <v>100</v>
      </c>
      <c r="W258" s="23">
        <f t="shared" si="49"/>
        <v>100</v>
      </c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2"/>
      <c r="K259" s="53"/>
      <c r="L259" s="70"/>
      <c r="M259" s="23"/>
      <c r="N259" s="70"/>
      <c r="O259" s="70"/>
      <c r="P259" s="23"/>
      <c r="Q259" s="23"/>
      <c r="R259" s="23"/>
      <c r="S259" s="70"/>
      <c r="T259" s="70"/>
      <c r="U259" s="70"/>
      <c r="V259" s="23"/>
      <c r="W259" s="23"/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 t="s">
        <v>101</v>
      </c>
      <c r="I260" s="61"/>
      <c r="J260" s="52" t="s">
        <v>102</v>
      </c>
      <c r="K260" s="53"/>
      <c r="L260" s="70"/>
      <c r="M260" s="23"/>
      <c r="N260" s="70"/>
      <c r="O260" s="70"/>
      <c r="P260" s="23"/>
      <c r="Q260" s="23"/>
      <c r="R260" s="23"/>
      <c r="S260" s="70"/>
      <c r="T260" s="70"/>
      <c r="U260" s="70"/>
      <c r="V260" s="23"/>
      <c r="W260" s="23"/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1"/>
      <c r="J261" s="52" t="s">
        <v>103</v>
      </c>
      <c r="K261" s="53"/>
      <c r="L261" s="70"/>
      <c r="M261" s="23"/>
      <c r="N261" s="70"/>
      <c r="O261" s="70"/>
      <c r="P261" s="23"/>
      <c r="Q261" s="23"/>
      <c r="R261" s="23"/>
      <c r="S261" s="70"/>
      <c r="T261" s="70"/>
      <c r="U261" s="70"/>
      <c r="V261" s="23"/>
      <c r="W261" s="23"/>
      <c r="X261" s="23"/>
      <c r="Y261" s="23"/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 t="s">
        <v>52</v>
      </c>
      <c r="K262" s="53"/>
      <c r="L262" s="70">
        <v>235778.2</v>
      </c>
      <c r="M262" s="23">
        <v>75469.2</v>
      </c>
      <c r="N262" s="70">
        <v>315746.1</v>
      </c>
      <c r="O262" s="70">
        <v>41763</v>
      </c>
      <c r="P262" s="23"/>
      <c r="Q262" s="23">
        <f>SUM(L262:P262)</f>
        <v>668756.5</v>
      </c>
      <c r="R262" s="23"/>
      <c r="S262" s="70">
        <v>170394.9</v>
      </c>
      <c r="T262" s="70"/>
      <c r="U262" s="70"/>
      <c r="V262" s="23">
        <f>SUM(R262:U262)</f>
        <v>170394.9</v>
      </c>
      <c r="W262" s="23">
        <f>+Q262+V262</f>
        <v>839151.4</v>
      </c>
      <c r="X262" s="23">
        <f>(+Q262/+W262)*100</f>
        <v>79.69437934561033</v>
      </c>
      <c r="Y262" s="23">
        <f>(+V262/W262)*100</f>
        <v>20.30562065438966</v>
      </c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 t="s">
        <v>53</v>
      </c>
      <c r="K263" s="53"/>
      <c r="L263" s="21">
        <v>377417.5</v>
      </c>
      <c r="M263" s="21">
        <v>43928.1</v>
      </c>
      <c r="N263" s="21">
        <v>83043.2</v>
      </c>
      <c r="O263" s="21">
        <v>39622.2</v>
      </c>
      <c r="P263" s="21"/>
      <c r="Q263" s="21">
        <f>SUM(L263:P263)</f>
        <v>544011</v>
      </c>
      <c r="R263" s="21"/>
      <c r="S263" s="21">
        <v>167738.2</v>
      </c>
      <c r="T263" s="21"/>
      <c r="U263" s="21"/>
      <c r="V263" s="21">
        <f>SUM(R263:U263)</f>
        <v>167738.2</v>
      </c>
      <c r="W263" s="21">
        <f>+Q263+V263</f>
        <v>711749.2</v>
      </c>
      <c r="X263" s="21">
        <f>(+Q263/+W263)*100</f>
        <v>76.43296262222705</v>
      </c>
      <c r="Y263" s="21">
        <f>(+V263/W263)*100</f>
        <v>23.56703737777296</v>
      </c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56"/>
      <c r="I264" s="61"/>
      <c r="J264" s="52" t="s">
        <v>54</v>
      </c>
      <c r="K264" s="53"/>
      <c r="L264" s="70">
        <v>377417.5</v>
      </c>
      <c r="M264" s="23">
        <v>43928.1</v>
      </c>
      <c r="N264" s="70">
        <v>83043.2</v>
      </c>
      <c r="O264" s="70">
        <v>39622.2</v>
      </c>
      <c r="P264" s="23"/>
      <c r="Q264" s="23">
        <f>SUM(L264:P264)</f>
        <v>544011</v>
      </c>
      <c r="R264" s="23"/>
      <c r="S264" s="70">
        <v>167738.2</v>
      </c>
      <c r="T264" s="70"/>
      <c r="U264" s="70"/>
      <c r="V264" s="23">
        <f>SUM(R264:U264)</f>
        <v>167738.2</v>
      </c>
      <c r="W264" s="23">
        <f>+Q264+V264</f>
        <v>711749.2</v>
      </c>
      <c r="X264" s="23">
        <f>(+Q264/+W264)*100</f>
        <v>76.43296262222705</v>
      </c>
      <c r="Y264" s="23">
        <f>(+V264/W264)*100</f>
        <v>23.56703737777296</v>
      </c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/>
      <c r="I265" s="61"/>
      <c r="J265" s="52" t="s">
        <v>55</v>
      </c>
      <c r="K265" s="53"/>
      <c r="L265" s="70">
        <f>(+L264/+L262)*100</f>
        <v>160.07311108490944</v>
      </c>
      <c r="M265" s="23">
        <f>(+M264/+M262)*100</f>
        <v>58.20665914041755</v>
      </c>
      <c r="N265" s="70">
        <f>(+N264/+N262)*100</f>
        <v>26.300625724276568</v>
      </c>
      <c r="O265" s="70">
        <f>(+O264/+O262)*100</f>
        <v>94.87393147044033</v>
      </c>
      <c r="P265" s="23"/>
      <c r="Q265" s="23">
        <f>(+Q264/+Q262)*100</f>
        <v>81.34664859332207</v>
      </c>
      <c r="R265" s="23"/>
      <c r="S265" s="70">
        <f>(+S264/+S262)*100</f>
        <v>98.4408570913801</v>
      </c>
      <c r="T265" s="70"/>
      <c r="U265" s="70"/>
      <c r="V265" s="23">
        <f>(+V264/+V262)*100</f>
        <v>98.4408570913801</v>
      </c>
      <c r="W265" s="23">
        <f>(+W264/+W262)*100</f>
        <v>84.81773372480818</v>
      </c>
      <c r="X265" s="23"/>
      <c r="Y265" s="23"/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1"/>
      <c r="J266" s="52" t="s">
        <v>56</v>
      </c>
      <c r="K266" s="53"/>
      <c r="L266" s="70">
        <f>(+L264/+L263)*100</f>
        <v>100</v>
      </c>
      <c r="M266" s="23">
        <f>(+M264/+M263)*100</f>
        <v>100</v>
      </c>
      <c r="N266" s="70">
        <f>(+N264/+N263)*100</f>
        <v>100</v>
      </c>
      <c r="O266" s="70">
        <f>(+O264/+O263)*100</f>
        <v>100</v>
      </c>
      <c r="P266" s="23"/>
      <c r="Q266" s="23">
        <f>(+Q264/+Q263)*100</f>
        <v>100</v>
      </c>
      <c r="R266" s="23"/>
      <c r="S266" s="70">
        <f>(+S264/+S263)*100</f>
        <v>100</v>
      </c>
      <c r="T266" s="70"/>
      <c r="U266" s="70"/>
      <c r="V266" s="23">
        <f>(+V264/+V263)*100</f>
        <v>100</v>
      </c>
      <c r="W266" s="23">
        <f>(+W264/+W263)*100</f>
        <v>100</v>
      </c>
      <c r="X266" s="23"/>
      <c r="Y266" s="23"/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56"/>
      <c r="I267" s="61"/>
      <c r="J267" s="52"/>
      <c r="K267" s="53"/>
      <c r="L267" s="70"/>
      <c r="M267" s="23"/>
      <c r="N267" s="70"/>
      <c r="O267" s="70"/>
      <c r="P267" s="23"/>
      <c r="Q267" s="23"/>
      <c r="R267" s="23"/>
      <c r="S267" s="70"/>
      <c r="T267" s="70"/>
      <c r="U267" s="70"/>
      <c r="V267" s="23"/>
      <c r="W267" s="23"/>
      <c r="X267" s="23"/>
      <c r="Y267" s="23"/>
      <c r="Z267" s="4"/>
    </row>
    <row r="268" spans="1:26" ht="23.25">
      <c r="A268" s="4"/>
      <c r="B268" s="56"/>
      <c r="C268" s="56"/>
      <c r="D268" s="56"/>
      <c r="E268" s="56"/>
      <c r="F268" s="56"/>
      <c r="G268" s="56" t="s">
        <v>104</v>
      </c>
      <c r="H268" s="56"/>
      <c r="I268" s="61"/>
      <c r="J268" s="52" t="s">
        <v>105</v>
      </c>
      <c r="K268" s="53"/>
      <c r="L268" s="70"/>
      <c r="M268" s="23"/>
      <c r="N268" s="70"/>
      <c r="O268" s="70"/>
      <c r="P268" s="23"/>
      <c r="Q268" s="23"/>
      <c r="R268" s="23"/>
      <c r="S268" s="70"/>
      <c r="T268" s="70"/>
      <c r="U268" s="70"/>
      <c r="V268" s="23"/>
      <c r="W268" s="23"/>
      <c r="X268" s="23"/>
      <c r="Y268" s="23"/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 t="s">
        <v>52</v>
      </c>
      <c r="K269" s="53"/>
      <c r="L269" s="70">
        <f>+L286</f>
        <v>254357.1</v>
      </c>
      <c r="M269" s="23">
        <f>+M286</f>
        <v>147520.5</v>
      </c>
      <c r="N269" s="70">
        <f>+N286</f>
        <v>50009.1</v>
      </c>
      <c r="O269" s="70">
        <f>+O286</f>
        <v>0</v>
      </c>
      <c r="P269" s="23">
        <f>+P289</f>
        <v>0</v>
      </c>
      <c r="Q269" s="23">
        <f>SUM(L269:P269)</f>
        <v>451886.69999999995</v>
      </c>
      <c r="R269" s="23">
        <f>+R289</f>
        <v>0</v>
      </c>
      <c r="S269" s="70">
        <f>+S286</f>
        <v>4203.1</v>
      </c>
      <c r="T269" s="70">
        <f>+T289</f>
        <v>0</v>
      </c>
      <c r="U269" s="70">
        <f>+U289</f>
        <v>0</v>
      </c>
      <c r="V269" s="23">
        <f>SUM(R269:U269)</f>
        <v>4203.1</v>
      </c>
      <c r="W269" s="23">
        <f>+Q269+V269</f>
        <v>456089.79999999993</v>
      </c>
      <c r="X269" s="23">
        <f>(+Q269/+W269)*100</f>
        <v>99.07844902473154</v>
      </c>
      <c r="Y269" s="23">
        <f>(+V269/W269)*100</f>
        <v>0.9215509752684672</v>
      </c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118</v>
      </c>
      <c r="Z272" s="4"/>
    </row>
    <row r="273" spans="1:26" ht="23.25">
      <c r="A273" s="4"/>
      <c r="B273" s="64" t="s">
        <v>38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40</v>
      </c>
      <c r="X273" s="13"/>
      <c r="Y273" s="16"/>
      <c r="Z273" s="4"/>
    </row>
    <row r="274" spans="1:26" ht="23.25">
      <c r="A274" s="4"/>
      <c r="B274" s="17" t="s">
        <v>39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37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51" t="s">
        <v>49</v>
      </c>
      <c r="C279" s="51"/>
      <c r="D279" s="51" t="s">
        <v>57</v>
      </c>
      <c r="E279" s="51" t="s">
        <v>59</v>
      </c>
      <c r="F279" s="51" t="s">
        <v>96</v>
      </c>
      <c r="G279" s="51" t="s">
        <v>104</v>
      </c>
      <c r="H279" s="51"/>
      <c r="I279" s="61"/>
      <c r="J279" s="54" t="s">
        <v>53</v>
      </c>
      <c r="K279" s="55"/>
      <c r="L279" s="70">
        <f aca="true" t="shared" si="50" ref="L279:O280">+L287</f>
        <v>159691.4</v>
      </c>
      <c r="M279" s="70">
        <f t="shared" si="50"/>
        <v>16615</v>
      </c>
      <c r="N279" s="70">
        <f t="shared" si="50"/>
        <v>38607.6</v>
      </c>
      <c r="O279" s="70">
        <f t="shared" si="50"/>
        <v>5.5</v>
      </c>
      <c r="P279" s="70">
        <f>+P290</f>
        <v>0</v>
      </c>
      <c r="Q279" s="70">
        <f>SUM(L279:P279)</f>
        <v>214919.5</v>
      </c>
      <c r="R279" s="70">
        <f aca="true" t="shared" si="51" ref="R279:U280">+R290</f>
        <v>0</v>
      </c>
      <c r="S279" s="70">
        <f>+S287</f>
        <v>0</v>
      </c>
      <c r="T279" s="70">
        <f t="shared" si="51"/>
        <v>0</v>
      </c>
      <c r="U279" s="74">
        <f t="shared" si="51"/>
        <v>0</v>
      </c>
      <c r="V279" s="23">
        <f>SUM(R279:U279)</f>
        <v>0</v>
      </c>
      <c r="W279" s="23">
        <f>+Q279+V279</f>
        <v>214919.5</v>
      </c>
      <c r="X279" s="23">
        <f>(+Q279/+W279)*100</f>
        <v>100</v>
      </c>
      <c r="Y279" s="23">
        <f>(+V279/W279)*100</f>
        <v>0</v>
      </c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 t="s">
        <v>54</v>
      </c>
      <c r="K280" s="55"/>
      <c r="L280" s="70">
        <f t="shared" si="50"/>
        <v>159691.4</v>
      </c>
      <c r="M280" s="70">
        <f t="shared" si="50"/>
        <v>16615</v>
      </c>
      <c r="N280" s="70">
        <f t="shared" si="50"/>
        <v>38607.6</v>
      </c>
      <c r="O280" s="70">
        <f t="shared" si="50"/>
        <v>5.5</v>
      </c>
      <c r="P280" s="70">
        <f>+P291</f>
        <v>0</v>
      </c>
      <c r="Q280" s="70">
        <f>SUM(L280:P280)</f>
        <v>214919.5</v>
      </c>
      <c r="R280" s="70">
        <f t="shared" si="51"/>
        <v>0</v>
      </c>
      <c r="S280" s="70">
        <f>+S288</f>
        <v>0</v>
      </c>
      <c r="T280" s="70">
        <f t="shared" si="51"/>
        <v>0</v>
      </c>
      <c r="U280" s="70">
        <f t="shared" si="51"/>
        <v>0</v>
      </c>
      <c r="V280" s="23">
        <f>SUM(R280:U280)</f>
        <v>0</v>
      </c>
      <c r="W280" s="23">
        <f>+Q280+V280</f>
        <v>214919.5</v>
      </c>
      <c r="X280" s="23">
        <f>(+Q280/+W280)*100</f>
        <v>100</v>
      </c>
      <c r="Y280" s="23">
        <f>(+V280/W280)*100</f>
        <v>0</v>
      </c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1"/>
      <c r="J281" s="52" t="s">
        <v>55</v>
      </c>
      <c r="K281" s="53"/>
      <c r="L281" s="70">
        <f>(+L280/+L269)*100</f>
        <v>62.78236384987876</v>
      </c>
      <c r="M281" s="70">
        <f>(+M280/+M269)*100</f>
        <v>11.262841435597085</v>
      </c>
      <c r="N281" s="70">
        <f>(+N280/+N269)*100</f>
        <v>77.20114939081087</v>
      </c>
      <c r="O281" s="70"/>
      <c r="P281" s="70"/>
      <c r="Q281" s="23">
        <f>(+Q280/+Q269)*100</f>
        <v>47.56048363450397</v>
      </c>
      <c r="R281" s="70"/>
      <c r="S281" s="70">
        <f>(+S280/+S269)*100</f>
        <v>0</v>
      </c>
      <c r="T281" s="70"/>
      <c r="U281" s="70"/>
      <c r="V281" s="23">
        <f>(+V280/+V269)*100</f>
        <v>0</v>
      </c>
      <c r="W281" s="23">
        <f>(+W280/+W269)*100</f>
        <v>47.12218953372779</v>
      </c>
      <c r="X281" s="23"/>
      <c r="Y281" s="23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1"/>
      <c r="J282" s="52" t="s">
        <v>56</v>
      </c>
      <c r="K282" s="53"/>
      <c r="L282" s="70">
        <f>(+L280/+L279)*100</f>
        <v>100</v>
      </c>
      <c r="M282" s="23">
        <f>(+M280/+M279)*100</f>
        <v>100</v>
      </c>
      <c r="N282" s="70">
        <f>(+N280/+N279)*100</f>
        <v>100</v>
      </c>
      <c r="O282" s="70">
        <f>(+O280/+O279)*100</f>
        <v>100</v>
      </c>
      <c r="P282" s="23"/>
      <c r="Q282" s="23">
        <f>(+Q280/+Q279)*100</f>
        <v>100</v>
      </c>
      <c r="R282" s="23"/>
      <c r="S282" s="70"/>
      <c r="T282" s="70"/>
      <c r="U282" s="70"/>
      <c r="V282" s="23"/>
      <c r="W282" s="23">
        <f>(+W280/+W279)*100</f>
        <v>100</v>
      </c>
      <c r="X282" s="23"/>
      <c r="Y282" s="23"/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1"/>
      <c r="J283" s="52"/>
      <c r="K283" s="53"/>
      <c r="L283" s="70"/>
      <c r="M283" s="23"/>
      <c r="N283" s="70"/>
      <c r="O283" s="70"/>
      <c r="P283" s="23"/>
      <c r="Q283" s="23"/>
      <c r="R283" s="23"/>
      <c r="S283" s="70"/>
      <c r="T283" s="70"/>
      <c r="U283" s="70"/>
      <c r="V283" s="23"/>
      <c r="W283" s="23"/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 t="s">
        <v>101</v>
      </c>
      <c r="I284" s="61"/>
      <c r="J284" s="52" t="s">
        <v>102</v>
      </c>
      <c r="K284" s="53"/>
      <c r="L284" s="70"/>
      <c r="M284" s="23"/>
      <c r="N284" s="70"/>
      <c r="O284" s="70"/>
      <c r="P284" s="23"/>
      <c r="Q284" s="23"/>
      <c r="R284" s="23"/>
      <c r="S284" s="70"/>
      <c r="T284" s="70"/>
      <c r="U284" s="70"/>
      <c r="V284" s="23"/>
      <c r="W284" s="23"/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 t="s">
        <v>103</v>
      </c>
      <c r="K285" s="53"/>
      <c r="L285" s="70"/>
      <c r="M285" s="23"/>
      <c r="N285" s="70"/>
      <c r="O285" s="70"/>
      <c r="P285" s="23"/>
      <c r="Q285" s="23"/>
      <c r="R285" s="23"/>
      <c r="S285" s="70"/>
      <c r="T285" s="70"/>
      <c r="U285" s="70"/>
      <c r="V285" s="23"/>
      <c r="W285" s="23"/>
      <c r="X285" s="23"/>
      <c r="Y285" s="23"/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1"/>
      <c r="J286" s="52" t="s">
        <v>52</v>
      </c>
      <c r="K286" s="53"/>
      <c r="L286" s="70">
        <v>254357.1</v>
      </c>
      <c r="M286" s="23">
        <v>147520.5</v>
      </c>
      <c r="N286" s="70">
        <v>50009.1</v>
      </c>
      <c r="O286" s="70"/>
      <c r="P286" s="23"/>
      <c r="Q286" s="23">
        <f>SUM(L286:P286)</f>
        <v>451886.69999999995</v>
      </c>
      <c r="R286" s="23"/>
      <c r="S286" s="70">
        <v>4203.1</v>
      </c>
      <c r="T286" s="70"/>
      <c r="U286" s="70"/>
      <c r="V286" s="23">
        <f>SUM(R286:U286)</f>
        <v>4203.1</v>
      </c>
      <c r="W286" s="23">
        <f>+Q286+V286</f>
        <v>456089.79999999993</v>
      </c>
      <c r="X286" s="23">
        <f>(+Q286/+W286)*100</f>
        <v>99.07844902473154</v>
      </c>
      <c r="Y286" s="23">
        <f>(+V286/W286)*100</f>
        <v>0.9215509752684672</v>
      </c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53</v>
      </c>
      <c r="K287" s="53"/>
      <c r="L287" s="70">
        <v>159691.4</v>
      </c>
      <c r="M287" s="23">
        <v>16615</v>
      </c>
      <c r="N287" s="70">
        <v>38607.6</v>
      </c>
      <c r="O287" s="70">
        <v>5.5</v>
      </c>
      <c r="P287" s="23"/>
      <c r="Q287" s="23">
        <f>SUM(L287:P287)</f>
        <v>214919.5</v>
      </c>
      <c r="R287" s="23"/>
      <c r="S287" s="70"/>
      <c r="T287" s="70"/>
      <c r="U287" s="70"/>
      <c r="V287" s="23">
        <f>SUM(R287:U287)</f>
        <v>0</v>
      </c>
      <c r="W287" s="23">
        <f>+Q287+V287</f>
        <v>214919.5</v>
      </c>
      <c r="X287" s="23">
        <f>(+Q287/+W287)*100</f>
        <v>100</v>
      </c>
      <c r="Y287" s="23">
        <f>(+V287/W287)*100</f>
        <v>0</v>
      </c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 t="s">
        <v>54</v>
      </c>
      <c r="K288" s="53"/>
      <c r="L288" s="70">
        <v>159691.4</v>
      </c>
      <c r="M288" s="23">
        <v>16615</v>
      </c>
      <c r="N288" s="70">
        <v>38607.6</v>
      </c>
      <c r="O288" s="70">
        <v>5.5</v>
      </c>
      <c r="P288" s="23"/>
      <c r="Q288" s="23">
        <f>SUM(L288:P288)</f>
        <v>214919.5</v>
      </c>
      <c r="R288" s="23"/>
      <c r="S288" s="70"/>
      <c r="T288" s="70"/>
      <c r="U288" s="70"/>
      <c r="V288" s="23">
        <f>SUM(R288:U288)</f>
        <v>0</v>
      </c>
      <c r="W288" s="23">
        <f>+Q288+V288</f>
        <v>214919.5</v>
      </c>
      <c r="X288" s="23">
        <f>(+Q288/+W288)*100</f>
        <v>100</v>
      </c>
      <c r="Y288" s="23">
        <f>(+V288/W288)*100</f>
        <v>0</v>
      </c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1"/>
      <c r="J289" s="52" t="s">
        <v>55</v>
      </c>
      <c r="K289" s="53"/>
      <c r="L289" s="70">
        <f>(+L288/+L286)*100</f>
        <v>62.78236384987876</v>
      </c>
      <c r="M289" s="23">
        <f>(+M288/+M286)*100</f>
        <v>11.262841435597085</v>
      </c>
      <c r="N289" s="70">
        <f>(+N288/+N286)*100</f>
        <v>77.20114939081087</v>
      </c>
      <c r="O289" s="70"/>
      <c r="P289" s="23"/>
      <c r="Q289" s="23">
        <f>(+Q288/+Q286)*100</f>
        <v>47.56048363450397</v>
      </c>
      <c r="R289" s="23"/>
      <c r="S289" s="70"/>
      <c r="T289" s="70"/>
      <c r="U289" s="70"/>
      <c r="V289" s="23"/>
      <c r="W289" s="23">
        <f>(+W288/+W286)*100</f>
        <v>47.12218953372779</v>
      </c>
      <c r="X289" s="23"/>
      <c r="Y289" s="23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1"/>
      <c r="J290" s="52" t="s">
        <v>56</v>
      </c>
      <c r="K290" s="53"/>
      <c r="L290" s="70">
        <f>(+L288/L287)*100</f>
        <v>100</v>
      </c>
      <c r="M290" s="23">
        <f>(+M288/M287)*100</f>
        <v>100</v>
      </c>
      <c r="N290" s="70">
        <f>(+N288/N287)*100</f>
        <v>100</v>
      </c>
      <c r="O290" s="70">
        <f>(+O288/O287)*100</f>
        <v>100</v>
      </c>
      <c r="P290" s="23"/>
      <c r="Q290" s="23">
        <f>(+Q288/Q287)*100</f>
        <v>100</v>
      </c>
      <c r="R290" s="23"/>
      <c r="S290" s="70"/>
      <c r="T290" s="70"/>
      <c r="U290" s="70"/>
      <c r="V290" s="23"/>
      <c r="W290" s="23">
        <f>(+W288/W287)*100</f>
        <v>100</v>
      </c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1"/>
      <c r="J291" s="52"/>
      <c r="K291" s="53"/>
      <c r="L291" s="70"/>
      <c r="M291" s="23"/>
      <c r="N291" s="70"/>
      <c r="O291" s="70"/>
      <c r="P291" s="23"/>
      <c r="Q291" s="23"/>
      <c r="R291" s="23"/>
      <c r="S291" s="70"/>
      <c r="T291" s="70"/>
      <c r="U291" s="70"/>
      <c r="V291" s="23"/>
      <c r="W291" s="23"/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 t="s">
        <v>64</v>
      </c>
      <c r="H292" s="51"/>
      <c r="I292" s="61"/>
      <c r="J292" s="52" t="s">
        <v>65</v>
      </c>
      <c r="K292" s="53"/>
      <c r="L292" s="70"/>
      <c r="M292" s="23"/>
      <c r="N292" s="70"/>
      <c r="O292" s="70"/>
      <c r="P292" s="23"/>
      <c r="Q292" s="23"/>
      <c r="R292" s="23"/>
      <c r="S292" s="70"/>
      <c r="T292" s="70"/>
      <c r="U292" s="70"/>
      <c r="V292" s="23"/>
      <c r="W292" s="23"/>
      <c r="X292" s="23"/>
      <c r="Y292" s="23"/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/>
      <c r="I293" s="52"/>
      <c r="J293" s="52" t="s">
        <v>66</v>
      </c>
      <c r="K293" s="53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52</v>
      </c>
      <c r="K294" s="53"/>
      <c r="L294" s="70">
        <f aca="true" t="shared" si="52" ref="L294:P296">+L302+L309+L325</f>
        <v>360435.3</v>
      </c>
      <c r="M294" s="23">
        <f t="shared" si="52"/>
        <v>33084.5</v>
      </c>
      <c r="N294" s="70">
        <f t="shared" si="52"/>
        <v>55040.700000000004</v>
      </c>
      <c r="O294" s="70">
        <f t="shared" si="52"/>
        <v>0</v>
      </c>
      <c r="P294" s="23">
        <f t="shared" si="52"/>
        <v>0</v>
      </c>
      <c r="Q294" s="23">
        <f>SUM(L294:P294)</f>
        <v>448560.5</v>
      </c>
      <c r="R294" s="23">
        <f aca="true" t="shared" si="53" ref="R294:U296">+R302+R309+R325</f>
        <v>0</v>
      </c>
      <c r="S294" s="70">
        <f t="shared" si="53"/>
        <v>2627.4</v>
      </c>
      <c r="T294" s="70">
        <f t="shared" si="53"/>
        <v>0</v>
      </c>
      <c r="U294" s="70">
        <f t="shared" si="53"/>
        <v>0</v>
      </c>
      <c r="V294" s="23">
        <f>SUM(R294:U294)</f>
        <v>2627.4</v>
      </c>
      <c r="W294" s="23">
        <f>+Q294+V294</f>
        <v>451187.9</v>
      </c>
      <c r="X294" s="23">
        <f>(+Q294/+W294)*100</f>
        <v>99.4176705536651</v>
      </c>
      <c r="Y294" s="23">
        <f>(+V294/W294)*100</f>
        <v>0.5823294463348861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53</v>
      </c>
      <c r="K295" s="53"/>
      <c r="L295" s="70">
        <f t="shared" si="52"/>
        <v>560170.6</v>
      </c>
      <c r="M295" s="23">
        <f t="shared" si="52"/>
        <v>158070.69999999998</v>
      </c>
      <c r="N295" s="70">
        <f t="shared" si="52"/>
        <v>213974.19999999998</v>
      </c>
      <c r="O295" s="70">
        <f t="shared" si="52"/>
        <v>206.79999999999998</v>
      </c>
      <c r="P295" s="23">
        <f t="shared" si="52"/>
        <v>0</v>
      </c>
      <c r="Q295" s="23">
        <f>SUM(L295:P295)</f>
        <v>932422.2999999999</v>
      </c>
      <c r="R295" s="23">
        <f t="shared" si="53"/>
        <v>0</v>
      </c>
      <c r="S295" s="70">
        <f t="shared" si="53"/>
        <v>34025.399999999994</v>
      </c>
      <c r="T295" s="70">
        <f t="shared" si="53"/>
        <v>0</v>
      </c>
      <c r="U295" s="70">
        <f t="shared" si="53"/>
        <v>0</v>
      </c>
      <c r="V295" s="23">
        <f>SUM(R295:U295)</f>
        <v>34025.399999999994</v>
      </c>
      <c r="W295" s="23">
        <f>+Q295+V295</f>
        <v>966447.7</v>
      </c>
      <c r="X295" s="23">
        <f>(+Q295/+W295)*100</f>
        <v>96.47933354282905</v>
      </c>
      <c r="Y295" s="23">
        <f>(+V295/W295)*100</f>
        <v>3.520666457170936</v>
      </c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1"/>
      <c r="J296" s="52" t="s">
        <v>54</v>
      </c>
      <c r="K296" s="53"/>
      <c r="L296" s="70">
        <f t="shared" si="52"/>
        <v>560170.6</v>
      </c>
      <c r="M296" s="23">
        <f t="shared" si="52"/>
        <v>158070.69999999998</v>
      </c>
      <c r="N296" s="70">
        <f t="shared" si="52"/>
        <v>213974.19999999998</v>
      </c>
      <c r="O296" s="70">
        <f t="shared" si="52"/>
        <v>206.79999999999998</v>
      </c>
      <c r="P296" s="23">
        <f t="shared" si="52"/>
        <v>0</v>
      </c>
      <c r="Q296" s="23">
        <f>SUM(L296:P296)</f>
        <v>932422.2999999999</v>
      </c>
      <c r="R296" s="23">
        <f t="shared" si="53"/>
        <v>0</v>
      </c>
      <c r="S296" s="70">
        <f t="shared" si="53"/>
        <v>34025.399999999994</v>
      </c>
      <c r="T296" s="70">
        <f t="shared" si="53"/>
        <v>0</v>
      </c>
      <c r="U296" s="70">
        <f t="shared" si="53"/>
        <v>0</v>
      </c>
      <c r="V296" s="23">
        <f>SUM(R296:U296)</f>
        <v>34025.399999999994</v>
      </c>
      <c r="W296" s="23">
        <f>+Q296+V296</f>
        <v>966447.7</v>
      </c>
      <c r="X296" s="23">
        <f>(+Q296/+W296)*100</f>
        <v>96.47933354282905</v>
      </c>
      <c r="Y296" s="23">
        <f>(+V296/W296)*100</f>
        <v>3.520666457170936</v>
      </c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1"/>
      <c r="J297" s="52" t="s">
        <v>55</v>
      </c>
      <c r="K297" s="53"/>
      <c r="L297" s="70">
        <f>(+L296/+L294)*100</f>
        <v>155.41502178060807</v>
      </c>
      <c r="M297" s="23">
        <f>(+M296/+M294)*100</f>
        <v>477.7787181308467</v>
      </c>
      <c r="N297" s="70">
        <f>(+N296/+N294)*100</f>
        <v>388.7563203229609</v>
      </c>
      <c r="O297" s="70"/>
      <c r="P297" s="23"/>
      <c r="Q297" s="23">
        <f>(+Q296/+Q294)*100</f>
        <v>207.86990829553648</v>
      </c>
      <c r="R297" s="23"/>
      <c r="S297" s="70">
        <f>(+S296/+S294)*100</f>
        <v>1295.0216944507877</v>
      </c>
      <c r="T297" s="70"/>
      <c r="U297" s="70"/>
      <c r="V297" s="23">
        <f>(+V296/+V294)*100</f>
        <v>1295.0216944507877</v>
      </c>
      <c r="W297" s="23">
        <f>(+W296/+W294)*100</f>
        <v>214.20071327267416</v>
      </c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 t="s">
        <v>56</v>
      </c>
      <c r="K298" s="53"/>
      <c r="L298" s="70">
        <f>(+L296/L295)*100</f>
        <v>100</v>
      </c>
      <c r="M298" s="23">
        <f>(+M296/M295)*100</f>
        <v>100</v>
      </c>
      <c r="N298" s="70">
        <f>(+N296/N295)*100</f>
        <v>100</v>
      </c>
      <c r="O298" s="70">
        <f>(+O296/O295)*100</f>
        <v>100</v>
      </c>
      <c r="P298" s="23"/>
      <c r="Q298" s="23">
        <f>(+Q296/Q295)*100</f>
        <v>100</v>
      </c>
      <c r="R298" s="23"/>
      <c r="S298" s="70">
        <f>(+S296/S295)*100</f>
        <v>100</v>
      </c>
      <c r="T298" s="70"/>
      <c r="U298" s="70"/>
      <c r="V298" s="23">
        <f>(+V296/V295)*100</f>
        <v>100</v>
      </c>
      <c r="W298" s="23">
        <f>(+W296/W295)*100</f>
        <v>100</v>
      </c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2"/>
      <c r="K299" s="53"/>
      <c r="L299" s="70"/>
      <c r="M299" s="23"/>
      <c r="N299" s="70"/>
      <c r="O299" s="70"/>
      <c r="P299" s="23"/>
      <c r="Q299" s="23"/>
      <c r="R299" s="23"/>
      <c r="S299" s="70"/>
      <c r="T299" s="70"/>
      <c r="U299" s="70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 t="s">
        <v>101</v>
      </c>
      <c r="I300" s="61"/>
      <c r="J300" s="52" t="s">
        <v>102</v>
      </c>
      <c r="K300" s="53"/>
      <c r="L300" s="70"/>
      <c r="M300" s="23"/>
      <c r="N300" s="70"/>
      <c r="O300" s="70"/>
      <c r="P300" s="23"/>
      <c r="Q300" s="23"/>
      <c r="R300" s="23"/>
      <c r="S300" s="70"/>
      <c r="T300" s="70"/>
      <c r="U300" s="70"/>
      <c r="V300" s="23"/>
      <c r="W300" s="23"/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103</v>
      </c>
      <c r="K301" s="53"/>
      <c r="L301" s="70"/>
      <c r="M301" s="23"/>
      <c r="N301" s="70"/>
      <c r="O301" s="70"/>
      <c r="P301" s="23"/>
      <c r="Q301" s="23"/>
      <c r="R301" s="23"/>
      <c r="S301" s="70"/>
      <c r="T301" s="70"/>
      <c r="U301" s="70"/>
      <c r="V301" s="23"/>
      <c r="W301" s="23"/>
      <c r="X301" s="23"/>
      <c r="Y301" s="23"/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52</v>
      </c>
      <c r="K302" s="53"/>
      <c r="L302" s="21">
        <v>98874.4</v>
      </c>
      <c r="M302" s="21"/>
      <c r="N302" s="21"/>
      <c r="O302" s="21"/>
      <c r="P302" s="21"/>
      <c r="Q302" s="21">
        <f>SUM(L302:P302)</f>
        <v>98874.4</v>
      </c>
      <c r="R302" s="21"/>
      <c r="S302" s="21"/>
      <c r="T302" s="21"/>
      <c r="U302" s="21"/>
      <c r="V302" s="21">
        <f>SUM(R302:U302)</f>
        <v>0</v>
      </c>
      <c r="W302" s="21">
        <f>+Q302+V302</f>
        <v>98874.4</v>
      </c>
      <c r="X302" s="21">
        <f>(+Q302/+W302)*100</f>
        <v>100</v>
      </c>
      <c r="Y302" s="21">
        <f>(+V302/W302)*100</f>
        <v>0</v>
      </c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2" t="s">
        <v>53</v>
      </c>
      <c r="K303" s="53"/>
      <c r="L303" s="70">
        <v>3616.8</v>
      </c>
      <c r="M303" s="23">
        <v>130971</v>
      </c>
      <c r="N303" s="70">
        <v>147508.1</v>
      </c>
      <c r="O303" s="70">
        <v>10.7</v>
      </c>
      <c r="P303" s="23"/>
      <c r="Q303" s="23">
        <f>SUM(L303:P303)</f>
        <v>282106.60000000003</v>
      </c>
      <c r="R303" s="23"/>
      <c r="S303" s="70">
        <v>33043.2</v>
      </c>
      <c r="T303" s="70"/>
      <c r="U303" s="70"/>
      <c r="V303" s="23">
        <f>SUM(R303:U303)</f>
        <v>33043.2</v>
      </c>
      <c r="W303" s="23">
        <f>+Q303+V303</f>
        <v>315149.80000000005</v>
      </c>
      <c r="X303" s="23">
        <f>(+Q303/+W303)*100</f>
        <v>89.51508139938531</v>
      </c>
      <c r="Y303" s="23">
        <f>(+V303/W303)*100</f>
        <v>10.48491860061469</v>
      </c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1"/>
      <c r="J304" s="52" t="s">
        <v>54</v>
      </c>
      <c r="K304" s="53"/>
      <c r="L304" s="70">
        <v>3616.8</v>
      </c>
      <c r="M304" s="23">
        <v>130971</v>
      </c>
      <c r="N304" s="70">
        <v>147508.1</v>
      </c>
      <c r="O304" s="70">
        <v>10.7</v>
      </c>
      <c r="P304" s="23"/>
      <c r="Q304" s="23">
        <f>SUM(L304:P304)</f>
        <v>282106.60000000003</v>
      </c>
      <c r="R304" s="23"/>
      <c r="S304" s="70">
        <v>33043.2</v>
      </c>
      <c r="T304" s="70"/>
      <c r="U304" s="70"/>
      <c r="V304" s="23">
        <f>SUM(R304:U304)</f>
        <v>33043.2</v>
      </c>
      <c r="W304" s="23">
        <f>+Q304+V304</f>
        <v>315149.80000000005</v>
      </c>
      <c r="X304" s="23">
        <f>(+Q304/+W304)*100</f>
        <v>89.51508139938531</v>
      </c>
      <c r="Y304" s="23">
        <f>(+V304/W304)*100</f>
        <v>10.48491860061469</v>
      </c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1"/>
      <c r="J305" s="52" t="s">
        <v>55</v>
      </c>
      <c r="K305" s="53"/>
      <c r="L305" s="70">
        <f>(+L304/+L302)*100</f>
        <v>3.6579741571124584</v>
      </c>
      <c r="M305" s="23"/>
      <c r="N305" s="70"/>
      <c r="O305" s="70"/>
      <c r="P305" s="23"/>
      <c r="Q305" s="23">
        <f>(+Q304/+Q302)*100</f>
        <v>285.3181409950402</v>
      </c>
      <c r="R305" s="23"/>
      <c r="S305" s="70"/>
      <c r="T305" s="70"/>
      <c r="U305" s="70"/>
      <c r="V305" s="23"/>
      <c r="W305" s="23">
        <f>(+W304/+W302)*100</f>
        <v>318.7375094058726</v>
      </c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2" t="s">
        <v>56</v>
      </c>
      <c r="K306" s="53"/>
      <c r="L306" s="70">
        <f>(+L304/L303)*100</f>
        <v>100</v>
      </c>
      <c r="M306" s="23">
        <f>(+M304/M303)*100</f>
        <v>100</v>
      </c>
      <c r="N306" s="70">
        <f>(+N304/N303)*100</f>
        <v>100</v>
      </c>
      <c r="O306" s="70">
        <f>(+O304/O303)*100</f>
        <v>100</v>
      </c>
      <c r="P306" s="23"/>
      <c r="Q306" s="23">
        <f>(+Q304/Q303)*100</f>
        <v>100</v>
      </c>
      <c r="R306" s="23"/>
      <c r="S306" s="70">
        <f>(+S304/S303)*100</f>
        <v>100</v>
      </c>
      <c r="T306" s="70"/>
      <c r="U306" s="70"/>
      <c r="V306" s="23">
        <f>(+V304/V303)*100</f>
        <v>100</v>
      </c>
      <c r="W306" s="23">
        <f>(+W304/W303)*100</f>
        <v>100</v>
      </c>
      <c r="X306" s="23"/>
      <c r="Y306" s="23"/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56"/>
      <c r="I307" s="61"/>
      <c r="J307" s="52"/>
      <c r="K307" s="53"/>
      <c r="L307" s="70"/>
      <c r="M307" s="23"/>
      <c r="N307" s="70"/>
      <c r="O307" s="70"/>
      <c r="P307" s="23"/>
      <c r="Q307" s="23"/>
      <c r="R307" s="23"/>
      <c r="S307" s="70"/>
      <c r="T307" s="70"/>
      <c r="U307" s="70"/>
      <c r="V307" s="23"/>
      <c r="W307" s="23"/>
      <c r="X307" s="23"/>
      <c r="Y307" s="23"/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 t="s">
        <v>75</v>
      </c>
      <c r="I308" s="52"/>
      <c r="J308" s="52" t="s">
        <v>76</v>
      </c>
      <c r="K308" s="53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52</v>
      </c>
      <c r="K309" s="53"/>
      <c r="L309" s="70">
        <v>100481</v>
      </c>
      <c r="M309" s="23">
        <v>21284.9</v>
      </c>
      <c r="N309" s="70">
        <v>47887.8</v>
      </c>
      <c r="O309" s="70"/>
      <c r="P309" s="23"/>
      <c r="Q309" s="23">
        <f>SUM(L309:P309)</f>
        <v>169653.7</v>
      </c>
      <c r="R309" s="23"/>
      <c r="S309" s="70">
        <v>1871</v>
      </c>
      <c r="T309" s="70"/>
      <c r="U309" s="70"/>
      <c r="V309" s="23">
        <f>SUM(R309:U309)</f>
        <v>1871</v>
      </c>
      <c r="W309" s="23">
        <f>+Q309+V309</f>
        <v>171524.7</v>
      </c>
      <c r="X309" s="23">
        <f>(+Q309/+W309)*100</f>
        <v>98.90919500223583</v>
      </c>
      <c r="Y309" s="23">
        <f>(+V309/W309)*100</f>
        <v>1.0908049977641703</v>
      </c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 t="s">
        <v>53</v>
      </c>
      <c r="K310" s="53"/>
      <c r="L310" s="70">
        <v>159396</v>
      </c>
      <c r="M310" s="23">
        <v>19708.3</v>
      </c>
      <c r="N310" s="70">
        <v>57452.2</v>
      </c>
      <c r="O310" s="70"/>
      <c r="P310" s="23"/>
      <c r="Q310" s="23">
        <f>SUM(L310:P310)</f>
        <v>236556.5</v>
      </c>
      <c r="R310" s="23"/>
      <c r="S310" s="70">
        <v>966.5</v>
      </c>
      <c r="T310" s="70"/>
      <c r="U310" s="70"/>
      <c r="V310" s="23">
        <f>SUM(R310:U310)</f>
        <v>966.5</v>
      </c>
      <c r="W310" s="23">
        <f>+Q310+V310</f>
        <v>237523</v>
      </c>
      <c r="X310" s="23">
        <f>(+Q310/+W310)*100</f>
        <v>99.5930920374027</v>
      </c>
      <c r="Y310" s="23">
        <f>(+V310/W310)*100</f>
        <v>0.4069079625973064</v>
      </c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/>
      <c r="I311" s="61"/>
      <c r="J311" s="52" t="s">
        <v>54</v>
      </c>
      <c r="K311" s="53"/>
      <c r="L311" s="70">
        <v>159396</v>
      </c>
      <c r="M311" s="23">
        <v>19708.3</v>
      </c>
      <c r="N311" s="70">
        <v>57452.2</v>
      </c>
      <c r="O311" s="70"/>
      <c r="P311" s="23"/>
      <c r="Q311" s="23">
        <f>SUM(L311:P311)</f>
        <v>236556.5</v>
      </c>
      <c r="R311" s="23"/>
      <c r="S311" s="70">
        <v>966.5</v>
      </c>
      <c r="T311" s="70"/>
      <c r="U311" s="70"/>
      <c r="V311" s="23">
        <f>SUM(R311:U311)</f>
        <v>966.5</v>
      </c>
      <c r="W311" s="23">
        <f>+Q311+V311</f>
        <v>237523</v>
      </c>
      <c r="X311" s="23">
        <f>(+Q311/+W311)*100</f>
        <v>99.5930920374027</v>
      </c>
      <c r="Y311" s="23">
        <f>(+V311/W311)*100</f>
        <v>0.4069079625973064</v>
      </c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/>
      <c r="I312" s="61"/>
      <c r="J312" s="52" t="s">
        <v>55</v>
      </c>
      <c r="K312" s="53"/>
      <c r="L312" s="70">
        <f>+L311/+L309*100</f>
        <v>158.63297538838188</v>
      </c>
      <c r="M312" s="23">
        <f>+M311/+M309*100</f>
        <v>92.59287100244774</v>
      </c>
      <c r="N312" s="70">
        <f>+N311/+N309*100</f>
        <v>119.97251909672191</v>
      </c>
      <c r="O312" s="70"/>
      <c r="P312" s="23"/>
      <c r="Q312" s="23">
        <f>+Q311/+Q309*100</f>
        <v>139.43491948598822</v>
      </c>
      <c r="R312" s="23"/>
      <c r="S312" s="70">
        <f>+S311/+S309*100</f>
        <v>51.65686798503474</v>
      </c>
      <c r="T312" s="70"/>
      <c r="U312" s="70"/>
      <c r="V312" s="23">
        <f>+V311/+V309*100</f>
        <v>51.65686798503474</v>
      </c>
      <c r="W312" s="23">
        <f>+W311/+W309*100</f>
        <v>138.47743211327582</v>
      </c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/>
      <c r="I313" s="61"/>
      <c r="J313" s="52" t="s">
        <v>56</v>
      </c>
      <c r="K313" s="53"/>
      <c r="L313" s="70">
        <f>(+L311/+L310)*100</f>
        <v>100</v>
      </c>
      <c r="M313" s="23">
        <f>(+M311/+M310)*100</f>
        <v>100</v>
      </c>
      <c r="N313" s="70">
        <f>(+N311/+N310)*100</f>
        <v>100</v>
      </c>
      <c r="O313" s="70"/>
      <c r="P313" s="23"/>
      <c r="Q313" s="23">
        <f>(+Q311/+Q310)*100</f>
        <v>100</v>
      </c>
      <c r="R313" s="23"/>
      <c r="S313" s="70">
        <f>(+S311/+S310)*100</f>
        <v>100</v>
      </c>
      <c r="T313" s="70"/>
      <c r="U313" s="70"/>
      <c r="V313" s="23">
        <f>(+V311/+V310)*100</f>
        <v>100</v>
      </c>
      <c r="W313" s="23">
        <f>(+W311/+W310)*100</f>
        <v>100</v>
      </c>
      <c r="X313" s="23"/>
      <c r="Y313" s="23"/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/>
      <c r="K314" s="53"/>
      <c r="L314" s="70"/>
      <c r="M314" s="23"/>
      <c r="N314" s="70"/>
      <c r="O314" s="70"/>
      <c r="P314" s="23"/>
      <c r="Q314" s="23"/>
      <c r="R314" s="23"/>
      <c r="S314" s="70"/>
      <c r="T314" s="70"/>
      <c r="U314" s="70"/>
      <c r="V314" s="23"/>
      <c r="W314" s="23"/>
      <c r="X314" s="23"/>
      <c r="Y314" s="23"/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116</v>
      </c>
      <c r="Z317" s="4"/>
    </row>
    <row r="318" spans="1:26" ht="23.25">
      <c r="A318" s="4"/>
      <c r="B318" s="64" t="s">
        <v>38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40</v>
      </c>
      <c r="X318" s="13"/>
      <c r="Y318" s="16"/>
      <c r="Z318" s="4"/>
    </row>
    <row r="319" spans="1:26" ht="23.25">
      <c r="A319" s="4"/>
      <c r="B319" s="17" t="s">
        <v>39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37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51" t="s">
        <v>49</v>
      </c>
      <c r="C324" s="51"/>
      <c r="D324" s="51" t="s">
        <v>57</v>
      </c>
      <c r="E324" s="51" t="s">
        <v>59</v>
      </c>
      <c r="F324" s="51" t="s">
        <v>96</v>
      </c>
      <c r="G324" s="51" t="s">
        <v>64</v>
      </c>
      <c r="H324" s="51" t="s">
        <v>77</v>
      </c>
      <c r="I324" s="61"/>
      <c r="J324" s="54" t="s">
        <v>78</v>
      </c>
      <c r="K324" s="55"/>
      <c r="L324" s="70"/>
      <c r="M324" s="70"/>
      <c r="N324" s="70"/>
      <c r="O324" s="70"/>
      <c r="P324" s="70"/>
      <c r="Q324" s="70"/>
      <c r="R324" s="70"/>
      <c r="S324" s="70"/>
      <c r="T324" s="70"/>
      <c r="U324" s="74"/>
      <c r="V324" s="23"/>
      <c r="W324" s="23"/>
      <c r="X324" s="23"/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4" t="s">
        <v>52</v>
      </c>
      <c r="K325" s="55"/>
      <c r="L325" s="70">
        <v>161079.9</v>
      </c>
      <c r="M325" s="70">
        <v>11799.6</v>
      </c>
      <c r="N325" s="70">
        <v>7152.9</v>
      </c>
      <c r="O325" s="70"/>
      <c r="P325" s="70"/>
      <c r="Q325" s="70">
        <f>SUM(L325:P325)</f>
        <v>180032.4</v>
      </c>
      <c r="R325" s="70"/>
      <c r="S325" s="70">
        <v>756.4</v>
      </c>
      <c r="T325" s="70"/>
      <c r="U325" s="70"/>
      <c r="V325" s="23">
        <f>SUM(R325:U325)</f>
        <v>756.4</v>
      </c>
      <c r="W325" s="23">
        <f>+Q325+V325</f>
        <v>180788.8</v>
      </c>
      <c r="X325" s="23">
        <f>(+Q325/+W325)*100</f>
        <v>99.58161125025444</v>
      </c>
      <c r="Y325" s="23">
        <f>(+V325/W325)*100</f>
        <v>0.4183887497455595</v>
      </c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53</v>
      </c>
      <c r="K326" s="53"/>
      <c r="L326" s="70">
        <v>397157.8</v>
      </c>
      <c r="M326" s="70">
        <v>7391.4</v>
      </c>
      <c r="N326" s="70">
        <v>9013.9</v>
      </c>
      <c r="O326" s="70">
        <v>196.1</v>
      </c>
      <c r="P326" s="70"/>
      <c r="Q326" s="23">
        <f>SUM(L326:P326)</f>
        <v>413759.2</v>
      </c>
      <c r="R326" s="70"/>
      <c r="S326" s="70">
        <v>15.7</v>
      </c>
      <c r="T326" s="70"/>
      <c r="U326" s="70"/>
      <c r="V326" s="23">
        <f>SUM(R326:U326)</f>
        <v>15.7</v>
      </c>
      <c r="W326" s="23">
        <f>+Q326+V326</f>
        <v>413774.9</v>
      </c>
      <c r="X326" s="23">
        <f>(+Q326/+W326)*100</f>
        <v>99.99620566641427</v>
      </c>
      <c r="Y326" s="23">
        <f>(+V326/W326)*100</f>
        <v>0.0037943335857249915</v>
      </c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 t="s">
        <v>54</v>
      </c>
      <c r="K327" s="53"/>
      <c r="L327" s="70">
        <v>397157.8</v>
      </c>
      <c r="M327" s="23">
        <v>7391.4</v>
      </c>
      <c r="N327" s="70">
        <v>9013.9</v>
      </c>
      <c r="O327" s="70">
        <v>196.1</v>
      </c>
      <c r="P327" s="23"/>
      <c r="Q327" s="23">
        <f>SUM(L327:P327)</f>
        <v>413759.2</v>
      </c>
      <c r="R327" s="23"/>
      <c r="S327" s="70">
        <v>15.7</v>
      </c>
      <c r="T327" s="70"/>
      <c r="U327" s="70"/>
      <c r="V327" s="23">
        <f>SUM(R327:U327)</f>
        <v>15.7</v>
      </c>
      <c r="W327" s="23">
        <f>+Q327+V327</f>
        <v>413774.9</v>
      </c>
      <c r="X327" s="23">
        <f>(+Q327/+W327)*100</f>
        <v>99.99620566641427</v>
      </c>
      <c r="Y327" s="23">
        <f>(+V327/W327)*100</f>
        <v>0.0037943335857249915</v>
      </c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1"/>
      <c r="J328" s="52" t="s">
        <v>55</v>
      </c>
      <c r="K328" s="53"/>
      <c r="L328" s="70">
        <f>(+L327/+L325)*100</f>
        <v>246.5595024580969</v>
      </c>
      <c r="M328" s="23">
        <f>(+M327/+M325)*100</f>
        <v>62.64110647818569</v>
      </c>
      <c r="N328" s="70">
        <f>(+N327/+N325)*100</f>
        <v>126.01741950817151</v>
      </c>
      <c r="O328" s="70"/>
      <c r="P328" s="23"/>
      <c r="Q328" s="23">
        <f>(+Q327/+Q325)*100</f>
        <v>229.8248537485475</v>
      </c>
      <c r="R328" s="23"/>
      <c r="S328" s="70">
        <f>(+S327/+S325)*100</f>
        <v>2.075621364357483</v>
      </c>
      <c r="T328" s="70"/>
      <c r="U328" s="70"/>
      <c r="V328" s="23">
        <f>(+V327/+V325)*100</f>
        <v>2.075621364357483</v>
      </c>
      <c r="W328" s="23">
        <f>(+W327/+W325)*100</f>
        <v>228.8719765826202</v>
      </c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2" t="s">
        <v>56</v>
      </c>
      <c r="K329" s="53"/>
      <c r="L329" s="70">
        <f>(+L327/+L326)*100</f>
        <v>100</v>
      </c>
      <c r="M329" s="23">
        <f>(+M327/+M326)*100</f>
        <v>100</v>
      </c>
      <c r="N329" s="70">
        <f>(+N327/+N326)*100</f>
        <v>100</v>
      </c>
      <c r="O329" s="70">
        <f>(+O327/+O326)*100</f>
        <v>100</v>
      </c>
      <c r="P329" s="23"/>
      <c r="Q329" s="23">
        <f>(+Q327/+Q326)*100</f>
        <v>100</v>
      </c>
      <c r="R329" s="23"/>
      <c r="S329" s="70">
        <f>(+S327/+S326)*100</f>
        <v>100</v>
      </c>
      <c r="T329" s="70"/>
      <c r="U329" s="70"/>
      <c r="V329" s="23">
        <f>(+V327/+V326)*100</f>
        <v>100</v>
      </c>
      <c r="W329" s="23">
        <f>(+W327/+W326)*100</f>
        <v>100</v>
      </c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1"/>
      <c r="J330" s="52"/>
      <c r="K330" s="53"/>
      <c r="L330" s="70"/>
      <c r="M330" s="23"/>
      <c r="N330" s="70"/>
      <c r="O330" s="70"/>
      <c r="P330" s="23"/>
      <c r="Q330" s="23"/>
      <c r="R330" s="23"/>
      <c r="S330" s="70"/>
      <c r="T330" s="70"/>
      <c r="U330" s="70"/>
      <c r="V330" s="23"/>
      <c r="W330" s="23"/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 t="s">
        <v>106</v>
      </c>
      <c r="G331" s="51"/>
      <c r="H331" s="51"/>
      <c r="I331" s="61"/>
      <c r="J331" s="52" t="s">
        <v>107</v>
      </c>
      <c r="K331" s="53"/>
      <c r="L331" s="70"/>
      <c r="M331" s="23"/>
      <c r="N331" s="70"/>
      <c r="O331" s="70"/>
      <c r="P331" s="23"/>
      <c r="Q331" s="23"/>
      <c r="R331" s="23"/>
      <c r="S331" s="70"/>
      <c r="T331" s="70"/>
      <c r="U331" s="70"/>
      <c r="V331" s="23"/>
      <c r="W331" s="23"/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1"/>
      <c r="J332" s="52" t="s">
        <v>108</v>
      </c>
      <c r="K332" s="53"/>
      <c r="L332" s="70"/>
      <c r="M332" s="23"/>
      <c r="N332" s="70"/>
      <c r="O332" s="70"/>
      <c r="P332" s="23"/>
      <c r="Q332" s="23"/>
      <c r="R332" s="23"/>
      <c r="S332" s="70"/>
      <c r="T332" s="70"/>
      <c r="U332" s="70"/>
      <c r="V332" s="23"/>
      <c r="W332" s="23"/>
      <c r="X332" s="23"/>
      <c r="Y332" s="23"/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52</v>
      </c>
      <c r="K333" s="53"/>
      <c r="L333" s="70">
        <f aca="true" t="shared" si="54" ref="L333:P335">+L341</f>
        <v>781491.8</v>
      </c>
      <c r="M333" s="23">
        <f t="shared" si="54"/>
        <v>80943.8</v>
      </c>
      <c r="N333" s="70">
        <f t="shared" si="54"/>
        <v>226532.4</v>
      </c>
      <c r="O333" s="70">
        <f t="shared" si="54"/>
        <v>0</v>
      </c>
      <c r="P333" s="23">
        <f t="shared" si="54"/>
        <v>0</v>
      </c>
      <c r="Q333" s="23">
        <f>SUM(L333:P333)</f>
        <v>1088968</v>
      </c>
      <c r="R333" s="23">
        <f aca="true" t="shared" si="55" ref="R333:U335">+R341</f>
        <v>0</v>
      </c>
      <c r="S333" s="70">
        <f t="shared" si="55"/>
        <v>22485.399999999998</v>
      </c>
      <c r="T333" s="70">
        <f t="shared" si="55"/>
        <v>0</v>
      </c>
      <c r="U333" s="70">
        <f t="shared" si="55"/>
        <v>0</v>
      </c>
      <c r="V333" s="23">
        <f>SUM(R333:U333)</f>
        <v>22485.399999999998</v>
      </c>
      <c r="W333" s="23">
        <f>+Q333+V333</f>
        <v>1111453.4</v>
      </c>
      <c r="X333" s="23">
        <f>(+Q333/+W333)*100</f>
        <v>97.97693722471857</v>
      </c>
      <c r="Y333" s="23">
        <f>(+V333/W333)*100</f>
        <v>2.023062775281447</v>
      </c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 t="s">
        <v>53</v>
      </c>
      <c r="K334" s="53"/>
      <c r="L334" s="70">
        <f t="shared" si="54"/>
        <v>565523.1</v>
      </c>
      <c r="M334" s="23">
        <f t="shared" si="54"/>
        <v>87824.2</v>
      </c>
      <c r="N334" s="70">
        <f t="shared" si="54"/>
        <v>309459.7</v>
      </c>
      <c r="O334" s="70">
        <f t="shared" si="54"/>
        <v>3406.2</v>
      </c>
      <c r="P334" s="23">
        <f t="shared" si="54"/>
        <v>0</v>
      </c>
      <c r="Q334" s="23">
        <f>SUM(L334:P334)</f>
        <v>966213.2</v>
      </c>
      <c r="R334" s="23">
        <f t="shared" si="55"/>
        <v>0</v>
      </c>
      <c r="S334" s="70">
        <f t="shared" si="55"/>
        <v>60737.1</v>
      </c>
      <c r="T334" s="70">
        <f t="shared" si="55"/>
        <v>0</v>
      </c>
      <c r="U334" s="70">
        <f t="shared" si="55"/>
        <v>0</v>
      </c>
      <c r="V334" s="23">
        <f>SUM(R334:U334)</f>
        <v>60737.1</v>
      </c>
      <c r="W334" s="23">
        <f>+Q334+V334</f>
        <v>1026950.2999999999</v>
      </c>
      <c r="X334" s="23">
        <f>(+Q334/+W334)*100</f>
        <v>94.0856826274845</v>
      </c>
      <c r="Y334" s="23">
        <f>(+V334/W334)*100</f>
        <v>5.914317372515495</v>
      </c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1"/>
      <c r="J335" s="52" t="s">
        <v>54</v>
      </c>
      <c r="K335" s="53"/>
      <c r="L335" s="70">
        <f t="shared" si="54"/>
        <v>565523.1</v>
      </c>
      <c r="M335" s="23">
        <f t="shared" si="54"/>
        <v>87786.8</v>
      </c>
      <c r="N335" s="70">
        <f t="shared" si="54"/>
        <v>309413.7</v>
      </c>
      <c r="O335" s="70">
        <f t="shared" si="54"/>
        <v>3389.6</v>
      </c>
      <c r="P335" s="23">
        <f t="shared" si="54"/>
        <v>0</v>
      </c>
      <c r="Q335" s="23">
        <f>SUM(L335:P335)</f>
        <v>966113.2000000001</v>
      </c>
      <c r="R335" s="23">
        <f t="shared" si="55"/>
        <v>0</v>
      </c>
      <c r="S335" s="70">
        <f t="shared" si="55"/>
        <v>60737.1</v>
      </c>
      <c r="T335" s="70">
        <f t="shared" si="55"/>
        <v>0</v>
      </c>
      <c r="U335" s="70">
        <f t="shared" si="55"/>
        <v>0</v>
      </c>
      <c r="V335" s="23">
        <f>SUM(R335:U335)</f>
        <v>60737.1</v>
      </c>
      <c r="W335" s="23">
        <f>+Q335+V335</f>
        <v>1026850.3</v>
      </c>
      <c r="X335" s="23">
        <f>(+Q335/+W335)*100</f>
        <v>94.08510666063009</v>
      </c>
      <c r="Y335" s="23">
        <f>(+V335/W335)*100</f>
        <v>5.9148933393699155</v>
      </c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1"/>
      <c r="J336" s="52" t="s">
        <v>55</v>
      </c>
      <c r="K336" s="53"/>
      <c r="L336" s="70">
        <f aca="true" t="shared" si="56" ref="L336:W336">(+L335/+L333)*100</f>
        <v>72.364559679321</v>
      </c>
      <c r="M336" s="23">
        <f t="shared" si="56"/>
        <v>108.4540137725187</v>
      </c>
      <c r="N336" s="70">
        <f t="shared" si="56"/>
        <v>136.5869518002723</v>
      </c>
      <c r="O336" s="70"/>
      <c r="P336" s="23"/>
      <c r="Q336" s="23">
        <f t="shared" si="56"/>
        <v>88.71823598122259</v>
      </c>
      <c r="R336" s="23"/>
      <c r="S336" s="70">
        <f t="shared" si="56"/>
        <v>270.11794319869784</v>
      </c>
      <c r="T336" s="70"/>
      <c r="U336" s="70"/>
      <c r="V336" s="23">
        <f t="shared" si="56"/>
        <v>270.11794319869784</v>
      </c>
      <c r="W336" s="23">
        <f t="shared" si="56"/>
        <v>92.38806593240886</v>
      </c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2" t="s">
        <v>56</v>
      </c>
      <c r="K337" s="53"/>
      <c r="L337" s="70">
        <f>(+L335/L334)*100</f>
        <v>100</v>
      </c>
      <c r="M337" s="23">
        <f aca="true" t="shared" si="57" ref="M337:W337">(+M335/M334)*100</f>
        <v>99.95741492663754</v>
      </c>
      <c r="N337" s="70">
        <f t="shared" si="57"/>
        <v>99.98513538273319</v>
      </c>
      <c r="O337" s="70">
        <f t="shared" si="57"/>
        <v>99.51265339674711</v>
      </c>
      <c r="P337" s="23"/>
      <c r="Q337" s="23">
        <f t="shared" si="57"/>
        <v>99.98965031734198</v>
      </c>
      <c r="R337" s="23"/>
      <c r="S337" s="70">
        <f t="shared" si="57"/>
        <v>100</v>
      </c>
      <c r="T337" s="70"/>
      <c r="U337" s="70"/>
      <c r="V337" s="23">
        <f t="shared" si="57"/>
        <v>100</v>
      </c>
      <c r="W337" s="23">
        <f t="shared" si="57"/>
        <v>99.99026243042142</v>
      </c>
      <c r="X337" s="23"/>
      <c r="Y337" s="23"/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/>
      <c r="I338" s="52"/>
      <c r="J338" s="52"/>
      <c r="K338" s="53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 t="s">
        <v>64</v>
      </c>
      <c r="H339" s="51"/>
      <c r="I339" s="61"/>
      <c r="J339" s="52" t="s">
        <v>65</v>
      </c>
      <c r="K339" s="53"/>
      <c r="L339" s="70"/>
      <c r="M339" s="23"/>
      <c r="N339" s="70"/>
      <c r="O339" s="70"/>
      <c r="P339" s="23"/>
      <c r="Q339" s="23"/>
      <c r="R339" s="23"/>
      <c r="S339" s="70"/>
      <c r="T339" s="70"/>
      <c r="U339" s="70"/>
      <c r="V339" s="23"/>
      <c r="W339" s="23"/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66</v>
      </c>
      <c r="K340" s="53"/>
      <c r="L340" s="70"/>
      <c r="M340" s="23"/>
      <c r="N340" s="70"/>
      <c r="O340" s="70"/>
      <c r="P340" s="23"/>
      <c r="Q340" s="23"/>
      <c r="R340" s="23"/>
      <c r="S340" s="70"/>
      <c r="T340" s="70"/>
      <c r="U340" s="70"/>
      <c r="V340" s="23"/>
      <c r="W340" s="23"/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52</v>
      </c>
      <c r="K341" s="53"/>
      <c r="L341" s="70">
        <f aca="true" t="shared" si="58" ref="L341:P343">+L348+L355+L370</f>
        <v>781491.8</v>
      </c>
      <c r="M341" s="23">
        <f t="shared" si="58"/>
        <v>80943.8</v>
      </c>
      <c r="N341" s="70">
        <f t="shared" si="58"/>
        <v>226532.4</v>
      </c>
      <c r="O341" s="70">
        <f t="shared" si="58"/>
        <v>0</v>
      </c>
      <c r="P341" s="23">
        <f t="shared" si="58"/>
        <v>0</v>
      </c>
      <c r="Q341" s="23">
        <f>SUM(L341:P341)</f>
        <v>1088968</v>
      </c>
      <c r="R341" s="23">
        <f aca="true" t="shared" si="59" ref="R341:U343">+R348+R355+R370</f>
        <v>0</v>
      </c>
      <c r="S341" s="70">
        <f t="shared" si="59"/>
        <v>22485.399999999998</v>
      </c>
      <c r="T341" s="70">
        <f t="shared" si="59"/>
        <v>0</v>
      </c>
      <c r="U341" s="70">
        <f t="shared" si="59"/>
        <v>0</v>
      </c>
      <c r="V341" s="23">
        <f>SUM(R341:U341)</f>
        <v>22485.399999999998</v>
      </c>
      <c r="W341" s="23">
        <f>+Q341+V341</f>
        <v>1111453.4</v>
      </c>
      <c r="X341" s="23">
        <f>(+Q341/+W341)*100</f>
        <v>97.97693722471857</v>
      </c>
      <c r="Y341" s="23">
        <f>(+V341/W341)*100</f>
        <v>2.023062775281447</v>
      </c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1"/>
      <c r="J342" s="52" t="s">
        <v>53</v>
      </c>
      <c r="K342" s="53"/>
      <c r="L342" s="70">
        <f t="shared" si="58"/>
        <v>565523.1</v>
      </c>
      <c r="M342" s="23">
        <f t="shared" si="58"/>
        <v>87824.2</v>
      </c>
      <c r="N342" s="70">
        <f t="shared" si="58"/>
        <v>309459.7</v>
      </c>
      <c r="O342" s="70">
        <f t="shared" si="58"/>
        <v>3406.2</v>
      </c>
      <c r="P342" s="23">
        <f t="shared" si="58"/>
        <v>0</v>
      </c>
      <c r="Q342" s="23">
        <f>SUM(L342:P342)</f>
        <v>966213.2</v>
      </c>
      <c r="R342" s="23">
        <f t="shared" si="59"/>
        <v>0</v>
      </c>
      <c r="S342" s="70">
        <f t="shared" si="59"/>
        <v>60737.1</v>
      </c>
      <c r="T342" s="70">
        <f t="shared" si="59"/>
        <v>0</v>
      </c>
      <c r="U342" s="70">
        <f t="shared" si="59"/>
        <v>0</v>
      </c>
      <c r="V342" s="23">
        <f>SUM(R342:U342)</f>
        <v>60737.1</v>
      </c>
      <c r="W342" s="23">
        <f>+Q342+V342</f>
        <v>1026950.2999999999</v>
      </c>
      <c r="X342" s="23">
        <f>(+Q342/+W342)*100</f>
        <v>94.0856826274845</v>
      </c>
      <c r="Y342" s="23">
        <f>(+V342/W342)*100</f>
        <v>5.914317372515495</v>
      </c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1"/>
      <c r="J343" s="52" t="s">
        <v>54</v>
      </c>
      <c r="K343" s="53"/>
      <c r="L343" s="70">
        <f t="shared" si="58"/>
        <v>565523.1</v>
      </c>
      <c r="M343" s="23">
        <f t="shared" si="58"/>
        <v>87786.8</v>
      </c>
      <c r="N343" s="70">
        <f t="shared" si="58"/>
        <v>309413.7</v>
      </c>
      <c r="O343" s="70">
        <f t="shared" si="58"/>
        <v>3389.6</v>
      </c>
      <c r="P343" s="23">
        <f t="shared" si="58"/>
        <v>0</v>
      </c>
      <c r="Q343" s="23">
        <f>SUM(L343:P343)</f>
        <v>966113.2000000001</v>
      </c>
      <c r="R343" s="23">
        <f t="shared" si="59"/>
        <v>0</v>
      </c>
      <c r="S343" s="70">
        <f t="shared" si="59"/>
        <v>60737.1</v>
      </c>
      <c r="T343" s="70">
        <f t="shared" si="59"/>
        <v>0</v>
      </c>
      <c r="U343" s="70">
        <f t="shared" si="59"/>
        <v>0</v>
      </c>
      <c r="V343" s="23">
        <f>SUM(R343:U343)</f>
        <v>60737.1</v>
      </c>
      <c r="W343" s="23">
        <f>+Q343+V343</f>
        <v>1026850.3</v>
      </c>
      <c r="X343" s="23">
        <f>(+Q343/+W343)*100</f>
        <v>94.08510666063009</v>
      </c>
      <c r="Y343" s="23">
        <f>(+V343/W343)*100</f>
        <v>5.9148933393699155</v>
      </c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2" t="s">
        <v>55</v>
      </c>
      <c r="K344" s="53"/>
      <c r="L344" s="70">
        <f>(+L343/+L341)*100</f>
        <v>72.364559679321</v>
      </c>
      <c r="M344" s="23">
        <f>(+M343/+M341)*100</f>
        <v>108.4540137725187</v>
      </c>
      <c r="N344" s="70">
        <f>(+N343/+N341)*100</f>
        <v>136.5869518002723</v>
      </c>
      <c r="O344" s="70"/>
      <c r="P344" s="23"/>
      <c r="Q344" s="23">
        <f>(+Q343/+Q341)*100</f>
        <v>88.71823598122259</v>
      </c>
      <c r="R344" s="23"/>
      <c r="S344" s="70">
        <f>(+S343/+S341)*100</f>
        <v>270.11794319869784</v>
      </c>
      <c r="T344" s="70"/>
      <c r="U344" s="70"/>
      <c r="V344" s="23">
        <f>(+V343/+V341)*100</f>
        <v>270.11794319869784</v>
      </c>
      <c r="W344" s="23">
        <f>(+W343/+W341)*100</f>
        <v>92.38806593240886</v>
      </c>
      <c r="X344" s="23"/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2" t="s">
        <v>56</v>
      </c>
      <c r="K345" s="53"/>
      <c r="L345" s="70">
        <f>(+L343/+L342)*100</f>
        <v>100</v>
      </c>
      <c r="M345" s="23">
        <f>(+M343/+M342)*100</f>
        <v>99.95741492663754</v>
      </c>
      <c r="N345" s="70">
        <f>(+N343/+N342)*100</f>
        <v>99.98513538273319</v>
      </c>
      <c r="O345" s="70">
        <f>(+O343/+O342)*100</f>
        <v>99.51265339674711</v>
      </c>
      <c r="P345" s="23"/>
      <c r="Q345" s="23">
        <f>(+Q343/+Q342)*100</f>
        <v>99.98965031734198</v>
      </c>
      <c r="R345" s="23"/>
      <c r="S345" s="70">
        <f>(+S343/+S342)*100</f>
        <v>100</v>
      </c>
      <c r="T345" s="70"/>
      <c r="U345" s="70"/>
      <c r="V345" s="23">
        <f>(+V343/+V342)*100</f>
        <v>100</v>
      </c>
      <c r="W345" s="23">
        <f>(+W343/+W342)*100</f>
        <v>99.99026243042142</v>
      </c>
      <c r="X345" s="23"/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1"/>
      <c r="J346" s="52"/>
      <c r="K346" s="53"/>
      <c r="L346" s="70"/>
      <c r="M346" s="23"/>
      <c r="N346" s="70"/>
      <c r="O346" s="70"/>
      <c r="P346" s="23"/>
      <c r="Q346" s="23"/>
      <c r="R346" s="23"/>
      <c r="S346" s="70"/>
      <c r="T346" s="70"/>
      <c r="U346" s="70"/>
      <c r="V346" s="23"/>
      <c r="W346" s="23"/>
      <c r="X346" s="23"/>
      <c r="Y346" s="23"/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 t="s">
        <v>109</v>
      </c>
      <c r="I347" s="52"/>
      <c r="J347" s="52" t="s">
        <v>110</v>
      </c>
      <c r="K347" s="53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 t="s">
        <v>52</v>
      </c>
      <c r="K348" s="53"/>
      <c r="L348" s="70">
        <v>132227.2</v>
      </c>
      <c r="M348" s="23">
        <v>16640.7</v>
      </c>
      <c r="N348" s="70">
        <v>84560.2</v>
      </c>
      <c r="O348" s="70"/>
      <c r="P348" s="23"/>
      <c r="Q348" s="23">
        <f>SUM(L348:P348)</f>
        <v>233428.10000000003</v>
      </c>
      <c r="R348" s="23"/>
      <c r="S348" s="70">
        <v>6343.9</v>
      </c>
      <c r="T348" s="70"/>
      <c r="U348" s="70"/>
      <c r="V348" s="23">
        <f>SUM(R348:U348)</f>
        <v>6343.9</v>
      </c>
      <c r="W348" s="23">
        <f>+Q348+V348</f>
        <v>239772.00000000003</v>
      </c>
      <c r="X348" s="23">
        <f>(+Q348/+W348)*100</f>
        <v>97.35419481841082</v>
      </c>
      <c r="Y348" s="23">
        <f>(+V348/W348)*100</f>
        <v>2.645805181589176</v>
      </c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1"/>
      <c r="J349" s="52" t="s">
        <v>53</v>
      </c>
      <c r="K349" s="53"/>
      <c r="L349" s="70">
        <v>126404.1</v>
      </c>
      <c r="M349" s="23">
        <v>13820.7</v>
      </c>
      <c r="N349" s="70">
        <v>89800.1</v>
      </c>
      <c r="O349" s="70">
        <v>65.6</v>
      </c>
      <c r="P349" s="23"/>
      <c r="Q349" s="23">
        <f>SUM(L349:P349)</f>
        <v>230090.50000000003</v>
      </c>
      <c r="R349" s="23"/>
      <c r="S349" s="70">
        <v>37120</v>
      </c>
      <c r="T349" s="70"/>
      <c r="U349" s="70"/>
      <c r="V349" s="23">
        <f>SUM(R349:U349)</f>
        <v>37120</v>
      </c>
      <c r="W349" s="23">
        <f>+Q349+V349</f>
        <v>267210.5</v>
      </c>
      <c r="X349" s="23">
        <f>(+Q349/+W349)*100</f>
        <v>86.10833032384582</v>
      </c>
      <c r="Y349" s="23">
        <f>(+V349/W349)*100</f>
        <v>13.891669676154192</v>
      </c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1"/>
      <c r="J350" s="52" t="s">
        <v>54</v>
      </c>
      <c r="K350" s="53"/>
      <c r="L350" s="70">
        <v>126404.1</v>
      </c>
      <c r="M350" s="23">
        <v>13790.7</v>
      </c>
      <c r="N350" s="70">
        <v>89800.1</v>
      </c>
      <c r="O350" s="70">
        <v>65.6</v>
      </c>
      <c r="P350" s="23"/>
      <c r="Q350" s="23">
        <f>SUM(L350:P350)</f>
        <v>230060.50000000003</v>
      </c>
      <c r="R350" s="23"/>
      <c r="S350" s="70">
        <v>37120</v>
      </c>
      <c r="T350" s="70"/>
      <c r="U350" s="70"/>
      <c r="V350" s="23">
        <f>SUM(R350:U350)</f>
        <v>37120</v>
      </c>
      <c r="W350" s="23">
        <f>+Q350+V350</f>
        <v>267180.5</v>
      </c>
      <c r="X350" s="23">
        <f>(+Q350/+W350)*100</f>
        <v>86.10677051656091</v>
      </c>
      <c r="Y350" s="23">
        <f>(+V350/W350)*100</f>
        <v>13.893229483439098</v>
      </c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2" t="s">
        <v>55</v>
      </c>
      <c r="K351" s="53"/>
      <c r="L351" s="70">
        <f>(+L350/+L348)*100</f>
        <v>95.59614058227052</v>
      </c>
      <c r="M351" s="23">
        <f>(+M350/+M348)*100</f>
        <v>82.87331662730534</v>
      </c>
      <c r="N351" s="70">
        <f>(+N350/+N348)*100</f>
        <v>106.19665043365556</v>
      </c>
      <c r="O351" s="70"/>
      <c r="P351" s="23"/>
      <c r="Q351" s="23">
        <f>(+Q350/+Q348)*100</f>
        <v>98.55732878775092</v>
      </c>
      <c r="R351" s="23"/>
      <c r="S351" s="70">
        <f>(+S350/+S348)*100</f>
        <v>585.1290215797853</v>
      </c>
      <c r="T351" s="70"/>
      <c r="U351" s="70"/>
      <c r="V351" s="23">
        <f>(+V350/+V348)*100</f>
        <v>585.1290215797853</v>
      </c>
      <c r="W351" s="23">
        <f>(+W350/+W348)*100</f>
        <v>111.43106784778871</v>
      </c>
      <c r="X351" s="23"/>
      <c r="Y351" s="23"/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/>
      <c r="I352" s="61"/>
      <c r="J352" s="52" t="s">
        <v>56</v>
      </c>
      <c r="K352" s="53"/>
      <c r="L352" s="70">
        <f>(+L350/L349)*100</f>
        <v>100</v>
      </c>
      <c r="M352" s="23">
        <f aca="true" t="shared" si="60" ref="M352:W352">(+M350/M349)*100</f>
        <v>99.78293429421086</v>
      </c>
      <c r="N352" s="70">
        <f t="shared" si="60"/>
        <v>100</v>
      </c>
      <c r="O352" s="70">
        <f t="shared" si="60"/>
        <v>100</v>
      </c>
      <c r="P352" s="23"/>
      <c r="Q352" s="23">
        <f t="shared" si="60"/>
        <v>99.98696165204561</v>
      </c>
      <c r="R352" s="23"/>
      <c r="S352" s="70">
        <f t="shared" si="60"/>
        <v>100</v>
      </c>
      <c r="T352" s="70"/>
      <c r="U352" s="70"/>
      <c r="V352" s="23">
        <f t="shared" si="60"/>
        <v>100</v>
      </c>
      <c r="W352" s="23">
        <f t="shared" si="60"/>
        <v>99.98877289627465</v>
      </c>
      <c r="X352" s="23"/>
      <c r="Y352" s="23"/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/>
      <c r="K353" s="53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6" t="s">
        <v>75</v>
      </c>
      <c r="I354" s="61"/>
      <c r="J354" s="52" t="s">
        <v>76</v>
      </c>
      <c r="K354" s="53"/>
      <c r="L354" s="70"/>
      <c r="M354" s="23"/>
      <c r="N354" s="70"/>
      <c r="O354" s="70"/>
      <c r="P354" s="23"/>
      <c r="Q354" s="23"/>
      <c r="R354" s="23"/>
      <c r="S354" s="70"/>
      <c r="T354" s="70"/>
      <c r="U354" s="70"/>
      <c r="V354" s="23"/>
      <c r="W354" s="23"/>
      <c r="X354" s="23"/>
      <c r="Y354" s="23"/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 t="s">
        <v>52</v>
      </c>
      <c r="K355" s="53"/>
      <c r="L355" s="70">
        <v>251565.7</v>
      </c>
      <c r="M355" s="23">
        <v>23664.8</v>
      </c>
      <c r="N355" s="70">
        <v>78653.1</v>
      </c>
      <c r="O355" s="70"/>
      <c r="P355" s="23"/>
      <c r="Q355" s="23">
        <f>SUM(L355:P355)</f>
        <v>353883.6</v>
      </c>
      <c r="R355" s="23"/>
      <c r="S355" s="70">
        <v>4661.2</v>
      </c>
      <c r="T355" s="70"/>
      <c r="U355" s="70"/>
      <c r="V355" s="23">
        <f>SUM(R355:U355)</f>
        <v>4661.2</v>
      </c>
      <c r="W355" s="23">
        <f>+Q355+V355</f>
        <v>358544.8</v>
      </c>
      <c r="X355" s="23">
        <f>(+Q355/+W355)*100</f>
        <v>98.69996720075149</v>
      </c>
      <c r="Y355" s="23">
        <f>(+V355/W355)*100</f>
        <v>1.300032799248518</v>
      </c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56"/>
      <c r="I356" s="61"/>
      <c r="J356" s="52" t="s">
        <v>53</v>
      </c>
      <c r="K356" s="53"/>
      <c r="L356" s="70">
        <v>228827.4</v>
      </c>
      <c r="M356" s="23">
        <v>36514.5</v>
      </c>
      <c r="N356" s="70">
        <v>141584.8</v>
      </c>
      <c r="O356" s="70">
        <v>2119.5</v>
      </c>
      <c r="P356" s="23"/>
      <c r="Q356" s="23">
        <f>SUM(L356:P356)</f>
        <v>409046.2</v>
      </c>
      <c r="R356" s="23"/>
      <c r="S356" s="70">
        <v>9655.2</v>
      </c>
      <c r="T356" s="70"/>
      <c r="U356" s="70"/>
      <c r="V356" s="23">
        <f>SUM(R356:U356)</f>
        <v>9655.2</v>
      </c>
      <c r="W356" s="23">
        <f>+Q356+V356</f>
        <v>418701.4</v>
      </c>
      <c r="X356" s="23">
        <f>(+Q356/+W356)*100</f>
        <v>97.69401296484797</v>
      </c>
      <c r="Y356" s="23">
        <f>(+V356/W356)*100</f>
        <v>2.30598703515202</v>
      </c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/>
      <c r="I357" s="61"/>
      <c r="J357" s="52" t="s">
        <v>54</v>
      </c>
      <c r="K357" s="53"/>
      <c r="L357" s="70">
        <v>228827.4</v>
      </c>
      <c r="M357" s="23">
        <v>36507.1</v>
      </c>
      <c r="N357" s="70">
        <v>141538.8</v>
      </c>
      <c r="O357" s="70">
        <v>2102.9</v>
      </c>
      <c r="P357" s="23"/>
      <c r="Q357" s="23">
        <f>SUM(L357:P357)</f>
        <v>408976.2</v>
      </c>
      <c r="R357" s="23"/>
      <c r="S357" s="70">
        <v>9655.2</v>
      </c>
      <c r="T357" s="70"/>
      <c r="U357" s="70"/>
      <c r="V357" s="23">
        <f>SUM(R357:U357)</f>
        <v>9655.2</v>
      </c>
      <c r="W357" s="23">
        <f>+Q357+V357</f>
        <v>418631.4</v>
      </c>
      <c r="X357" s="23">
        <f>(+Q357/+W357)*100</f>
        <v>97.69362737721059</v>
      </c>
      <c r="Y357" s="23">
        <f>(+V357/W357)*100</f>
        <v>2.3063726227894037</v>
      </c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/>
      <c r="I358" s="61"/>
      <c r="J358" s="52" t="s">
        <v>55</v>
      </c>
      <c r="K358" s="53"/>
      <c r="L358" s="70">
        <f>(+L357/+L355)*100</f>
        <v>90.96128764771986</v>
      </c>
      <c r="M358" s="23">
        <f>(+M357/+M355)*100</f>
        <v>154.267519691694</v>
      </c>
      <c r="N358" s="70">
        <f>(+N357/+N355)*100</f>
        <v>179.95323769819623</v>
      </c>
      <c r="O358" s="70"/>
      <c r="P358" s="23"/>
      <c r="Q358" s="23">
        <f>(+Q357/+Q355)*100</f>
        <v>115.56800032553079</v>
      </c>
      <c r="R358" s="23"/>
      <c r="S358" s="70">
        <f>(+S357/+S355)*100</f>
        <v>207.13979232815583</v>
      </c>
      <c r="T358" s="70"/>
      <c r="U358" s="70"/>
      <c r="V358" s="23">
        <f>(+V357/+V355)*100</f>
        <v>207.13979232815583</v>
      </c>
      <c r="W358" s="23">
        <f>(+W357/+W355)*100</f>
        <v>116.75846365642452</v>
      </c>
      <c r="X358" s="23"/>
      <c r="Y358" s="23"/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1"/>
      <c r="J359" s="52" t="s">
        <v>56</v>
      </c>
      <c r="K359" s="53"/>
      <c r="L359" s="70">
        <f>(+L357/L356)*100</f>
        <v>100</v>
      </c>
      <c r="M359" s="23">
        <f>(+M357/M356)*100</f>
        <v>99.97973407824288</v>
      </c>
      <c r="N359" s="70">
        <f>(+N357/N356)*100</f>
        <v>99.96751063673501</v>
      </c>
      <c r="O359" s="70">
        <f>(+O357/O356)*100</f>
        <v>99.21679641424865</v>
      </c>
      <c r="P359" s="23"/>
      <c r="Q359" s="23">
        <f>(+Q357/Q356)*100</f>
        <v>99.98288701863018</v>
      </c>
      <c r="R359" s="23"/>
      <c r="S359" s="70">
        <f>(+S357/S356)*100</f>
        <v>100</v>
      </c>
      <c r="T359" s="70"/>
      <c r="U359" s="70"/>
      <c r="V359" s="23">
        <f>(+V357/V356)*100</f>
        <v>100</v>
      </c>
      <c r="W359" s="23">
        <f>(+W357/W356)*100</f>
        <v>99.98328164176189</v>
      </c>
      <c r="X359" s="23"/>
      <c r="Y359" s="23"/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117</v>
      </c>
      <c r="Z362" s="4"/>
    </row>
    <row r="363" spans="1:26" ht="23.25">
      <c r="A363" s="4"/>
      <c r="B363" s="64" t="s">
        <v>38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40</v>
      </c>
      <c r="X363" s="13"/>
      <c r="Y363" s="16"/>
      <c r="Z363" s="4"/>
    </row>
    <row r="364" spans="1:26" ht="23.25">
      <c r="A364" s="4"/>
      <c r="B364" s="17" t="s">
        <v>39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37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51" t="s">
        <v>49</v>
      </c>
      <c r="C369" s="51"/>
      <c r="D369" s="51" t="s">
        <v>57</v>
      </c>
      <c r="E369" s="51" t="s">
        <v>59</v>
      </c>
      <c r="F369" s="51" t="s">
        <v>106</v>
      </c>
      <c r="G369" s="51" t="s">
        <v>64</v>
      </c>
      <c r="H369" s="51" t="s">
        <v>77</v>
      </c>
      <c r="I369" s="61"/>
      <c r="J369" s="54" t="s">
        <v>78</v>
      </c>
      <c r="K369" s="55"/>
      <c r="L369" s="70"/>
      <c r="M369" s="70"/>
      <c r="N369" s="70"/>
      <c r="O369" s="70"/>
      <c r="P369" s="70"/>
      <c r="Q369" s="70"/>
      <c r="R369" s="70"/>
      <c r="S369" s="70"/>
      <c r="T369" s="70"/>
      <c r="U369" s="74"/>
      <c r="V369" s="23"/>
      <c r="W369" s="23"/>
      <c r="X369" s="23"/>
      <c r="Y369" s="23"/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4" t="s">
        <v>52</v>
      </c>
      <c r="K370" s="55"/>
      <c r="L370" s="70">
        <v>397698.9</v>
      </c>
      <c r="M370" s="70">
        <v>40638.3</v>
      </c>
      <c r="N370" s="70">
        <v>63319.1</v>
      </c>
      <c r="O370" s="70"/>
      <c r="P370" s="70"/>
      <c r="Q370" s="70">
        <f>SUM(L370:P370)</f>
        <v>501656.3</v>
      </c>
      <c r="R370" s="70"/>
      <c r="S370" s="70">
        <v>11480.3</v>
      </c>
      <c r="T370" s="70"/>
      <c r="U370" s="70"/>
      <c r="V370" s="23">
        <f>SUM(R370:U370)</f>
        <v>11480.3</v>
      </c>
      <c r="W370" s="23">
        <f>+Q370+V370</f>
        <v>513136.6</v>
      </c>
      <c r="X370" s="23">
        <f>(+Q370/+W370)*100</f>
        <v>97.76272049197037</v>
      </c>
      <c r="Y370" s="23">
        <f>(+V370/W370)*100</f>
        <v>2.2372795080296357</v>
      </c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 t="s">
        <v>53</v>
      </c>
      <c r="K371" s="53"/>
      <c r="L371" s="70">
        <v>210291.6</v>
      </c>
      <c r="M371" s="70">
        <v>37489</v>
      </c>
      <c r="N371" s="70">
        <v>78074.8</v>
      </c>
      <c r="O371" s="70">
        <v>1221.1</v>
      </c>
      <c r="P371" s="70"/>
      <c r="Q371" s="23">
        <f>SUM(L371:P371)</f>
        <v>327076.5</v>
      </c>
      <c r="R371" s="70"/>
      <c r="S371" s="70">
        <v>13961.9</v>
      </c>
      <c r="T371" s="70"/>
      <c r="U371" s="70"/>
      <c r="V371" s="23">
        <f>SUM(R371:U371)</f>
        <v>13961.9</v>
      </c>
      <c r="W371" s="23">
        <f>+Q371+V371</f>
        <v>341038.4</v>
      </c>
      <c r="X371" s="23">
        <f>(+Q371/+W371)*100</f>
        <v>95.90606219123711</v>
      </c>
      <c r="Y371" s="23">
        <f>(+V371/W371)*100</f>
        <v>4.093937808762884</v>
      </c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1"/>
      <c r="J372" s="52" t="s">
        <v>54</v>
      </c>
      <c r="K372" s="53"/>
      <c r="L372" s="70">
        <v>210291.6</v>
      </c>
      <c r="M372" s="23">
        <v>37489</v>
      </c>
      <c r="N372" s="70">
        <v>78074.8</v>
      </c>
      <c r="O372" s="70">
        <v>1221.1</v>
      </c>
      <c r="P372" s="23"/>
      <c r="Q372" s="23">
        <f>SUM(L372:P372)</f>
        <v>327076.5</v>
      </c>
      <c r="R372" s="23"/>
      <c r="S372" s="70">
        <v>13961.9</v>
      </c>
      <c r="T372" s="70"/>
      <c r="U372" s="70"/>
      <c r="V372" s="23">
        <f>SUM(R372:U372)</f>
        <v>13961.9</v>
      </c>
      <c r="W372" s="23">
        <f>+Q372+V372</f>
        <v>341038.4</v>
      </c>
      <c r="X372" s="23">
        <f>(+Q372/+W372)*100</f>
        <v>95.90606219123711</v>
      </c>
      <c r="Y372" s="23">
        <f>(+V372/W372)*100</f>
        <v>4.093937808762884</v>
      </c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 t="s">
        <v>55</v>
      </c>
      <c r="K373" s="53"/>
      <c r="L373" s="70">
        <f aca="true" t="shared" si="61" ref="L373:W373">(+L372/+L370)*100</f>
        <v>52.87708867185702</v>
      </c>
      <c r="M373" s="23">
        <f t="shared" si="61"/>
        <v>92.25041401830293</v>
      </c>
      <c r="N373" s="70">
        <f t="shared" si="61"/>
        <v>123.30371088660452</v>
      </c>
      <c r="O373" s="70"/>
      <c r="P373" s="23"/>
      <c r="Q373" s="23">
        <f t="shared" si="61"/>
        <v>65.19932073014931</v>
      </c>
      <c r="R373" s="23"/>
      <c r="S373" s="70">
        <f t="shared" si="61"/>
        <v>121.61615985644976</v>
      </c>
      <c r="T373" s="70"/>
      <c r="U373" s="70"/>
      <c r="V373" s="23">
        <f t="shared" si="61"/>
        <v>121.61615985644976</v>
      </c>
      <c r="W373" s="23">
        <f t="shared" si="61"/>
        <v>66.46152311100008</v>
      </c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1"/>
      <c r="J374" s="52" t="s">
        <v>56</v>
      </c>
      <c r="K374" s="53"/>
      <c r="L374" s="70">
        <f>(+L372/L371)*100</f>
        <v>100</v>
      </c>
      <c r="M374" s="23">
        <f>(+M372/M371)*100</f>
        <v>100</v>
      </c>
      <c r="N374" s="70">
        <f>(+N372/N371)*100</f>
        <v>100</v>
      </c>
      <c r="O374" s="70">
        <f>(+O372/O371)*100</f>
        <v>100</v>
      </c>
      <c r="P374" s="23"/>
      <c r="Q374" s="23">
        <f>(+Q372/Q371)*100</f>
        <v>100</v>
      </c>
      <c r="R374" s="23"/>
      <c r="S374" s="70">
        <f>(+S372/S371)*100</f>
        <v>100</v>
      </c>
      <c r="T374" s="70"/>
      <c r="U374" s="70"/>
      <c r="V374" s="23">
        <f>(+V372/V371)*100</f>
        <v>100</v>
      </c>
      <c r="W374" s="23">
        <f>(+W372/W371)*100</f>
        <v>100</v>
      </c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1"/>
      <c r="J375" s="52"/>
      <c r="K375" s="53"/>
      <c r="L375" s="70"/>
      <c r="M375" s="23"/>
      <c r="N375" s="70"/>
      <c r="O375" s="70"/>
      <c r="P375" s="23"/>
      <c r="Q375" s="23"/>
      <c r="R375" s="23"/>
      <c r="S375" s="70"/>
      <c r="T375" s="70"/>
      <c r="U375" s="70"/>
      <c r="V375" s="23"/>
      <c r="W375" s="23"/>
      <c r="X375" s="23"/>
      <c r="Y375" s="23"/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2"/>
      <c r="K376" s="53"/>
      <c r="L376" s="70"/>
      <c r="M376" s="23"/>
      <c r="N376" s="70"/>
      <c r="O376" s="70"/>
      <c r="P376" s="23"/>
      <c r="Q376" s="23"/>
      <c r="R376" s="23"/>
      <c r="S376" s="70"/>
      <c r="T376" s="70"/>
      <c r="U376" s="70"/>
      <c r="V376" s="23"/>
      <c r="W376" s="23"/>
      <c r="X376" s="23"/>
      <c r="Y376" s="23"/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/>
      <c r="K377" s="53"/>
      <c r="L377" s="70"/>
      <c r="M377" s="23"/>
      <c r="N377" s="70"/>
      <c r="O377" s="70"/>
      <c r="P377" s="23"/>
      <c r="Q377" s="23"/>
      <c r="R377" s="23"/>
      <c r="S377" s="70"/>
      <c r="T377" s="70"/>
      <c r="U377" s="70"/>
      <c r="V377" s="23"/>
      <c r="W377" s="23"/>
      <c r="X377" s="23"/>
      <c r="Y377" s="23"/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/>
      <c r="K378" s="53"/>
      <c r="L378" s="70"/>
      <c r="M378" s="23"/>
      <c r="N378" s="70"/>
      <c r="O378" s="70"/>
      <c r="P378" s="23"/>
      <c r="Q378" s="23"/>
      <c r="R378" s="23"/>
      <c r="S378" s="70"/>
      <c r="T378" s="70"/>
      <c r="U378" s="70"/>
      <c r="V378" s="23"/>
      <c r="W378" s="23"/>
      <c r="X378" s="23"/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/>
      <c r="K379" s="53"/>
      <c r="L379" s="70"/>
      <c r="M379" s="23"/>
      <c r="N379" s="70"/>
      <c r="O379" s="70"/>
      <c r="P379" s="23"/>
      <c r="Q379" s="23"/>
      <c r="R379" s="23"/>
      <c r="S379" s="70"/>
      <c r="T379" s="70"/>
      <c r="U379" s="70"/>
      <c r="V379" s="23"/>
      <c r="W379" s="23"/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1"/>
      <c r="J380" s="52"/>
      <c r="K380" s="53"/>
      <c r="L380" s="70"/>
      <c r="M380" s="23"/>
      <c r="N380" s="70"/>
      <c r="O380" s="70"/>
      <c r="P380" s="23"/>
      <c r="Q380" s="23"/>
      <c r="R380" s="23"/>
      <c r="S380" s="70"/>
      <c r="T380" s="70"/>
      <c r="U380" s="70"/>
      <c r="V380" s="23"/>
      <c r="W380" s="23"/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1"/>
      <c r="J381" s="52"/>
      <c r="K381" s="53"/>
      <c r="L381" s="70"/>
      <c r="M381" s="23"/>
      <c r="N381" s="70"/>
      <c r="O381" s="70"/>
      <c r="P381" s="23"/>
      <c r="Q381" s="23"/>
      <c r="R381" s="23"/>
      <c r="S381" s="70"/>
      <c r="T381" s="70"/>
      <c r="U381" s="70"/>
      <c r="V381" s="23"/>
      <c r="W381" s="23"/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1"/>
      <c r="J382" s="52"/>
      <c r="K382" s="53"/>
      <c r="L382" s="70"/>
      <c r="M382" s="23"/>
      <c r="N382" s="70"/>
      <c r="O382" s="70"/>
      <c r="P382" s="23"/>
      <c r="Q382" s="23"/>
      <c r="R382" s="23"/>
      <c r="S382" s="70"/>
      <c r="T382" s="70"/>
      <c r="U382" s="70"/>
      <c r="V382" s="23"/>
      <c r="W382" s="23"/>
      <c r="X382" s="23"/>
      <c r="Y382" s="23"/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2"/>
      <c r="K383" s="53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/>
      <c r="K384" s="53"/>
      <c r="L384" s="70"/>
      <c r="M384" s="23"/>
      <c r="N384" s="70"/>
      <c r="O384" s="70"/>
      <c r="P384" s="23"/>
      <c r="Q384" s="23"/>
      <c r="R384" s="23"/>
      <c r="S384" s="70"/>
      <c r="T384" s="70"/>
      <c r="U384" s="70"/>
      <c r="V384" s="23"/>
      <c r="W384" s="23"/>
      <c r="X384" s="23"/>
      <c r="Y384" s="23"/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/>
      <c r="K385" s="53"/>
      <c r="L385" s="70"/>
      <c r="M385" s="23"/>
      <c r="N385" s="70"/>
      <c r="O385" s="70"/>
      <c r="P385" s="23"/>
      <c r="Q385" s="23"/>
      <c r="R385" s="23"/>
      <c r="S385" s="70"/>
      <c r="T385" s="70"/>
      <c r="U385" s="70"/>
      <c r="V385" s="23"/>
      <c r="W385" s="23"/>
      <c r="X385" s="23"/>
      <c r="Y385" s="23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/>
      <c r="K386" s="53"/>
      <c r="L386" s="70"/>
      <c r="M386" s="23"/>
      <c r="N386" s="70"/>
      <c r="O386" s="70"/>
      <c r="P386" s="23"/>
      <c r="Q386" s="23"/>
      <c r="R386" s="23"/>
      <c r="S386" s="70"/>
      <c r="T386" s="70"/>
      <c r="U386" s="70"/>
      <c r="V386" s="23"/>
      <c r="W386" s="23"/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/>
      <c r="K387" s="53"/>
      <c r="L387" s="70"/>
      <c r="M387" s="23"/>
      <c r="N387" s="70"/>
      <c r="O387" s="70"/>
      <c r="P387" s="23"/>
      <c r="Q387" s="23"/>
      <c r="R387" s="23"/>
      <c r="S387" s="70"/>
      <c r="T387" s="70"/>
      <c r="U387" s="70"/>
      <c r="V387" s="23"/>
      <c r="W387" s="23"/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1"/>
      <c r="J388" s="52"/>
      <c r="K388" s="53"/>
      <c r="L388" s="70"/>
      <c r="M388" s="23"/>
      <c r="N388" s="70"/>
      <c r="O388" s="70"/>
      <c r="P388" s="23"/>
      <c r="Q388" s="23"/>
      <c r="R388" s="23"/>
      <c r="S388" s="70"/>
      <c r="T388" s="70"/>
      <c r="U388" s="70"/>
      <c r="V388" s="23"/>
      <c r="W388" s="23"/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1"/>
      <c r="J389" s="52"/>
      <c r="K389" s="53"/>
      <c r="L389" s="70"/>
      <c r="M389" s="23"/>
      <c r="N389" s="70"/>
      <c r="O389" s="70"/>
      <c r="P389" s="23"/>
      <c r="Q389" s="23"/>
      <c r="R389" s="23"/>
      <c r="S389" s="70"/>
      <c r="T389" s="70"/>
      <c r="U389" s="70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2"/>
      <c r="K390" s="53"/>
      <c r="L390" s="70"/>
      <c r="M390" s="23"/>
      <c r="N390" s="70"/>
      <c r="O390" s="70"/>
      <c r="P390" s="23"/>
      <c r="Q390" s="23"/>
      <c r="R390" s="23"/>
      <c r="S390" s="70"/>
      <c r="T390" s="70"/>
      <c r="U390" s="70"/>
      <c r="V390" s="23"/>
      <c r="W390" s="23"/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/>
      <c r="K391" s="53"/>
      <c r="L391" s="70"/>
      <c r="M391" s="23"/>
      <c r="N391" s="70"/>
      <c r="O391" s="70"/>
      <c r="P391" s="23"/>
      <c r="Q391" s="23"/>
      <c r="R391" s="23"/>
      <c r="S391" s="70"/>
      <c r="T391" s="70"/>
      <c r="U391" s="70"/>
      <c r="V391" s="23"/>
      <c r="W391" s="23"/>
      <c r="X391" s="23"/>
      <c r="Y391" s="23"/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7"/>
      <c r="I392" s="52"/>
      <c r="J392" s="52"/>
      <c r="K392" s="53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/>
      <c r="K393" s="53"/>
      <c r="L393" s="70"/>
      <c r="M393" s="23"/>
      <c r="N393" s="70"/>
      <c r="O393" s="70"/>
      <c r="P393" s="23"/>
      <c r="Q393" s="23"/>
      <c r="R393" s="23"/>
      <c r="S393" s="70"/>
      <c r="T393" s="70"/>
      <c r="U393" s="70"/>
      <c r="V393" s="23"/>
      <c r="W393" s="23"/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/>
      <c r="K394" s="53"/>
      <c r="L394" s="70"/>
      <c r="M394" s="23"/>
      <c r="N394" s="70"/>
      <c r="O394" s="70"/>
      <c r="P394" s="23"/>
      <c r="Q394" s="23"/>
      <c r="R394" s="23"/>
      <c r="S394" s="70"/>
      <c r="T394" s="70"/>
      <c r="U394" s="70"/>
      <c r="V394" s="23"/>
      <c r="W394" s="23"/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1"/>
      <c r="J395" s="52"/>
      <c r="K395" s="53"/>
      <c r="L395" s="70"/>
      <c r="M395" s="23"/>
      <c r="N395" s="70"/>
      <c r="O395" s="70"/>
      <c r="P395" s="23"/>
      <c r="Q395" s="23"/>
      <c r="R395" s="23"/>
      <c r="S395" s="70"/>
      <c r="T395" s="70"/>
      <c r="U395" s="70"/>
      <c r="V395" s="23"/>
      <c r="W395" s="23"/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2"/>
      <c r="K396" s="53"/>
      <c r="L396" s="70"/>
      <c r="M396" s="23"/>
      <c r="N396" s="70"/>
      <c r="O396" s="70"/>
      <c r="P396" s="23"/>
      <c r="Q396" s="23"/>
      <c r="R396" s="23"/>
      <c r="S396" s="70"/>
      <c r="T396" s="70"/>
      <c r="U396" s="70"/>
      <c r="V396" s="23"/>
      <c r="W396" s="23"/>
      <c r="X396" s="23"/>
      <c r="Y396" s="23"/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/>
      <c r="I397" s="61"/>
      <c r="J397" s="52"/>
      <c r="K397" s="53"/>
      <c r="L397" s="70"/>
      <c r="M397" s="23"/>
      <c r="N397" s="70"/>
      <c r="O397" s="70"/>
      <c r="P397" s="23"/>
      <c r="Q397" s="23"/>
      <c r="R397" s="23"/>
      <c r="S397" s="70"/>
      <c r="T397" s="70"/>
      <c r="U397" s="70"/>
      <c r="V397" s="23"/>
      <c r="W397" s="23"/>
      <c r="X397" s="23"/>
      <c r="Y397" s="23"/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/>
      <c r="K398" s="53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1"/>
      <c r="J399" s="52"/>
      <c r="K399" s="53"/>
      <c r="L399" s="70"/>
      <c r="M399" s="23"/>
      <c r="N399" s="70"/>
      <c r="O399" s="70"/>
      <c r="P399" s="23"/>
      <c r="Q399" s="23"/>
      <c r="R399" s="23"/>
      <c r="S399" s="70"/>
      <c r="T399" s="70"/>
      <c r="U399" s="70"/>
      <c r="V399" s="23"/>
      <c r="W399" s="23"/>
      <c r="X399" s="23"/>
      <c r="Y399" s="23"/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/>
      <c r="K400" s="53"/>
      <c r="L400" s="70"/>
      <c r="M400" s="23"/>
      <c r="N400" s="70"/>
      <c r="O400" s="70"/>
      <c r="P400" s="23"/>
      <c r="Q400" s="23"/>
      <c r="R400" s="23"/>
      <c r="S400" s="70"/>
      <c r="T400" s="70"/>
      <c r="U400" s="70"/>
      <c r="V400" s="23"/>
      <c r="W400" s="23"/>
      <c r="X400" s="23"/>
      <c r="Y400" s="23"/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/>
      <c r="K401" s="53"/>
      <c r="L401" s="70"/>
      <c r="M401" s="23"/>
      <c r="N401" s="70"/>
      <c r="O401" s="70"/>
      <c r="P401" s="23"/>
      <c r="Q401" s="23"/>
      <c r="R401" s="23"/>
      <c r="S401" s="70"/>
      <c r="T401" s="70"/>
      <c r="U401" s="70"/>
      <c r="V401" s="23"/>
      <c r="W401" s="23"/>
      <c r="X401" s="23"/>
      <c r="Y401" s="23"/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/>
      <c r="I402" s="61"/>
      <c r="J402" s="52"/>
      <c r="K402" s="53"/>
      <c r="L402" s="70"/>
      <c r="M402" s="23"/>
      <c r="N402" s="70"/>
      <c r="O402" s="70"/>
      <c r="P402" s="23"/>
      <c r="Q402" s="23"/>
      <c r="R402" s="23"/>
      <c r="S402" s="70"/>
      <c r="T402" s="70"/>
      <c r="U402" s="70"/>
      <c r="V402" s="23"/>
      <c r="W402" s="23"/>
      <c r="X402" s="23"/>
      <c r="Y402" s="23"/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/>
      <c r="K403" s="53"/>
      <c r="L403" s="70"/>
      <c r="M403" s="23"/>
      <c r="N403" s="70"/>
      <c r="O403" s="70"/>
      <c r="P403" s="23"/>
      <c r="Q403" s="23"/>
      <c r="R403" s="23"/>
      <c r="S403" s="70"/>
      <c r="T403" s="70"/>
      <c r="U403" s="70"/>
      <c r="V403" s="23"/>
      <c r="W403" s="23"/>
      <c r="X403" s="23"/>
      <c r="Y403" s="23"/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1"/>
      <c r="J404" s="52"/>
      <c r="K404" s="53"/>
      <c r="L404" s="70"/>
      <c r="M404" s="23"/>
      <c r="N404" s="70"/>
      <c r="O404" s="70"/>
      <c r="P404" s="23"/>
      <c r="Q404" s="23"/>
      <c r="R404" s="23"/>
      <c r="S404" s="70"/>
      <c r="T404" s="70"/>
      <c r="U404" s="70"/>
      <c r="V404" s="23"/>
      <c r="W404" s="23"/>
      <c r="X404" s="23"/>
      <c r="Y404" s="23"/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"/>
    </row>
    <row r="451" spans="1:26" ht="23.25">
      <c r="A451" t="s">
        <v>30</v>
      </c>
      <c r="Z45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4" t="s">
        <v>38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40</v>
      </c>
      <c r="X65493" s="13"/>
      <c r="Y65493" s="16"/>
      <c r="Z65493" s="4"/>
    </row>
    <row r="65494" spans="1:26" ht="23.25">
      <c r="A65494" s="4"/>
      <c r="B65494" s="17" t="s">
        <v>39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37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2001-05-28T20:13:21Z</cp:lastPrinted>
  <dcterms:created xsi:type="dcterms:W3CDTF">1998-09-03T23:22:53Z</dcterms:created>
  <dcterms:modified xsi:type="dcterms:W3CDTF">2001-06-07T01:04:33Z</dcterms:modified>
  <cp:category/>
  <cp:version/>
  <cp:contentType/>
  <cp:contentStatus/>
</cp:coreProperties>
</file>