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'Hoja1'!$A$1:$Z$900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<sst xmlns="http://schemas.openxmlformats.org/spreadsheetml/2006/main" count="1745" uniqueCount="216">
  <si>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</si>
  <si>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</si>
  <si>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</si>
  <si>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</si>
  <si>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</si>
  <si>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</si>
  <si>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</si>
  <si>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</si>
  <si>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</si>
  <si>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</si>
  <si>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</si>
  <si>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</si>
  <si>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</si>
  <si>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</si>
  <si>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</si>
  <si>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</si>
  <si>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</si>
  <si>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</si>
  <si>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</si>
  <si>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</si>
  <si>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</si>
  <si>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</si>
  <si>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</si>
  <si>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</si>
  <si>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</si>
  <si>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</si>
  <si>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</si>
  <si>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</si>
  <si>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</si>
  <si>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</si>
  <si>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</si>
  <si>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</si>
  <si>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</si>
  <si>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</si>
  <si>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</si>
  <si>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</si>
  <si>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</si>
  <si>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</si>
  <si>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</si>
  <si>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</si>
  <si>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</si>
  <si>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</si>
  <si>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</si>
  <si>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</si>
  <si>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MODIFICADO</t>
  </si>
  <si>
    <t>TOTAL EJERCIDO</t>
  </si>
  <si>
    <t>Porcentaje de Ejercicio Ejer/Orig</t>
  </si>
  <si>
    <t>Porcentaje de Ejercicio Ejer/Modif</t>
  </si>
  <si>
    <t>06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</si>
  <si>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</si>
  <si>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</si>
  <si>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</si>
  <si>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</si>
  <si>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</si>
  <si>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</si>
  <si>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05</t>
  </si>
  <si>
    <t>Control Interno</t>
  </si>
  <si>
    <t>16</t>
  </si>
  <si>
    <t xml:space="preserve">Programa      de      Modernización     de      la </t>
  </si>
  <si>
    <t>Administración Pública</t>
  </si>
  <si>
    <t>000</t>
  </si>
  <si>
    <t xml:space="preserve">    Original</t>
  </si>
  <si>
    <t xml:space="preserve">    Modificado</t>
  </si>
  <si>
    <t xml:space="preserve">    Ejercido</t>
  </si>
  <si>
    <t>101</t>
  </si>
  <si>
    <t>Diseñar  políticas  públicas  y  las  estrategias</t>
  </si>
  <si>
    <t>para su implantación</t>
  </si>
  <si>
    <t>I008</t>
  </si>
  <si>
    <t>Asesorar,  promover,  difundir los conceptos y</t>
  </si>
  <si>
    <t>109</t>
  </si>
  <si>
    <t>Unidad de Desarrollo Administrativo</t>
  </si>
  <si>
    <t xml:space="preserve">   Original</t>
  </si>
  <si>
    <t>N000</t>
  </si>
  <si>
    <t>Actividad institucional no asociada a proyectos</t>
  </si>
  <si>
    <t>100</t>
  </si>
  <si>
    <t>200</t>
  </si>
  <si>
    <t>Subsecretaría    de   Atención   Ciudadana   y</t>
  </si>
  <si>
    <t>Contraloría Social</t>
  </si>
  <si>
    <t>300</t>
  </si>
  <si>
    <t>Subsecretaría  de  Normatividad  y Control de</t>
  </si>
  <si>
    <t>la Gestión Pública</t>
  </si>
  <si>
    <t>102</t>
  </si>
  <si>
    <t xml:space="preserve">Proporcionar   asesoría,   así    como    apoyo </t>
  </si>
  <si>
    <t>técnico jurídico</t>
  </si>
  <si>
    <t>110</t>
  </si>
  <si>
    <t>Unidad de Asuntos Jurídicos</t>
  </si>
  <si>
    <t>104</t>
  </si>
  <si>
    <t>Comunicar    y   difundir    las    actividades  y</t>
  </si>
  <si>
    <t>compromisos del Gobierno Federal</t>
  </si>
  <si>
    <t>111</t>
  </si>
  <si>
    <t>Dirección  General  de  Comunicación  Social</t>
  </si>
  <si>
    <t>207</t>
  </si>
  <si>
    <t>Promover la participación ciudadana</t>
  </si>
  <si>
    <t>I001</t>
  </si>
  <si>
    <t>Sistema    Electrónico     de     Contrataciones</t>
  </si>
  <si>
    <t>Gubernamentales (Compranet)</t>
  </si>
  <si>
    <t>209</t>
  </si>
  <si>
    <t>Unidad de Servicios Electrónicos Guberna-</t>
  </si>
  <si>
    <t>I002</t>
  </si>
  <si>
    <t>Sistema  Nacional  de  Quejas,  Denuncias   y</t>
  </si>
  <si>
    <t>Atención a la Ciudadanía</t>
  </si>
  <si>
    <t>210</t>
  </si>
  <si>
    <t>Dirección General de Atención Ciudadana</t>
  </si>
  <si>
    <t>213</t>
  </si>
  <si>
    <t>Dirección General de Inconformidades</t>
  </si>
  <si>
    <t>I003</t>
  </si>
  <si>
    <t>Sistema     Electrónico     de     Declaraciones</t>
  </si>
  <si>
    <t>Patrimoniales (Declaranet)</t>
  </si>
  <si>
    <t>211</t>
  </si>
  <si>
    <t>Dirección   General   de    Responsabilidades</t>
  </si>
  <si>
    <t>y Situación Patrimonial</t>
  </si>
  <si>
    <t>413</t>
  </si>
  <si>
    <t>Preservar  y conservar el patrimonio y acervo</t>
  </si>
  <si>
    <t>histórico de la Nación</t>
  </si>
  <si>
    <t>K041</t>
  </si>
  <si>
    <t>Rehabilitación y mantenimiento</t>
  </si>
  <si>
    <t>A00</t>
  </si>
  <si>
    <t>Comisión de Avalúos de Bienes Nacionales</t>
  </si>
  <si>
    <t>K042</t>
  </si>
  <si>
    <t>Proyectos y obras complementarias</t>
  </si>
  <si>
    <t>446</t>
  </si>
  <si>
    <t xml:space="preserve">   Ejercido</t>
  </si>
  <si>
    <t>601</t>
  </si>
  <si>
    <t>Medir y evaluar la gestión pública</t>
  </si>
  <si>
    <t>I004</t>
  </si>
  <si>
    <t xml:space="preserve">Sistema      de      Control      y       Evaluación </t>
  </si>
  <si>
    <t>Gubernamental</t>
  </si>
  <si>
    <t>310</t>
  </si>
  <si>
    <t>Unidad de  Seguimiento  y  Evaluación  de  la</t>
  </si>
  <si>
    <t>Gestión Pública</t>
  </si>
  <si>
    <t>112</t>
  </si>
  <si>
    <t>Contraloría Interna</t>
  </si>
  <si>
    <t>602</t>
  </si>
  <si>
    <t>I005</t>
  </si>
  <si>
    <t>Sistematizar   los  procesos  de  las auditorías</t>
  </si>
  <si>
    <t>directas, especiales y externas</t>
  </si>
  <si>
    <t>311</t>
  </si>
  <si>
    <t>Dirección          General         de        Auditoría</t>
  </si>
  <si>
    <t>603</t>
  </si>
  <si>
    <t>Controlar   el  patrimonio  inmobiliario  federal</t>
  </si>
  <si>
    <t>Comisión  de  Avalúos  de  Bienes Nacionales</t>
  </si>
  <si>
    <t>604</t>
  </si>
  <si>
    <t>Supervisar  la  descentralización  y/o  descon-</t>
  </si>
  <si>
    <t>centración administrativa</t>
  </si>
  <si>
    <t>I006</t>
  </si>
  <si>
    <t>Programa de Contraloría Social</t>
  </si>
  <si>
    <t>212</t>
  </si>
  <si>
    <t>Dirección  General  de  Operación  Regional y</t>
  </si>
  <si>
    <t>605</t>
  </si>
  <si>
    <t>Establecer  los  procesos   de   adquisiciones,</t>
  </si>
  <si>
    <t>obras públicas y servicios relacionados</t>
  </si>
  <si>
    <t>I007</t>
  </si>
  <si>
    <t xml:space="preserve">Normatividad     de      adquisiciones,     obras </t>
  </si>
  <si>
    <t>públicas,     servicios    y     bienes     muebles</t>
  </si>
  <si>
    <t>309</t>
  </si>
  <si>
    <t>Unidad  de  Normatividad   de   Adquisiciones,</t>
  </si>
  <si>
    <t>Obras    Públicas,   Servicios    y    Patrimonio</t>
  </si>
  <si>
    <t>Federal</t>
  </si>
  <si>
    <t>701</t>
  </si>
  <si>
    <t>Administrar  recursos  humanos,  materiales  y</t>
  </si>
  <si>
    <t>financieros</t>
  </si>
  <si>
    <t>400</t>
  </si>
  <si>
    <t>Oficialía Mayor</t>
  </si>
  <si>
    <t>410</t>
  </si>
  <si>
    <t>Dirección General de Administración</t>
  </si>
  <si>
    <t>412</t>
  </si>
  <si>
    <t>Dirección      General      de      Programación,</t>
  </si>
  <si>
    <t>Organización y Presupuesto</t>
  </si>
  <si>
    <t>702</t>
  </si>
  <si>
    <t>Administrar   recursos   informáticos   para   el</t>
  </si>
  <si>
    <t>desarrollo de las actividades sustantivas</t>
  </si>
  <si>
    <t>411</t>
  </si>
  <si>
    <t>Dirección General de Informática</t>
  </si>
  <si>
    <t>703</t>
  </si>
  <si>
    <t>Capacitar y formar servidores públicos</t>
  </si>
  <si>
    <t>I009</t>
  </si>
  <si>
    <t>Capacitación técnica y de calidad total</t>
  </si>
  <si>
    <t>708</t>
  </si>
  <si>
    <t>Prever    el    pago   de    los  incrementos por</t>
  </si>
  <si>
    <t>servicios personales</t>
  </si>
  <si>
    <t>09</t>
  </si>
  <si>
    <t>SEGURIDAD SOCIAL</t>
  </si>
  <si>
    <t>03</t>
  </si>
  <si>
    <t>Seguros</t>
  </si>
  <si>
    <t>707</t>
  </si>
  <si>
    <t>Pagar las  aportaciones del Gobierno Federal</t>
  </si>
  <si>
    <t>HOJA   2      DE  20   .</t>
  </si>
  <si>
    <t>HOJA   3      DE  20   .</t>
  </si>
  <si>
    <t>HOJA   4   DE  20   .</t>
  </si>
  <si>
    <t>HOJA   5    DE  20   .</t>
  </si>
  <si>
    <t>HOJA  6      DE  20   .</t>
  </si>
  <si>
    <t>HOJA  7      DE  20   .</t>
  </si>
  <si>
    <t>HOJA   8     DE  20   .</t>
  </si>
  <si>
    <t>HOJA   9     DE  20   .</t>
  </si>
  <si>
    <t>HOJA   10     DE  20   .</t>
  </si>
  <si>
    <t>HOJA   11     DE  20   .</t>
  </si>
  <si>
    <t>HOJA   12      DE  20   .</t>
  </si>
  <si>
    <t>HOJA   13     DE  20   .</t>
  </si>
  <si>
    <t>HOJA   14     DE  20   .</t>
  </si>
  <si>
    <t>HOJA   15     DE  20   .</t>
  </si>
  <si>
    <t>HOJA   16     DE  20   .</t>
  </si>
  <si>
    <t>HOJA   17     DE  20   .</t>
  </si>
  <si>
    <t>HOJA   18     DE  20   .</t>
  </si>
  <si>
    <t>HOJA   19     DE  20   .</t>
  </si>
  <si>
    <t>HOJA   20      DE  20   .</t>
  </si>
  <si>
    <t>Unidad  de  Servicios  Electrónicos  Guberna-</t>
  </si>
  <si>
    <t xml:space="preserve"> D E P E N D E N C I A  :  SECRETARIA DE CONTRALORIA Y DESARROLLO ADMINISTRATIVO</t>
  </si>
  <si>
    <t>metodologías del Promap</t>
  </si>
  <si>
    <t>Secretaría</t>
  </si>
  <si>
    <t>mentales  1_/</t>
  </si>
  <si>
    <t>Auditar a la gestión pública</t>
  </si>
  <si>
    <t>Programa Normal de Operación</t>
  </si>
  <si>
    <t>1/   Modificación de Estructura Básica según Dictámen 308 - A. 1254 de la U.S.C.</t>
  </si>
  <si>
    <t>2/   Actividad Institucional incorporada para ejercer los recursos autogenerados, de conformidad con las disposiciones de la S.H.C.P.</t>
  </si>
  <si>
    <t>mentales  1/</t>
  </si>
  <si>
    <t>Valuar activos muebles e inmuebles   2/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</si>
</sst>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  <numFmt numFmtId="176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b/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206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75"/>
      <c r="C13" s="75"/>
      <c r="D13" s="75"/>
      <c r="E13" s="75"/>
      <c r="F13" s="75"/>
      <c r="G13" s="75"/>
      <c r="H13" s="75"/>
      <c r="I13" s="61"/>
      <c r="J13" s="79" t="s">
        <v>43</v>
      </c>
      <c r="K13" s="80"/>
      <c r="L13" s="81">
        <f aca="true" t="shared" si="0" ref="L13:O14">+L20+L652</f>
        <v>739509.7999999999</v>
      </c>
      <c r="M13" s="81">
        <f t="shared" si="0"/>
        <v>18475.2</v>
      </c>
      <c r="N13" s="81">
        <f t="shared" si="0"/>
        <v>158691.80000000002</v>
      </c>
      <c r="O13" s="81">
        <f t="shared" si="0"/>
        <v>52763.2</v>
      </c>
      <c r="P13" s="81">
        <f>+P20+P653</f>
        <v>0</v>
      </c>
      <c r="Q13" s="81">
        <f>SUM(L13:P13)</f>
        <v>969439.9999999999</v>
      </c>
      <c r="R13" s="81">
        <f>+R20+R652</f>
        <v>51500</v>
      </c>
      <c r="S13" s="81">
        <f>+S20+S652</f>
        <v>16900</v>
      </c>
      <c r="T13" s="81">
        <f aca="true" t="shared" si="1" ref="R13:U15">+T20+T653</f>
        <v>0</v>
      </c>
      <c r="U13" s="81">
        <f t="shared" si="1"/>
        <v>0</v>
      </c>
      <c r="V13" s="81">
        <f>SUM(R13:U13)</f>
        <v>68400</v>
      </c>
      <c r="W13" s="81">
        <f>+V13+Q13</f>
        <v>1037839.9999999999</v>
      </c>
      <c r="X13" s="81">
        <f>Q13/W13*100</f>
        <v>93.40938873044014</v>
      </c>
      <c r="Y13" s="81">
        <f>V13/W13*100</f>
        <v>6.590611269559855</v>
      </c>
      <c r="Z13" s="78"/>
    </row>
    <row r="14" spans="1:26" ht="23.25">
      <c r="A14" s="4"/>
      <c r="B14" s="75"/>
      <c r="C14" s="75"/>
      <c r="D14" s="75"/>
      <c r="E14" s="75"/>
      <c r="F14" s="75"/>
      <c r="G14" s="75"/>
      <c r="H14" s="75"/>
      <c r="I14" s="61"/>
      <c r="J14" s="79" t="s">
        <v>44</v>
      </c>
      <c r="K14" s="80"/>
      <c r="L14" s="81">
        <f t="shared" si="0"/>
        <v>805092.7999999999</v>
      </c>
      <c r="M14" s="81">
        <f t="shared" si="0"/>
        <v>18580.4</v>
      </c>
      <c r="N14" s="81">
        <f t="shared" si="0"/>
        <v>121572.1</v>
      </c>
      <c r="O14" s="81">
        <f t="shared" si="0"/>
        <v>154303.7</v>
      </c>
      <c r="P14" s="81">
        <f>+P21+P654</f>
        <v>0</v>
      </c>
      <c r="Q14" s="81">
        <f>SUM(L14:P14)</f>
        <v>1099549</v>
      </c>
      <c r="R14" s="81">
        <f>+R21+R653</f>
        <v>55624.6</v>
      </c>
      <c r="S14" s="81">
        <f>+S21+S653</f>
        <v>13693.4</v>
      </c>
      <c r="T14" s="81">
        <f t="shared" si="1"/>
        <v>0</v>
      </c>
      <c r="U14" s="81">
        <f t="shared" si="1"/>
        <v>0</v>
      </c>
      <c r="V14" s="82">
        <f>SUM(R14:U14)</f>
        <v>69318</v>
      </c>
      <c r="W14" s="82">
        <f>+V14+Q14</f>
        <v>1168867</v>
      </c>
      <c r="X14" s="82">
        <f>Q14/W14*100</f>
        <v>94.06964179842531</v>
      </c>
      <c r="Y14" s="82">
        <f>V14/W14*100</f>
        <v>5.930358201574687</v>
      </c>
      <c r="Z14" s="78"/>
    </row>
    <row r="15" spans="1:26" ht="23.25">
      <c r="A15" s="4"/>
      <c r="B15" s="75"/>
      <c r="C15" s="75"/>
      <c r="D15" s="75"/>
      <c r="E15" s="75"/>
      <c r="F15" s="75"/>
      <c r="G15" s="75"/>
      <c r="H15" s="75"/>
      <c r="I15" s="61"/>
      <c r="J15" s="79" t="s">
        <v>45</v>
      </c>
      <c r="K15" s="80"/>
      <c r="L15" s="81">
        <f>+L22+L654</f>
        <v>788424.2</v>
      </c>
      <c r="M15" s="81">
        <f>+M22+M655</f>
        <v>13260.000000000002</v>
      </c>
      <c r="N15" s="81">
        <f>+N22+N655</f>
        <v>96713.9</v>
      </c>
      <c r="O15" s="81">
        <f>+O22+O655</f>
        <v>153653.7</v>
      </c>
      <c r="P15" s="81">
        <f>+P22+P655</f>
        <v>0</v>
      </c>
      <c r="Q15" s="81">
        <f>SUM(L15:P15)</f>
        <v>1052051.8</v>
      </c>
      <c r="R15" s="81">
        <f t="shared" si="1"/>
        <v>55624.6</v>
      </c>
      <c r="S15" s="81">
        <f t="shared" si="1"/>
        <v>10246.3</v>
      </c>
      <c r="T15" s="81">
        <f t="shared" si="1"/>
        <v>0</v>
      </c>
      <c r="U15" s="81">
        <f t="shared" si="1"/>
        <v>0</v>
      </c>
      <c r="V15" s="82">
        <f>SUM(R15:U15)</f>
        <v>65870.9</v>
      </c>
      <c r="W15" s="82">
        <f>+V15+Q15</f>
        <v>1117922.7</v>
      </c>
      <c r="X15" s="82">
        <f>Q15/W15*100</f>
        <v>94.10774108084577</v>
      </c>
      <c r="Y15" s="82">
        <f>V15/W15*100</f>
        <v>5.892258919154249</v>
      </c>
      <c r="Z15" s="78"/>
    </row>
    <row r="16" spans="1:26" ht="23.25">
      <c r="A16" s="4"/>
      <c r="B16" s="75"/>
      <c r="C16" s="75"/>
      <c r="D16" s="75"/>
      <c r="E16" s="75"/>
      <c r="F16" s="75"/>
      <c r="G16" s="75"/>
      <c r="H16" s="75"/>
      <c r="I16" s="61"/>
      <c r="J16" s="79" t="s">
        <v>46</v>
      </c>
      <c r="K16" s="80"/>
      <c r="L16" s="81">
        <f>(L15/L13)*100</f>
        <v>106.6144356707646</v>
      </c>
      <c r="M16" s="81">
        <f>(M15/M13)*100</f>
        <v>71.77188880228631</v>
      </c>
      <c r="N16" s="81">
        <f>(N15/N13)*100</f>
        <v>60.94448484420744</v>
      </c>
      <c r="O16" s="81">
        <f>(O15/O13)*100</f>
        <v>291.2137626224339</v>
      </c>
      <c r="P16" s="81"/>
      <c r="Q16" s="81">
        <f>(Q15/Q13)*100</f>
        <v>108.52160009902624</v>
      </c>
      <c r="R16" s="81">
        <f>(R15/R13)*100</f>
        <v>108.00893203883494</v>
      </c>
      <c r="S16" s="81">
        <f>(S15/S13)*100</f>
        <v>60.62899408284024</v>
      </c>
      <c r="T16" s="81"/>
      <c r="U16" s="81"/>
      <c r="V16" s="82">
        <f>(V15/V13)*100</f>
        <v>96.30248538011695</v>
      </c>
      <c r="W16" s="82">
        <f>(W15/W13)*100</f>
        <v>107.71628574732136</v>
      </c>
      <c r="X16" s="82"/>
      <c r="Y16" s="82"/>
      <c r="Z16" s="78"/>
    </row>
    <row r="17" spans="1:26" ht="23.25">
      <c r="A17" s="4"/>
      <c r="B17" s="75"/>
      <c r="C17" s="75"/>
      <c r="D17" s="75"/>
      <c r="E17" s="75"/>
      <c r="F17" s="75"/>
      <c r="G17" s="75"/>
      <c r="H17" s="75"/>
      <c r="I17" s="61"/>
      <c r="J17" s="79" t="s">
        <v>47</v>
      </c>
      <c r="K17" s="80"/>
      <c r="L17" s="81">
        <f>(L15/L14)*100</f>
        <v>97.92960513371874</v>
      </c>
      <c r="M17" s="81">
        <f>(M15/M14)*100</f>
        <v>71.3655249617877</v>
      </c>
      <c r="N17" s="81">
        <f>(N15/N14)*100</f>
        <v>79.55270987340022</v>
      </c>
      <c r="O17" s="81">
        <f>(O15/O14)*100</f>
        <v>99.5787528102048</v>
      </c>
      <c r="P17" s="81"/>
      <c r="Q17" s="81">
        <f>(Q15/Q14)*100</f>
        <v>95.68030165094962</v>
      </c>
      <c r="R17" s="81">
        <f>(R15/R14)*100</f>
        <v>100</v>
      </c>
      <c r="S17" s="81">
        <f>(S15/S14)*100</f>
        <v>74.82655878014226</v>
      </c>
      <c r="T17" s="81"/>
      <c r="U17" s="81"/>
      <c r="V17" s="82">
        <f>(V15/V14)*100</f>
        <v>95.02712138261346</v>
      </c>
      <c r="W17" s="82">
        <f>(W15/W14)*100</f>
        <v>95.64156572133527</v>
      </c>
      <c r="X17" s="82"/>
      <c r="Y17" s="82"/>
      <c r="Z17" s="78"/>
    </row>
    <row r="18" spans="1:26" ht="23.25">
      <c r="A18" s="4"/>
      <c r="B18" s="75"/>
      <c r="C18" s="75"/>
      <c r="D18" s="75"/>
      <c r="E18" s="75"/>
      <c r="F18" s="75"/>
      <c r="G18" s="75"/>
      <c r="H18" s="75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83" t="s">
        <v>48</v>
      </c>
      <c r="C19" s="75"/>
      <c r="D19" s="75"/>
      <c r="E19" s="75"/>
      <c r="F19" s="75"/>
      <c r="G19" s="75"/>
      <c r="H19" s="75"/>
      <c r="I19" s="61"/>
      <c r="J19" s="54" t="s">
        <v>49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75"/>
      <c r="C20" s="75"/>
      <c r="D20" s="75"/>
      <c r="E20" s="75"/>
      <c r="F20" s="75"/>
      <c r="G20" s="75"/>
      <c r="H20" s="75"/>
      <c r="I20" s="61"/>
      <c r="J20" s="54" t="s">
        <v>50</v>
      </c>
      <c r="K20" s="55"/>
      <c r="L20" s="70">
        <f>+L27</f>
        <v>660862.7</v>
      </c>
      <c r="M20" s="70">
        <f aca="true" t="shared" si="2" ref="M20:U22">+M27</f>
        <v>18475.2</v>
      </c>
      <c r="N20" s="70">
        <f t="shared" si="2"/>
        <v>158691.80000000002</v>
      </c>
      <c r="O20" s="70">
        <f t="shared" si="2"/>
        <v>52181</v>
      </c>
      <c r="P20" s="70">
        <f t="shared" si="2"/>
        <v>0</v>
      </c>
      <c r="Q20" s="70">
        <f>SUM(L20:P20)</f>
        <v>890210.7</v>
      </c>
      <c r="R20" s="70">
        <f t="shared" si="2"/>
        <v>51500</v>
      </c>
      <c r="S20" s="70">
        <f t="shared" si="2"/>
        <v>16900</v>
      </c>
      <c r="T20" s="70">
        <f t="shared" si="2"/>
        <v>0</v>
      </c>
      <c r="U20" s="70">
        <f t="shared" si="2"/>
        <v>0</v>
      </c>
      <c r="V20" s="23">
        <f>SUM(R20:U20)</f>
        <v>68400</v>
      </c>
      <c r="W20" s="23">
        <f>+V20+Q20</f>
        <v>958610.7</v>
      </c>
      <c r="X20" s="23">
        <f>Q20/W20*100</f>
        <v>92.86467384518032</v>
      </c>
      <c r="Y20" s="23">
        <f>V20/W20*100</f>
        <v>7.135326154819678</v>
      </c>
      <c r="Z20" s="22"/>
    </row>
    <row r="21" spans="1:26" ht="23.25">
      <c r="A21" s="4"/>
      <c r="B21" s="75"/>
      <c r="C21" s="75"/>
      <c r="D21" s="75"/>
      <c r="E21" s="75"/>
      <c r="F21" s="75"/>
      <c r="G21" s="75"/>
      <c r="H21" s="75"/>
      <c r="I21" s="61"/>
      <c r="J21" s="54" t="s">
        <v>51</v>
      </c>
      <c r="K21" s="55"/>
      <c r="L21" s="70">
        <f>+L28</f>
        <v>713691</v>
      </c>
      <c r="M21" s="70">
        <f t="shared" si="2"/>
        <v>18580.4</v>
      </c>
      <c r="N21" s="70">
        <f t="shared" si="2"/>
        <v>121572.1</v>
      </c>
      <c r="O21" s="70">
        <f t="shared" si="2"/>
        <v>153721.5</v>
      </c>
      <c r="P21" s="70">
        <f t="shared" si="2"/>
        <v>0</v>
      </c>
      <c r="Q21" s="70">
        <f>SUM(L21:P21)</f>
        <v>1007565</v>
      </c>
      <c r="R21" s="70">
        <f t="shared" si="2"/>
        <v>55624.6</v>
      </c>
      <c r="S21" s="70">
        <f t="shared" si="2"/>
        <v>13693.4</v>
      </c>
      <c r="T21" s="70">
        <f t="shared" si="2"/>
        <v>0</v>
      </c>
      <c r="U21" s="70">
        <f t="shared" si="2"/>
        <v>0</v>
      </c>
      <c r="V21" s="23">
        <f>SUM(R21:U21)</f>
        <v>69318</v>
      </c>
      <c r="W21" s="23">
        <f>+V21+Q21</f>
        <v>1076883</v>
      </c>
      <c r="X21" s="23">
        <f>Q21/W21*100</f>
        <v>93.56308902638449</v>
      </c>
      <c r="Y21" s="23">
        <f>V21/W21*100</f>
        <v>6.436910973615519</v>
      </c>
      <c r="Z21" s="22"/>
    </row>
    <row r="22" spans="1:26" ht="23.25">
      <c r="A22" s="4"/>
      <c r="B22" s="75"/>
      <c r="C22" s="75"/>
      <c r="D22" s="75"/>
      <c r="E22" s="75"/>
      <c r="F22" s="75"/>
      <c r="G22" s="75"/>
      <c r="H22" s="75"/>
      <c r="I22" s="61"/>
      <c r="J22" s="52" t="s">
        <v>52</v>
      </c>
      <c r="K22" s="53"/>
      <c r="L22" s="70">
        <f>+L29</f>
        <v>703743.9</v>
      </c>
      <c r="M22" s="70">
        <f t="shared" si="2"/>
        <v>13260.000000000002</v>
      </c>
      <c r="N22" s="70">
        <f t="shared" si="2"/>
        <v>96713.9</v>
      </c>
      <c r="O22" s="70">
        <f t="shared" si="2"/>
        <v>153653.7</v>
      </c>
      <c r="P22" s="70">
        <f t="shared" si="2"/>
        <v>0</v>
      </c>
      <c r="Q22" s="23">
        <f>SUM(L22:P22)</f>
        <v>967371.5</v>
      </c>
      <c r="R22" s="70">
        <f t="shared" si="2"/>
        <v>55624.6</v>
      </c>
      <c r="S22" s="70">
        <f t="shared" si="2"/>
        <v>10246.3</v>
      </c>
      <c r="T22" s="70">
        <f t="shared" si="2"/>
        <v>0</v>
      </c>
      <c r="U22" s="70">
        <f t="shared" si="2"/>
        <v>0</v>
      </c>
      <c r="V22" s="23">
        <f>SUM(R22:U22)</f>
        <v>65870.9</v>
      </c>
      <c r="W22" s="23">
        <f>+V22+Q22</f>
        <v>1033242.4</v>
      </c>
      <c r="X22" s="23">
        <f>Q22/W22*100</f>
        <v>93.62483575974039</v>
      </c>
      <c r="Y22" s="23">
        <f>V22/W22*100</f>
        <v>6.375164240259594</v>
      </c>
      <c r="Z22" s="4"/>
    </row>
    <row r="23" spans="1:26" ht="23.25">
      <c r="A23" s="4"/>
      <c r="B23" s="75"/>
      <c r="C23" s="75"/>
      <c r="D23" s="75"/>
      <c r="E23" s="75"/>
      <c r="F23" s="75"/>
      <c r="G23" s="75"/>
      <c r="H23" s="75"/>
      <c r="I23" s="61"/>
      <c r="J23" s="52" t="s">
        <v>53</v>
      </c>
      <c r="K23" s="53"/>
      <c r="L23" s="70">
        <f>(L22/L20)*100</f>
        <v>106.48867003690783</v>
      </c>
      <c r="M23" s="23">
        <f aca="true" t="shared" si="3" ref="M23:W23">(M22/M20)*100</f>
        <v>71.77188880228631</v>
      </c>
      <c r="N23" s="70">
        <f t="shared" si="3"/>
        <v>60.94448484420744</v>
      </c>
      <c r="O23" s="70">
        <f t="shared" si="3"/>
        <v>294.46292711906636</v>
      </c>
      <c r="P23" s="23"/>
      <c r="Q23" s="23">
        <f t="shared" si="3"/>
        <v>108.66770080386587</v>
      </c>
      <c r="R23" s="23">
        <f t="shared" si="3"/>
        <v>108.00893203883494</v>
      </c>
      <c r="S23" s="70">
        <f t="shared" si="3"/>
        <v>60.62899408284024</v>
      </c>
      <c r="T23" s="70"/>
      <c r="U23" s="70"/>
      <c r="V23" s="23">
        <f t="shared" si="3"/>
        <v>96.30248538011695</v>
      </c>
      <c r="W23" s="23">
        <f t="shared" si="3"/>
        <v>107.78540235363532</v>
      </c>
      <c r="X23" s="23"/>
      <c r="Y23" s="23"/>
      <c r="Z23" s="4"/>
    </row>
    <row r="24" spans="1:26" ht="23.25">
      <c r="A24" s="4"/>
      <c r="B24" s="75"/>
      <c r="C24" s="75"/>
      <c r="D24" s="75"/>
      <c r="E24" s="75"/>
      <c r="F24" s="75"/>
      <c r="G24" s="75"/>
      <c r="H24" s="75"/>
      <c r="I24" s="61"/>
      <c r="J24" s="52" t="s">
        <v>54</v>
      </c>
      <c r="K24" s="53"/>
      <c r="L24" s="70">
        <f>(L22/L21)*100</f>
        <v>98.60624556005331</v>
      </c>
      <c r="M24" s="23">
        <f aca="true" t="shared" si="4" ref="M24:W24">(M22/M21)*100</f>
        <v>71.3655249617877</v>
      </c>
      <c r="N24" s="70">
        <f t="shared" si="4"/>
        <v>79.55270987340022</v>
      </c>
      <c r="O24" s="70">
        <f t="shared" si="4"/>
        <v>99.95589426332687</v>
      </c>
      <c r="P24" s="23"/>
      <c r="Q24" s="23">
        <f t="shared" si="4"/>
        <v>96.01082808553294</v>
      </c>
      <c r="R24" s="23">
        <f t="shared" si="4"/>
        <v>100</v>
      </c>
      <c r="S24" s="70">
        <f t="shared" si="4"/>
        <v>74.82655878014226</v>
      </c>
      <c r="T24" s="70"/>
      <c r="U24" s="70"/>
      <c r="V24" s="23">
        <f t="shared" si="4"/>
        <v>95.02712138261346</v>
      </c>
      <c r="W24" s="23">
        <f t="shared" si="4"/>
        <v>95.94750776082454</v>
      </c>
      <c r="X24" s="23"/>
      <c r="Y24" s="23"/>
      <c r="Z24" s="4"/>
    </row>
    <row r="25" spans="1:26" ht="23.25">
      <c r="A25" s="4"/>
      <c r="B25" s="75"/>
      <c r="C25" s="75"/>
      <c r="D25" s="75"/>
      <c r="E25" s="75"/>
      <c r="F25" s="75"/>
      <c r="G25" s="75"/>
      <c r="H25" s="75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75"/>
      <c r="C26" s="83" t="s">
        <v>55</v>
      </c>
      <c r="D26" s="75"/>
      <c r="E26" s="75"/>
      <c r="F26" s="75"/>
      <c r="G26" s="75"/>
      <c r="H26" s="75"/>
      <c r="I26" s="61"/>
      <c r="J26" s="52" t="s">
        <v>56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75"/>
      <c r="C27" s="75"/>
      <c r="D27" s="75"/>
      <c r="E27" s="75"/>
      <c r="F27" s="75"/>
      <c r="G27" s="75"/>
      <c r="H27" s="75"/>
      <c r="I27" s="61"/>
      <c r="J27" s="52" t="s">
        <v>50</v>
      </c>
      <c r="K27" s="53"/>
      <c r="L27" s="70">
        <f>+L35</f>
        <v>660862.7</v>
      </c>
      <c r="M27" s="23">
        <f aca="true" t="shared" si="5" ref="M27:S29">+M35</f>
        <v>18475.2</v>
      </c>
      <c r="N27" s="70">
        <f t="shared" si="5"/>
        <v>158691.80000000002</v>
      </c>
      <c r="O27" s="70">
        <f t="shared" si="5"/>
        <v>52181</v>
      </c>
      <c r="P27" s="23">
        <f t="shared" si="5"/>
        <v>0</v>
      </c>
      <c r="Q27" s="23">
        <f>SUM(L27:P27)</f>
        <v>890210.7</v>
      </c>
      <c r="R27" s="23">
        <f t="shared" si="5"/>
        <v>51500</v>
      </c>
      <c r="S27" s="70">
        <f t="shared" si="5"/>
        <v>16900</v>
      </c>
      <c r="T27" s="70"/>
      <c r="U27" s="70"/>
      <c r="V27" s="23">
        <f>SUM(R27:U27)</f>
        <v>68400</v>
      </c>
      <c r="W27" s="23">
        <f>+V27+Q27</f>
        <v>958610.7</v>
      </c>
      <c r="X27" s="23">
        <f>Q27/W27*100</f>
        <v>92.86467384518032</v>
      </c>
      <c r="Y27" s="23">
        <f>V27/W27*100</f>
        <v>7.135326154819678</v>
      </c>
      <c r="Z27" s="4"/>
    </row>
    <row r="28" spans="1:26" ht="23.25">
      <c r="A28" s="4"/>
      <c r="B28" s="76"/>
      <c r="C28" s="77"/>
      <c r="D28" s="77"/>
      <c r="E28" s="77"/>
      <c r="F28" s="77"/>
      <c r="G28" s="77"/>
      <c r="H28" s="77"/>
      <c r="I28" s="52"/>
      <c r="J28" s="52" t="s">
        <v>51</v>
      </c>
      <c r="K28" s="53"/>
      <c r="L28" s="21">
        <f>+L36</f>
        <v>713691</v>
      </c>
      <c r="M28" s="21">
        <f t="shared" si="5"/>
        <v>18580.4</v>
      </c>
      <c r="N28" s="21">
        <f t="shared" si="5"/>
        <v>121572.1</v>
      </c>
      <c r="O28" s="21">
        <f t="shared" si="5"/>
        <v>153721.5</v>
      </c>
      <c r="P28" s="21">
        <f t="shared" si="5"/>
        <v>0</v>
      </c>
      <c r="Q28" s="21">
        <f>SUM(L28:P28)</f>
        <v>1007565</v>
      </c>
      <c r="R28" s="21">
        <f t="shared" si="5"/>
        <v>55624.6</v>
      </c>
      <c r="S28" s="21">
        <f t="shared" si="5"/>
        <v>13693.4</v>
      </c>
      <c r="T28" s="21"/>
      <c r="U28" s="21"/>
      <c r="V28" s="21">
        <f>SUM(R28:U28)</f>
        <v>69318</v>
      </c>
      <c r="W28" s="21">
        <f>+V28+Q28</f>
        <v>1076883</v>
      </c>
      <c r="X28" s="21">
        <f>Q28/W28*100</f>
        <v>93.56308902638449</v>
      </c>
      <c r="Y28" s="21">
        <f>V28/W28*100</f>
        <v>6.436910973615519</v>
      </c>
      <c r="Z28" s="4"/>
    </row>
    <row r="29" spans="1:26" ht="23.25">
      <c r="A29" s="4"/>
      <c r="B29" s="75"/>
      <c r="C29" s="75"/>
      <c r="D29" s="75"/>
      <c r="E29" s="75"/>
      <c r="F29" s="75"/>
      <c r="G29" s="75"/>
      <c r="H29" s="75"/>
      <c r="I29" s="61"/>
      <c r="J29" s="52" t="s">
        <v>52</v>
      </c>
      <c r="K29" s="53"/>
      <c r="L29" s="70">
        <f>+L37</f>
        <v>703743.9</v>
      </c>
      <c r="M29" s="23">
        <f t="shared" si="5"/>
        <v>13260.000000000002</v>
      </c>
      <c r="N29" s="70">
        <f t="shared" si="5"/>
        <v>96713.9</v>
      </c>
      <c r="O29" s="70">
        <f t="shared" si="5"/>
        <v>153653.7</v>
      </c>
      <c r="P29" s="23">
        <f t="shared" si="5"/>
        <v>0</v>
      </c>
      <c r="Q29" s="23">
        <f>SUM(L29:P29)</f>
        <v>967371.5</v>
      </c>
      <c r="R29" s="23">
        <f t="shared" si="5"/>
        <v>55624.6</v>
      </c>
      <c r="S29" s="70">
        <f t="shared" si="5"/>
        <v>10246.3</v>
      </c>
      <c r="T29" s="70"/>
      <c r="U29" s="70"/>
      <c r="V29" s="23">
        <f>SUM(R29:U29)</f>
        <v>65870.9</v>
      </c>
      <c r="W29" s="23">
        <f>+V29+Q29</f>
        <v>1033242.4</v>
      </c>
      <c r="X29" s="23">
        <f>Q29/W29*100</f>
        <v>93.62483575974039</v>
      </c>
      <c r="Y29" s="23">
        <f>V29/W29*100</f>
        <v>6.375164240259594</v>
      </c>
      <c r="Z29" s="4"/>
    </row>
    <row r="30" spans="1:26" ht="23.25">
      <c r="A30" s="4"/>
      <c r="B30" s="75"/>
      <c r="C30" s="75"/>
      <c r="D30" s="75"/>
      <c r="E30" s="75"/>
      <c r="F30" s="75"/>
      <c r="G30" s="75"/>
      <c r="H30" s="75"/>
      <c r="I30" s="61"/>
      <c r="J30" s="52" t="s">
        <v>53</v>
      </c>
      <c r="K30" s="53"/>
      <c r="L30" s="70">
        <f>(L29/L27)*100</f>
        <v>106.48867003690783</v>
      </c>
      <c r="M30" s="23">
        <f aca="true" t="shared" si="6" ref="M30:W30">(M29/M27)*100</f>
        <v>71.77188880228631</v>
      </c>
      <c r="N30" s="70">
        <f t="shared" si="6"/>
        <v>60.94448484420744</v>
      </c>
      <c r="O30" s="70">
        <f t="shared" si="6"/>
        <v>294.46292711906636</v>
      </c>
      <c r="P30" s="23"/>
      <c r="Q30" s="23">
        <f t="shared" si="6"/>
        <v>108.66770080386587</v>
      </c>
      <c r="R30" s="23">
        <f t="shared" si="6"/>
        <v>108.00893203883494</v>
      </c>
      <c r="S30" s="70">
        <f t="shared" si="6"/>
        <v>60.62899408284024</v>
      </c>
      <c r="T30" s="70"/>
      <c r="U30" s="70"/>
      <c r="V30" s="23">
        <f t="shared" si="6"/>
        <v>96.30248538011695</v>
      </c>
      <c r="W30" s="23">
        <f t="shared" si="6"/>
        <v>107.78540235363532</v>
      </c>
      <c r="X30" s="23"/>
      <c r="Y30" s="23"/>
      <c r="Z30" s="4"/>
    </row>
    <row r="31" spans="1:26" ht="23.25">
      <c r="A31" s="4"/>
      <c r="B31" s="75"/>
      <c r="C31" s="75"/>
      <c r="D31" s="75"/>
      <c r="E31" s="75"/>
      <c r="F31" s="75"/>
      <c r="G31" s="75"/>
      <c r="H31" s="75"/>
      <c r="I31" s="61"/>
      <c r="J31" s="52" t="s">
        <v>54</v>
      </c>
      <c r="K31" s="53"/>
      <c r="L31" s="70">
        <f>(L29/L28)*100</f>
        <v>98.60624556005331</v>
      </c>
      <c r="M31" s="23">
        <f aca="true" t="shared" si="7" ref="M31:W31">(M29/M28)*100</f>
        <v>71.3655249617877</v>
      </c>
      <c r="N31" s="70">
        <f t="shared" si="7"/>
        <v>79.55270987340022</v>
      </c>
      <c r="O31" s="70">
        <f t="shared" si="7"/>
        <v>99.95589426332687</v>
      </c>
      <c r="P31" s="23"/>
      <c r="Q31" s="23">
        <f t="shared" si="7"/>
        <v>96.01082808553294</v>
      </c>
      <c r="R31" s="23">
        <f t="shared" si="7"/>
        <v>100</v>
      </c>
      <c r="S31" s="70">
        <f t="shared" si="7"/>
        <v>74.82655878014226</v>
      </c>
      <c r="T31" s="70"/>
      <c r="U31" s="70"/>
      <c r="V31" s="23">
        <f t="shared" si="7"/>
        <v>95.02712138261346</v>
      </c>
      <c r="W31" s="23">
        <f t="shared" si="7"/>
        <v>95.94750776082454</v>
      </c>
      <c r="X31" s="23"/>
      <c r="Y31" s="23"/>
      <c r="Z31" s="4"/>
    </row>
    <row r="32" spans="1:26" ht="23.25">
      <c r="A32" s="4"/>
      <c r="B32" s="75"/>
      <c r="C32" s="75"/>
      <c r="D32" s="75"/>
      <c r="E32" s="75"/>
      <c r="F32" s="75"/>
      <c r="G32" s="75"/>
      <c r="H32" s="75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75"/>
      <c r="C33" s="75"/>
      <c r="D33" s="83" t="s">
        <v>57</v>
      </c>
      <c r="E33" s="75"/>
      <c r="F33" s="75"/>
      <c r="G33" s="75"/>
      <c r="H33" s="75"/>
      <c r="I33" s="61"/>
      <c r="J33" s="52" t="s">
        <v>58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75"/>
      <c r="C34" s="75"/>
      <c r="D34" s="75"/>
      <c r="E34" s="75"/>
      <c r="F34" s="75"/>
      <c r="G34" s="75"/>
      <c r="H34" s="75"/>
      <c r="I34" s="61"/>
      <c r="J34" s="52" t="s">
        <v>59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75"/>
      <c r="C35" s="75"/>
      <c r="D35" s="75"/>
      <c r="E35" s="75"/>
      <c r="F35" s="75"/>
      <c r="G35" s="75"/>
      <c r="H35" s="75"/>
      <c r="I35" s="61"/>
      <c r="J35" s="52" t="s">
        <v>50</v>
      </c>
      <c r="K35" s="53"/>
      <c r="L35" s="70">
        <f>+L42</f>
        <v>660862.7</v>
      </c>
      <c r="M35" s="23">
        <f aca="true" t="shared" si="8" ref="M35:S37">+M42</f>
        <v>18475.2</v>
      </c>
      <c r="N35" s="70">
        <f t="shared" si="8"/>
        <v>158691.80000000002</v>
      </c>
      <c r="O35" s="70">
        <f t="shared" si="8"/>
        <v>52181</v>
      </c>
      <c r="P35" s="23"/>
      <c r="Q35" s="23">
        <f>SUM(L35:P35)</f>
        <v>890210.7</v>
      </c>
      <c r="R35" s="23">
        <f t="shared" si="8"/>
        <v>51500</v>
      </c>
      <c r="S35" s="70">
        <f t="shared" si="8"/>
        <v>16900</v>
      </c>
      <c r="T35" s="70"/>
      <c r="U35" s="70"/>
      <c r="V35" s="23">
        <f>SUM(R35:U35)</f>
        <v>68400</v>
      </c>
      <c r="W35" s="23">
        <f>+V35+Q35</f>
        <v>958610.7</v>
      </c>
      <c r="X35" s="23">
        <f>Q35/W35*100</f>
        <v>92.86467384518032</v>
      </c>
      <c r="Y35" s="23">
        <f>V35/W35*100</f>
        <v>7.135326154819678</v>
      </c>
      <c r="Z35" s="4"/>
    </row>
    <row r="36" spans="1:26" ht="23.25">
      <c r="A36" s="4"/>
      <c r="B36" s="75"/>
      <c r="C36" s="75"/>
      <c r="D36" s="75"/>
      <c r="E36" s="75"/>
      <c r="F36" s="75"/>
      <c r="G36" s="75"/>
      <c r="H36" s="75"/>
      <c r="I36" s="61"/>
      <c r="J36" s="52" t="s">
        <v>51</v>
      </c>
      <c r="K36" s="53"/>
      <c r="L36" s="70">
        <f>+L43</f>
        <v>713691</v>
      </c>
      <c r="M36" s="23">
        <f t="shared" si="8"/>
        <v>18580.4</v>
      </c>
      <c r="N36" s="70">
        <f t="shared" si="8"/>
        <v>121572.1</v>
      </c>
      <c r="O36" s="70">
        <f t="shared" si="8"/>
        <v>153721.5</v>
      </c>
      <c r="P36" s="23"/>
      <c r="Q36" s="23">
        <f>SUM(L36:P36)</f>
        <v>1007565</v>
      </c>
      <c r="R36" s="23">
        <f t="shared" si="8"/>
        <v>55624.6</v>
      </c>
      <c r="S36" s="70">
        <f t="shared" si="8"/>
        <v>13693.4</v>
      </c>
      <c r="T36" s="70"/>
      <c r="U36" s="70"/>
      <c r="V36" s="23">
        <f>SUM(R36:U36)</f>
        <v>69318</v>
      </c>
      <c r="W36" s="23">
        <f>+V36+Q36</f>
        <v>1076883</v>
      </c>
      <c r="X36" s="23">
        <f>Q36/W36*100</f>
        <v>93.56308902638449</v>
      </c>
      <c r="Y36" s="23">
        <f>V36/W36*100</f>
        <v>6.436910973615519</v>
      </c>
      <c r="Z36" s="4"/>
    </row>
    <row r="37" spans="1:26" ht="23.25">
      <c r="A37" s="4"/>
      <c r="B37" s="76"/>
      <c r="C37" s="77"/>
      <c r="D37" s="77"/>
      <c r="E37" s="77"/>
      <c r="F37" s="77"/>
      <c r="G37" s="77"/>
      <c r="H37" s="77"/>
      <c r="I37" s="52"/>
      <c r="J37" s="52" t="s">
        <v>52</v>
      </c>
      <c r="K37" s="53"/>
      <c r="L37" s="21">
        <f>+L44</f>
        <v>703743.9</v>
      </c>
      <c r="M37" s="21">
        <f t="shared" si="8"/>
        <v>13260.000000000002</v>
      </c>
      <c r="N37" s="21">
        <f t="shared" si="8"/>
        <v>96713.9</v>
      </c>
      <c r="O37" s="21">
        <f t="shared" si="8"/>
        <v>153653.7</v>
      </c>
      <c r="P37" s="21"/>
      <c r="Q37" s="21">
        <f>SUM(L37:P37)</f>
        <v>967371.5</v>
      </c>
      <c r="R37" s="21">
        <f t="shared" si="8"/>
        <v>55624.6</v>
      </c>
      <c r="S37" s="21">
        <f t="shared" si="8"/>
        <v>10246.3</v>
      </c>
      <c r="T37" s="21"/>
      <c r="U37" s="21"/>
      <c r="V37" s="21">
        <f>SUM(R37:U37)</f>
        <v>65870.9</v>
      </c>
      <c r="W37" s="21">
        <f>+V37+Q37</f>
        <v>1033242.4</v>
      </c>
      <c r="X37" s="21">
        <f>Q37/W37*100</f>
        <v>93.62483575974039</v>
      </c>
      <c r="Y37" s="21">
        <f>V37/W37*100</f>
        <v>6.375164240259594</v>
      </c>
      <c r="Z37" s="4"/>
    </row>
    <row r="38" spans="1:26" ht="23.25">
      <c r="A38" s="4"/>
      <c r="B38" s="75"/>
      <c r="C38" s="75"/>
      <c r="D38" s="75"/>
      <c r="E38" s="75"/>
      <c r="F38" s="75"/>
      <c r="G38" s="75"/>
      <c r="H38" s="75"/>
      <c r="I38" s="61"/>
      <c r="J38" s="52" t="s">
        <v>53</v>
      </c>
      <c r="K38" s="53"/>
      <c r="L38" s="70">
        <f>(L37/L35)*100</f>
        <v>106.48867003690783</v>
      </c>
      <c r="M38" s="23">
        <f aca="true" t="shared" si="9" ref="M38:W38">(M37/M35)*100</f>
        <v>71.77188880228631</v>
      </c>
      <c r="N38" s="70">
        <f t="shared" si="9"/>
        <v>60.94448484420744</v>
      </c>
      <c r="O38" s="70">
        <f t="shared" si="9"/>
        <v>294.46292711906636</v>
      </c>
      <c r="P38" s="23"/>
      <c r="Q38" s="23">
        <f t="shared" si="9"/>
        <v>108.66770080386587</v>
      </c>
      <c r="R38" s="23">
        <f t="shared" si="9"/>
        <v>108.00893203883494</v>
      </c>
      <c r="S38" s="70">
        <f t="shared" si="9"/>
        <v>60.62899408284024</v>
      </c>
      <c r="T38" s="70"/>
      <c r="U38" s="70"/>
      <c r="V38" s="23">
        <f t="shared" si="9"/>
        <v>96.30248538011695</v>
      </c>
      <c r="W38" s="23">
        <f t="shared" si="9"/>
        <v>107.78540235363532</v>
      </c>
      <c r="X38" s="23"/>
      <c r="Y38" s="23"/>
      <c r="Z38" s="4"/>
    </row>
    <row r="39" spans="1:26" ht="23.25">
      <c r="A39" s="4"/>
      <c r="B39" s="75"/>
      <c r="C39" s="75"/>
      <c r="D39" s="75"/>
      <c r="E39" s="75"/>
      <c r="F39" s="75"/>
      <c r="G39" s="75"/>
      <c r="H39" s="75"/>
      <c r="I39" s="61"/>
      <c r="J39" s="52" t="s">
        <v>54</v>
      </c>
      <c r="K39" s="53"/>
      <c r="L39" s="70">
        <f>(L37/L36)*100</f>
        <v>98.60624556005331</v>
      </c>
      <c r="M39" s="23">
        <f aca="true" t="shared" si="10" ref="M39:W39">(M37/M36)*100</f>
        <v>71.3655249617877</v>
      </c>
      <c r="N39" s="70">
        <f t="shared" si="10"/>
        <v>79.55270987340022</v>
      </c>
      <c r="O39" s="70">
        <f t="shared" si="10"/>
        <v>99.95589426332687</v>
      </c>
      <c r="P39" s="23"/>
      <c r="Q39" s="23">
        <f t="shared" si="10"/>
        <v>96.01082808553294</v>
      </c>
      <c r="R39" s="23">
        <f t="shared" si="10"/>
        <v>100</v>
      </c>
      <c r="S39" s="70">
        <f t="shared" si="10"/>
        <v>74.82655878014226</v>
      </c>
      <c r="T39" s="70"/>
      <c r="U39" s="70"/>
      <c r="V39" s="23">
        <f t="shared" si="10"/>
        <v>95.02712138261346</v>
      </c>
      <c r="W39" s="23">
        <f t="shared" si="10"/>
        <v>95.94750776082454</v>
      </c>
      <c r="X39" s="23"/>
      <c r="Y39" s="23"/>
      <c r="Z39" s="4"/>
    </row>
    <row r="40" spans="1:26" ht="23.25">
      <c r="A40" s="4"/>
      <c r="B40" s="75"/>
      <c r="C40" s="75"/>
      <c r="D40" s="75"/>
      <c r="E40" s="75"/>
      <c r="F40" s="75"/>
      <c r="G40" s="75"/>
      <c r="H40" s="75"/>
      <c r="I40" s="61"/>
      <c r="J40" s="52"/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75"/>
      <c r="C41" s="75"/>
      <c r="D41" s="75"/>
      <c r="E41" s="83" t="s">
        <v>60</v>
      </c>
      <c r="F41" s="75"/>
      <c r="G41" s="75"/>
      <c r="H41" s="75"/>
      <c r="I41" s="61"/>
      <c r="J41" s="52" t="s">
        <v>211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75"/>
      <c r="C42" s="75"/>
      <c r="D42" s="75"/>
      <c r="E42" s="75"/>
      <c r="F42" s="75"/>
      <c r="G42" s="75"/>
      <c r="H42" s="75"/>
      <c r="I42" s="61"/>
      <c r="J42" s="52" t="s">
        <v>61</v>
      </c>
      <c r="K42" s="53"/>
      <c r="L42" s="70">
        <f>+L59+L128+L160+L190+L269+L314+L344+L390+L422+L444+L476+L510+L563+L584+L615</f>
        <v>660862.7</v>
      </c>
      <c r="M42" s="23">
        <f>+M59+M128+M160+M190+M269+M314+M344+M390+M422+M444+M476+M510+M563+M584+M615</f>
        <v>18475.2</v>
      </c>
      <c r="N42" s="70">
        <f>+N59+N128+N160+N190+N269+N314+N344+N390+N422+N444+N476+N510+N563+N584+N615</f>
        <v>158691.80000000002</v>
      </c>
      <c r="O42" s="70">
        <f>+O59+O128+O160+O190+O269+O314+O344+O390+O422+O444+O476+O510+O563+O584+O615</f>
        <v>52181</v>
      </c>
      <c r="P42" s="23"/>
      <c r="Q42" s="23">
        <f>SUM(L42:P42)</f>
        <v>890210.7</v>
      </c>
      <c r="R42" s="23">
        <f>+R59+R128+R160+R190+R269+R314+R344+R390+R422+R444+R476+R510+R563+R584+R615</f>
        <v>51500</v>
      </c>
      <c r="S42" s="70">
        <f>+S59+S128+S160+S190+S269+S314+S344+S390+S422+S444+S476+S510+S563+S584+S615</f>
        <v>16900</v>
      </c>
      <c r="T42" s="70"/>
      <c r="U42" s="70"/>
      <c r="V42" s="23">
        <f>SUM(R42:U42)</f>
        <v>68400</v>
      </c>
      <c r="W42" s="23">
        <f>+V42+Q42</f>
        <v>958610.7</v>
      </c>
      <c r="X42" s="23">
        <f>Q42/W42*100</f>
        <v>92.86467384518032</v>
      </c>
      <c r="Y42" s="23">
        <f>V42/W42*100</f>
        <v>7.135326154819678</v>
      </c>
      <c r="Z42" s="4"/>
    </row>
    <row r="43" spans="1:26" ht="23.25">
      <c r="A43" s="4"/>
      <c r="B43" s="75"/>
      <c r="C43" s="75"/>
      <c r="D43" s="75"/>
      <c r="E43" s="75"/>
      <c r="F43" s="75"/>
      <c r="G43" s="75"/>
      <c r="H43" s="75"/>
      <c r="I43" s="61"/>
      <c r="J43" s="52" t="s">
        <v>62</v>
      </c>
      <c r="K43" s="53"/>
      <c r="L43" s="70">
        <f aca="true" t="shared" si="11" ref="L43:O44">+L60+L129+L161+L191+L279+L324+L345+L391+L423+L445+L477+L511+L564+L594+L616</f>
        <v>713691</v>
      </c>
      <c r="M43" s="23">
        <f t="shared" si="11"/>
        <v>18580.4</v>
      </c>
      <c r="N43" s="70">
        <f t="shared" si="11"/>
        <v>121572.1</v>
      </c>
      <c r="O43" s="70">
        <f t="shared" si="11"/>
        <v>153721.5</v>
      </c>
      <c r="P43" s="23"/>
      <c r="Q43" s="23">
        <f>SUM(L43:P43)</f>
        <v>1007565</v>
      </c>
      <c r="R43" s="23">
        <f>+R60+R129+R161+R191+R279+R324+R345+R391+R423+R445+R477+R511+R564+R594+R616</f>
        <v>55624.6</v>
      </c>
      <c r="S43" s="70">
        <f>+S60+S129+S161+S191+S279+S324+S345+S391+S423+S445+S477+S511+S564+S594+S616</f>
        <v>13693.4</v>
      </c>
      <c r="T43" s="70"/>
      <c r="U43" s="70"/>
      <c r="V43" s="23">
        <f>SUM(R43:U43)</f>
        <v>69318</v>
      </c>
      <c r="W43" s="23">
        <f>+V43+Q43</f>
        <v>1076883</v>
      </c>
      <c r="X43" s="23">
        <f>Q43/W43*100</f>
        <v>93.56308902638449</v>
      </c>
      <c r="Y43" s="23">
        <f>V43/W43*100</f>
        <v>6.436910973615519</v>
      </c>
      <c r="Z43" s="4"/>
    </row>
    <row r="44" spans="1:26" ht="23.25">
      <c r="A44" s="4"/>
      <c r="B44" s="75"/>
      <c r="C44" s="75"/>
      <c r="D44" s="75"/>
      <c r="E44" s="75"/>
      <c r="F44" s="75"/>
      <c r="G44" s="75"/>
      <c r="H44" s="75"/>
      <c r="I44" s="61"/>
      <c r="J44" s="52" t="s">
        <v>63</v>
      </c>
      <c r="K44" s="53"/>
      <c r="L44" s="70">
        <f t="shared" si="11"/>
        <v>703743.9</v>
      </c>
      <c r="M44" s="23">
        <f t="shared" si="11"/>
        <v>13260.000000000002</v>
      </c>
      <c r="N44" s="70">
        <f t="shared" si="11"/>
        <v>96713.9</v>
      </c>
      <c r="O44" s="70">
        <f t="shared" si="11"/>
        <v>153653.7</v>
      </c>
      <c r="P44" s="23"/>
      <c r="Q44" s="23">
        <f>SUM(L44:P44)</f>
        <v>967371.5</v>
      </c>
      <c r="R44" s="23">
        <f>+R61+R130+R162+R192+R280+R325+R346+R392+R424+R446+R478+R512+R565+R595+R617</f>
        <v>55624.6</v>
      </c>
      <c r="S44" s="70">
        <f>+S61+S130+S162+S192+S280+S325+S346+S392+S424+S446+S478+S512+S565+S595+S617</f>
        <v>10246.3</v>
      </c>
      <c r="T44" s="70"/>
      <c r="U44" s="70"/>
      <c r="V44" s="23">
        <f>SUM(R44:U44)</f>
        <v>65870.9</v>
      </c>
      <c r="W44" s="23">
        <f>+V44+Q44</f>
        <v>1033242.4</v>
      </c>
      <c r="X44" s="23">
        <f>Q44/W44*100</f>
        <v>93.62483575974039</v>
      </c>
      <c r="Y44" s="23">
        <f>V44/W44*100</f>
        <v>6.375164240259594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186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48</v>
      </c>
      <c r="C54" s="51" t="s">
        <v>55</v>
      </c>
      <c r="D54" s="51" t="s">
        <v>57</v>
      </c>
      <c r="E54" s="51" t="s">
        <v>60</v>
      </c>
      <c r="F54" s="51"/>
      <c r="G54" s="51"/>
      <c r="H54" s="51"/>
      <c r="I54" s="61"/>
      <c r="J54" s="54" t="s">
        <v>53</v>
      </c>
      <c r="K54" s="55"/>
      <c r="L54" s="70">
        <f>(L44/L42)*100</f>
        <v>106.48867003690783</v>
      </c>
      <c r="M54" s="70">
        <f aca="true" t="shared" si="12" ref="M54:W54">(M44/M42)*100</f>
        <v>71.77188880228631</v>
      </c>
      <c r="N54" s="70">
        <f t="shared" si="12"/>
        <v>60.94448484420744</v>
      </c>
      <c r="O54" s="70">
        <f t="shared" si="12"/>
        <v>294.46292711906636</v>
      </c>
      <c r="P54" s="70"/>
      <c r="Q54" s="70">
        <f t="shared" si="12"/>
        <v>108.66770080386587</v>
      </c>
      <c r="R54" s="70">
        <f t="shared" si="12"/>
        <v>108.00893203883494</v>
      </c>
      <c r="S54" s="70">
        <f t="shared" si="12"/>
        <v>60.62899408284024</v>
      </c>
      <c r="T54" s="70"/>
      <c r="U54" s="74"/>
      <c r="V54" s="23">
        <f t="shared" si="12"/>
        <v>96.30248538011695</v>
      </c>
      <c r="W54" s="23">
        <f t="shared" si="12"/>
        <v>107.78540235363532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54</v>
      </c>
      <c r="K55" s="55"/>
      <c r="L55" s="70">
        <f>(L44/L43)*100</f>
        <v>98.60624556005331</v>
      </c>
      <c r="M55" s="70">
        <f aca="true" t="shared" si="13" ref="M55:W55">(M44/M43)*100</f>
        <v>71.3655249617877</v>
      </c>
      <c r="N55" s="70">
        <f t="shared" si="13"/>
        <v>79.55270987340022</v>
      </c>
      <c r="O55" s="70">
        <f t="shared" si="13"/>
        <v>99.95589426332687</v>
      </c>
      <c r="P55" s="70"/>
      <c r="Q55" s="70">
        <f t="shared" si="13"/>
        <v>96.01082808553294</v>
      </c>
      <c r="R55" s="70">
        <f t="shared" si="13"/>
        <v>100</v>
      </c>
      <c r="S55" s="70">
        <f t="shared" si="13"/>
        <v>74.82655878014226</v>
      </c>
      <c r="T55" s="70"/>
      <c r="U55" s="70"/>
      <c r="V55" s="23">
        <f t="shared" si="13"/>
        <v>95.02712138261346</v>
      </c>
      <c r="W55" s="23">
        <f t="shared" si="13"/>
        <v>95.94750776082454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 t="s">
        <v>64</v>
      </c>
      <c r="G57" s="51"/>
      <c r="H57" s="51"/>
      <c r="I57" s="61"/>
      <c r="J57" s="52" t="s">
        <v>65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>
        <f>+V57+Q57</f>
        <v>0</v>
      </c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66</v>
      </c>
      <c r="K58" s="53"/>
      <c r="L58" s="70"/>
      <c r="M58" s="23"/>
      <c r="N58" s="70"/>
      <c r="O58" s="70"/>
      <c r="P58" s="23"/>
      <c r="Q58" s="23"/>
      <c r="R58" s="23"/>
      <c r="S58" s="70"/>
      <c r="T58" s="70"/>
      <c r="U58" s="70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50</v>
      </c>
      <c r="K59" s="53"/>
      <c r="L59" s="70">
        <f>+L67+L81</f>
        <v>109806.7</v>
      </c>
      <c r="M59" s="23">
        <f aca="true" t="shared" si="14" ref="M59:P61">+M67+M81</f>
        <v>2294.8</v>
      </c>
      <c r="N59" s="70">
        <f t="shared" si="14"/>
        <v>14358.8</v>
      </c>
      <c r="O59" s="70">
        <f t="shared" si="14"/>
        <v>17800</v>
      </c>
      <c r="P59" s="23">
        <f t="shared" si="14"/>
        <v>0</v>
      </c>
      <c r="Q59" s="23">
        <f>SUM(L59:P59)</f>
        <v>144260.3</v>
      </c>
      <c r="R59" s="23">
        <f aca="true" t="shared" si="15" ref="R59:U61">+R67+R81</f>
        <v>0</v>
      </c>
      <c r="S59" s="70">
        <f t="shared" si="15"/>
        <v>0</v>
      </c>
      <c r="T59" s="70">
        <f t="shared" si="15"/>
        <v>0</v>
      </c>
      <c r="U59" s="70">
        <f t="shared" si="15"/>
        <v>0</v>
      </c>
      <c r="V59" s="23">
        <f>SUM(R59:U59)</f>
        <v>0</v>
      </c>
      <c r="W59" s="23">
        <f>+V59+Q59</f>
        <v>144260.3</v>
      </c>
      <c r="X59" s="23">
        <f>Q59/W59*100</f>
        <v>100</v>
      </c>
      <c r="Y59" s="23">
        <f>V59/W59*100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51</v>
      </c>
      <c r="K60" s="53"/>
      <c r="L60" s="70">
        <f>+L68+L82</f>
        <v>118740.1</v>
      </c>
      <c r="M60" s="23">
        <f t="shared" si="14"/>
        <v>3341.4</v>
      </c>
      <c r="N60" s="70">
        <f t="shared" si="14"/>
        <v>7874.6</v>
      </c>
      <c r="O60" s="70">
        <f t="shared" si="14"/>
        <v>40800</v>
      </c>
      <c r="P60" s="23">
        <f t="shared" si="14"/>
        <v>0</v>
      </c>
      <c r="Q60" s="23">
        <f>SUM(L60:P60)</f>
        <v>170756.1</v>
      </c>
      <c r="R60" s="23">
        <f t="shared" si="15"/>
        <v>0</v>
      </c>
      <c r="S60" s="70">
        <f t="shared" si="15"/>
        <v>0</v>
      </c>
      <c r="T60" s="70">
        <f t="shared" si="15"/>
        <v>0</v>
      </c>
      <c r="U60" s="70">
        <f t="shared" si="15"/>
        <v>0</v>
      </c>
      <c r="V60" s="23"/>
      <c r="W60" s="23">
        <f>+V60+Q60</f>
        <v>170756.1</v>
      </c>
      <c r="X60" s="23">
        <f>Q60/W60*100</f>
        <v>100</v>
      </c>
      <c r="Y60" s="23">
        <f>V60/W60*100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52</v>
      </c>
      <c r="K61" s="53"/>
      <c r="L61" s="70">
        <f>+L69+L83</f>
        <v>116922.20000000001</v>
      </c>
      <c r="M61" s="23">
        <f t="shared" si="14"/>
        <v>2615.1000000000004</v>
      </c>
      <c r="N61" s="70">
        <f t="shared" si="14"/>
        <v>5522.2</v>
      </c>
      <c r="O61" s="70">
        <f t="shared" si="14"/>
        <v>40800</v>
      </c>
      <c r="P61" s="23">
        <f t="shared" si="14"/>
        <v>0</v>
      </c>
      <c r="Q61" s="23">
        <f>SUM(L61:P61)</f>
        <v>165859.5</v>
      </c>
      <c r="R61" s="23">
        <f t="shared" si="15"/>
        <v>0</v>
      </c>
      <c r="S61" s="70">
        <f t="shared" si="15"/>
        <v>0</v>
      </c>
      <c r="T61" s="70">
        <f t="shared" si="15"/>
        <v>0</v>
      </c>
      <c r="U61" s="70">
        <f t="shared" si="15"/>
        <v>0</v>
      </c>
      <c r="V61" s="23"/>
      <c r="W61" s="23">
        <f>+V61+Q61</f>
        <v>165859.5</v>
      </c>
      <c r="X61" s="23">
        <f>Q61/W61*100</f>
        <v>100</v>
      </c>
      <c r="Y61" s="23">
        <f>V61/W61*100</f>
        <v>0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53</v>
      </c>
      <c r="K62" s="53"/>
      <c r="L62" s="70">
        <f>(L61/L59)*100</f>
        <v>106.48002353226171</v>
      </c>
      <c r="M62" s="23">
        <f>(M61/M59)*100</f>
        <v>113.95764336761374</v>
      </c>
      <c r="N62" s="70">
        <f>(N61/N59)*100</f>
        <v>38.45864556926763</v>
      </c>
      <c r="O62" s="70">
        <f>(O61/O59)*100</f>
        <v>229.2134831460674</v>
      </c>
      <c r="P62" s="23"/>
      <c r="Q62" s="23">
        <f>(Q61/Q59)*100</f>
        <v>114.97237978847959</v>
      </c>
      <c r="R62" s="23"/>
      <c r="S62" s="70"/>
      <c r="T62" s="70"/>
      <c r="U62" s="70"/>
      <c r="V62" s="23"/>
      <c r="W62" s="23">
        <f>(W61/W59)*100</f>
        <v>114.97237978847959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54</v>
      </c>
      <c r="K63" s="53"/>
      <c r="L63" s="70">
        <f>(L61/L60)*100</f>
        <v>98.46900920582011</v>
      </c>
      <c r="M63" s="23">
        <f>(M61/M60)*100</f>
        <v>78.26360208295925</v>
      </c>
      <c r="N63" s="70">
        <f>(N61/N60)*100</f>
        <v>70.12673659614455</v>
      </c>
      <c r="O63" s="70">
        <f>(O61/O60)*100</f>
        <v>100</v>
      </c>
      <c r="P63" s="23"/>
      <c r="Q63" s="23">
        <f>(Q61/Q60)*100</f>
        <v>97.13240112651906</v>
      </c>
      <c r="R63" s="23"/>
      <c r="S63" s="70"/>
      <c r="T63" s="70"/>
      <c r="U63" s="70"/>
      <c r="V63" s="23"/>
      <c r="W63" s="23">
        <f>(W61/W60)*100</f>
        <v>97.13240112651906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/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 t="s">
        <v>67</v>
      </c>
      <c r="H65" s="51"/>
      <c r="I65" s="61"/>
      <c r="J65" s="52" t="s">
        <v>68</v>
      </c>
      <c r="K65" s="53"/>
      <c r="L65" s="70"/>
      <c r="M65" s="23"/>
      <c r="N65" s="70"/>
      <c r="O65" s="70"/>
      <c r="P65" s="23"/>
      <c r="Q65" s="23"/>
      <c r="R65" s="23"/>
      <c r="S65" s="70"/>
      <c r="T65" s="70"/>
      <c r="U65" s="70"/>
      <c r="V65" s="23">
        <f aca="true" t="shared" si="16" ref="V65:V78">SUM(R65:U65)</f>
        <v>0</v>
      </c>
      <c r="W65" s="23">
        <f aca="true" t="shared" si="17" ref="W65:W78">+V65+Q65</f>
        <v>0</v>
      </c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207</v>
      </c>
      <c r="K66" s="53"/>
      <c r="L66" s="70"/>
      <c r="M66" s="23"/>
      <c r="N66" s="70"/>
      <c r="O66" s="70"/>
      <c r="P66" s="23"/>
      <c r="Q66" s="23"/>
      <c r="R66" s="23"/>
      <c r="S66" s="70"/>
      <c r="T66" s="70"/>
      <c r="U66" s="70"/>
      <c r="V66" s="23">
        <f t="shared" si="16"/>
        <v>0</v>
      </c>
      <c r="W66" s="23">
        <f t="shared" si="17"/>
        <v>0</v>
      </c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50</v>
      </c>
      <c r="K67" s="53"/>
      <c r="L67" s="70">
        <f>+L74</f>
        <v>32328.7</v>
      </c>
      <c r="M67" s="23">
        <f>+M74</f>
        <v>583.7</v>
      </c>
      <c r="N67" s="70">
        <f>+N74</f>
        <v>3978.3</v>
      </c>
      <c r="O67" s="70">
        <f>+O74</f>
        <v>0</v>
      </c>
      <c r="P67" s="23">
        <f>+P74</f>
        <v>0</v>
      </c>
      <c r="Q67" s="23">
        <f>SUM(L67:P67)</f>
        <v>36890.700000000004</v>
      </c>
      <c r="R67" s="23"/>
      <c r="S67" s="70"/>
      <c r="T67" s="70"/>
      <c r="U67" s="70"/>
      <c r="V67" s="23">
        <f t="shared" si="16"/>
        <v>0</v>
      </c>
      <c r="W67" s="23">
        <f t="shared" si="17"/>
        <v>36890.700000000004</v>
      </c>
      <c r="X67" s="23">
        <f>Q67/W67*100</f>
        <v>100</v>
      </c>
      <c r="Y67" s="23">
        <f>V67/W67*100</f>
        <v>0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51</v>
      </c>
      <c r="K68" s="53"/>
      <c r="L68" s="21">
        <f aca="true" t="shared" si="18" ref="L68:N69">+L75</f>
        <v>38441</v>
      </c>
      <c r="M68" s="21">
        <f t="shared" si="18"/>
        <v>651</v>
      </c>
      <c r="N68" s="21">
        <f t="shared" si="18"/>
        <v>1817.9</v>
      </c>
      <c r="O68" s="21"/>
      <c r="P68" s="21"/>
      <c r="Q68" s="21">
        <f>SUM(L68:P68)</f>
        <v>40909.9</v>
      </c>
      <c r="R68" s="21"/>
      <c r="S68" s="21"/>
      <c r="T68" s="21"/>
      <c r="U68" s="21"/>
      <c r="V68" s="21">
        <f t="shared" si="16"/>
        <v>0</v>
      </c>
      <c r="W68" s="21">
        <f t="shared" si="17"/>
        <v>40909.9</v>
      </c>
      <c r="X68" s="21">
        <f>Q68/W68*100</f>
        <v>100</v>
      </c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52</v>
      </c>
      <c r="K69" s="53"/>
      <c r="L69" s="70">
        <f t="shared" si="18"/>
        <v>38178.3</v>
      </c>
      <c r="M69" s="23">
        <f t="shared" si="18"/>
        <v>535.4</v>
      </c>
      <c r="N69" s="70">
        <f t="shared" si="18"/>
        <v>1215.3</v>
      </c>
      <c r="O69" s="70"/>
      <c r="P69" s="23"/>
      <c r="Q69" s="23">
        <f>SUM(L69:P69)</f>
        <v>39929.00000000001</v>
      </c>
      <c r="R69" s="23"/>
      <c r="S69" s="70"/>
      <c r="T69" s="70"/>
      <c r="U69" s="70"/>
      <c r="V69" s="23">
        <f t="shared" si="16"/>
        <v>0</v>
      </c>
      <c r="W69" s="23">
        <f t="shared" si="17"/>
        <v>39929.00000000001</v>
      </c>
      <c r="X69" s="23">
        <f>Q69/W69*100</f>
        <v>100</v>
      </c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53</v>
      </c>
      <c r="K70" s="53"/>
      <c r="L70" s="70">
        <f>(L69/L67)*100</f>
        <v>118.09413926325524</v>
      </c>
      <c r="M70" s="23">
        <f>(M69/M67)*100</f>
        <v>91.72520130203871</v>
      </c>
      <c r="N70" s="70">
        <f>(N69/N67)*100</f>
        <v>30.548224115828365</v>
      </c>
      <c r="O70" s="70"/>
      <c r="P70" s="23"/>
      <c r="Q70" s="23">
        <f>(Q69/Q67)*100</f>
        <v>108.2359510662579</v>
      </c>
      <c r="R70" s="23"/>
      <c r="S70" s="70"/>
      <c r="T70" s="70"/>
      <c r="U70" s="70"/>
      <c r="V70" s="23">
        <f t="shared" si="16"/>
        <v>0</v>
      </c>
      <c r="W70" s="23">
        <f t="shared" si="17"/>
        <v>108.2359510662579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54</v>
      </c>
      <c r="K71" s="53"/>
      <c r="L71" s="70">
        <f>(L69/L68)*100</f>
        <v>99.3166150724487</v>
      </c>
      <c r="M71" s="23">
        <f>(M69/M68)*100</f>
        <v>82.2427035330261</v>
      </c>
      <c r="N71" s="70">
        <f>(N69/N68)*100</f>
        <v>66.85186203861598</v>
      </c>
      <c r="O71" s="70"/>
      <c r="P71" s="23"/>
      <c r="Q71" s="23">
        <f>(Q69/Q68)*100</f>
        <v>97.60229186578312</v>
      </c>
      <c r="R71" s="23"/>
      <c r="S71" s="70"/>
      <c r="T71" s="70"/>
      <c r="U71" s="70"/>
      <c r="V71" s="23">
        <f t="shared" si="16"/>
        <v>0</v>
      </c>
      <c r="W71" s="23">
        <f t="shared" si="17"/>
        <v>97.60229186578312</v>
      </c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/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>
        <f t="shared" si="16"/>
        <v>0</v>
      </c>
      <c r="W72" s="23">
        <f t="shared" si="17"/>
        <v>0</v>
      </c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 t="s">
        <v>69</v>
      </c>
      <c r="I73" s="61"/>
      <c r="J73" s="52" t="s">
        <v>70</v>
      </c>
      <c r="K73" s="53"/>
      <c r="L73" s="70"/>
      <c r="M73" s="23"/>
      <c r="N73" s="70"/>
      <c r="O73" s="70"/>
      <c r="P73" s="23"/>
      <c r="Q73" s="23"/>
      <c r="R73" s="23"/>
      <c r="S73" s="70"/>
      <c r="T73" s="70"/>
      <c r="U73" s="70"/>
      <c r="V73" s="23">
        <f t="shared" si="16"/>
        <v>0</v>
      </c>
      <c r="W73" s="23">
        <f t="shared" si="17"/>
        <v>0</v>
      </c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71</v>
      </c>
      <c r="K74" s="53"/>
      <c r="L74" s="70">
        <v>32328.7</v>
      </c>
      <c r="M74" s="23">
        <v>583.7</v>
      </c>
      <c r="N74" s="70">
        <v>3978.3</v>
      </c>
      <c r="O74" s="70"/>
      <c r="P74" s="23"/>
      <c r="Q74" s="23">
        <f>SUM(L74:P74)</f>
        <v>36890.700000000004</v>
      </c>
      <c r="R74" s="23"/>
      <c r="S74" s="70"/>
      <c r="T74" s="70"/>
      <c r="U74" s="70"/>
      <c r="V74" s="23">
        <f t="shared" si="16"/>
        <v>0</v>
      </c>
      <c r="W74" s="23">
        <f t="shared" si="17"/>
        <v>36890.700000000004</v>
      </c>
      <c r="X74" s="23">
        <f>Q74/W74*100</f>
        <v>100</v>
      </c>
      <c r="Y74" s="23">
        <f>V74/W74*100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51</v>
      </c>
      <c r="K75" s="53"/>
      <c r="L75" s="70">
        <v>38441</v>
      </c>
      <c r="M75" s="23">
        <v>651</v>
      </c>
      <c r="N75" s="70">
        <v>1817.9</v>
      </c>
      <c r="O75" s="70"/>
      <c r="P75" s="23"/>
      <c r="Q75" s="23">
        <f>SUM(L75:P75)</f>
        <v>40909.9</v>
      </c>
      <c r="R75" s="23"/>
      <c r="S75" s="70"/>
      <c r="T75" s="70"/>
      <c r="U75" s="70"/>
      <c r="V75" s="23">
        <f t="shared" si="16"/>
        <v>0</v>
      </c>
      <c r="W75" s="23">
        <f t="shared" si="17"/>
        <v>40909.9</v>
      </c>
      <c r="X75" s="23">
        <f>Q75/W75*100</f>
        <v>100</v>
      </c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52</v>
      </c>
      <c r="K76" s="53"/>
      <c r="L76" s="70">
        <v>38178.3</v>
      </c>
      <c r="M76" s="23">
        <v>535.4</v>
      </c>
      <c r="N76" s="70">
        <v>1215.3</v>
      </c>
      <c r="O76" s="70"/>
      <c r="P76" s="23"/>
      <c r="Q76" s="23">
        <f>SUM(L76:P76)</f>
        <v>39929.00000000001</v>
      </c>
      <c r="R76" s="23"/>
      <c r="S76" s="70"/>
      <c r="T76" s="70"/>
      <c r="U76" s="70"/>
      <c r="V76" s="23">
        <f t="shared" si="16"/>
        <v>0</v>
      </c>
      <c r="W76" s="23">
        <f t="shared" si="17"/>
        <v>39929.00000000001</v>
      </c>
      <c r="X76" s="23">
        <f>Q76/W76*100</f>
        <v>100</v>
      </c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53</v>
      </c>
      <c r="K77" s="53"/>
      <c r="L77" s="21">
        <f>(L76/L74)*100</f>
        <v>118.09413926325524</v>
      </c>
      <c r="M77" s="21">
        <f>(M76/M74)*100</f>
        <v>91.72520130203871</v>
      </c>
      <c r="N77" s="21">
        <f>(N76/N74)*100</f>
        <v>30.548224115828365</v>
      </c>
      <c r="O77" s="21"/>
      <c r="P77" s="21"/>
      <c r="Q77" s="21">
        <f>(Q76/Q74)*100</f>
        <v>108.2359510662579</v>
      </c>
      <c r="R77" s="21"/>
      <c r="S77" s="21"/>
      <c r="T77" s="21"/>
      <c r="U77" s="21"/>
      <c r="V77" s="21">
        <f t="shared" si="16"/>
        <v>0</v>
      </c>
      <c r="W77" s="21">
        <f t="shared" si="17"/>
        <v>108.2359510662579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54</v>
      </c>
      <c r="K78" s="53"/>
      <c r="L78" s="70">
        <f>(L76/L75)*100</f>
        <v>99.3166150724487</v>
      </c>
      <c r="M78" s="23">
        <f>(M76/M75)*100</f>
        <v>82.2427035330261</v>
      </c>
      <c r="N78" s="70">
        <f>(N76/N75)*100</f>
        <v>66.85186203861598</v>
      </c>
      <c r="O78" s="70"/>
      <c r="P78" s="23"/>
      <c r="Q78" s="23">
        <f>(Q76/Q75)*100</f>
        <v>97.60229186578312</v>
      </c>
      <c r="R78" s="23"/>
      <c r="S78" s="70"/>
      <c r="T78" s="70"/>
      <c r="U78" s="70"/>
      <c r="V78" s="23">
        <f t="shared" si="16"/>
        <v>0</v>
      </c>
      <c r="W78" s="23">
        <f t="shared" si="17"/>
        <v>97.60229186578312</v>
      </c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/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 t="s">
        <v>72</v>
      </c>
      <c r="H80" s="51"/>
      <c r="I80" s="61"/>
      <c r="J80" s="52" t="s">
        <v>73</v>
      </c>
      <c r="K80" s="53"/>
      <c r="L80" s="70"/>
      <c r="M80" s="23"/>
      <c r="N80" s="70"/>
      <c r="O80" s="70"/>
      <c r="P80" s="23"/>
      <c r="Q80" s="23"/>
      <c r="R80" s="23"/>
      <c r="S80" s="70"/>
      <c r="T80" s="70"/>
      <c r="U80" s="70"/>
      <c r="V80" s="23"/>
      <c r="W80" s="23">
        <f>+V80+Q80</f>
        <v>0</v>
      </c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50</v>
      </c>
      <c r="K81" s="53"/>
      <c r="L81" s="70">
        <f>+L88+L104+L112+L120</f>
        <v>77478</v>
      </c>
      <c r="M81" s="23">
        <f>+M88+M104+M112+M120</f>
        <v>1711.1000000000001</v>
      </c>
      <c r="N81" s="70">
        <f>+N88+N104+N112+N120</f>
        <v>10380.5</v>
      </c>
      <c r="O81" s="70">
        <f>+O88+O104+O112+O120</f>
        <v>17800</v>
      </c>
      <c r="P81" s="23">
        <f>+P88+P104+P112+P120</f>
        <v>0</v>
      </c>
      <c r="Q81" s="23">
        <f>SUM(L81:P81)</f>
        <v>107369.6</v>
      </c>
      <c r="R81" s="23">
        <f aca="true" t="shared" si="19" ref="R81:U82">+R88+R104+R112+R120</f>
        <v>0</v>
      </c>
      <c r="S81" s="70">
        <f t="shared" si="19"/>
        <v>0</v>
      </c>
      <c r="T81" s="70">
        <f t="shared" si="19"/>
        <v>0</v>
      </c>
      <c r="U81" s="70">
        <f t="shared" si="19"/>
        <v>0</v>
      </c>
      <c r="V81" s="23"/>
      <c r="W81" s="23">
        <f>+V81+Q81</f>
        <v>107369.6</v>
      </c>
      <c r="X81" s="23">
        <f>Q81/W81*100</f>
        <v>100</v>
      </c>
      <c r="Y81" s="23"/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51</v>
      </c>
      <c r="K82" s="53"/>
      <c r="L82" s="70">
        <f>+L89+L105+L113+L121</f>
        <v>80299.1</v>
      </c>
      <c r="M82" s="23">
        <f>+M89+M105+M113+M121</f>
        <v>2690.4</v>
      </c>
      <c r="N82" s="70">
        <f>+N89+N105+N113+N121</f>
        <v>6056.7</v>
      </c>
      <c r="O82" s="70">
        <f>+O89+O105+O113+O121</f>
        <v>40800</v>
      </c>
      <c r="P82" s="23"/>
      <c r="Q82" s="23">
        <f>SUM(L82:P82)</f>
        <v>129846.2</v>
      </c>
      <c r="R82" s="23">
        <f t="shared" si="19"/>
        <v>0</v>
      </c>
      <c r="S82" s="70">
        <f t="shared" si="19"/>
        <v>0</v>
      </c>
      <c r="T82" s="70">
        <f t="shared" si="19"/>
        <v>0</v>
      </c>
      <c r="U82" s="70">
        <f t="shared" si="19"/>
        <v>0</v>
      </c>
      <c r="V82" s="23"/>
      <c r="W82" s="23">
        <f>+V82+Q82</f>
        <v>129846.2</v>
      </c>
      <c r="X82" s="23">
        <f>Q82/W82*100</f>
        <v>100</v>
      </c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52</v>
      </c>
      <c r="K83" s="53"/>
      <c r="L83" s="21">
        <f>+L99+L106+L114+L122</f>
        <v>78743.90000000001</v>
      </c>
      <c r="M83" s="21">
        <f>+M99+M106+M114+M122</f>
        <v>2079.7000000000003</v>
      </c>
      <c r="N83" s="21">
        <f>+N99+N106+N114+N122</f>
        <v>4306.9</v>
      </c>
      <c r="O83" s="21">
        <f>+O99+O106+O114+O122</f>
        <v>40800</v>
      </c>
      <c r="P83" s="21"/>
      <c r="Q83" s="21">
        <f>SUM(L83:P83)</f>
        <v>125930.5</v>
      </c>
      <c r="R83" s="21">
        <f>+R99+R106+R114+R122</f>
        <v>0</v>
      </c>
      <c r="S83" s="21">
        <f>+S99+S106+S114+S122</f>
        <v>0</v>
      </c>
      <c r="T83" s="21">
        <f>+T99+T106+T114+T122</f>
        <v>0</v>
      </c>
      <c r="U83" s="21">
        <f>+U99+U106+U114+U122</f>
        <v>0</v>
      </c>
      <c r="V83" s="21"/>
      <c r="W83" s="21">
        <f>+V83+Q83</f>
        <v>125930.5</v>
      </c>
      <c r="X83" s="23">
        <f>Q83/W83*100</f>
        <v>100</v>
      </c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53</v>
      </c>
      <c r="K84" s="53"/>
      <c r="L84" s="70">
        <f>(L83/L81)*100</f>
        <v>101.63388316683447</v>
      </c>
      <c r="M84" s="23">
        <f>(M83/M81)*100</f>
        <v>121.5416983227164</v>
      </c>
      <c r="N84" s="70">
        <f>(N83/N81)*100</f>
        <v>41.4902943018159</v>
      </c>
      <c r="O84" s="70">
        <f>(O83/O81)*100</f>
        <v>229.2134831460674</v>
      </c>
      <c r="P84" s="23"/>
      <c r="Q84" s="23">
        <f>(Q83/Q81)*100</f>
        <v>117.2869229279051</v>
      </c>
      <c r="R84" s="23"/>
      <c r="S84" s="70"/>
      <c r="T84" s="70"/>
      <c r="U84" s="70"/>
      <c r="V84" s="23"/>
      <c r="W84" s="23">
        <f>(W83/W81)*100</f>
        <v>117.2869229279051</v>
      </c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54</v>
      </c>
      <c r="K85" s="53"/>
      <c r="L85" s="70">
        <f>(L83/L82)*100</f>
        <v>98.06324105749628</v>
      </c>
      <c r="M85" s="23">
        <f>(M83/M82)*100</f>
        <v>77.30077311923878</v>
      </c>
      <c r="N85" s="70">
        <f>(N83/N82)*100</f>
        <v>71.10968018888173</v>
      </c>
      <c r="O85" s="70">
        <f>(O83/O82)*100</f>
        <v>100</v>
      </c>
      <c r="P85" s="23"/>
      <c r="Q85" s="23">
        <f>(Q83/Q82)*100</f>
        <v>96.98435533731445</v>
      </c>
      <c r="R85" s="23"/>
      <c r="S85" s="70"/>
      <c r="T85" s="70"/>
      <c r="U85" s="70"/>
      <c r="V85" s="23"/>
      <c r="W85" s="23">
        <f>(W83/W82)*100</f>
        <v>96.98435533731445</v>
      </c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/>
      <c r="K86" s="53"/>
      <c r="L86" s="70"/>
      <c r="M86" s="23"/>
      <c r="N86" s="70"/>
      <c r="O86" s="70"/>
      <c r="P86" s="23"/>
      <c r="Q86" s="23"/>
      <c r="R86" s="23"/>
      <c r="S86" s="70"/>
      <c r="T86" s="70"/>
      <c r="U86" s="70"/>
      <c r="V86" s="23"/>
      <c r="W86" s="23"/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 t="s">
        <v>74</v>
      </c>
      <c r="I87" s="61"/>
      <c r="J87" s="52" t="s">
        <v>208</v>
      </c>
      <c r="K87" s="53"/>
      <c r="L87" s="70"/>
      <c r="M87" s="23"/>
      <c r="N87" s="70"/>
      <c r="O87" s="70"/>
      <c r="P87" s="23"/>
      <c r="Q87" s="23"/>
      <c r="R87" s="23"/>
      <c r="S87" s="70"/>
      <c r="T87" s="70"/>
      <c r="U87" s="70"/>
      <c r="V87" s="23"/>
      <c r="W87" s="23"/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50</v>
      </c>
      <c r="K88" s="53"/>
      <c r="L88" s="70">
        <v>17155.6</v>
      </c>
      <c r="M88" s="23">
        <v>344.4</v>
      </c>
      <c r="N88" s="70">
        <v>2424.3</v>
      </c>
      <c r="O88" s="70">
        <v>0</v>
      </c>
      <c r="P88" s="23"/>
      <c r="Q88" s="23">
        <f>SUM(L88:P88)</f>
        <v>19924.3</v>
      </c>
      <c r="R88" s="23"/>
      <c r="S88" s="70"/>
      <c r="T88" s="70"/>
      <c r="U88" s="70"/>
      <c r="V88" s="23">
        <f>SUM(R88:U88)</f>
        <v>0</v>
      </c>
      <c r="W88" s="23">
        <f>+V88+Q88</f>
        <v>19924.3</v>
      </c>
      <c r="X88" s="23">
        <f>Q88/W88*100</f>
        <v>100</v>
      </c>
      <c r="Y88" s="23">
        <f>V88/W88*100</f>
        <v>0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51</v>
      </c>
      <c r="K89" s="53"/>
      <c r="L89" s="70">
        <v>21370.7</v>
      </c>
      <c r="M89" s="23">
        <v>1025</v>
      </c>
      <c r="N89" s="70">
        <v>2139.5</v>
      </c>
      <c r="O89" s="70">
        <v>3000</v>
      </c>
      <c r="P89" s="23"/>
      <c r="Q89" s="23">
        <f>SUM(L89:P89)</f>
        <v>27535.2</v>
      </c>
      <c r="R89" s="23"/>
      <c r="S89" s="70"/>
      <c r="T89" s="70"/>
      <c r="U89" s="70"/>
      <c r="V89" s="23"/>
      <c r="W89" s="23">
        <f>+V89+Q89</f>
        <v>27535.2</v>
      </c>
      <c r="X89" s="23">
        <f>Q89/W89*100</f>
        <v>100</v>
      </c>
      <c r="Y89" s="23">
        <f>V89/W89*100</f>
        <v>0</v>
      </c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187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48</v>
      </c>
      <c r="C99" s="51" t="s">
        <v>55</v>
      </c>
      <c r="D99" s="51" t="s">
        <v>57</v>
      </c>
      <c r="E99" s="51" t="s">
        <v>60</v>
      </c>
      <c r="F99" s="51" t="s">
        <v>64</v>
      </c>
      <c r="G99" s="51" t="s">
        <v>72</v>
      </c>
      <c r="H99" s="51" t="s">
        <v>74</v>
      </c>
      <c r="I99" s="61"/>
      <c r="J99" s="54" t="s">
        <v>52</v>
      </c>
      <c r="K99" s="55"/>
      <c r="L99" s="70">
        <v>21186.2</v>
      </c>
      <c r="M99" s="70">
        <v>838.7</v>
      </c>
      <c r="N99" s="70">
        <v>1319.3</v>
      </c>
      <c r="O99" s="70">
        <v>3000</v>
      </c>
      <c r="P99" s="70"/>
      <c r="Q99" s="70">
        <f>SUM(L99:P99)</f>
        <v>26344.2</v>
      </c>
      <c r="R99" s="70"/>
      <c r="S99" s="70"/>
      <c r="T99" s="70"/>
      <c r="U99" s="74"/>
      <c r="V99" s="23"/>
      <c r="W99" s="23">
        <f>+V99+Q99</f>
        <v>26344.2</v>
      </c>
      <c r="X99" s="23">
        <f>Q99/W99*100</f>
        <v>100</v>
      </c>
      <c r="Y99" s="23">
        <f>V99/W99*100</f>
        <v>0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53</v>
      </c>
      <c r="K100" s="55"/>
      <c r="L100" s="70">
        <f>(L99/L88)*100</f>
        <v>123.49436918557208</v>
      </c>
      <c r="M100" s="70">
        <f>(M99/M88)*100</f>
        <v>243.52497096399537</v>
      </c>
      <c r="N100" s="70">
        <f>(N99/N88)*100</f>
        <v>54.41983252897743</v>
      </c>
      <c r="O100" s="70"/>
      <c r="P100" s="70"/>
      <c r="Q100" s="70">
        <f>(Q99/Q88)*100</f>
        <v>132.2214582193603</v>
      </c>
      <c r="R100" s="70"/>
      <c r="S100" s="70"/>
      <c r="T100" s="70"/>
      <c r="U100" s="70"/>
      <c r="V100" s="23"/>
      <c r="W100" s="23">
        <f>(W99/W88)*100</f>
        <v>132.2214582193603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54</v>
      </c>
      <c r="K101" s="53"/>
      <c r="L101" s="70">
        <f>(L99/L89)*100</f>
        <v>99.13666842920446</v>
      </c>
      <c r="M101" s="70">
        <f>(M99/M89)*100</f>
        <v>81.82439024390244</v>
      </c>
      <c r="N101" s="70">
        <f>(N99/N89)*100</f>
        <v>61.6639401729376</v>
      </c>
      <c r="O101" s="70">
        <f>(O99/O89)*100</f>
        <v>100</v>
      </c>
      <c r="P101" s="70"/>
      <c r="Q101" s="23">
        <f>(Q99/Q89)*100</f>
        <v>95.67462738603678</v>
      </c>
      <c r="R101" s="70"/>
      <c r="S101" s="70"/>
      <c r="T101" s="70"/>
      <c r="U101" s="70"/>
      <c r="V101" s="23"/>
      <c r="W101" s="23">
        <f>(W99/W89)*100</f>
        <v>95.67462738603678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/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 t="s">
        <v>69</v>
      </c>
      <c r="I103" s="61"/>
      <c r="J103" s="52" t="s">
        <v>70</v>
      </c>
      <c r="K103" s="53"/>
      <c r="L103" s="70"/>
      <c r="M103" s="23"/>
      <c r="N103" s="70"/>
      <c r="O103" s="70"/>
      <c r="P103" s="23"/>
      <c r="Q103" s="23"/>
      <c r="R103" s="23"/>
      <c r="S103" s="70"/>
      <c r="T103" s="70"/>
      <c r="U103" s="70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50</v>
      </c>
      <c r="K104" s="53"/>
      <c r="L104" s="70"/>
      <c r="M104" s="23"/>
      <c r="N104" s="70"/>
      <c r="O104" s="70">
        <v>17800</v>
      </c>
      <c r="P104" s="23"/>
      <c r="Q104" s="23">
        <f>SUM(L104:P104)</f>
        <v>17800</v>
      </c>
      <c r="R104" s="23"/>
      <c r="S104" s="70"/>
      <c r="T104" s="70"/>
      <c r="U104" s="70"/>
      <c r="V104" s="23"/>
      <c r="W104" s="23">
        <f>+V104+Q104</f>
        <v>17800</v>
      </c>
      <c r="X104" s="23">
        <f>Q104/W104*100</f>
        <v>100</v>
      </c>
      <c r="Y104" s="23">
        <f>V104/W104*100</f>
        <v>0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51</v>
      </c>
      <c r="K105" s="53"/>
      <c r="L105" s="70"/>
      <c r="M105" s="23"/>
      <c r="N105" s="70"/>
      <c r="O105" s="70">
        <v>37800</v>
      </c>
      <c r="P105" s="23"/>
      <c r="Q105" s="23">
        <f>SUM(L105:P105)</f>
        <v>37800</v>
      </c>
      <c r="R105" s="23"/>
      <c r="S105" s="70"/>
      <c r="T105" s="70"/>
      <c r="U105" s="70"/>
      <c r="V105" s="23"/>
      <c r="W105" s="23">
        <f>+V105+Q105</f>
        <v>37800</v>
      </c>
      <c r="X105" s="23">
        <f>Q105/W105*100</f>
        <v>100</v>
      </c>
      <c r="Y105" s="23">
        <f>V105/W105*100</f>
        <v>0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52</v>
      </c>
      <c r="K106" s="53"/>
      <c r="L106" s="70"/>
      <c r="M106" s="23"/>
      <c r="N106" s="70"/>
      <c r="O106" s="70">
        <v>37800</v>
      </c>
      <c r="P106" s="23"/>
      <c r="Q106" s="23">
        <f>SUM(L106:P106)</f>
        <v>37800</v>
      </c>
      <c r="R106" s="23"/>
      <c r="S106" s="70"/>
      <c r="T106" s="70"/>
      <c r="U106" s="70"/>
      <c r="V106" s="23"/>
      <c r="W106" s="23">
        <f>+V106+Q106</f>
        <v>37800</v>
      </c>
      <c r="X106" s="23">
        <f>Q106/W106*100</f>
        <v>100</v>
      </c>
      <c r="Y106" s="23">
        <f>V106/W106*100</f>
        <v>0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53</v>
      </c>
      <c r="K107" s="53"/>
      <c r="L107" s="70"/>
      <c r="M107" s="23"/>
      <c r="N107" s="70"/>
      <c r="O107" s="70">
        <f>(O106/O104)*100</f>
        <v>212.35955056179776</v>
      </c>
      <c r="P107" s="23"/>
      <c r="Q107" s="23">
        <f>(Q106/Q104)*100</f>
        <v>212.35955056179776</v>
      </c>
      <c r="R107" s="23"/>
      <c r="S107" s="70"/>
      <c r="T107" s="70"/>
      <c r="U107" s="70"/>
      <c r="V107" s="23"/>
      <c r="W107" s="23">
        <f aca="true" t="shared" si="20" ref="W107:W112">+V107+Q107</f>
        <v>212.35955056179776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54</v>
      </c>
      <c r="K108" s="53"/>
      <c r="L108" s="70"/>
      <c r="M108" s="23"/>
      <c r="N108" s="70"/>
      <c r="O108" s="70">
        <f>(O106/O105)*100</f>
        <v>100</v>
      </c>
      <c r="P108" s="23"/>
      <c r="Q108" s="23">
        <f>(Q106/Q105)*100</f>
        <v>100</v>
      </c>
      <c r="R108" s="23"/>
      <c r="S108" s="70"/>
      <c r="T108" s="70"/>
      <c r="U108" s="70"/>
      <c r="V108" s="23"/>
      <c r="W108" s="23">
        <f t="shared" si="20"/>
        <v>100</v>
      </c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/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>
        <f t="shared" si="20"/>
        <v>0</v>
      </c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 t="s">
        <v>75</v>
      </c>
      <c r="I110" s="61"/>
      <c r="J110" s="52" t="s">
        <v>76</v>
      </c>
      <c r="K110" s="53"/>
      <c r="L110" s="70"/>
      <c r="M110" s="23"/>
      <c r="N110" s="70"/>
      <c r="O110" s="70"/>
      <c r="P110" s="23"/>
      <c r="Q110" s="23"/>
      <c r="R110" s="23"/>
      <c r="S110" s="70"/>
      <c r="T110" s="70"/>
      <c r="U110" s="70"/>
      <c r="V110" s="23"/>
      <c r="W110" s="23">
        <f t="shared" si="20"/>
        <v>0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77</v>
      </c>
      <c r="K111" s="53"/>
      <c r="L111" s="70"/>
      <c r="M111" s="23"/>
      <c r="N111" s="70"/>
      <c r="O111" s="70"/>
      <c r="P111" s="23"/>
      <c r="Q111" s="23"/>
      <c r="R111" s="23"/>
      <c r="S111" s="70"/>
      <c r="T111" s="70"/>
      <c r="U111" s="70"/>
      <c r="V111" s="23"/>
      <c r="W111" s="23">
        <f t="shared" si="20"/>
        <v>0</v>
      </c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50</v>
      </c>
      <c r="K112" s="53"/>
      <c r="L112" s="70">
        <v>48769</v>
      </c>
      <c r="M112" s="23">
        <v>1039.4</v>
      </c>
      <c r="N112" s="70">
        <v>6128</v>
      </c>
      <c r="O112" s="70"/>
      <c r="P112" s="23"/>
      <c r="Q112" s="23">
        <f>SUM(L112:P112)</f>
        <v>55936.4</v>
      </c>
      <c r="R112" s="23"/>
      <c r="S112" s="70"/>
      <c r="T112" s="70"/>
      <c r="U112" s="70"/>
      <c r="V112" s="23"/>
      <c r="W112" s="23">
        <f t="shared" si="20"/>
        <v>55936.4</v>
      </c>
      <c r="X112" s="23">
        <f>Q112/W112*100</f>
        <v>100</v>
      </c>
      <c r="Y112" s="23">
        <f>V112/W112*100</f>
        <v>0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51</v>
      </c>
      <c r="K113" s="53"/>
      <c r="L113" s="21">
        <v>45505.1</v>
      </c>
      <c r="M113" s="21">
        <v>1172.4</v>
      </c>
      <c r="N113" s="21">
        <v>2911.4</v>
      </c>
      <c r="O113" s="21"/>
      <c r="P113" s="21"/>
      <c r="Q113" s="21">
        <f>SUM(L113:P113)</f>
        <v>49588.9</v>
      </c>
      <c r="R113" s="21"/>
      <c r="S113" s="21"/>
      <c r="T113" s="21"/>
      <c r="U113" s="21"/>
      <c r="V113" s="21"/>
      <c r="W113" s="21">
        <f>+V113+Q113</f>
        <v>49588.9</v>
      </c>
      <c r="X113" s="21">
        <f>Q113/W113*100</f>
        <v>100</v>
      </c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52</v>
      </c>
      <c r="K114" s="53"/>
      <c r="L114" s="70">
        <v>44756.4</v>
      </c>
      <c r="M114" s="23">
        <v>875.2</v>
      </c>
      <c r="N114" s="70">
        <v>2201.1</v>
      </c>
      <c r="O114" s="70"/>
      <c r="P114" s="23"/>
      <c r="Q114" s="23">
        <f>SUM(L114:P114)</f>
        <v>47832.7</v>
      </c>
      <c r="R114" s="23"/>
      <c r="S114" s="70"/>
      <c r="T114" s="70"/>
      <c r="U114" s="70"/>
      <c r="V114" s="23"/>
      <c r="W114" s="23">
        <f>+V114+Q114</f>
        <v>47832.7</v>
      </c>
      <c r="X114" s="23">
        <f>Q114/W114*100</f>
        <v>100</v>
      </c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53</v>
      </c>
      <c r="K115" s="53"/>
      <c r="L115" s="70">
        <f>(L114/L112)*100</f>
        <v>91.77223236072095</v>
      </c>
      <c r="M115" s="23">
        <f>(M114/M112)*100</f>
        <v>84.20242447565903</v>
      </c>
      <c r="N115" s="70">
        <f>(N114/N112)*100</f>
        <v>35.918733681462136</v>
      </c>
      <c r="O115" s="70"/>
      <c r="P115" s="23"/>
      <c r="Q115" s="23">
        <f>(Q114/Q112)*100</f>
        <v>85.5126536566529</v>
      </c>
      <c r="R115" s="23"/>
      <c r="S115" s="70"/>
      <c r="T115" s="70"/>
      <c r="U115" s="70"/>
      <c r="V115" s="23">
        <f aca="true" t="shared" si="21" ref="V115:V134">SUM(R115:U115)</f>
        <v>0</v>
      </c>
      <c r="W115" s="23">
        <f>(W114/W112)*100</f>
        <v>85.5126536566529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54</v>
      </c>
      <c r="K116" s="53"/>
      <c r="L116" s="70">
        <f>(L114/L113)*100</f>
        <v>98.35468991387779</v>
      </c>
      <c r="M116" s="23">
        <f>(M114/M113)*100</f>
        <v>74.6502900034118</v>
      </c>
      <c r="N116" s="70">
        <f>(N114/N113)*100</f>
        <v>75.6028027752971</v>
      </c>
      <c r="O116" s="70"/>
      <c r="P116" s="23"/>
      <c r="Q116" s="23">
        <f>(Q114/Q113)*100</f>
        <v>96.45848163601127</v>
      </c>
      <c r="R116" s="23"/>
      <c r="S116" s="70"/>
      <c r="T116" s="70"/>
      <c r="U116" s="70"/>
      <c r="V116" s="23">
        <f t="shared" si="21"/>
        <v>0</v>
      </c>
      <c r="W116" s="23">
        <f>(W114/W113)*100</f>
        <v>96.45848163601127</v>
      </c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/>
      <c r="K117" s="53"/>
      <c r="L117" s="70"/>
      <c r="M117" s="23"/>
      <c r="N117" s="70"/>
      <c r="O117" s="70"/>
      <c r="P117" s="23"/>
      <c r="Q117" s="23"/>
      <c r="R117" s="23"/>
      <c r="S117" s="70"/>
      <c r="T117" s="70"/>
      <c r="U117" s="70"/>
      <c r="V117" s="23">
        <f t="shared" si="21"/>
        <v>0</v>
      </c>
      <c r="W117" s="23">
        <f aca="true" t="shared" si="22" ref="W117:W134">+V117+Q117</f>
        <v>0</v>
      </c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 t="s">
        <v>78</v>
      </c>
      <c r="I118" s="61"/>
      <c r="J118" s="52" t="s">
        <v>79</v>
      </c>
      <c r="K118" s="53"/>
      <c r="L118" s="70"/>
      <c r="M118" s="23"/>
      <c r="N118" s="70"/>
      <c r="O118" s="70"/>
      <c r="P118" s="23"/>
      <c r="Q118" s="23"/>
      <c r="R118" s="23"/>
      <c r="S118" s="70"/>
      <c r="T118" s="70"/>
      <c r="U118" s="70"/>
      <c r="V118" s="23">
        <f t="shared" si="21"/>
        <v>0</v>
      </c>
      <c r="W118" s="23">
        <f t="shared" si="22"/>
        <v>0</v>
      </c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80</v>
      </c>
      <c r="K119" s="53"/>
      <c r="L119" s="70"/>
      <c r="M119" s="23"/>
      <c r="N119" s="70"/>
      <c r="O119" s="70"/>
      <c r="P119" s="23"/>
      <c r="Q119" s="23"/>
      <c r="R119" s="23"/>
      <c r="S119" s="70"/>
      <c r="T119" s="70"/>
      <c r="U119" s="70"/>
      <c r="V119" s="23">
        <f t="shared" si="21"/>
        <v>0</v>
      </c>
      <c r="W119" s="23">
        <f t="shared" si="22"/>
        <v>0</v>
      </c>
      <c r="X119" s="23"/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50</v>
      </c>
      <c r="K120" s="53"/>
      <c r="L120" s="70">
        <v>11553.4</v>
      </c>
      <c r="M120" s="23">
        <v>327.3</v>
      </c>
      <c r="N120" s="70">
        <v>1828.2</v>
      </c>
      <c r="O120" s="70"/>
      <c r="P120" s="23"/>
      <c r="Q120" s="23">
        <f>SUM(L120:P120)</f>
        <v>13708.9</v>
      </c>
      <c r="R120" s="23"/>
      <c r="S120" s="70"/>
      <c r="T120" s="70"/>
      <c r="U120" s="70"/>
      <c r="V120" s="23">
        <f t="shared" si="21"/>
        <v>0</v>
      </c>
      <c r="W120" s="23">
        <f t="shared" si="22"/>
        <v>13708.9</v>
      </c>
      <c r="X120" s="23">
        <f>Q120/W120*100</f>
        <v>100</v>
      </c>
      <c r="Y120" s="23">
        <f>V120/W120*100</f>
        <v>0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51</v>
      </c>
      <c r="K121" s="53"/>
      <c r="L121" s="70">
        <v>13423.3</v>
      </c>
      <c r="M121" s="23">
        <v>493</v>
      </c>
      <c r="N121" s="70">
        <v>1005.8</v>
      </c>
      <c r="O121" s="70"/>
      <c r="P121" s="23"/>
      <c r="Q121" s="23">
        <f>SUM(L121:P121)</f>
        <v>14922.099999999999</v>
      </c>
      <c r="R121" s="23"/>
      <c r="S121" s="70"/>
      <c r="T121" s="70"/>
      <c r="U121" s="70"/>
      <c r="V121" s="23">
        <f t="shared" si="21"/>
        <v>0</v>
      </c>
      <c r="W121" s="23">
        <f t="shared" si="22"/>
        <v>14922.099999999999</v>
      </c>
      <c r="X121" s="23">
        <f>Q121/W121*100</f>
        <v>100</v>
      </c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52</v>
      </c>
      <c r="K122" s="53"/>
      <c r="L122" s="21">
        <v>12801.3</v>
      </c>
      <c r="M122" s="21">
        <v>365.8</v>
      </c>
      <c r="N122" s="21">
        <v>786.5</v>
      </c>
      <c r="O122" s="21"/>
      <c r="P122" s="21"/>
      <c r="Q122" s="21">
        <f>SUM(L122:P122)</f>
        <v>13953.599999999999</v>
      </c>
      <c r="R122" s="21"/>
      <c r="S122" s="21"/>
      <c r="T122" s="21"/>
      <c r="U122" s="21"/>
      <c r="V122" s="21">
        <f t="shared" si="21"/>
        <v>0</v>
      </c>
      <c r="W122" s="21">
        <f t="shared" si="22"/>
        <v>13953.599999999999</v>
      </c>
      <c r="X122" s="21">
        <f>Q122/W122*100</f>
        <v>100</v>
      </c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 t="s">
        <v>53</v>
      </c>
      <c r="K123" s="53"/>
      <c r="L123" s="70">
        <f>(L122/L120)*100</f>
        <v>110.80114944518496</v>
      </c>
      <c r="M123" s="23">
        <f>(M122/M120)*100</f>
        <v>111.76290864650169</v>
      </c>
      <c r="N123" s="70">
        <f>(N122/N120)*100</f>
        <v>43.020457280385074</v>
      </c>
      <c r="O123" s="70"/>
      <c r="P123" s="23"/>
      <c r="Q123" s="23">
        <f>(Q122/Q120)*100</f>
        <v>101.78497180663655</v>
      </c>
      <c r="R123" s="23"/>
      <c r="S123" s="70"/>
      <c r="T123" s="70"/>
      <c r="U123" s="70"/>
      <c r="V123" s="23">
        <f t="shared" si="21"/>
        <v>0</v>
      </c>
      <c r="W123" s="23">
        <f t="shared" si="22"/>
        <v>101.78497180663655</v>
      </c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54</v>
      </c>
      <c r="K124" s="53"/>
      <c r="L124" s="70">
        <f>(L122/L121)*100</f>
        <v>95.36626611935962</v>
      </c>
      <c r="M124" s="23">
        <f>(M122/M121)*100</f>
        <v>74.19878296146045</v>
      </c>
      <c r="N124" s="70">
        <f>(N122/N121)*100</f>
        <v>78.19646052893219</v>
      </c>
      <c r="O124" s="70"/>
      <c r="P124" s="23"/>
      <c r="Q124" s="23">
        <f>(Q122/Q121)*100</f>
        <v>93.50962666112679</v>
      </c>
      <c r="R124" s="23"/>
      <c r="S124" s="70"/>
      <c r="T124" s="70"/>
      <c r="U124" s="70"/>
      <c r="V124" s="23">
        <f t="shared" si="21"/>
        <v>0</v>
      </c>
      <c r="W124" s="23">
        <f t="shared" si="22"/>
        <v>93.50962666112679</v>
      </c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/>
      <c r="K125" s="53"/>
      <c r="L125" s="70"/>
      <c r="M125" s="23"/>
      <c r="N125" s="70"/>
      <c r="O125" s="70"/>
      <c r="P125" s="23"/>
      <c r="Q125" s="23"/>
      <c r="R125" s="23"/>
      <c r="S125" s="70"/>
      <c r="T125" s="70"/>
      <c r="U125" s="70"/>
      <c r="V125" s="23">
        <f t="shared" si="21"/>
        <v>0</v>
      </c>
      <c r="W125" s="23">
        <f t="shared" si="22"/>
        <v>0</v>
      </c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 t="s">
        <v>81</v>
      </c>
      <c r="G126" s="51"/>
      <c r="H126" s="51"/>
      <c r="I126" s="61"/>
      <c r="J126" s="52" t="s">
        <v>82</v>
      </c>
      <c r="K126" s="53"/>
      <c r="L126" s="70"/>
      <c r="M126" s="23"/>
      <c r="N126" s="70"/>
      <c r="O126" s="70"/>
      <c r="P126" s="23"/>
      <c r="Q126" s="23"/>
      <c r="R126" s="23"/>
      <c r="S126" s="70"/>
      <c r="T126" s="70"/>
      <c r="U126" s="70"/>
      <c r="V126" s="23">
        <f t="shared" si="21"/>
        <v>0</v>
      </c>
      <c r="W126" s="23">
        <f t="shared" si="22"/>
        <v>0</v>
      </c>
      <c r="X126" s="23"/>
      <c r="Y126" s="23"/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83</v>
      </c>
      <c r="K127" s="53"/>
      <c r="L127" s="70"/>
      <c r="M127" s="23"/>
      <c r="N127" s="70"/>
      <c r="O127" s="70"/>
      <c r="P127" s="23"/>
      <c r="Q127" s="23"/>
      <c r="R127" s="23"/>
      <c r="S127" s="70"/>
      <c r="T127" s="70"/>
      <c r="U127" s="70"/>
      <c r="V127" s="23">
        <f t="shared" si="21"/>
        <v>0</v>
      </c>
      <c r="W127" s="23">
        <f t="shared" si="22"/>
        <v>0</v>
      </c>
      <c r="X127" s="23"/>
      <c r="Y127" s="23"/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50</v>
      </c>
      <c r="K128" s="53"/>
      <c r="L128" s="21">
        <f>+L145</f>
        <v>29501.1</v>
      </c>
      <c r="M128" s="21">
        <f>+M145</f>
        <v>1015.6</v>
      </c>
      <c r="N128" s="21">
        <f>+N145</f>
        <v>5694.1</v>
      </c>
      <c r="O128" s="21">
        <f>+O145</f>
        <v>0</v>
      </c>
      <c r="P128" s="21">
        <f>+P145</f>
        <v>0</v>
      </c>
      <c r="Q128" s="21">
        <f>SUM(L128:P128)</f>
        <v>36210.799999999996</v>
      </c>
      <c r="R128" s="21"/>
      <c r="S128" s="21"/>
      <c r="T128" s="21"/>
      <c r="U128" s="21"/>
      <c r="V128" s="21">
        <f t="shared" si="21"/>
        <v>0</v>
      </c>
      <c r="W128" s="21">
        <f t="shared" si="22"/>
        <v>36210.799999999996</v>
      </c>
      <c r="X128" s="21">
        <f>Q128/W128*100</f>
        <v>100</v>
      </c>
      <c r="Y128" s="21">
        <f>V128/W128*100</f>
        <v>0</v>
      </c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51</v>
      </c>
      <c r="K129" s="53"/>
      <c r="L129" s="70">
        <f aca="true" t="shared" si="23" ref="L129:N130">+L146</f>
        <v>35594.5</v>
      </c>
      <c r="M129" s="23">
        <f t="shared" si="23"/>
        <v>588.5</v>
      </c>
      <c r="N129" s="70">
        <f t="shared" si="23"/>
        <v>2433.2</v>
      </c>
      <c r="O129" s="70"/>
      <c r="P129" s="23"/>
      <c r="Q129" s="23">
        <f>SUM(L129:P129)</f>
        <v>38616.2</v>
      </c>
      <c r="R129" s="23"/>
      <c r="S129" s="70"/>
      <c r="T129" s="70"/>
      <c r="U129" s="70"/>
      <c r="V129" s="23">
        <f t="shared" si="21"/>
        <v>0</v>
      </c>
      <c r="W129" s="23">
        <f t="shared" si="22"/>
        <v>38616.2</v>
      </c>
      <c r="X129" s="23">
        <f>Q129/W129*100</f>
        <v>100</v>
      </c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52</v>
      </c>
      <c r="K130" s="53"/>
      <c r="L130" s="70">
        <f t="shared" si="23"/>
        <v>35379.4</v>
      </c>
      <c r="M130" s="23">
        <f t="shared" si="23"/>
        <v>410.5</v>
      </c>
      <c r="N130" s="70">
        <f t="shared" si="23"/>
        <v>2018.5</v>
      </c>
      <c r="O130" s="70"/>
      <c r="P130" s="23"/>
      <c r="Q130" s="23">
        <f>SUM(L130:P130)</f>
        <v>37808.4</v>
      </c>
      <c r="R130" s="23"/>
      <c r="S130" s="70"/>
      <c r="T130" s="70"/>
      <c r="U130" s="70"/>
      <c r="V130" s="23">
        <f t="shared" si="21"/>
        <v>0</v>
      </c>
      <c r="W130" s="23">
        <f t="shared" si="22"/>
        <v>37808.4</v>
      </c>
      <c r="X130" s="23">
        <f>Q130/W130*100</f>
        <v>100</v>
      </c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53</v>
      </c>
      <c r="K131" s="53"/>
      <c r="L131" s="70">
        <f>(L130/L128)*100</f>
        <v>119.92569768584902</v>
      </c>
      <c r="M131" s="23">
        <f>(M130/M128)*100</f>
        <v>40.41945647892871</v>
      </c>
      <c r="N131" s="70">
        <f>(N130/N128)*100</f>
        <v>35.448973498884804</v>
      </c>
      <c r="O131" s="70"/>
      <c r="P131" s="23"/>
      <c r="Q131" s="23">
        <f>(Q130/Q128)*100</f>
        <v>104.41194339810225</v>
      </c>
      <c r="R131" s="23"/>
      <c r="S131" s="70"/>
      <c r="T131" s="70"/>
      <c r="U131" s="70"/>
      <c r="V131" s="23">
        <f t="shared" si="21"/>
        <v>0</v>
      </c>
      <c r="W131" s="23">
        <f t="shared" si="22"/>
        <v>104.41194339810225</v>
      </c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54</v>
      </c>
      <c r="K132" s="53"/>
      <c r="L132" s="70">
        <f>(L130/L129)*100</f>
        <v>99.39569315484135</v>
      </c>
      <c r="M132" s="23">
        <f>(M130/M129)*100</f>
        <v>69.7536108751062</v>
      </c>
      <c r="N132" s="70">
        <f>(N130/N129)*100</f>
        <v>82.95660036166366</v>
      </c>
      <c r="O132" s="70"/>
      <c r="P132" s="23"/>
      <c r="Q132" s="23">
        <f>(Q130/Q129)*100</f>
        <v>97.90813182032413</v>
      </c>
      <c r="R132" s="23"/>
      <c r="S132" s="70"/>
      <c r="T132" s="70"/>
      <c r="U132" s="70"/>
      <c r="V132" s="23">
        <f t="shared" si="21"/>
        <v>0</v>
      </c>
      <c r="W132" s="23">
        <f t="shared" si="22"/>
        <v>97.90813182032413</v>
      </c>
      <c r="X132" s="23"/>
      <c r="Y132" s="23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/>
      <c r="K133" s="53"/>
      <c r="L133" s="70"/>
      <c r="M133" s="23"/>
      <c r="N133" s="70"/>
      <c r="O133" s="70"/>
      <c r="P133" s="23"/>
      <c r="Q133" s="23"/>
      <c r="R133" s="23"/>
      <c r="S133" s="70"/>
      <c r="T133" s="70"/>
      <c r="U133" s="70"/>
      <c r="V133" s="23">
        <f t="shared" si="21"/>
        <v>0</v>
      </c>
      <c r="W133" s="23">
        <f t="shared" si="22"/>
        <v>0</v>
      </c>
      <c r="X133" s="23"/>
      <c r="Y133" s="23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/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>
        <f t="shared" si="21"/>
        <v>0</v>
      </c>
      <c r="W134" s="23">
        <f t="shared" si="22"/>
        <v>0</v>
      </c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188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48</v>
      </c>
      <c r="C144" s="51" t="s">
        <v>55</v>
      </c>
      <c r="D144" s="51" t="s">
        <v>57</v>
      </c>
      <c r="E144" s="51" t="s">
        <v>60</v>
      </c>
      <c r="F144" s="51" t="s">
        <v>81</v>
      </c>
      <c r="G144" s="51" t="s">
        <v>72</v>
      </c>
      <c r="H144" s="51"/>
      <c r="I144" s="61"/>
      <c r="J144" s="54" t="s">
        <v>73</v>
      </c>
      <c r="K144" s="55"/>
      <c r="L144" s="70"/>
      <c r="M144" s="70"/>
      <c r="N144" s="70"/>
      <c r="O144" s="70"/>
      <c r="P144" s="70"/>
      <c r="Q144" s="70"/>
      <c r="R144" s="70"/>
      <c r="S144" s="70"/>
      <c r="T144" s="70"/>
      <c r="U144" s="74"/>
      <c r="V144" s="23"/>
      <c r="W144" s="23">
        <f aca="true" t="shared" si="24" ref="W144:W176">+V144+Q144</f>
        <v>0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50</v>
      </c>
      <c r="K145" s="55"/>
      <c r="L145" s="70">
        <f>+L152</f>
        <v>29501.1</v>
      </c>
      <c r="M145" s="70">
        <f>+M152</f>
        <v>1015.6</v>
      </c>
      <c r="N145" s="70">
        <f>+N152</f>
        <v>5694.1</v>
      </c>
      <c r="O145" s="70">
        <f>+O152</f>
        <v>0</v>
      </c>
      <c r="P145" s="70">
        <f>+P152</f>
        <v>0</v>
      </c>
      <c r="Q145" s="70">
        <f>SUM(L145:P145)</f>
        <v>36210.799999999996</v>
      </c>
      <c r="R145" s="70"/>
      <c r="S145" s="70"/>
      <c r="T145" s="70"/>
      <c r="U145" s="70"/>
      <c r="V145" s="23"/>
      <c r="W145" s="23">
        <f t="shared" si="24"/>
        <v>36210.799999999996</v>
      </c>
      <c r="X145" s="23">
        <f>Q145/W145*100</f>
        <v>100</v>
      </c>
      <c r="Y145" s="23">
        <f>V145/W145*100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51</v>
      </c>
      <c r="K146" s="53"/>
      <c r="L146" s="70">
        <f aca="true" t="shared" si="25" ref="L146:N147">+L153</f>
        <v>35594.5</v>
      </c>
      <c r="M146" s="70">
        <f t="shared" si="25"/>
        <v>588.5</v>
      </c>
      <c r="N146" s="70">
        <f t="shared" si="25"/>
        <v>2433.2</v>
      </c>
      <c r="O146" s="70"/>
      <c r="P146" s="70"/>
      <c r="Q146" s="23">
        <f>SUM(L146:P146)</f>
        <v>38616.2</v>
      </c>
      <c r="R146" s="70"/>
      <c r="S146" s="70"/>
      <c r="T146" s="70"/>
      <c r="U146" s="70"/>
      <c r="V146" s="23"/>
      <c r="W146" s="23">
        <f t="shared" si="24"/>
        <v>38616.2</v>
      </c>
      <c r="X146" s="23">
        <f>Q146/W146*100</f>
        <v>100</v>
      </c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52</v>
      </c>
      <c r="K147" s="53"/>
      <c r="L147" s="70">
        <f t="shared" si="25"/>
        <v>35379.4</v>
      </c>
      <c r="M147" s="23">
        <f t="shared" si="25"/>
        <v>410.5</v>
      </c>
      <c r="N147" s="70">
        <f t="shared" si="25"/>
        <v>2018.5</v>
      </c>
      <c r="O147" s="70"/>
      <c r="P147" s="23"/>
      <c r="Q147" s="23">
        <f>SUM(L147:P147)</f>
        <v>37808.4</v>
      </c>
      <c r="R147" s="23"/>
      <c r="S147" s="70"/>
      <c r="T147" s="70"/>
      <c r="U147" s="70"/>
      <c r="V147" s="23"/>
      <c r="W147" s="23">
        <f t="shared" si="24"/>
        <v>37808.4</v>
      </c>
      <c r="X147" s="23">
        <f>Q147/W147*100</f>
        <v>100</v>
      </c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53</v>
      </c>
      <c r="K148" s="53"/>
      <c r="L148" s="70">
        <f>(L147/L145)*100</f>
        <v>119.92569768584902</v>
      </c>
      <c r="M148" s="23">
        <f>(M147/M145)*100</f>
        <v>40.41945647892871</v>
      </c>
      <c r="N148" s="70">
        <f>(N147/N145)*100</f>
        <v>35.448973498884804</v>
      </c>
      <c r="O148" s="70"/>
      <c r="P148" s="23"/>
      <c r="Q148" s="23">
        <f>(Q147/Q145)*100</f>
        <v>104.41194339810225</v>
      </c>
      <c r="R148" s="23"/>
      <c r="S148" s="70"/>
      <c r="T148" s="70"/>
      <c r="U148" s="70"/>
      <c r="V148" s="23"/>
      <c r="W148" s="23">
        <f t="shared" si="24"/>
        <v>104.41194339810225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54</v>
      </c>
      <c r="K149" s="53"/>
      <c r="L149" s="70">
        <f>(L147/L146)*100</f>
        <v>99.39569315484135</v>
      </c>
      <c r="M149" s="23">
        <f>(M147/M146)*100</f>
        <v>69.7536108751062</v>
      </c>
      <c r="N149" s="70">
        <f>(N147/N146)*100</f>
        <v>82.95660036166366</v>
      </c>
      <c r="O149" s="70"/>
      <c r="P149" s="23"/>
      <c r="Q149" s="23">
        <f>(Q147/Q146)*100</f>
        <v>97.90813182032413</v>
      </c>
      <c r="R149" s="23"/>
      <c r="S149" s="70"/>
      <c r="T149" s="70"/>
      <c r="U149" s="70"/>
      <c r="V149" s="23"/>
      <c r="W149" s="23">
        <f t="shared" si="24"/>
        <v>97.90813182032413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/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>
        <f t="shared" si="24"/>
        <v>0</v>
      </c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 t="s">
        <v>84</v>
      </c>
      <c r="I151" s="61"/>
      <c r="J151" s="52" t="s">
        <v>85</v>
      </c>
      <c r="K151" s="53"/>
      <c r="L151" s="70"/>
      <c r="M151" s="23"/>
      <c r="N151" s="70"/>
      <c r="O151" s="70"/>
      <c r="P151" s="23"/>
      <c r="Q151" s="23"/>
      <c r="R151" s="23"/>
      <c r="S151" s="70"/>
      <c r="T151" s="70"/>
      <c r="U151" s="70"/>
      <c r="V151" s="23"/>
      <c r="W151" s="23">
        <f t="shared" si="24"/>
        <v>0</v>
      </c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50</v>
      </c>
      <c r="K152" s="53"/>
      <c r="L152" s="70">
        <v>29501.1</v>
      </c>
      <c r="M152" s="23">
        <v>1015.6</v>
      </c>
      <c r="N152" s="70">
        <v>5694.1</v>
      </c>
      <c r="O152" s="70"/>
      <c r="P152" s="23"/>
      <c r="Q152" s="23">
        <f>SUM(L152:P152)</f>
        <v>36210.799999999996</v>
      </c>
      <c r="R152" s="23"/>
      <c r="S152" s="70"/>
      <c r="T152" s="70"/>
      <c r="U152" s="70"/>
      <c r="V152" s="23"/>
      <c r="W152" s="23">
        <f t="shared" si="24"/>
        <v>36210.799999999996</v>
      </c>
      <c r="X152" s="23">
        <f>Q152/W152*100</f>
        <v>100</v>
      </c>
      <c r="Y152" s="23">
        <f>V152/W152*100</f>
        <v>0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51</v>
      </c>
      <c r="K153" s="53"/>
      <c r="L153" s="70">
        <v>35594.5</v>
      </c>
      <c r="M153" s="23">
        <v>588.5</v>
      </c>
      <c r="N153" s="70">
        <v>2433.2</v>
      </c>
      <c r="O153" s="70"/>
      <c r="P153" s="23"/>
      <c r="Q153" s="23">
        <f>SUM(L153:P153)</f>
        <v>38616.2</v>
      </c>
      <c r="R153" s="23"/>
      <c r="S153" s="70"/>
      <c r="T153" s="70"/>
      <c r="U153" s="70"/>
      <c r="V153" s="23"/>
      <c r="W153" s="23">
        <f t="shared" si="24"/>
        <v>38616.2</v>
      </c>
      <c r="X153" s="23">
        <f>Q153/W153*100</f>
        <v>100</v>
      </c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52</v>
      </c>
      <c r="K154" s="53"/>
      <c r="L154" s="70">
        <v>35379.4</v>
      </c>
      <c r="M154" s="23">
        <v>410.5</v>
      </c>
      <c r="N154" s="70">
        <v>2018.5</v>
      </c>
      <c r="O154" s="70"/>
      <c r="P154" s="23"/>
      <c r="Q154" s="23">
        <f>SUM(L154:P154)</f>
        <v>37808.4</v>
      </c>
      <c r="R154" s="23"/>
      <c r="S154" s="70"/>
      <c r="T154" s="70"/>
      <c r="U154" s="70"/>
      <c r="V154" s="23"/>
      <c r="W154" s="23">
        <f t="shared" si="24"/>
        <v>37808.4</v>
      </c>
      <c r="X154" s="23">
        <f>Q154/W154*100</f>
        <v>100</v>
      </c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53</v>
      </c>
      <c r="K155" s="53"/>
      <c r="L155" s="70">
        <f>(L154/L152)*100</f>
        <v>119.92569768584902</v>
      </c>
      <c r="M155" s="23">
        <f>(M154/M152)*100</f>
        <v>40.41945647892871</v>
      </c>
      <c r="N155" s="70">
        <f>(N154/N152)*100</f>
        <v>35.448973498884804</v>
      </c>
      <c r="O155" s="70"/>
      <c r="P155" s="23"/>
      <c r="Q155" s="23">
        <f>(Q154/Q152)*100</f>
        <v>104.41194339810225</v>
      </c>
      <c r="R155" s="23"/>
      <c r="S155" s="70"/>
      <c r="T155" s="70"/>
      <c r="U155" s="70"/>
      <c r="V155" s="23"/>
      <c r="W155" s="23">
        <f t="shared" si="24"/>
        <v>104.41194339810225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54</v>
      </c>
      <c r="K156" s="53"/>
      <c r="L156" s="70">
        <f>(L154/L153)*100</f>
        <v>99.39569315484135</v>
      </c>
      <c r="M156" s="23">
        <f>(M154/M153)*100</f>
        <v>69.7536108751062</v>
      </c>
      <c r="N156" s="70">
        <f>(N154/N153)*100</f>
        <v>82.95660036166366</v>
      </c>
      <c r="O156" s="70"/>
      <c r="P156" s="23"/>
      <c r="Q156" s="23">
        <f>(Q154/Q153)*100</f>
        <v>97.90813182032413</v>
      </c>
      <c r="R156" s="23"/>
      <c r="S156" s="70"/>
      <c r="T156" s="70"/>
      <c r="U156" s="70"/>
      <c r="V156" s="23"/>
      <c r="W156" s="23">
        <f t="shared" si="24"/>
        <v>97.90813182032413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/>
      <c r="K157" s="53"/>
      <c r="L157" s="70"/>
      <c r="M157" s="23"/>
      <c r="N157" s="70"/>
      <c r="O157" s="70"/>
      <c r="P157" s="23"/>
      <c r="Q157" s="23"/>
      <c r="R157" s="23"/>
      <c r="S157" s="70"/>
      <c r="T157" s="70"/>
      <c r="U157" s="70"/>
      <c r="V157" s="23"/>
      <c r="W157" s="23">
        <f t="shared" si="24"/>
        <v>0</v>
      </c>
      <c r="X157" s="23"/>
      <c r="Y157" s="23"/>
      <c r="Z157" s="4"/>
    </row>
    <row r="158" spans="1:26" ht="23.25">
      <c r="A158" s="4"/>
      <c r="B158" s="56"/>
      <c r="C158" s="57"/>
      <c r="D158" s="57"/>
      <c r="E158" s="57"/>
      <c r="F158" s="57" t="s">
        <v>86</v>
      </c>
      <c r="G158" s="57"/>
      <c r="H158" s="57"/>
      <c r="I158" s="52"/>
      <c r="J158" s="52" t="s">
        <v>87</v>
      </c>
      <c r="K158" s="53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>
        <f t="shared" si="24"/>
        <v>0</v>
      </c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88</v>
      </c>
      <c r="K159" s="53"/>
      <c r="L159" s="70"/>
      <c r="M159" s="23"/>
      <c r="N159" s="70"/>
      <c r="O159" s="70"/>
      <c r="P159" s="23"/>
      <c r="Q159" s="23"/>
      <c r="R159" s="23"/>
      <c r="S159" s="70"/>
      <c r="T159" s="70"/>
      <c r="U159" s="70"/>
      <c r="V159" s="23"/>
      <c r="W159" s="23">
        <f t="shared" si="24"/>
        <v>0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50</v>
      </c>
      <c r="K160" s="53"/>
      <c r="L160" s="70">
        <f>+L167</f>
        <v>11703.4</v>
      </c>
      <c r="M160" s="23">
        <f>+M167</f>
        <v>455.5</v>
      </c>
      <c r="N160" s="70">
        <f>+N167</f>
        <v>6893.2</v>
      </c>
      <c r="O160" s="70">
        <f>+O167</f>
        <v>0</v>
      </c>
      <c r="P160" s="23">
        <f>+P167</f>
        <v>0</v>
      </c>
      <c r="Q160" s="23">
        <f>SUM(L160:P160)</f>
        <v>19052.1</v>
      </c>
      <c r="R160" s="23"/>
      <c r="S160" s="70"/>
      <c r="T160" s="70"/>
      <c r="U160" s="70"/>
      <c r="V160" s="23"/>
      <c r="W160" s="23">
        <f t="shared" si="24"/>
        <v>19052.1</v>
      </c>
      <c r="X160" s="23">
        <f>Q160/W160*100</f>
        <v>100</v>
      </c>
      <c r="Y160" s="23">
        <f>V160/W160*100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51</v>
      </c>
      <c r="K161" s="53"/>
      <c r="L161" s="70">
        <f aca="true" t="shared" si="26" ref="L161:N162">+L168</f>
        <v>13933.6</v>
      </c>
      <c r="M161" s="23">
        <f t="shared" si="26"/>
        <v>755.1</v>
      </c>
      <c r="N161" s="70">
        <f t="shared" si="26"/>
        <v>7306</v>
      </c>
      <c r="O161" s="70"/>
      <c r="P161" s="23"/>
      <c r="Q161" s="23">
        <f>SUM(L161:P161)</f>
        <v>21994.7</v>
      </c>
      <c r="R161" s="23"/>
      <c r="S161" s="70"/>
      <c r="T161" s="70"/>
      <c r="U161" s="70"/>
      <c r="V161" s="23"/>
      <c r="W161" s="23">
        <f t="shared" si="24"/>
        <v>21994.7</v>
      </c>
      <c r="X161" s="23">
        <f>Q161/W161*100</f>
        <v>100</v>
      </c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52</v>
      </c>
      <c r="K162" s="53"/>
      <c r="L162" s="70">
        <f t="shared" si="26"/>
        <v>13714.7</v>
      </c>
      <c r="M162" s="23">
        <f t="shared" si="26"/>
        <v>564.9</v>
      </c>
      <c r="N162" s="70">
        <f t="shared" si="26"/>
        <v>7019.4</v>
      </c>
      <c r="O162" s="70"/>
      <c r="P162" s="23"/>
      <c r="Q162" s="23">
        <f>SUM(L162:P162)</f>
        <v>21299</v>
      </c>
      <c r="R162" s="23"/>
      <c r="S162" s="70"/>
      <c r="T162" s="70"/>
      <c r="U162" s="70"/>
      <c r="V162" s="23"/>
      <c r="W162" s="23">
        <f t="shared" si="24"/>
        <v>21299</v>
      </c>
      <c r="X162" s="23">
        <f>Q162/W162*100</f>
        <v>100</v>
      </c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53</v>
      </c>
      <c r="K163" s="53"/>
      <c r="L163" s="70">
        <f>(L162/L160)*100</f>
        <v>117.18560418339972</v>
      </c>
      <c r="M163" s="23">
        <f>(M162/M160)*100</f>
        <v>124.01756311745334</v>
      </c>
      <c r="N163" s="70">
        <f>(N162/N160)*100</f>
        <v>101.83078976382522</v>
      </c>
      <c r="O163" s="70"/>
      <c r="P163" s="23"/>
      <c r="Q163" s="23">
        <f>(Q162/Q160)*100</f>
        <v>111.79345059074855</v>
      </c>
      <c r="R163" s="23"/>
      <c r="S163" s="70"/>
      <c r="T163" s="70"/>
      <c r="U163" s="70"/>
      <c r="V163" s="23"/>
      <c r="W163" s="23">
        <f t="shared" si="24"/>
        <v>111.79345059074855</v>
      </c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54</v>
      </c>
      <c r="K164" s="53"/>
      <c r="L164" s="70">
        <f>(L162/L161)*100</f>
        <v>98.42897743583855</v>
      </c>
      <c r="M164" s="23">
        <f>(M162/M161)*100</f>
        <v>74.81128327373857</v>
      </c>
      <c r="N164" s="70">
        <f>(N162/N161)*100</f>
        <v>96.07719682452777</v>
      </c>
      <c r="O164" s="70"/>
      <c r="P164" s="23"/>
      <c r="Q164" s="23">
        <f>(Q162/Q161)*100</f>
        <v>96.83696526890569</v>
      </c>
      <c r="R164" s="23"/>
      <c r="S164" s="70"/>
      <c r="T164" s="70"/>
      <c r="U164" s="70"/>
      <c r="V164" s="23"/>
      <c r="W164" s="23">
        <f t="shared" si="24"/>
        <v>96.83696526890569</v>
      </c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/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>
        <f t="shared" si="24"/>
        <v>0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 t="s">
        <v>72</v>
      </c>
      <c r="H166" s="51"/>
      <c r="I166" s="61"/>
      <c r="J166" s="52" t="s">
        <v>73</v>
      </c>
      <c r="K166" s="53"/>
      <c r="L166" s="70"/>
      <c r="M166" s="23"/>
      <c r="N166" s="70"/>
      <c r="O166" s="70"/>
      <c r="P166" s="23"/>
      <c r="Q166" s="23"/>
      <c r="R166" s="23"/>
      <c r="S166" s="70"/>
      <c r="T166" s="70"/>
      <c r="U166" s="70"/>
      <c r="V166" s="23"/>
      <c r="W166" s="23">
        <f t="shared" si="24"/>
        <v>0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50</v>
      </c>
      <c r="K167" s="53"/>
      <c r="L167" s="21">
        <f>+L174</f>
        <v>11703.4</v>
      </c>
      <c r="M167" s="21">
        <f>+M174</f>
        <v>455.5</v>
      </c>
      <c r="N167" s="21">
        <f>+N174</f>
        <v>6893.2</v>
      </c>
      <c r="O167" s="21">
        <f>+O174</f>
        <v>0</v>
      </c>
      <c r="P167" s="21">
        <f>+P174</f>
        <v>0</v>
      </c>
      <c r="Q167" s="21">
        <f>SUM(L167:P167)</f>
        <v>19052.1</v>
      </c>
      <c r="R167" s="21"/>
      <c r="S167" s="21"/>
      <c r="T167" s="21"/>
      <c r="U167" s="21"/>
      <c r="V167" s="21"/>
      <c r="W167" s="21">
        <f t="shared" si="24"/>
        <v>19052.1</v>
      </c>
      <c r="X167" s="21">
        <f>Q167/W167*100</f>
        <v>100</v>
      </c>
      <c r="Y167" s="21">
        <f>V167/W167*100</f>
        <v>0</v>
      </c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51</v>
      </c>
      <c r="K168" s="53"/>
      <c r="L168" s="70">
        <f aca="true" t="shared" si="27" ref="L168:N169">+L175</f>
        <v>13933.6</v>
      </c>
      <c r="M168" s="23">
        <f t="shared" si="27"/>
        <v>755.1</v>
      </c>
      <c r="N168" s="70">
        <f t="shared" si="27"/>
        <v>7306</v>
      </c>
      <c r="O168" s="70"/>
      <c r="P168" s="23"/>
      <c r="Q168" s="23">
        <f>SUM(L168:P168)</f>
        <v>21994.7</v>
      </c>
      <c r="R168" s="23"/>
      <c r="S168" s="70"/>
      <c r="T168" s="70"/>
      <c r="U168" s="70"/>
      <c r="V168" s="23"/>
      <c r="W168" s="23">
        <f t="shared" si="24"/>
        <v>21994.7</v>
      </c>
      <c r="X168" s="23">
        <f>Q168/W168*100</f>
        <v>100</v>
      </c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52</v>
      </c>
      <c r="K169" s="53"/>
      <c r="L169" s="70">
        <f t="shared" si="27"/>
        <v>13714.7</v>
      </c>
      <c r="M169" s="23">
        <f t="shared" si="27"/>
        <v>564.9</v>
      </c>
      <c r="N169" s="70">
        <f t="shared" si="27"/>
        <v>7019.4</v>
      </c>
      <c r="O169" s="70"/>
      <c r="P169" s="23"/>
      <c r="Q169" s="23">
        <f>SUM(L169:P169)</f>
        <v>21299</v>
      </c>
      <c r="R169" s="23"/>
      <c r="S169" s="70"/>
      <c r="T169" s="70"/>
      <c r="U169" s="70"/>
      <c r="V169" s="23"/>
      <c r="W169" s="23">
        <f t="shared" si="24"/>
        <v>21299</v>
      </c>
      <c r="X169" s="23">
        <f>Q169/W169*100</f>
        <v>100</v>
      </c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53</v>
      </c>
      <c r="K170" s="53"/>
      <c r="L170" s="70">
        <f>(L169/L167)*100</f>
        <v>117.18560418339972</v>
      </c>
      <c r="M170" s="23">
        <f>(M169/M167)*100</f>
        <v>124.01756311745334</v>
      </c>
      <c r="N170" s="70">
        <f>(N169/N167)*100</f>
        <v>101.83078976382522</v>
      </c>
      <c r="O170" s="70"/>
      <c r="P170" s="23"/>
      <c r="Q170" s="23">
        <f>(Q169/Q167)*100</f>
        <v>111.79345059074855</v>
      </c>
      <c r="R170" s="23"/>
      <c r="S170" s="70"/>
      <c r="T170" s="70"/>
      <c r="U170" s="70"/>
      <c r="V170" s="23"/>
      <c r="W170" s="23">
        <f t="shared" si="24"/>
        <v>111.79345059074855</v>
      </c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54</v>
      </c>
      <c r="K171" s="53"/>
      <c r="L171" s="70">
        <f>(L169/L168)*100</f>
        <v>98.42897743583855</v>
      </c>
      <c r="M171" s="23">
        <f>(M169/M168)*100</f>
        <v>74.81128327373857</v>
      </c>
      <c r="N171" s="70">
        <f>(N169/N168)*100</f>
        <v>96.07719682452777</v>
      </c>
      <c r="O171" s="70"/>
      <c r="P171" s="23"/>
      <c r="Q171" s="23">
        <f>(Q169/Q168)*100</f>
        <v>96.83696526890569</v>
      </c>
      <c r="R171" s="23"/>
      <c r="S171" s="70"/>
      <c r="T171" s="70"/>
      <c r="U171" s="70"/>
      <c r="V171" s="23"/>
      <c r="W171" s="23">
        <f t="shared" si="24"/>
        <v>96.83696526890569</v>
      </c>
      <c r="X171" s="23"/>
      <c r="Y171" s="23"/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/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>
        <f t="shared" si="24"/>
        <v>0</v>
      </c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 t="s">
        <v>89</v>
      </c>
      <c r="I173" s="52"/>
      <c r="J173" s="52" t="s">
        <v>90</v>
      </c>
      <c r="K173" s="53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>
        <f t="shared" si="24"/>
        <v>0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50</v>
      </c>
      <c r="K174" s="53"/>
      <c r="L174" s="70">
        <v>11703.4</v>
      </c>
      <c r="M174" s="23">
        <v>455.5</v>
      </c>
      <c r="N174" s="70">
        <v>6893.2</v>
      </c>
      <c r="O174" s="70"/>
      <c r="P174" s="23"/>
      <c r="Q174" s="23">
        <f>SUM(L174:P174)</f>
        <v>19052.1</v>
      </c>
      <c r="R174" s="23"/>
      <c r="S174" s="70"/>
      <c r="T174" s="70"/>
      <c r="U174" s="70"/>
      <c r="V174" s="23"/>
      <c r="W174" s="23">
        <f t="shared" si="24"/>
        <v>19052.1</v>
      </c>
      <c r="X174" s="23">
        <f>Q174/W174*100</f>
        <v>100</v>
      </c>
      <c r="Y174" s="23">
        <f>V174/W174*100</f>
        <v>0</v>
      </c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 t="s">
        <v>51</v>
      </c>
      <c r="K175" s="53"/>
      <c r="L175" s="70">
        <v>13933.6</v>
      </c>
      <c r="M175" s="23">
        <v>755.1</v>
      </c>
      <c r="N175" s="70">
        <v>7306</v>
      </c>
      <c r="O175" s="70"/>
      <c r="P175" s="23"/>
      <c r="Q175" s="23">
        <f>SUM(L175:P175)</f>
        <v>21994.7</v>
      </c>
      <c r="R175" s="23"/>
      <c r="S175" s="70"/>
      <c r="T175" s="70"/>
      <c r="U175" s="70"/>
      <c r="V175" s="23"/>
      <c r="W175" s="23">
        <f t="shared" si="24"/>
        <v>21994.7</v>
      </c>
      <c r="X175" s="23">
        <f>Q175/W175*100</f>
        <v>100</v>
      </c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52</v>
      </c>
      <c r="K176" s="53"/>
      <c r="L176" s="70">
        <v>13714.7</v>
      </c>
      <c r="M176" s="23">
        <v>564.9</v>
      </c>
      <c r="N176" s="70">
        <v>7019.4</v>
      </c>
      <c r="O176" s="70"/>
      <c r="P176" s="23"/>
      <c r="Q176" s="23">
        <f>SUM(L176:P176)</f>
        <v>21299</v>
      </c>
      <c r="R176" s="23"/>
      <c r="S176" s="70"/>
      <c r="T176" s="70"/>
      <c r="U176" s="70"/>
      <c r="V176" s="23"/>
      <c r="W176" s="23">
        <f t="shared" si="24"/>
        <v>21299</v>
      </c>
      <c r="X176" s="23">
        <f>Q176/W176*100</f>
        <v>100</v>
      </c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53</v>
      </c>
      <c r="K177" s="53"/>
      <c r="L177" s="70">
        <f>(L176/L174)*100</f>
        <v>117.18560418339972</v>
      </c>
      <c r="M177" s="23">
        <f>(M176/M174)*100</f>
        <v>124.01756311745334</v>
      </c>
      <c r="N177" s="70">
        <f>(N176/N174)*100</f>
        <v>101.83078976382522</v>
      </c>
      <c r="O177" s="70"/>
      <c r="P177" s="23"/>
      <c r="Q177" s="23">
        <f>(Q176/Q174)*100</f>
        <v>111.79345059074855</v>
      </c>
      <c r="R177" s="23"/>
      <c r="S177" s="70"/>
      <c r="T177" s="70"/>
      <c r="U177" s="70"/>
      <c r="V177" s="23"/>
      <c r="W177" s="23">
        <f>(W176/W174)*100</f>
        <v>111.79345059074855</v>
      </c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54</v>
      </c>
      <c r="K178" s="53"/>
      <c r="L178" s="70">
        <f>(L176/L175)*100</f>
        <v>98.42897743583855</v>
      </c>
      <c r="M178" s="23">
        <f>(M176/M175)*100</f>
        <v>74.81128327373857</v>
      </c>
      <c r="N178" s="70">
        <f>(N176/N175)*100</f>
        <v>96.07719682452777</v>
      </c>
      <c r="O178" s="70"/>
      <c r="P178" s="23"/>
      <c r="Q178" s="23">
        <f>(Q176/Q175)*100</f>
        <v>96.83696526890569</v>
      </c>
      <c r="R178" s="23"/>
      <c r="S178" s="70"/>
      <c r="T178" s="70"/>
      <c r="U178" s="70"/>
      <c r="V178" s="23"/>
      <c r="W178" s="23">
        <f>(W176/W175)*100</f>
        <v>96.83696526890569</v>
      </c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189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48</v>
      </c>
      <c r="C189" s="51" t="s">
        <v>55</v>
      </c>
      <c r="D189" s="51" t="s">
        <v>57</v>
      </c>
      <c r="E189" s="51" t="s">
        <v>60</v>
      </c>
      <c r="F189" s="51" t="s">
        <v>91</v>
      </c>
      <c r="G189" s="51"/>
      <c r="H189" s="51"/>
      <c r="I189" s="61"/>
      <c r="J189" s="54" t="s">
        <v>92</v>
      </c>
      <c r="K189" s="55"/>
      <c r="L189" s="70"/>
      <c r="M189" s="70"/>
      <c r="N189" s="70"/>
      <c r="O189" s="70"/>
      <c r="P189" s="70"/>
      <c r="Q189" s="70"/>
      <c r="R189" s="70"/>
      <c r="S189" s="70"/>
      <c r="T189" s="70"/>
      <c r="U189" s="74"/>
      <c r="V189" s="23"/>
      <c r="W189" s="23">
        <f aca="true" t="shared" si="28" ref="W189:W241">+V189+Q189</f>
        <v>0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50</v>
      </c>
      <c r="K190" s="55"/>
      <c r="L190" s="70">
        <f>+L198+L222+L253</f>
        <v>96824.3</v>
      </c>
      <c r="M190" s="70">
        <f>+M198+M222+M253</f>
        <v>3986.3</v>
      </c>
      <c r="N190" s="70">
        <f>+N198+N222+N253</f>
        <v>48738.8</v>
      </c>
      <c r="O190" s="70">
        <f>+O198+O222+O253</f>
        <v>0</v>
      </c>
      <c r="P190" s="70">
        <f>+P198+P222+P253</f>
        <v>0</v>
      </c>
      <c r="Q190" s="70">
        <f>SUM(L190:P190)</f>
        <v>149549.40000000002</v>
      </c>
      <c r="R190" s="70"/>
      <c r="S190" s="70"/>
      <c r="T190" s="70"/>
      <c r="U190" s="70"/>
      <c r="V190" s="23"/>
      <c r="W190" s="23">
        <f t="shared" si="28"/>
        <v>149549.40000000002</v>
      </c>
      <c r="X190" s="23">
        <f>Q190/W190*100</f>
        <v>100</v>
      </c>
      <c r="Y190" s="23">
        <f>V190/W190*100</f>
        <v>0</v>
      </c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 t="s">
        <v>51</v>
      </c>
      <c r="K191" s="53"/>
      <c r="L191" s="70">
        <f aca="true" t="shared" si="29" ref="L191:N192">+L199+L223+L254</f>
        <v>125510.69999999998</v>
      </c>
      <c r="M191" s="70">
        <f t="shared" si="29"/>
        <v>2976.4</v>
      </c>
      <c r="N191" s="70">
        <f t="shared" si="29"/>
        <v>50631.2</v>
      </c>
      <c r="O191" s="70"/>
      <c r="P191" s="70"/>
      <c r="Q191" s="23">
        <f>SUM(L191:P191)</f>
        <v>179118.3</v>
      </c>
      <c r="R191" s="70"/>
      <c r="S191" s="70"/>
      <c r="T191" s="70"/>
      <c r="U191" s="70"/>
      <c r="V191" s="23"/>
      <c r="W191" s="23">
        <f t="shared" si="28"/>
        <v>179118.3</v>
      </c>
      <c r="X191" s="23">
        <f>Q191/W191*100</f>
        <v>100</v>
      </c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52</v>
      </c>
      <c r="K192" s="53"/>
      <c r="L192" s="70">
        <f t="shared" si="29"/>
        <v>123450.79999999999</v>
      </c>
      <c r="M192" s="23">
        <f t="shared" si="29"/>
        <v>2107.3</v>
      </c>
      <c r="N192" s="70">
        <f t="shared" si="29"/>
        <v>43309</v>
      </c>
      <c r="O192" s="70"/>
      <c r="P192" s="23"/>
      <c r="Q192" s="23">
        <f>SUM(L192:P192)</f>
        <v>168867.09999999998</v>
      </c>
      <c r="R192" s="23"/>
      <c r="S192" s="70"/>
      <c r="T192" s="70"/>
      <c r="U192" s="70"/>
      <c r="V192" s="23"/>
      <c r="W192" s="23">
        <f t="shared" si="28"/>
        <v>168867.09999999998</v>
      </c>
      <c r="X192" s="23">
        <f>Q192/W192*100</f>
        <v>100</v>
      </c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53</v>
      </c>
      <c r="K193" s="53"/>
      <c r="L193" s="70">
        <f>(L192/L190)*100</f>
        <v>127.49981151425828</v>
      </c>
      <c r="M193" s="23">
        <f>(M192/M190)*100</f>
        <v>52.86355768507137</v>
      </c>
      <c r="N193" s="70">
        <f>(N192/N190)*100</f>
        <v>88.85938923403941</v>
      </c>
      <c r="O193" s="70"/>
      <c r="P193" s="23"/>
      <c r="Q193" s="23">
        <f>(Q192/Q190)*100</f>
        <v>112.91727014618577</v>
      </c>
      <c r="R193" s="23"/>
      <c r="S193" s="70"/>
      <c r="T193" s="70"/>
      <c r="U193" s="70"/>
      <c r="V193" s="23"/>
      <c r="W193" s="23">
        <f t="shared" si="28"/>
        <v>112.91727014618577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54</v>
      </c>
      <c r="K194" s="53"/>
      <c r="L194" s="70">
        <f>(L192/L191)*100</f>
        <v>98.35878534658798</v>
      </c>
      <c r="M194" s="23">
        <f>(M192/M191)*100</f>
        <v>70.8002956591856</v>
      </c>
      <c r="N194" s="70">
        <f>(N192/N191)*100</f>
        <v>85.53816619001722</v>
      </c>
      <c r="O194" s="70"/>
      <c r="P194" s="23"/>
      <c r="Q194" s="23">
        <f>(Q192/Q191)*100</f>
        <v>94.2768550170474</v>
      </c>
      <c r="R194" s="23"/>
      <c r="S194" s="70"/>
      <c r="T194" s="70"/>
      <c r="U194" s="70"/>
      <c r="V194" s="23"/>
      <c r="W194" s="23">
        <f t="shared" si="28"/>
        <v>94.2768550170474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/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>
        <f t="shared" si="28"/>
        <v>0</v>
      </c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 t="s">
        <v>93</v>
      </c>
      <c r="H196" s="51"/>
      <c r="I196" s="61"/>
      <c r="J196" s="52" t="s">
        <v>94</v>
      </c>
      <c r="K196" s="53"/>
      <c r="L196" s="70"/>
      <c r="M196" s="23"/>
      <c r="N196" s="70"/>
      <c r="O196" s="70"/>
      <c r="P196" s="23"/>
      <c r="Q196" s="23"/>
      <c r="R196" s="23"/>
      <c r="S196" s="70"/>
      <c r="T196" s="70"/>
      <c r="U196" s="70"/>
      <c r="V196" s="23"/>
      <c r="W196" s="23">
        <f t="shared" si="28"/>
        <v>0</v>
      </c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95</v>
      </c>
      <c r="K197" s="53"/>
      <c r="L197" s="70"/>
      <c r="M197" s="23"/>
      <c r="N197" s="70"/>
      <c r="O197" s="70"/>
      <c r="P197" s="23"/>
      <c r="Q197" s="23"/>
      <c r="R197" s="23"/>
      <c r="S197" s="70"/>
      <c r="T197" s="70"/>
      <c r="U197" s="70"/>
      <c r="V197" s="23"/>
      <c r="W197" s="23">
        <f t="shared" si="28"/>
        <v>0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50</v>
      </c>
      <c r="K198" s="53"/>
      <c r="L198" s="70">
        <f aca="true" t="shared" si="30" ref="L198:N200">+L206+L214</f>
        <v>0</v>
      </c>
      <c r="M198" s="23">
        <f t="shared" si="30"/>
        <v>1180.3</v>
      </c>
      <c r="N198" s="70">
        <f t="shared" si="30"/>
        <v>27543.6</v>
      </c>
      <c r="O198" s="70"/>
      <c r="P198" s="23"/>
      <c r="Q198" s="23">
        <f>SUM(L198:P198)</f>
        <v>28723.899999999998</v>
      </c>
      <c r="R198" s="23"/>
      <c r="S198" s="70"/>
      <c r="T198" s="70"/>
      <c r="U198" s="70"/>
      <c r="V198" s="23"/>
      <c r="W198" s="23">
        <f t="shared" si="28"/>
        <v>28723.899999999998</v>
      </c>
      <c r="X198" s="23">
        <f>Q198/W198*100</f>
        <v>100</v>
      </c>
      <c r="Y198" s="23">
        <f>V198/W198*100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51</v>
      </c>
      <c r="K199" s="53"/>
      <c r="L199" s="70">
        <f t="shared" si="30"/>
        <v>11671.4</v>
      </c>
      <c r="M199" s="23">
        <f t="shared" si="30"/>
        <v>715.4</v>
      </c>
      <c r="N199" s="70">
        <f t="shared" si="30"/>
        <v>29616.1</v>
      </c>
      <c r="O199" s="70"/>
      <c r="P199" s="23"/>
      <c r="Q199" s="23">
        <f>SUM(L199:P199)</f>
        <v>42002.899999999994</v>
      </c>
      <c r="R199" s="23"/>
      <c r="S199" s="70"/>
      <c r="T199" s="70"/>
      <c r="U199" s="70"/>
      <c r="V199" s="23"/>
      <c r="W199" s="23">
        <f t="shared" si="28"/>
        <v>42002.899999999994</v>
      </c>
      <c r="X199" s="23">
        <f>Q199/W199*100</f>
        <v>100</v>
      </c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52</v>
      </c>
      <c r="K200" s="53"/>
      <c r="L200" s="70">
        <f t="shared" si="30"/>
        <v>11640.7</v>
      </c>
      <c r="M200" s="23">
        <f t="shared" si="30"/>
        <v>606.3</v>
      </c>
      <c r="N200" s="70">
        <f t="shared" si="30"/>
        <v>27976.300000000003</v>
      </c>
      <c r="O200" s="70"/>
      <c r="P200" s="23"/>
      <c r="Q200" s="23">
        <f>SUM(L200:P200)</f>
        <v>40223.3</v>
      </c>
      <c r="R200" s="23"/>
      <c r="S200" s="70"/>
      <c r="T200" s="70"/>
      <c r="U200" s="70"/>
      <c r="V200" s="23"/>
      <c r="W200" s="23">
        <f t="shared" si="28"/>
        <v>40223.3</v>
      </c>
      <c r="X200" s="23">
        <f>Q200/W200*100</f>
        <v>100</v>
      </c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53</v>
      </c>
      <c r="K201" s="53"/>
      <c r="L201" s="70"/>
      <c r="M201" s="23">
        <f>(M200/M198)*100</f>
        <v>51.3682961958824</v>
      </c>
      <c r="N201" s="70">
        <f>(N200/N198)*100</f>
        <v>101.57096385367201</v>
      </c>
      <c r="O201" s="70"/>
      <c r="P201" s="23"/>
      <c r="Q201" s="23">
        <f>(Q200/Q198)*100</f>
        <v>140.03425718652414</v>
      </c>
      <c r="R201" s="23"/>
      <c r="S201" s="70"/>
      <c r="T201" s="70"/>
      <c r="U201" s="70"/>
      <c r="V201" s="23"/>
      <c r="W201" s="23">
        <f t="shared" si="28"/>
        <v>140.03425718652414</v>
      </c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54</v>
      </c>
      <c r="K202" s="53"/>
      <c r="L202" s="70">
        <f>(L200/L199)*100</f>
        <v>99.73696386037666</v>
      </c>
      <c r="M202" s="23">
        <f>(M200/M199)*100</f>
        <v>84.74979032708974</v>
      </c>
      <c r="N202" s="70">
        <f>(N200/N199)*100</f>
        <v>94.4631467343776</v>
      </c>
      <c r="O202" s="70"/>
      <c r="P202" s="23"/>
      <c r="Q202" s="23">
        <f>(Q200/Q199)*100</f>
        <v>95.76314968728352</v>
      </c>
      <c r="R202" s="23"/>
      <c r="S202" s="70"/>
      <c r="T202" s="70"/>
      <c r="U202" s="70"/>
      <c r="V202" s="23"/>
      <c r="W202" s="23">
        <f t="shared" si="28"/>
        <v>95.76314968728352</v>
      </c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/>
      <c r="K203" s="53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>
        <f t="shared" si="28"/>
        <v>0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 t="s">
        <v>75</v>
      </c>
      <c r="I204" s="61"/>
      <c r="J204" s="52" t="s">
        <v>76</v>
      </c>
      <c r="K204" s="53"/>
      <c r="L204" s="70"/>
      <c r="M204" s="23"/>
      <c r="N204" s="70"/>
      <c r="O204" s="70"/>
      <c r="P204" s="23"/>
      <c r="Q204" s="23"/>
      <c r="R204" s="23"/>
      <c r="S204" s="70"/>
      <c r="T204" s="70"/>
      <c r="U204" s="70"/>
      <c r="V204" s="23"/>
      <c r="W204" s="23">
        <f t="shared" si="28"/>
        <v>0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 t="s">
        <v>77</v>
      </c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>
        <f t="shared" si="28"/>
        <v>0</v>
      </c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 t="s">
        <v>50</v>
      </c>
      <c r="K206" s="53"/>
      <c r="L206" s="70"/>
      <c r="M206" s="23">
        <v>1180.3</v>
      </c>
      <c r="N206" s="70">
        <v>27543.6</v>
      </c>
      <c r="O206" s="70"/>
      <c r="P206" s="23"/>
      <c r="Q206" s="23">
        <f>SUM(L206:P206)</f>
        <v>28723.899999999998</v>
      </c>
      <c r="R206" s="23"/>
      <c r="S206" s="70"/>
      <c r="T206" s="70"/>
      <c r="U206" s="70"/>
      <c r="V206" s="23"/>
      <c r="W206" s="23">
        <f t="shared" si="28"/>
        <v>28723.899999999998</v>
      </c>
      <c r="X206" s="23">
        <f>Q206/W206*100</f>
        <v>100</v>
      </c>
      <c r="Y206" s="23">
        <f>V206/W206*100</f>
        <v>0</v>
      </c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51</v>
      </c>
      <c r="K207" s="53"/>
      <c r="L207" s="70"/>
      <c r="M207" s="23">
        <v>439.9</v>
      </c>
      <c r="N207" s="70">
        <v>14805.6</v>
      </c>
      <c r="O207" s="70"/>
      <c r="P207" s="23"/>
      <c r="Q207" s="23">
        <f>SUM(L207:P207)</f>
        <v>15245.5</v>
      </c>
      <c r="R207" s="23"/>
      <c r="S207" s="70"/>
      <c r="T207" s="70"/>
      <c r="U207" s="70"/>
      <c r="V207" s="23"/>
      <c r="W207" s="23">
        <f t="shared" si="28"/>
        <v>15245.5</v>
      </c>
      <c r="X207" s="23">
        <f>Q207/W207*100</f>
        <v>100</v>
      </c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52</v>
      </c>
      <c r="K208" s="53"/>
      <c r="L208" s="70"/>
      <c r="M208" s="23">
        <v>439.9</v>
      </c>
      <c r="N208" s="70">
        <v>14805.6</v>
      </c>
      <c r="O208" s="70"/>
      <c r="P208" s="23"/>
      <c r="Q208" s="23">
        <f>SUM(L208:P208)</f>
        <v>15245.5</v>
      </c>
      <c r="R208" s="23"/>
      <c r="S208" s="70"/>
      <c r="T208" s="70"/>
      <c r="U208" s="70"/>
      <c r="V208" s="23"/>
      <c r="W208" s="23">
        <f t="shared" si="28"/>
        <v>15245.5</v>
      </c>
      <c r="X208" s="23">
        <f>Q208/W208*100</f>
        <v>100</v>
      </c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53</v>
      </c>
      <c r="K209" s="53"/>
      <c r="L209" s="70"/>
      <c r="M209" s="23">
        <f>(M208/M206)*100</f>
        <v>37.270185546047614</v>
      </c>
      <c r="N209" s="70">
        <f>(N208/N206)*100</f>
        <v>53.75332200583802</v>
      </c>
      <c r="O209" s="70"/>
      <c r="P209" s="23"/>
      <c r="Q209" s="23">
        <f>(Q208/Q206)*100</f>
        <v>53.07600987331108</v>
      </c>
      <c r="R209" s="23"/>
      <c r="S209" s="70"/>
      <c r="T209" s="70"/>
      <c r="U209" s="70"/>
      <c r="V209" s="23"/>
      <c r="W209" s="23">
        <f t="shared" si="28"/>
        <v>53.07600987331108</v>
      </c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54</v>
      </c>
      <c r="K210" s="53"/>
      <c r="L210" s="70"/>
      <c r="M210" s="23">
        <f>(M208/M207)*100</f>
        <v>100</v>
      </c>
      <c r="N210" s="70">
        <f>(N208/N207)*100</f>
        <v>100</v>
      </c>
      <c r="O210" s="70"/>
      <c r="P210" s="23"/>
      <c r="Q210" s="23">
        <f>(Q208/Q207)*100</f>
        <v>100</v>
      </c>
      <c r="R210" s="23"/>
      <c r="S210" s="70"/>
      <c r="T210" s="70"/>
      <c r="U210" s="70"/>
      <c r="V210" s="23"/>
      <c r="W210" s="23">
        <f t="shared" si="28"/>
        <v>100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/>
      <c r="K211" s="53"/>
      <c r="L211" s="70"/>
      <c r="M211" s="23"/>
      <c r="N211" s="70"/>
      <c r="O211" s="70"/>
      <c r="P211" s="23"/>
      <c r="Q211" s="23"/>
      <c r="R211" s="23"/>
      <c r="S211" s="70"/>
      <c r="T211" s="70"/>
      <c r="U211" s="70"/>
      <c r="V211" s="23"/>
      <c r="W211" s="23"/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 t="s">
        <v>96</v>
      </c>
      <c r="I212" s="52"/>
      <c r="J212" s="52" t="s">
        <v>205</v>
      </c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214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50</v>
      </c>
      <c r="K214" s="53"/>
      <c r="L214" s="70"/>
      <c r="M214" s="23"/>
      <c r="N214" s="70"/>
      <c r="O214" s="70"/>
      <c r="P214" s="23"/>
      <c r="Q214" s="23">
        <f>SUM(L214:P214)</f>
        <v>0</v>
      </c>
      <c r="R214" s="23"/>
      <c r="S214" s="70"/>
      <c r="T214" s="70"/>
      <c r="U214" s="70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51</v>
      </c>
      <c r="K215" s="53"/>
      <c r="L215" s="70">
        <v>11671.4</v>
      </c>
      <c r="M215" s="23">
        <v>275.5</v>
      </c>
      <c r="N215" s="70">
        <v>14810.5</v>
      </c>
      <c r="O215" s="70"/>
      <c r="P215" s="23"/>
      <c r="Q215" s="23">
        <f>SUM(L215:P215)</f>
        <v>26757.4</v>
      </c>
      <c r="R215" s="23"/>
      <c r="S215" s="70"/>
      <c r="T215" s="70"/>
      <c r="U215" s="70"/>
      <c r="V215" s="23"/>
      <c r="W215" s="23">
        <f t="shared" si="28"/>
        <v>26757.4</v>
      </c>
      <c r="X215" s="23">
        <f>Q215/W215*100</f>
        <v>100</v>
      </c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52</v>
      </c>
      <c r="K216" s="53"/>
      <c r="L216" s="70">
        <v>11640.7</v>
      </c>
      <c r="M216" s="23">
        <v>166.4</v>
      </c>
      <c r="N216" s="70">
        <v>13170.7</v>
      </c>
      <c r="O216" s="70"/>
      <c r="P216" s="23"/>
      <c r="Q216" s="23">
        <f>SUM(L216:P216)</f>
        <v>24977.800000000003</v>
      </c>
      <c r="R216" s="23"/>
      <c r="S216" s="70"/>
      <c r="T216" s="70"/>
      <c r="U216" s="70"/>
      <c r="V216" s="23"/>
      <c r="W216" s="23">
        <f t="shared" si="28"/>
        <v>24977.800000000003</v>
      </c>
      <c r="X216" s="23">
        <f>Q216/W216*100</f>
        <v>100</v>
      </c>
      <c r="Y216" s="23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53</v>
      </c>
      <c r="K217" s="53"/>
      <c r="L217" s="70"/>
      <c r="M217" s="23"/>
      <c r="N217" s="70"/>
      <c r="O217" s="70"/>
      <c r="P217" s="23"/>
      <c r="Q217" s="23">
        <f>SUM(L217:P217)</f>
        <v>0</v>
      </c>
      <c r="R217" s="23"/>
      <c r="S217" s="70"/>
      <c r="T217" s="70"/>
      <c r="U217" s="70"/>
      <c r="V217" s="23"/>
      <c r="W217" s="23">
        <f>SUM(R217:V217)</f>
        <v>0</v>
      </c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54</v>
      </c>
      <c r="K218" s="53"/>
      <c r="L218" s="21">
        <f>(L216/L215)*100</f>
        <v>99.73696386037666</v>
      </c>
      <c r="M218" s="21">
        <f>(M216/M215)*100</f>
        <v>60.399274047186935</v>
      </c>
      <c r="N218" s="21">
        <f>(N216/N215)*100</f>
        <v>88.92812531649842</v>
      </c>
      <c r="O218" s="21"/>
      <c r="P218" s="21"/>
      <c r="Q218" s="21">
        <f>(Q216/Q215)*100</f>
        <v>93.34912958658165</v>
      </c>
      <c r="R218" s="21"/>
      <c r="S218" s="21"/>
      <c r="T218" s="21"/>
      <c r="U218" s="21"/>
      <c r="V218" s="21"/>
      <c r="W218" s="21">
        <f>(W216/W215)*100</f>
        <v>93.34912958658165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>
        <f t="shared" si="28"/>
        <v>0</v>
      </c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 t="s">
        <v>98</v>
      </c>
      <c r="H220" s="56"/>
      <c r="I220" s="61"/>
      <c r="J220" s="52" t="s">
        <v>99</v>
      </c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>
        <f t="shared" si="28"/>
        <v>0</v>
      </c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100</v>
      </c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>
        <f t="shared" si="28"/>
        <v>0</v>
      </c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50</v>
      </c>
      <c r="K222" s="53"/>
      <c r="L222" s="70">
        <f>+L238+L245</f>
        <v>63881</v>
      </c>
      <c r="M222" s="23">
        <f>+M238+M245</f>
        <v>1638.5</v>
      </c>
      <c r="N222" s="70">
        <f>+N238+N245</f>
        <v>14030.4</v>
      </c>
      <c r="O222" s="70">
        <f>+O238+O245</f>
        <v>0</v>
      </c>
      <c r="P222" s="23">
        <f>+P238+P245</f>
        <v>0</v>
      </c>
      <c r="Q222" s="23">
        <f>SUM(L222:P222)</f>
        <v>79549.9</v>
      </c>
      <c r="R222" s="23"/>
      <c r="S222" s="70"/>
      <c r="T222" s="70"/>
      <c r="U222" s="70"/>
      <c r="V222" s="23"/>
      <c r="W222" s="23">
        <f t="shared" si="28"/>
        <v>79549.9</v>
      </c>
      <c r="X222" s="23">
        <f>Q222/W222*100</f>
        <v>100</v>
      </c>
      <c r="Y222" s="23">
        <f>V222/W222*100</f>
        <v>0</v>
      </c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51</v>
      </c>
      <c r="K223" s="53"/>
      <c r="L223" s="70">
        <f aca="true" t="shared" si="31" ref="L223:N224">+L239+L246</f>
        <v>72810.2</v>
      </c>
      <c r="M223" s="23">
        <f t="shared" si="31"/>
        <v>1345</v>
      </c>
      <c r="N223" s="70">
        <f t="shared" si="31"/>
        <v>16230.3</v>
      </c>
      <c r="O223" s="70"/>
      <c r="P223" s="23"/>
      <c r="Q223" s="23">
        <f>SUM(L223:P223)</f>
        <v>90385.5</v>
      </c>
      <c r="R223" s="23"/>
      <c r="S223" s="70"/>
      <c r="T223" s="70"/>
      <c r="U223" s="70"/>
      <c r="V223" s="23"/>
      <c r="W223" s="23">
        <f t="shared" si="28"/>
        <v>90385.5</v>
      </c>
      <c r="X223" s="23">
        <f>Q223/W223*100</f>
        <v>100</v>
      </c>
      <c r="Y223" s="23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52</v>
      </c>
      <c r="K224" s="53"/>
      <c r="L224" s="70">
        <f t="shared" si="31"/>
        <v>70951.9</v>
      </c>
      <c r="M224" s="23">
        <f t="shared" si="31"/>
        <v>970.8000000000001</v>
      </c>
      <c r="N224" s="70">
        <f t="shared" si="31"/>
        <v>12160.1</v>
      </c>
      <c r="O224" s="70"/>
      <c r="P224" s="23"/>
      <c r="Q224" s="23">
        <f>SUM(L224:P224)</f>
        <v>84082.8</v>
      </c>
      <c r="R224" s="23"/>
      <c r="S224" s="70"/>
      <c r="T224" s="70"/>
      <c r="U224" s="70"/>
      <c r="V224" s="23"/>
      <c r="W224" s="23">
        <f t="shared" si="28"/>
        <v>84082.8</v>
      </c>
      <c r="X224" s="23">
        <f>Q224/W224*100</f>
        <v>100</v>
      </c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190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48</v>
      </c>
      <c r="C234" s="51" t="s">
        <v>55</v>
      </c>
      <c r="D234" s="51" t="s">
        <v>57</v>
      </c>
      <c r="E234" s="51" t="s">
        <v>60</v>
      </c>
      <c r="F234" s="51" t="s">
        <v>91</v>
      </c>
      <c r="G234" s="51" t="s">
        <v>98</v>
      </c>
      <c r="H234" s="51"/>
      <c r="I234" s="61"/>
      <c r="J234" s="54" t="s">
        <v>53</v>
      </c>
      <c r="K234" s="55"/>
      <c r="L234" s="70">
        <f>(L224/L222)*100</f>
        <v>111.06886241605484</v>
      </c>
      <c r="M234" s="70">
        <f>(M224/M222)*100</f>
        <v>59.24931339639915</v>
      </c>
      <c r="N234" s="70">
        <f>(N224/N222)*100</f>
        <v>86.6696601664956</v>
      </c>
      <c r="O234" s="70"/>
      <c r="P234" s="70"/>
      <c r="Q234" s="70">
        <f>(Q224/Q222)*100</f>
        <v>105.69818441003697</v>
      </c>
      <c r="R234" s="70"/>
      <c r="S234" s="70"/>
      <c r="T234" s="70"/>
      <c r="U234" s="74"/>
      <c r="V234" s="23"/>
      <c r="W234" s="23">
        <f t="shared" si="28"/>
        <v>105.69818441003697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54</v>
      </c>
      <c r="K235" s="55"/>
      <c r="L235" s="70">
        <f>(L224/L223)*100</f>
        <v>97.4477477056786</v>
      </c>
      <c r="M235" s="70">
        <f>(M224/M223)*100</f>
        <v>72.17843866171005</v>
      </c>
      <c r="N235" s="70">
        <f>(N224/N223)*100</f>
        <v>74.92221339100325</v>
      </c>
      <c r="O235" s="70"/>
      <c r="P235" s="70"/>
      <c r="Q235" s="70">
        <f>(Q224/Q223)*100</f>
        <v>93.02686824767247</v>
      </c>
      <c r="R235" s="70"/>
      <c r="S235" s="70"/>
      <c r="T235" s="70"/>
      <c r="U235" s="70"/>
      <c r="V235" s="23"/>
      <c r="W235" s="23">
        <f t="shared" si="28"/>
        <v>93.02686824767247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/>
      <c r="K236" s="53"/>
      <c r="L236" s="70"/>
      <c r="M236" s="70"/>
      <c r="N236" s="70"/>
      <c r="O236" s="70"/>
      <c r="P236" s="70"/>
      <c r="Q236" s="23"/>
      <c r="R236" s="70"/>
      <c r="S236" s="70"/>
      <c r="T236" s="70"/>
      <c r="U236" s="70"/>
      <c r="V236" s="23"/>
      <c r="W236" s="23">
        <f t="shared" si="28"/>
        <v>0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 t="s">
        <v>101</v>
      </c>
      <c r="I237" s="61"/>
      <c r="J237" s="52" t="s">
        <v>102</v>
      </c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>
        <f t="shared" si="28"/>
        <v>0</v>
      </c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50</v>
      </c>
      <c r="K238" s="53"/>
      <c r="L238" s="70">
        <v>52295.4</v>
      </c>
      <c r="M238" s="23">
        <v>1262.2</v>
      </c>
      <c r="N238" s="70">
        <v>11802</v>
      </c>
      <c r="O238" s="70"/>
      <c r="P238" s="23"/>
      <c r="Q238" s="23">
        <f>SUM(L238:P238)</f>
        <v>65359.6</v>
      </c>
      <c r="R238" s="23"/>
      <c r="S238" s="70"/>
      <c r="T238" s="70"/>
      <c r="U238" s="70"/>
      <c r="V238" s="23"/>
      <c r="W238" s="23">
        <f t="shared" si="28"/>
        <v>65359.6</v>
      </c>
      <c r="X238" s="23">
        <f>Q238/W238*100</f>
        <v>100</v>
      </c>
      <c r="Y238" s="23">
        <f>V238/W238*100</f>
        <v>0</v>
      </c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51</v>
      </c>
      <c r="K239" s="53"/>
      <c r="L239" s="70">
        <v>58715.7</v>
      </c>
      <c r="M239" s="23">
        <v>1103</v>
      </c>
      <c r="N239" s="70">
        <v>15022.9</v>
      </c>
      <c r="O239" s="70"/>
      <c r="P239" s="23"/>
      <c r="Q239" s="23">
        <f>SUM(L239:P239)</f>
        <v>74841.59999999999</v>
      </c>
      <c r="R239" s="23"/>
      <c r="S239" s="70"/>
      <c r="T239" s="70"/>
      <c r="U239" s="70"/>
      <c r="V239" s="23"/>
      <c r="W239" s="23">
        <f t="shared" si="28"/>
        <v>74841.59999999999</v>
      </c>
      <c r="X239" s="23">
        <f>Q239/W239*100</f>
        <v>100</v>
      </c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52</v>
      </c>
      <c r="K240" s="53"/>
      <c r="L240" s="70">
        <v>57035.6</v>
      </c>
      <c r="M240" s="23">
        <v>837.2</v>
      </c>
      <c r="N240" s="70">
        <v>11354</v>
      </c>
      <c r="O240" s="70"/>
      <c r="P240" s="23"/>
      <c r="Q240" s="23">
        <f>SUM(L240:P240)</f>
        <v>69226.79999999999</v>
      </c>
      <c r="R240" s="23"/>
      <c r="S240" s="70"/>
      <c r="T240" s="70"/>
      <c r="U240" s="70"/>
      <c r="V240" s="23"/>
      <c r="W240" s="23">
        <f t="shared" si="28"/>
        <v>69226.79999999999</v>
      </c>
      <c r="X240" s="23">
        <f>Q240/W240*100</f>
        <v>100</v>
      </c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53</v>
      </c>
      <c r="K241" s="53"/>
      <c r="L241" s="70">
        <f>(L240/L238)*100</f>
        <v>109.06427716395706</v>
      </c>
      <c r="M241" s="23">
        <f>(M240/M238)*100</f>
        <v>66.32863254634765</v>
      </c>
      <c r="N241" s="70">
        <f>(N240/N238)*100</f>
        <v>96.20403321470937</v>
      </c>
      <c r="O241" s="70"/>
      <c r="P241" s="23"/>
      <c r="Q241" s="23">
        <f>(Q240/Q238)*100</f>
        <v>105.91680487640683</v>
      </c>
      <c r="R241" s="23"/>
      <c r="S241" s="70"/>
      <c r="T241" s="70"/>
      <c r="U241" s="70"/>
      <c r="V241" s="23"/>
      <c r="W241" s="23">
        <f t="shared" si="28"/>
        <v>105.91680487640683</v>
      </c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47</v>
      </c>
      <c r="K242" s="53"/>
      <c r="L242" s="70">
        <f>(L240/L239)*100</f>
        <v>97.13858473968632</v>
      </c>
      <c r="M242" s="23">
        <f>(M240/M239)*100</f>
        <v>75.9020852221215</v>
      </c>
      <c r="N242" s="70">
        <f>(N240/N239)*100</f>
        <v>75.57795099481459</v>
      </c>
      <c r="O242" s="70"/>
      <c r="P242" s="23"/>
      <c r="Q242" s="23">
        <f>(Q240/Q239)*100</f>
        <v>92.49775525910722</v>
      </c>
      <c r="R242" s="23"/>
      <c r="S242" s="70"/>
      <c r="T242" s="70"/>
      <c r="U242" s="70"/>
      <c r="V242" s="23"/>
      <c r="W242" s="23">
        <f>(W240/W239)*100</f>
        <v>92.49775525910722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/>
      <c r="K243" s="53"/>
      <c r="L243" s="70"/>
      <c r="M243" s="23"/>
      <c r="N243" s="70"/>
      <c r="O243" s="70"/>
      <c r="P243" s="23"/>
      <c r="Q243" s="23"/>
      <c r="R243" s="23"/>
      <c r="S243" s="70"/>
      <c r="T243" s="70"/>
      <c r="U243" s="70"/>
      <c r="V243" s="23"/>
      <c r="W243" s="23">
        <f aca="true" t="shared" si="32" ref="W243:W260">+V243+Q243</f>
        <v>0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 t="s">
        <v>103</v>
      </c>
      <c r="I244" s="61"/>
      <c r="J244" s="52" t="s">
        <v>104</v>
      </c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>
        <f t="shared" si="32"/>
        <v>0</v>
      </c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50</v>
      </c>
      <c r="K245" s="53"/>
      <c r="L245" s="70">
        <v>11585.6</v>
      </c>
      <c r="M245" s="23">
        <v>376.3</v>
      </c>
      <c r="N245" s="70">
        <v>2228.4</v>
      </c>
      <c r="O245" s="70"/>
      <c r="P245" s="23"/>
      <c r="Q245" s="23">
        <f>SUM(L245:P245)</f>
        <v>14190.3</v>
      </c>
      <c r="R245" s="23"/>
      <c r="S245" s="70"/>
      <c r="T245" s="70"/>
      <c r="U245" s="70"/>
      <c r="V245" s="23"/>
      <c r="W245" s="23">
        <f t="shared" si="32"/>
        <v>14190.3</v>
      </c>
      <c r="X245" s="23">
        <f>Q245/W245*100</f>
        <v>100</v>
      </c>
      <c r="Y245" s="23">
        <f>V245/W245*100</f>
        <v>0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51</v>
      </c>
      <c r="K246" s="53"/>
      <c r="L246" s="70">
        <v>14094.5</v>
      </c>
      <c r="M246" s="23">
        <v>242</v>
      </c>
      <c r="N246" s="70">
        <v>1207.4</v>
      </c>
      <c r="O246" s="70"/>
      <c r="P246" s="23"/>
      <c r="Q246" s="23">
        <f>SUM(L246:P246)</f>
        <v>15543.9</v>
      </c>
      <c r="R246" s="23"/>
      <c r="S246" s="70"/>
      <c r="T246" s="70"/>
      <c r="U246" s="70"/>
      <c r="V246" s="23"/>
      <c r="W246" s="23">
        <f t="shared" si="32"/>
        <v>15543.9</v>
      </c>
      <c r="X246" s="23">
        <f>Q246/W246*100</f>
        <v>100</v>
      </c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52</v>
      </c>
      <c r="K247" s="53"/>
      <c r="L247" s="70">
        <v>13916.3</v>
      </c>
      <c r="M247" s="23">
        <v>133.6</v>
      </c>
      <c r="N247" s="70">
        <v>806.1</v>
      </c>
      <c r="O247" s="70"/>
      <c r="P247" s="23"/>
      <c r="Q247" s="23">
        <f>SUM(L247:P247)</f>
        <v>14856</v>
      </c>
      <c r="R247" s="23"/>
      <c r="S247" s="70"/>
      <c r="T247" s="70"/>
      <c r="U247" s="70"/>
      <c r="V247" s="23"/>
      <c r="W247" s="23">
        <f t="shared" si="32"/>
        <v>14856</v>
      </c>
      <c r="X247" s="23">
        <f>Q247/W247*100</f>
        <v>100</v>
      </c>
      <c r="Y247" s="23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53</v>
      </c>
      <c r="K248" s="53"/>
      <c r="L248" s="21">
        <f>(L247/L245)*100</f>
        <v>120.11721447313906</v>
      </c>
      <c r="M248" s="21">
        <f>(M247/M245)*100</f>
        <v>35.503587563114536</v>
      </c>
      <c r="N248" s="21">
        <f>(N247/N245)*100</f>
        <v>36.173936456650516</v>
      </c>
      <c r="O248" s="21"/>
      <c r="P248" s="21"/>
      <c r="Q248" s="21">
        <f>(Q247/Q245)*100</f>
        <v>104.69123274349379</v>
      </c>
      <c r="R248" s="21"/>
      <c r="S248" s="21"/>
      <c r="T248" s="21"/>
      <c r="U248" s="21"/>
      <c r="V248" s="21"/>
      <c r="W248" s="21">
        <f t="shared" si="32"/>
        <v>104.69123274349379</v>
      </c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54</v>
      </c>
      <c r="K249" s="53"/>
      <c r="L249" s="70">
        <f>(L247/L246)*100</f>
        <v>98.73567703714214</v>
      </c>
      <c r="M249" s="23">
        <f>(M247/M246)*100</f>
        <v>55.20661157024793</v>
      </c>
      <c r="N249" s="70">
        <f>(N247/N246)*100</f>
        <v>66.76329302633758</v>
      </c>
      <c r="O249" s="70"/>
      <c r="P249" s="23"/>
      <c r="Q249" s="23">
        <f>(Q247/Q246)*100</f>
        <v>95.57446972767453</v>
      </c>
      <c r="R249" s="23"/>
      <c r="S249" s="70"/>
      <c r="T249" s="70"/>
      <c r="U249" s="70"/>
      <c r="V249" s="23"/>
      <c r="W249" s="23">
        <f t="shared" si="32"/>
        <v>95.57446972767453</v>
      </c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/>
      <c r="K250" s="53"/>
      <c r="L250" s="70"/>
      <c r="M250" s="23"/>
      <c r="N250" s="70"/>
      <c r="O250" s="70"/>
      <c r="P250" s="23"/>
      <c r="Q250" s="23"/>
      <c r="R250" s="23"/>
      <c r="S250" s="70"/>
      <c r="T250" s="70"/>
      <c r="U250" s="70"/>
      <c r="V250" s="23"/>
      <c r="W250" s="23">
        <f t="shared" si="32"/>
        <v>0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 t="s">
        <v>105</v>
      </c>
      <c r="H251" s="51"/>
      <c r="I251" s="61"/>
      <c r="J251" s="52" t="s">
        <v>106</v>
      </c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>
        <f t="shared" si="32"/>
        <v>0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107</v>
      </c>
      <c r="K252" s="53"/>
      <c r="L252" s="70"/>
      <c r="M252" s="23"/>
      <c r="N252" s="70"/>
      <c r="O252" s="70"/>
      <c r="P252" s="23"/>
      <c r="Q252" s="23"/>
      <c r="R252" s="23"/>
      <c r="S252" s="70"/>
      <c r="T252" s="70"/>
      <c r="U252" s="70"/>
      <c r="V252" s="23"/>
      <c r="W252" s="23">
        <f t="shared" si="32"/>
        <v>0</v>
      </c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50</v>
      </c>
      <c r="K253" s="53"/>
      <c r="L253" s="70">
        <f>+L261</f>
        <v>32943.3</v>
      </c>
      <c r="M253" s="23">
        <f>+M261</f>
        <v>1167.5</v>
      </c>
      <c r="N253" s="70">
        <f>+N261</f>
        <v>7164.8</v>
      </c>
      <c r="O253" s="70">
        <f>+O261</f>
        <v>0</v>
      </c>
      <c r="P253" s="23">
        <f>+P261</f>
        <v>0</v>
      </c>
      <c r="Q253" s="23">
        <f>SUM(L253:P253)</f>
        <v>41275.600000000006</v>
      </c>
      <c r="R253" s="23"/>
      <c r="S253" s="70"/>
      <c r="T253" s="70"/>
      <c r="U253" s="70"/>
      <c r="V253" s="23"/>
      <c r="W253" s="23">
        <f t="shared" si="32"/>
        <v>41275.600000000006</v>
      </c>
      <c r="X253" s="23">
        <f>Q253/W253*100</f>
        <v>100</v>
      </c>
      <c r="Y253" s="23">
        <f>V253/W253*100</f>
        <v>0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51</v>
      </c>
      <c r="K254" s="53"/>
      <c r="L254" s="70">
        <f aca="true" t="shared" si="33" ref="L254:N255">+L262</f>
        <v>41029.1</v>
      </c>
      <c r="M254" s="23">
        <f t="shared" si="33"/>
        <v>916</v>
      </c>
      <c r="N254" s="70">
        <f t="shared" si="33"/>
        <v>4784.8</v>
      </c>
      <c r="O254" s="70"/>
      <c r="P254" s="23"/>
      <c r="Q254" s="23">
        <f>SUM(L254:P254)</f>
        <v>46729.9</v>
      </c>
      <c r="R254" s="23"/>
      <c r="S254" s="70"/>
      <c r="T254" s="70"/>
      <c r="U254" s="70"/>
      <c r="V254" s="23"/>
      <c r="W254" s="23">
        <f t="shared" si="32"/>
        <v>46729.9</v>
      </c>
      <c r="X254" s="23">
        <f>Q254/W254*100</f>
        <v>100</v>
      </c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52</v>
      </c>
      <c r="K255" s="53"/>
      <c r="L255" s="70">
        <f t="shared" si="33"/>
        <v>40858.2</v>
      </c>
      <c r="M255" s="23">
        <f t="shared" si="33"/>
        <v>530.2</v>
      </c>
      <c r="N255" s="70">
        <f t="shared" si="33"/>
        <v>3172.6</v>
      </c>
      <c r="O255" s="70"/>
      <c r="P255" s="23"/>
      <c r="Q255" s="23">
        <f>SUM(L255:P255)</f>
        <v>44560.99999999999</v>
      </c>
      <c r="R255" s="23"/>
      <c r="S255" s="70"/>
      <c r="T255" s="70"/>
      <c r="U255" s="70"/>
      <c r="V255" s="23"/>
      <c r="W255" s="23">
        <f t="shared" si="32"/>
        <v>44560.99999999999</v>
      </c>
      <c r="X255" s="23">
        <f>Q255/W255*100</f>
        <v>100</v>
      </c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53</v>
      </c>
      <c r="K256" s="53"/>
      <c r="L256" s="70">
        <f>(L255/L253)*100</f>
        <v>124.0258261922758</v>
      </c>
      <c r="M256" s="23">
        <f>(M255/M253)*100</f>
        <v>45.41327623126339</v>
      </c>
      <c r="N256" s="70">
        <f>(N255/N253)*100</f>
        <v>44.2803707012059</v>
      </c>
      <c r="O256" s="70"/>
      <c r="P256" s="23"/>
      <c r="Q256" s="23">
        <f>(Q255/Q253)*100</f>
        <v>107.95966624349491</v>
      </c>
      <c r="R256" s="23"/>
      <c r="S256" s="70"/>
      <c r="T256" s="70"/>
      <c r="U256" s="70"/>
      <c r="V256" s="23"/>
      <c r="W256" s="23">
        <f t="shared" si="32"/>
        <v>107.95966624349491</v>
      </c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54</v>
      </c>
      <c r="K257" s="53"/>
      <c r="L257" s="21">
        <f>(L255/L254)*100</f>
        <v>99.58346636899176</v>
      </c>
      <c r="M257" s="21">
        <f>(M255/M254)*100</f>
        <v>57.88209606986901</v>
      </c>
      <c r="N257" s="21">
        <f>(N255/N254)*100</f>
        <v>66.30580170540044</v>
      </c>
      <c r="O257" s="21"/>
      <c r="P257" s="21"/>
      <c r="Q257" s="21">
        <f>(Q255/Q254)*100</f>
        <v>95.3586461772869</v>
      </c>
      <c r="R257" s="21"/>
      <c r="S257" s="21"/>
      <c r="T257" s="21"/>
      <c r="U257" s="21"/>
      <c r="V257" s="21"/>
      <c r="W257" s="21">
        <f t="shared" si="32"/>
        <v>95.3586461772869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/>
      <c r="K258" s="53"/>
      <c r="L258" s="70"/>
      <c r="M258" s="23"/>
      <c r="N258" s="70"/>
      <c r="O258" s="70"/>
      <c r="P258" s="23"/>
      <c r="Q258" s="23"/>
      <c r="R258" s="23"/>
      <c r="S258" s="70"/>
      <c r="T258" s="70"/>
      <c r="U258" s="70"/>
      <c r="V258" s="23"/>
      <c r="W258" s="23">
        <f t="shared" si="32"/>
        <v>0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 t="s">
        <v>108</v>
      </c>
      <c r="I259" s="61"/>
      <c r="J259" s="52" t="s">
        <v>109</v>
      </c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>
        <f t="shared" si="32"/>
        <v>0</v>
      </c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110</v>
      </c>
      <c r="K260" s="53"/>
      <c r="L260" s="70"/>
      <c r="M260" s="23"/>
      <c r="N260" s="70"/>
      <c r="O260" s="70"/>
      <c r="P260" s="23"/>
      <c r="Q260" s="23"/>
      <c r="R260" s="23"/>
      <c r="S260" s="70"/>
      <c r="T260" s="70"/>
      <c r="U260" s="70"/>
      <c r="V260" s="23"/>
      <c r="W260" s="23">
        <f t="shared" si="32"/>
        <v>0</v>
      </c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50</v>
      </c>
      <c r="K261" s="53"/>
      <c r="L261" s="70">
        <v>32943.3</v>
      </c>
      <c r="M261" s="23">
        <v>1167.5</v>
      </c>
      <c r="N261" s="70">
        <v>7164.8</v>
      </c>
      <c r="O261" s="70"/>
      <c r="P261" s="23"/>
      <c r="Q261" s="23">
        <f>SUM(L261:P261)</f>
        <v>41275.600000000006</v>
      </c>
      <c r="R261" s="23"/>
      <c r="S261" s="70"/>
      <c r="T261" s="70"/>
      <c r="U261" s="70"/>
      <c r="V261" s="23"/>
      <c r="W261" s="23">
        <f>+V261+Q261</f>
        <v>41275.600000000006</v>
      </c>
      <c r="X261" s="23">
        <f>Q261/W261*100</f>
        <v>100</v>
      </c>
      <c r="Y261" s="23">
        <f>V261/W261*100</f>
        <v>0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51</v>
      </c>
      <c r="K262" s="53"/>
      <c r="L262" s="70">
        <v>41029.1</v>
      </c>
      <c r="M262" s="23">
        <v>916</v>
      </c>
      <c r="N262" s="70">
        <v>4784.8</v>
      </c>
      <c r="O262" s="70"/>
      <c r="P262" s="23"/>
      <c r="Q262" s="23">
        <f>SUM(L262:P262)</f>
        <v>46729.9</v>
      </c>
      <c r="R262" s="23"/>
      <c r="S262" s="70"/>
      <c r="T262" s="70"/>
      <c r="U262" s="70"/>
      <c r="V262" s="23"/>
      <c r="W262" s="23">
        <f>+V262+Q262</f>
        <v>46729.9</v>
      </c>
      <c r="X262" s="23">
        <f>Q262/W262*100</f>
        <v>100</v>
      </c>
      <c r="Y262" s="23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52</v>
      </c>
      <c r="K263" s="53"/>
      <c r="L263" s="21">
        <v>40858.2</v>
      </c>
      <c r="M263" s="21">
        <v>530.2</v>
      </c>
      <c r="N263" s="21">
        <v>3172.6</v>
      </c>
      <c r="O263" s="21"/>
      <c r="P263" s="21"/>
      <c r="Q263" s="21">
        <f>SUM(L263:P263)</f>
        <v>44560.99999999999</v>
      </c>
      <c r="R263" s="21"/>
      <c r="S263" s="21"/>
      <c r="T263" s="21"/>
      <c r="U263" s="21"/>
      <c r="V263" s="21"/>
      <c r="W263" s="23">
        <f>+V263+Q263</f>
        <v>44560.99999999999</v>
      </c>
      <c r="X263" s="23">
        <f>Q263/W263*100</f>
        <v>100</v>
      </c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53</v>
      </c>
      <c r="K264" s="53"/>
      <c r="L264" s="70">
        <f>(L263/L261)*100</f>
        <v>124.0258261922758</v>
      </c>
      <c r="M264" s="23">
        <f>(M263/M261)*100</f>
        <v>45.41327623126339</v>
      </c>
      <c r="N264" s="70">
        <f>(N263/N261)*100</f>
        <v>44.2803707012059</v>
      </c>
      <c r="O264" s="70"/>
      <c r="P264" s="23"/>
      <c r="Q264" s="23">
        <f>(Q263/Q261)*100</f>
        <v>107.95966624349491</v>
      </c>
      <c r="R264" s="23"/>
      <c r="S264" s="70"/>
      <c r="T264" s="70"/>
      <c r="U264" s="70"/>
      <c r="V264" s="23"/>
      <c r="W264" s="23">
        <f>(W263/W261)*100</f>
        <v>107.95966624349491</v>
      </c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54</v>
      </c>
      <c r="K265" s="53"/>
      <c r="L265" s="70">
        <f>(L263/L262)*100</f>
        <v>99.58346636899176</v>
      </c>
      <c r="M265" s="23">
        <f>(M263/M262)*100</f>
        <v>57.88209606986901</v>
      </c>
      <c r="N265" s="70">
        <f>(N263/N262)*100</f>
        <v>66.30580170540044</v>
      </c>
      <c r="O265" s="70"/>
      <c r="P265" s="23"/>
      <c r="Q265" s="23">
        <f>(Q263/Q262)*100</f>
        <v>95.3586461772869</v>
      </c>
      <c r="R265" s="23"/>
      <c r="S265" s="70"/>
      <c r="T265" s="70"/>
      <c r="U265" s="70"/>
      <c r="V265" s="23"/>
      <c r="W265" s="23">
        <f>(W263/W262)*100</f>
        <v>95.3586461772869</v>
      </c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/>
      <c r="K266" s="53"/>
      <c r="L266" s="70"/>
      <c r="M266" s="23"/>
      <c r="N266" s="70"/>
      <c r="O266" s="70"/>
      <c r="P266" s="23"/>
      <c r="Q266" s="23"/>
      <c r="R266" s="23"/>
      <c r="S266" s="70"/>
      <c r="T266" s="70"/>
      <c r="U266" s="70"/>
      <c r="V266" s="23"/>
      <c r="W266" s="23"/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 t="s">
        <v>111</v>
      </c>
      <c r="G267" s="56"/>
      <c r="H267" s="56"/>
      <c r="I267" s="61"/>
      <c r="J267" s="52" t="s">
        <v>112</v>
      </c>
      <c r="K267" s="53"/>
      <c r="L267" s="70"/>
      <c r="M267" s="23"/>
      <c r="N267" s="70"/>
      <c r="O267" s="70"/>
      <c r="P267" s="23"/>
      <c r="Q267" s="23"/>
      <c r="R267" s="23"/>
      <c r="S267" s="70"/>
      <c r="T267" s="70"/>
      <c r="U267" s="70"/>
      <c r="V267" s="23"/>
      <c r="W267" s="23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113</v>
      </c>
      <c r="K268" s="53"/>
      <c r="L268" s="70"/>
      <c r="M268" s="23"/>
      <c r="N268" s="70"/>
      <c r="O268" s="70"/>
      <c r="P268" s="23"/>
      <c r="Q268" s="23"/>
      <c r="R268" s="23"/>
      <c r="S268" s="70"/>
      <c r="T268" s="70"/>
      <c r="U268" s="70"/>
      <c r="V268" s="23"/>
      <c r="W268" s="23"/>
      <c r="X268" s="23"/>
      <c r="Y268" s="23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50</v>
      </c>
      <c r="K269" s="53"/>
      <c r="L269" s="70"/>
      <c r="M269" s="23"/>
      <c r="N269" s="70"/>
      <c r="O269" s="70"/>
      <c r="P269" s="23"/>
      <c r="Q269" s="23"/>
      <c r="R269" s="23">
        <f>+R285+R300</f>
        <v>51500</v>
      </c>
      <c r="S269" s="70"/>
      <c r="T269" s="70"/>
      <c r="U269" s="70"/>
      <c r="V269" s="23">
        <f>SUM(R269:U269)</f>
        <v>51500</v>
      </c>
      <c r="W269" s="23">
        <f>+V269+Q269</f>
        <v>51500</v>
      </c>
      <c r="X269" s="23">
        <f>Q269/W269*100</f>
        <v>0</v>
      </c>
      <c r="Y269" s="23">
        <f>V269/W269*100</f>
        <v>100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191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48</v>
      </c>
      <c r="C279" s="51" t="s">
        <v>55</v>
      </c>
      <c r="D279" s="51" t="s">
        <v>57</v>
      </c>
      <c r="E279" s="51" t="s">
        <v>60</v>
      </c>
      <c r="F279" s="51" t="s">
        <v>111</v>
      </c>
      <c r="G279" s="51"/>
      <c r="H279" s="51"/>
      <c r="I279" s="61"/>
      <c r="J279" s="54" t="s">
        <v>51</v>
      </c>
      <c r="K279" s="55"/>
      <c r="L279" s="70"/>
      <c r="M279" s="70"/>
      <c r="N279" s="70"/>
      <c r="O279" s="70"/>
      <c r="P279" s="70"/>
      <c r="Q279" s="70"/>
      <c r="R279" s="70">
        <f>+R286+R301</f>
        <v>53314.6</v>
      </c>
      <c r="S279" s="70"/>
      <c r="T279" s="70"/>
      <c r="U279" s="74"/>
      <c r="V279" s="23">
        <f>SUM(R279:U279)</f>
        <v>53314.6</v>
      </c>
      <c r="W279" s="23">
        <f>+V279+Q279</f>
        <v>53314.6</v>
      </c>
      <c r="X279" s="23"/>
      <c r="Y279" s="23">
        <f>V279/W279*100</f>
        <v>100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52</v>
      </c>
      <c r="K280" s="55"/>
      <c r="L280" s="70"/>
      <c r="M280" s="70"/>
      <c r="N280" s="70"/>
      <c r="O280" s="70"/>
      <c r="P280" s="70"/>
      <c r="Q280" s="70"/>
      <c r="R280" s="70">
        <f>+R287+R302</f>
        <v>53314.6</v>
      </c>
      <c r="S280" s="70"/>
      <c r="T280" s="70"/>
      <c r="U280" s="70"/>
      <c r="V280" s="23">
        <f>SUM(R280:U280)</f>
        <v>53314.6</v>
      </c>
      <c r="W280" s="23">
        <f>+V280+Q280</f>
        <v>53314.6</v>
      </c>
      <c r="X280" s="23"/>
      <c r="Y280" s="23">
        <f>V280/W280*100</f>
        <v>100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53</v>
      </c>
      <c r="K281" s="53"/>
      <c r="L281" s="70"/>
      <c r="M281" s="70"/>
      <c r="N281" s="70"/>
      <c r="O281" s="70"/>
      <c r="P281" s="70"/>
      <c r="Q281" s="23"/>
      <c r="R281" s="70">
        <f>(R280/R269)*100</f>
        <v>103.52349514563106</v>
      </c>
      <c r="S281" s="70"/>
      <c r="T281" s="70"/>
      <c r="U281" s="70"/>
      <c r="V281" s="23">
        <f>(V280/V269)*100</f>
        <v>103.52349514563106</v>
      </c>
      <c r="W281" s="23">
        <f>(W280/W269)*100</f>
        <v>103.52349514563106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54</v>
      </c>
      <c r="K282" s="53"/>
      <c r="L282" s="70"/>
      <c r="M282" s="23"/>
      <c r="N282" s="70"/>
      <c r="O282" s="70"/>
      <c r="P282" s="23"/>
      <c r="Q282" s="23"/>
      <c r="R282" s="23">
        <f>(R280/R279)*100</f>
        <v>100</v>
      </c>
      <c r="S282" s="70"/>
      <c r="T282" s="70"/>
      <c r="U282" s="70"/>
      <c r="V282" s="23">
        <f>(V280/V279)*100</f>
        <v>100</v>
      </c>
      <c r="W282" s="23">
        <f>(W280/W279)*100</f>
        <v>100</v>
      </c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/>
      <c r="K283" s="53"/>
      <c r="L283" s="70"/>
      <c r="M283" s="23"/>
      <c r="N283" s="70"/>
      <c r="O283" s="70"/>
      <c r="P283" s="23"/>
      <c r="Q283" s="23"/>
      <c r="R283" s="23"/>
      <c r="S283" s="70"/>
      <c r="T283" s="70"/>
      <c r="U283" s="70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 t="s">
        <v>114</v>
      </c>
      <c r="H284" s="51"/>
      <c r="I284" s="61"/>
      <c r="J284" s="52" t="s">
        <v>115</v>
      </c>
      <c r="K284" s="53"/>
      <c r="L284" s="70"/>
      <c r="M284" s="23"/>
      <c r="N284" s="70"/>
      <c r="O284" s="70"/>
      <c r="P284" s="23"/>
      <c r="Q284" s="23"/>
      <c r="R284" s="23"/>
      <c r="S284" s="70"/>
      <c r="T284" s="70"/>
      <c r="U284" s="70"/>
      <c r="V284" s="23"/>
      <c r="W284" s="23"/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50</v>
      </c>
      <c r="K285" s="53"/>
      <c r="L285" s="70"/>
      <c r="M285" s="23"/>
      <c r="N285" s="70"/>
      <c r="O285" s="70"/>
      <c r="P285" s="23"/>
      <c r="Q285" s="23"/>
      <c r="R285" s="23">
        <v>22000</v>
      </c>
      <c r="S285" s="70"/>
      <c r="T285" s="70"/>
      <c r="U285" s="70"/>
      <c r="V285" s="23">
        <f>SUM(R285:U285)</f>
        <v>22000</v>
      </c>
      <c r="W285" s="23">
        <f>+V285+Q285</f>
        <v>22000</v>
      </c>
      <c r="X285" s="23">
        <f>Q285/W285*100</f>
        <v>0</v>
      </c>
      <c r="Y285" s="23">
        <f>V285/W285*100</f>
        <v>100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51</v>
      </c>
      <c r="K286" s="53"/>
      <c r="L286" s="70"/>
      <c r="M286" s="23"/>
      <c r="N286" s="70"/>
      <c r="O286" s="70"/>
      <c r="P286" s="23"/>
      <c r="Q286" s="23"/>
      <c r="R286" s="23">
        <f>+R293</f>
        <v>25244</v>
      </c>
      <c r="S286" s="70"/>
      <c r="T286" s="70"/>
      <c r="U286" s="70"/>
      <c r="V286" s="23">
        <f>SUM(R286:U286)</f>
        <v>25244</v>
      </c>
      <c r="W286" s="23">
        <f>+V286+Q286</f>
        <v>25244</v>
      </c>
      <c r="X286" s="23"/>
      <c r="Y286" s="23">
        <f>V286/W286*100</f>
        <v>100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52</v>
      </c>
      <c r="K287" s="53"/>
      <c r="L287" s="70"/>
      <c r="M287" s="23"/>
      <c r="N287" s="70"/>
      <c r="O287" s="70"/>
      <c r="P287" s="23"/>
      <c r="Q287" s="23"/>
      <c r="R287" s="23">
        <f>+R294</f>
        <v>25244</v>
      </c>
      <c r="S287" s="70"/>
      <c r="T287" s="70"/>
      <c r="U287" s="70"/>
      <c r="V287" s="23">
        <f>SUM(R287:U287)</f>
        <v>25244</v>
      </c>
      <c r="W287" s="23">
        <f>+V287+Q287</f>
        <v>25244</v>
      </c>
      <c r="X287" s="23"/>
      <c r="Y287" s="23">
        <f>V287/W287*100</f>
        <v>100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53</v>
      </c>
      <c r="K288" s="53"/>
      <c r="L288" s="70"/>
      <c r="M288" s="23"/>
      <c r="N288" s="70"/>
      <c r="O288" s="70"/>
      <c r="P288" s="23"/>
      <c r="Q288" s="23"/>
      <c r="R288" s="23">
        <f>(R287/R285)*100</f>
        <v>114.74545454545455</v>
      </c>
      <c r="S288" s="70"/>
      <c r="T288" s="70"/>
      <c r="U288" s="70"/>
      <c r="V288" s="23">
        <f>SUM(R288:U288)</f>
        <v>114.74545454545455</v>
      </c>
      <c r="W288" s="23">
        <f>SUM(S288:V288)</f>
        <v>114.74545454545455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 t="s">
        <v>54</v>
      </c>
      <c r="K289" s="53"/>
      <c r="L289" s="70"/>
      <c r="M289" s="23"/>
      <c r="N289" s="70"/>
      <c r="O289" s="70"/>
      <c r="P289" s="23"/>
      <c r="Q289" s="23"/>
      <c r="R289" s="23">
        <f>(R287/R286)*100</f>
        <v>100</v>
      </c>
      <c r="S289" s="70"/>
      <c r="T289" s="70"/>
      <c r="U289" s="70"/>
      <c r="V289" s="23">
        <f>(V287/V286)*100</f>
        <v>100</v>
      </c>
      <c r="W289" s="23">
        <f>(W287/W286)*100</f>
        <v>100</v>
      </c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/>
      <c r="K290" s="53"/>
      <c r="L290" s="70"/>
      <c r="M290" s="23"/>
      <c r="N290" s="70"/>
      <c r="O290" s="70"/>
      <c r="P290" s="23"/>
      <c r="Q290" s="23"/>
      <c r="R290" s="23"/>
      <c r="S290" s="70"/>
      <c r="T290" s="70"/>
      <c r="U290" s="70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 t="s">
        <v>116</v>
      </c>
      <c r="I291" s="61"/>
      <c r="J291" s="52" t="s">
        <v>117</v>
      </c>
      <c r="K291" s="53"/>
      <c r="L291" s="70"/>
      <c r="M291" s="23"/>
      <c r="N291" s="70"/>
      <c r="O291" s="70"/>
      <c r="P291" s="23"/>
      <c r="Q291" s="23"/>
      <c r="R291" s="23"/>
      <c r="S291" s="70"/>
      <c r="T291" s="70"/>
      <c r="U291" s="70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50</v>
      </c>
      <c r="K292" s="53"/>
      <c r="L292" s="70"/>
      <c r="M292" s="23"/>
      <c r="N292" s="70"/>
      <c r="O292" s="70"/>
      <c r="P292" s="23"/>
      <c r="Q292" s="23"/>
      <c r="R292" s="23">
        <v>22000</v>
      </c>
      <c r="S292" s="70"/>
      <c r="T292" s="70"/>
      <c r="U292" s="70"/>
      <c r="V292" s="23">
        <f>SUM(R292:U292)</f>
        <v>22000</v>
      </c>
      <c r="W292" s="23">
        <f>+V292+Q292</f>
        <v>22000</v>
      </c>
      <c r="X292" s="23">
        <f>Q292/W292*100</f>
        <v>0</v>
      </c>
      <c r="Y292" s="23">
        <f>V292/W292*100</f>
        <v>100</v>
      </c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51</v>
      </c>
      <c r="K293" s="53"/>
      <c r="L293" s="21"/>
      <c r="M293" s="21"/>
      <c r="N293" s="21"/>
      <c r="O293" s="21"/>
      <c r="P293" s="21"/>
      <c r="Q293" s="21"/>
      <c r="R293" s="21">
        <v>25244</v>
      </c>
      <c r="S293" s="21"/>
      <c r="T293" s="21"/>
      <c r="U293" s="21"/>
      <c r="V293" s="21">
        <f>SUM(R293:U293)</f>
        <v>25244</v>
      </c>
      <c r="W293" s="21">
        <f>+V293+Q293</f>
        <v>25244</v>
      </c>
      <c r="X293" s="21"/>
      <c r="Y293" s="21">
        <f>V293/W293*100</f>
        <v>100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52</v>
      </c>
      <c r="K294" s="53"/>
      <c r="L294" s="70"/>
      <c r="M294" s="23"/>
      <c r="N294" s="70"/>
      <c r="O294" s="70"/>
      <c r="P294" s="23"/>
      <c r="Q294" s="23"/>
      <c r="R294" s="23">
        <v>25244</v>
      </c>
      <c r="S294" s="70"/>
      <c r="T294" s="70"/>
      <c r="U294" s="70"/>
      <c r="V294" s="23">
        <f>SUM(R294:U294)</f>
        <v>25244</v>
      </c>
      <c r="W294" s="23">
        <f>+V294+Q294</f>
        <v>25244</v>
      </c>
      <c r="X294" s="23"/>
      <c r="Y294" s="23">
        <f>V294/W294*100</f>
        <v>100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53</v>
      </c>
      <c r="K295" s="53"/>
      <c r="L295" s="70"/>
      <c r="M295" s="23"/>
      <c r="N295" s="70"/>
      <c r="O295" s="70"/>
      <c r="P295" s="23"/>
      <c r="Q295" s="23"/>
      <c r="R295" s="23">
        <f>R294/R292*100</f>
        <v>114.74545454545455</v>
      </c>
      <c r="S295" s="70"/>
      <c r="T295" s="70"/>
      <c r="U295" s="70"/>
      <c r="V295" s="23">
        <f>V294/V292*100</f>
        <v>114.74545454545455</v>
      </c>
      <c r="W295" s="23">
        <f>W294/W292*100</f>
        <v>114.74545454545455</v>
      </c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54</v>
      </c>
      <c r="K296" s="53"/>
      <c r="L296" s="70"/>
      <c r="M296" s="23"/>
      <c r="N296" s="70"/>
      <c r="O296" s="70"/>
      <c r="P296" s="23"/>
      <c r="Q296" s="23"/>
      <c r="R296" s="23">
        <f>(R294/R293)*100</f>
        <v>100</v>
      </c>
      <c r="S296" s="70"/>
      <c r="T296" s="70"/>
      <c r="U296" s="70"/>
      <c r="V296" s="23">
        <f>(V294/V293)*100</f>
        <v>100</v>
      </c>
      <c r="W296" s="23">
        <f>(W294/W293)*100</f>
        <v>100</v>
      </c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/>
      <c r="K297" s="53"/>
      <c r="L297" s="70"/>
      <c r="M297" s="23"/>
      <c r="N297" s="70"/>
      <c r="O297" s="70"/>
      <c r="P297" s="23"/>
      <c r="Q297" s="23"/>
      <c r="R297" s="23"/>
      <c r="S297" s="70"/>
      <c r="T297" s="70"/>
      <c r="U297" s="70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/>
      <c r="K298" s="53"/>
      <c r="L298" s="70"/>
      <c r="M298" s="23"/>
      <c r="N298" s="70"/>
      <c r="O298" s="70"/>
      <c r="P298" s="23"/>
      <c r="Q298" s="23"/>
      <c r="R298" s="23"/>
      <c r="S298" s="70"/>
      <c r="T298" s="70"/>
      <c r="U298" s="70"/>
      <c r="V298" s="23"/>
      <c r="W298" s="23"/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 t="s">
        <v>118</v>
      </c>
      <c r="H299" s="51"/>
      <c r="I299" s="61"/>
      <c r="J299" s="52" t="s">
        <v>119</v>
      </c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50</v>
      </c>
      <c r="K300" s="53"/>
      <c r="L300" s="70"/>
      <c r="M300" s="23"/>
      <c r="N300" s="70"/>
      <c r="O300" s="70"/>
      <c r="P300" s="23"/>
      <c r="Q300" s="23"/>
      <c r="R300" s="23">
        <v>29500</v>
      </c>
      <c r="S300" s="70"/>
      <c r="T300" s="70"/>
      <c r="U300" s="70"/>
      <c r="V300" s="23">
        <f>SUM(R300:U300)</f>
        <v>29500</v>
      </c>
      <c r="W300" s="23">
        <f>+V300+Q300</f>
        <v>29500</v>
      </c>
      <c r="X300" s="23">
        <f>Q300/W300*100</f>
        <v>0</v>
      </c>
      <c r="Y300" s="23">
        <f>V300/W300*100</f>
        <v>100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51</v>
      </c>
      <c r="K301" s="53"/>
      <c r="L301" s="70"/>
      <c r="M301" s="23"/>
      <c r="N301" s="70"/>
      <c r="O301" s="70"/>
      <c r="P301" s="23"/>
      <c r="Q301" s="23"/>
      <c r="R301" s="23">
        <f>+R308</f>
        <v>28070.6</v>
      </c>
      <c r="S301" s="70"/>
      <c r="T301" s="70"/>
      <c r="U301" s="70"/>
      <c r="V301" s="23">
        <f>SUM(R301:U301)</f>
        <v>28070.6</v>
      </c>
      <c r="W301" s="23">
        <f>+V301+Q301</f>
        <v>28070.6</v>
      </c>
      <c r="X301" s="23"/>
      <c r="Y301" s="23">
        <f>V301/W301*100</f>
        <v>100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52</v>
      </c>
      <c r="K302" s="53"/>
      <c r="L302" s="21"/>
      <c r="M302" s="21"/>
      <c r="N302" s="21"/>
      <c r="O302" s="21"/>
      <c r="P302" s="21"/>
      <c r="Q302" s="21"/>
      <c r="R302" s="21">
        <f>+R309</f>
        <v>28070.6</v>
      </c>
      <c r="S302" s="21"/>
      <c r="T302" s="21"/>
      <c r="U302" s="21"/>
      <c r="V302" s="21">
        <f>SUM(R302:U302)</f>
        <v>28070.6</v>
      </c>
      <c r="W302" s="21">
        <f>+V302+Q302</f>
        <v>28070.6</v>
      </c>
      <c r="X302" s="21"/>
      <c r="Y302" s="21">
        <f>V302/W302*100</f>
        <v>100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53</v>
      </c>
      <c r="K303" s="53"/>
      <c r="L303" s="70"/>
      <c r="M303" s="23"/>
      <c r="N303" s="70"/>
      <c r="O303" s="70"/>
      <c r="P303" s="23"/>
      <c r="Q303" s="23"/>
      <c r="R303" s="23">
        <f>(R302/R300)*100</f>
        <v>95.15457627118643</v>
      </c>
      <c r="S303" s="70"/>
      <c r="T303" s="70"/>
      <c r="U303" s="70"/>
      <c r="V303" s="23">
        <f>(V302/V300)*100</f>
        <v>95.15457627118643</v>
      </c>
      <c r="W303" s="23">
        <f>(W302/W300)*100</f>
        <v>95.15457627118643</v>
      </c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54</v>
      </c>
      <c r="K304" s="53"/>
      <c r="L304" s="70"/>
      <c r="M304" s="23"/>
      <c r="N304" s="70"/>
      <c r="O304" s="70"/>
      <c r="P304" s="23"/>
      <c r="Q304" s="23"/>
      <c r="R304" s="23">
        <f>(R302/R301)*100</f>
        <v>100</v>
      </c>
      <c r="S304" s="70"/>
      <c r="T304" s="70"/>
      <c r="U304" s="70"/>
      <c r="V304" s="23">
        <f>(V302/V301)*100</f>
        <v>100</v>
      </c>
      <c r="W304" s="23">
        <f>(W302/W301)*100</f>
        <v>100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/>
      <c r="K305" s="53"/>
      <c r="L305" s="70"/>
      <c r="M305" s="23"/>
      <c r="N305" s="70"/>
      <c r="O305" s="70"/>
      <c r="P305" s="23"/>
      <c r="Q305" s="23"/>
      <c r="R305" s="23"/>
      <c r="S305" s="70"/>
      <c r="T305" s="70"/>
      <c r="U305" s="70"/>
      <c r="V305" s="23"/>
      <c r="W305" s="23"/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 t="s">
        <v>116</v>
      </c>
      <c r="I306" s="61"/>
      <c r="J306" s="52" t="s">
        <v>117</v>
      </c>
      <c r="K306" s="53"/>
      <c r="L306" s="70"/>
      <c r="M306" s="23"/>
      <c r="N306" s="70"/>
      <c r="O306" s="70"/>
      <c r="P306" s="23"/>
      <c r="Q306" s="23"/>
      <c r="R306" s="23"/>
      <c r="S306" s="70"/>
      <c r="T306" s="70"/>
      <c r="U306" s="70"/>
      <c r="V306" s="23"/>
      <c r="W306" s="23"/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50</v>
      </c>
      <c r="K307" s="53"/>
      <c r="L307" s="70"/>
      <c r="M307" s="23"/>
      <c r="N307" s="70"/>
      <c r="O307" s="70"/>
      <c r="P307" s="23"/>
      <c r="Q307" s="23"/>
      <c r="R307" s="23">
        <v>29500</v>
      </c>
      <c r="S307" s="70"/>
      <c r="T307" s="70"/>
      <c r="U307" s="70"/>
      <c r="V307" s="23">
        <f>SUM(R307:U307)</f>
        <v>29500</v>
      </c>
      <c r="W307" s="23">
        <f>+V307+Q307</f>
        <v>29500</v>
      </c>
      <c r="X307" s="23">
        <f>Q307/W307*100</f>
        <v>0</v>
      </c>
      <c r="Y307" s="23">
        <f>V307/W307*100</f>
        <v>100</v>
      </c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51</v>
      </c>
      <c r="K308" s="53"/>
      <c r="L308" s="21"/>
      <c r="M308" s="21"/>
      <c r="N308" s="21"/>
      <c r="O308" s="21"/>
      <c r="P308" s="21"/>
      <c r="Q308" s="21"/>
      <c r="R308" s="21">
        <v>28070.6</v>
      </c>
      <c r="S308" s="21"/>
      <c r="T308" s="21"/>
      <c r="U308" s="21"/>
      <c r="V308" s="21">
        <f>SUM(R308:U308)</f>
        <v>28070.6</v>
      </c>
      <c r="W308" s="21">
        <f>+V308+Q308</f>
        <v>28070.6</v>
      </c>
      <c r="X308" s="21"/>
      <c r="Y308" s="21">
        <f>V308/W308*100</f>
        <v>100</v>
      </c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52</v>
      </c>
      <c r="K309" s="53"/>
      <c r="L309" s="70"/>
      <c r="M309" s="23"/>
      <c r="N309" s="70"/>
      <c r="O309" s="70"/>
      <c r="P309" s="23"/>
      <c r="Q309" s="23"/>
      <c r="R309" s="23">
        <v>28070.6</v>
      </c>
      <c r="S309" s="70"/>
      <c r="T309" s="70"/>
      <c r="U309" s="70"/>
      <c r="V309" s="23">
        <f>SUM(R309:U309)</f>
        <v>28070.6</v>
      </c>
      <c r="W309" s="23">
        <f>+V309+Q309</f>
        <v>28070.6</v>
      </c>
      <c r="X309" s="23"/>
      <c r="Y309" s="23">
        <f>V309/W309*100</f>
        <v>100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53</v>
      </c>
      <c r="K310" s="53"/>
      <c r="L310" s="70"/>
      <c r="M310" s="23"/>
      <c r="N310" s="70"/>
      <c r="O310" s="70"/>
      <c r="P310" s="23"/>
      <c r="Q310" s="23"/>
      <c r="R310" s="23">
        <f>(R309/R307)*100</f>
        <v>95.15457627118643</v>
      </c>
      <c r="S310" s="70"/>
      <c r="T310" s="70"/>
      <c r="U310" s="70"/>
      <c r="V310" s="23">
        <f>(V309/V307)*100</f>
        <v>95.15457627118643</v>
      </c>
      <c r="W310" s="23">
        <f>(W309/W307)*100</f>
        <v>95.15457627118643</v>
      </c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54</v>
      </c>
      <c r="K311" s="53"/>
      <c r="L311" s="70"/>
      <c r="M311" s="23"/>
      <c r="N311" s="70"/>
      <c r="O311" s="70"/>
      <c r="P311" s="23"/>
      <c r="Q311" s="23"/>
      <c r="R311" s="23">
        <f>(R309/R308)*100</f>
        <v>100</v>
      </c>
      <c r="S311" s="70"/>
      <c r="T311" s="70"/>
      <c r="U311" s="70"/>
      <c r="V311" s="23">
        <f>(V309/V308)*100</f>
        <v>100</v>
      </c>
      <c r="W311" s="23">
        <f>(W309/W308)*100</f>
        <v>100</v>
      </c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/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>
        <f aca="true" t="shared" si="34" ref="V312:V332">SUM(R312:U312)</f>
        <v>0</v>
      </c>
      <c r="W312" s="23">
        <f aca="true" t="shared" si="35" ref="W312:W332">+V312+Q312</f>
        <v>0</v>
      </c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 t="s">
        <v>120</v>
      </c>
      <c r="G313" s="56"/>
      <c r="H313" s="56"/>
      <c r="I313" s="61"/>
      <c r="J313" s="52" t="s">
        <v>215</v>
      </c>
      <c r="K313" s="53"/>
      <c r="L313" s="70"/>
      <c r="M313" s="23"/>
      <c r="N313" s="70"/>
      <c r="O313" s="70"/>
      <c r="P313" s="23"/>
      <c r="Q313" s="23"/>
      <c r="R313" s="23"/>
      <c r="S313" s="70"/>
      <c r="T313" s="70"/>
      <c r="U313" s="70"/>
      <c r="V313" s="23">
        <f t="shared" si="34"/>
        <v>0</v>
      </c>
      <c r="W313" s="23">
        <f t="shared" si="35"/>
        <v>0</v>
      </c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50</v>
      </c>
      <c r="K314" s="53"/>
      <c r="L314" s="70"/>
      <c r="M314" s="23"/>
      <c r="N314" s="70"/>
      <c r="O314" s="70"/>
      <c r="P314" s="23"/>
      <c r="Q314" s="23"/>
      <c r="R314" s="23">
        <f>+R329</f>
        <v>0</v>
      </c>
      <c r="S314" s="70"/>
      <c r="T314" s="70"/>
      <c r="U314" s="70"/>
      <c r="V314" s="23">
        <f t="shared" si="34"/>
        <v>0</v>
      </c>
      <c r="W314" s="23">
        <f t="shared" si="35"/>
        <v>0</v>
      </c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192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48</v>
      </c>
      <c r="C324" s="51" t="s">
        <v>55</v>
      </c>
      <c r="D324" s="51" t="s">
        <v>57</v>
      </c>
      <c r="E324" s="51" t="s">
        <v>60</v>
      </c>
      <c r="F324" s="51" t="s">
        <v>120</v>
      </c>
      <c r="G324" s="51"/>
      <c r="H324" s="51"/>
      <c r="I324" s="61"/>
      <c r="J324" s="54" t="s">
        <v>51</v>
      </c>
      <c r="K324" s="55"/>
      <c r="L324" s="70"/>
      <c r="M324" s="70"/>
      <c r="N324" s="70"/>
      <c r="O324" s="70">
        <f>+O331</f>
        <v>78971.7</v>
      </c>
      <c r="P324" s="70"/>
      <c r="Q324" s="70">
        <f>SUM(L324:P324)</f>
        <v>78971.7</v>
      </c>
      <c r="R324" s="70">
        <f>+R331</f>
        <v>2310</v>
      </c>
      <c r="S324" s="70"/>
      <c r="T324" s="70"/>
      <c r="U324" s="74"/>
      <c r="V324" s="23">
        <f t="shared" si="34"/>
        <v>2310</v>
      </c>
      <c r="W324" s="23">
        <f t="shared" si="35"/>
        <v>81281.7</v>
      </c>
      <c r="X324" s="23">
        <f>Q324/W324*100</f>
        <v>97.15803188171506</v>
      </c>
      <c r="Y324" s="23">
        <f>V324/W324*100</f>
        <v>2.8419681182849277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52</v>
      </c>
      <c r="K325" s="55"/>
      <c r="L325" s="70"/>
      <c r="M325" s="70"/>
      <c r="N325" s="70"/>
      <c r="O325" s="70">
        <f>+O332</f>
        <v>78971.7</v>
      </c>
      <c r="P325" s="70"/>
      <c r="Q325" s="70">
        <f>SUM(L325:P325)</f>
        <v>78971.7</v>
      </c>
      <c r="R325" s="70">
        <f>+R332</f>
        <v>2310</v>
      </c>
      <c r="S325" s="70"/>
      <c r="T325" s="70"/>
      <c r="U325" s="70"/>
      <c r="V325" s="23">
        <f t="shared" si="34"/>
        <v>2310</v>
      </c>
      <c r="W325" s="23">
        <f t="shared" si="35"/>
        <v>81281.7</v>
      </c>
      <c r="X325" s="23">
        <f>Q325/W325*100</f>
        <v>97.15803188171506</v>
      </c>
      <c r="Y325" s="23">
        <f>V325/W325*100</f>
        <v>2.8419681182849277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53</v>
      </c>
      <c r="K326" s="53"/>
      <c r="L326" s="70"/>
      <c r="M326" s="70"/>
      <c r="N326" s="70"/>
      <c r="O326" s="70"/>
      <c r="P326" s="70"/>
      <c r="Q326" s="23"/>
      <c r="R326" s="70"/>
      <c r="S326" s="70"/>
      <c r="T326" s="70"/>
      <c r="U326" s="70"/>
      <c r="V326" s="23">
        <f t="shared" si="34"/>
        <v>0</v>
      </c>
      <c r="W326" s="23">
        <f t="shared" si="35"/>
        <v>0</v>
      </c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54</v>
      </c>
      <c r="K327" s="53"/>
      <c r="L327" s="70"/>
      <c r="M327" s="23"/>
      <c r="N327" s="70"/>
      <c r="O327" s="23">
        <f>(O325/O324)*100</f>
        <v>100</v>
      </c>
      <c r="P327" s="23"/>
      <c r="Q327" s="23">
        <f>(Q325/Q324)*100</f>
        <v>100</v>
      </c>
      <c r="R327" s="23">
        <f>(R325/R324)*100</f>
        <v>100</v>
      </c>
      <c r="S327" s="70"/>
      <c r="T327" s="70"/>
      <c r="U327" s="70"/>
      <c r="V327" s="23">
        <f>(V325/V324)*100</f>
        <v>100</v>
      </c>
      <c r="W327" s="23">
        <f>(W325/W324)*100</f>
        <v>100</v>
      </c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/>
      <c r="K328" s="53"/>
      <c r="L328" s="70"/>
      <c r="M328" s="23"/>
      <c r="N328" s="70"/>
      <c r="O328" s="70"/>
      <c r="P328" s="23"/>
      <c r="Q328" s="23"/>
      <c r="R328" s="23"/>
      <c r="S328" s="70"/>
      <c r="T328" s="70"/>
      <c r="U328" s="70"/>
      <c r="V328" s="23">
        <f t="shared" si="34"/>
        <v>0</v>
      </c>
      <c r="W328" s="23">
        <f t="shared" si="35"/>
        <v>0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 t="s">
        <v>72</v>
      </c>
      <c r="H329" s="51"/>
      <c r="I329" s="61"/>
      <c r="J329" s="52" t="s">
        <v>73</v>
      </c>
      <c r="K329" s="53"/>
      <c r="L329" s="70"/>
      <c r="M329" s="23"/>
      <c r="N329" s="70"/>
      <c r="O329" s="70"/>
      <c r="P329" s="23"/>
      <c r="Q329" s="23"/>
      <c r="R329" s="23"/>
      <c r="S329" s="70"/>
      <c r="T329" s="70"/>
      <c r="U329" s="70"/>
      <c r="V329" s="23">
        <f t="shared" si="34"/>
        <v>0</v>
      </c>
      <c r="W329" s="23">
        <f t="shared" si="35"/>
        <v>0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 t="s">
        <v>50</v>
      </c>
      <c r="K330" s="53"/>
      <c r="L330" s="70"/>
      <c r="M330" s="23"/>
      <c r="N330" s="70"/>
      <c r="O330" s="70"/>
      <c r="P330" s="23"/>
      <c r="Q330" s="23"/>
      <c r="R330" s="23">
        <f>+R337</f>
        <v>0</v>
      </c>
      <c r="S330" s="70"/>
      <c r="T330" s="70"/>
      <c r="U330" s="70"/>
      <c r="V330" s="23">
        <f t="shared" si="34"/>
        <v>0</v>
      </c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51</v>
      </c>
      <c r="K331" s="53"/>
      <c r="L331" s="70"/>
      <c r="M331" s="23"/>
      <c r="N331" s="70"/>
      <c r="O331" s="23">
        <f>+O338</f>
        <v>78971.7</v>
      </c>
      <c r="P331" s="23"/>
      <c r="Q331" s="70">
        <f>SUM(L331:P331)</f>
        <v>78971.7</v>
      </c>
      <c r="R331" s="23">
        <f>+R338</f>
        <v>2310</v>
      </c>
      <c r="S331" s="70"/>
      <c r="T331" s="70"/>
      <c r="U331" s="70"/>
      <c r="V331" s="23">
        <f t="shared" si="34"/>
        <v>2310</v>
      </c>
      <c r="W331" s="23">
        <f t="shared" si="35"/>
        <v>81281.7</v>
      </c>
      <c r="X331" s="23">
        <f>Q331/W331*100</f>
        <v>97.15803188171506</v>
      </c>
      <c r="Y331" s="23">
        <f>V331/W331*100</f>
        <v>2.8419681182849277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52</v>
      </c>
      <c r="K332" s="53"/>
      <c r="L332" s="70"/>
      <c r="M332" s="23"/>
      <c r="N332" s="70"/>
      <c r="O332" s="23">
        <f>+O339</f>
        <v>78971.7</v>
      </c>
      <c r="P332" s="23"/>
      <c r="Q332" s="70">
        <f>SUM(L332:P332)</f>
        <v>78971.7</v>
      </c>
      <c r="R332" s="23">
        <f>+R339</f>
        <v>2310</v>
      </c>
      <c r="S332" s="70"/>
      <c r="T332" s="70"/>
      <c r="U332" s="70"/>
      <c r="V332" s="23">
        <f t="shared" si="34"/>
        <v>2310</v>
      </c>
      <c r="W332" s="23">
        <f t="shared" si="35"/>
        <v>81281.7</v>
      </c>
      <c r="X332" s="23">
        <f>Q332/W332*100</f>
        <v>97.15803188171506</v>
      </c>
      <c r="Y332" s="23">
        <f>V332/W332*100</f>
        <v>2.8419681182849277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53</v>
      </c>
      <c r="K333" s="53"/>
      <c r="L333" s="70"/>
      <c r="M333" s="23"/>
      <c r="N333" s="70"/>
      <c r="O333" s="23"/>
      <c r="P333" s="23"/>
      <c r="Q333" s="23"/>
      <c r="R333" s="23"/>
      <c r="S333" s="70"/>
      <c r="T333" s="70"/>
      <c r="U333" s="70"/>
      <c r="V333" s="23"/>
      <c r="W333" s="23"/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54</v>
      </c>
      <c r="K334" s="53"/>
      <c r="L334" s="70"/>
      <c r="M334" s="23"/>
      <c r="N334" s="70"/>
      <c r="O334" s="23">
        <f>(O332/O331)*100</f>
        <v>100</v>
      </c>
      <c r="P334" s="23"/>
      <c r="Q334" s="23">
        <f>(Q332/Q331)*100</f>
        <v>100</v>
      </c>
      <c r="R334" s="23">
        <f>(R332/R331)*100</f>
        <v>100</v>
      </c>
      <c r="S334" s="70"/>
      <c r="T334" s="70"/>
      <c r="U334" s="70"/>
      <c r="V334" s="23">
        <f>(V332/V331)*100</f>
        <v>100</v>
      </c>
      <c r="W334" s="23">
        <f>(W332/W331)*100</f>
        <v>100</v>
      </c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/>
      <c r="K335" s="53"/>
      <c r="L335" s="70"/>
      <c r="M335" s="23"/>
      <c r="N335" s="70"/>
      <c r="O335" s="70"/>
      <c r="P335" s="23"/>
      <c r="Q335" s="23"/>
      <c r="R335" s="23"/>
      <c r="S335" s="70"/>
      <c r="T335" s="70"/>
      <c r="U335" s="70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 t="s">
        <v>116</v>
      </c>
      <c r="I336" s="61"/>
      <c r="J336" s="52" t="s">
        <v>117</v>
      </c>
      <c r="K336" s="53"/>
      <c r="L336" s="70"/>
      <c r="M336" s="23"/>
      <c r="N336" s="70"/>
      <c r="O336" s="70"/>
      <c r="P336" s="23"/>
      <c r="Q336" s="23"/>
      <c r="R336" s="23"/>
      <c r="S336" s="70"/>
      <c r="T336" s="70"/>
      <c r="U336" s="70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50</v>
      </c>
      <c r="K337" s="53"/>
      <c r="L337" s="70"/>
      <c r="M337" s="23"/>
      <c r="N337" s="70"/>
      <c r="O337" s="70"/>
      <c r="P337" s="23"/>
      <c r="Q337" s="23"/>
      <c r="R337" s="23"/>
      <c r="S337" s="70"/>
      <c r="T337" s="70"/>
      <c r="U337" s="70"/>
      <c r="V337" s="23">
        <f>SUM(R337:U337)</f>
        <v>0</v>
      </c>
      <c r="W337" s="23"/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51</v>
      </c>
      <c r="K338" s="53"/>
      <c r="L338" s="21"/>
      <c r="M338" s="21"/>
      <c r="N338" s="21"/>
      <c r="O338" s="23">
        <v>78971.7</v>
      </c>
      <c r="P338" s="21"/>
      <c r="Q338" s="70">
        <f>SUM(L338:P338)</f>
        <v>78971.7</v>
      </c>
      <c r="R338" s="21">
        <v>2310</v>
      </c>
      <c r="S338" s="21"/>
      <c r="T338" s="21"/>
      <c r="U338" s="21"/>
      <c r="V338" s="21">
        <f>SUM(R338:U338)</f>
        <v>2310</v>
      </c>
      <c r="W338" s="21">
        <f>+V338+Q338</f>
        <v>81281.7</v>
      </c>
      <c r="X338" s="23">
        <f>Q338/W338*100</f>
        <v>97.15803188171506</v>
      </c>
      <c r="Y338" s="21">
        <f>V338/W338*100</f>
        <v>2.8419681182849277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121</v>
      </c>
      <c r="K339" s="53"/>
      <c r="L339" s="70"/>
      <c r="M339" s="23"/>
      <c r="N339" s="70"/>
      <c r="O339" s="23">
        <v>78971.7</v>
      </c>
      <c r="P339" s="23"/>
      <c r="Q339" s="70">
        <f>SUM(L339:P339)</f>
        <v>78971.7</v>
      </c>
      <c r="R339" s="23">
        <v>2310</v>
      </c>
      <c r="S339" s="70"/>
      <c r="T339" s="70"/>
      <c r="U339" s="70"/>
      <c r="V339" s="23">
        <f>SUM(R339:U339)</f>
        <v>2310</v>
      </c>
      <c r="W339" s="23">
        <f>+V339+Q339</f>
        <v>81281.7</v>
      </c>
      <c r="X339" s="23">
        <f>Q339/W339*100</f>
        <v>97.15803188171506</v>
      </c>
      <c r="Y339" s="23">
        <f>V339/W339*100</f>
        <v>2.8419681182849277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53</v>
      </c>
      <c r="K340" s="53"/>
      <c r="L340" s="70"/>
      <c r="M340" s="23"/>
      <c r="N340" s="70"/>
      <c r="O340" s="70"/>
      <c r="P340" s="23"/>
      <c r="Q340" s="23"/>
      <c r="R340" s="23"/>
      <c r="S340" s="70"/>
      <c r="T340" s="70"/>
      <c r="U340" s="70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54</v>
      </c>
      <c r="K341" s="53"/>
      <c r="L341" s="70"/>
      <c r="M341" s="23"/>
      <c r="N341" s="70"/>
      <c r="O341" s="70">
        <f>(O339/O338)*100</f>
        <v>100</v>
      </c>
      <c r="P341" s="23"/>
      <c r="Q341" s="70">
        <f>(Q339/Q338)*100</f>
        <v>100</v>
      </c>
      <c r="R341" s="23">
        <f>(R339/R338)*100</f>
        <v>100</v>
      </c>
      <c r="S341" s="70"/>
      <c r="T341" s="70"/>
      <c r="U341" s="70"/>
      <c r="V341" s="23">
        <f>(V339/V338)*100</f>
        <v>100</v>
      </c>
      <c r="W341" s="23">
        <f>(W339/W338)*100</f>
        <v>100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/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 t="s">
        <v>122</v>
      </c>
      <c r="G343" s="51"/>
      <c r="H343" s="51"/>
      <c r="I343" s="61"/>
      <c r="J343" s="52" t="s">
        <v>123</v>
      </c>
      <c r="K343" s="53"/>
      <c r="L343" s="70"/>
      <c r="M343" s="23"/>
      <c r="N343" s="70"/>
      <c r="O343" s="70"/>
      <c r="P343" s="23"/>
      <c r="Q343" s="23"/>
      <c r="R343" s="23"/>
      <c r="S343" s="70"/>
      <c r="T343" s="70"/>
      <c r="U343" s="70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50</v>
      </c>
      <c r="K344" s="53"/>
      <c r="L344" s="70">
        <f>+L352+L376</f>
        <v>148180.3</v>
      </c>
      <c r="M344" s="23">
        <f>+M352+M376</f>
        <v>3131.4</v>
      </c>
      <c r="N344" s="70">
        <f>+N352+N376</f>
        <v>19711.5</v>
      </c>
      <c r="O344" s="70">
        <f>+O352+O376</f>
        <v>0</v>
      </c>
      <c r="P344" s="23">
        <f>+P352+P376</f>
        <v>0</v>
      </c>
      <c r="Q344" s="23">
        <f>SUM(L344:P344)</f>
        <v>171023.19999999998</v>
      </c>
      <c r="R344" s="23"/>
      <c r="S344" s="70"/>
      <c r="T344" s="70"/>
      <c r="U344" s="70"/>
      <c r="V344" s="23">
        <f aca="true" t="shared" si="36" ref="V344:V354">SUM(R344:U344)</f>
        <v>0</v>
      </c>
      <c r="W344" s="23">
        <f>+V344+Q344</f>
        <v>171023.19999999998</v>
      </c>
      <c r="X344" s="23">
        <f>Q344/W344*100</f>
        <v>100</v>
      </c>
      <c r="Y344" s="23">
        <f>V344/W344*100</f>
        <v>0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51</v>
      </c>
      <c r="K345" s="53"/>
      <c r="L345" s="70">
        <f aca="true" t="shared" si="37" ref="L345:N346">+L353+L377</f>
        <v>181927.1</v>
      </c>
      <c r="M345" s="23">
        <f t="shared" si="37"/>
        <v>2058</v>
      </c>
      <c r="N345" s="70">
        <f t="shared" si="37"/>
        <v>7794.9</v>
      </c>
      <c r="O345" s="70"/>
      <c r="P345" s="23"/>
      <c r="Q345" s="23">
        <f>SUM(L345:P345)</f>
        <v>191780</v>
      </c>
      <c r="R345" s="23"/>
      <c r="S345" s="70"/>
      <c r="T345" s="70"/>
      <c r="U345" s="70"/>
      <c r="V345" s="23">
        <f t="shared" si="36"/>
        <v>0</v>
      </c>
      <c r="W345" s="23">
        <f>+V345+Q345</f>
        <v>191780</v>
      </c>
      <c r="X345" s="23">
        <f>Q345/W345*100</f>
        <v>100</v>
      </c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52</v>
      </c>
      <c r="K346" s="53"/>
      <c r="L346" s="70">
        <f t="shared" si="37"/>
        <v>181381.7</v>
      </c>
      <c r="M346" s="23">
        <f t="shared" si="37"/>
        <v>1178.8999999999999</v>
      </c>
      <c r="N346" s="70">
        <f t="shared" si="37"/>
        <v>6291.299999999999</v>
      </c>
      <c r="O346" s="70"/>
      <c r="P346" s="23"/>
      <c r="Q346" s="23">
        <f>SUM(L346:P346)</f>
        <v>188851.9</v>
      </c>
      <c r="R346" s="23"/>
      <c r="S346" s="70"/>
      <c r="T346" s="70"/>
      <c r="U346" s="70"/>
      <c r="V346" s="23">
        <f t="shared" si="36"/>
        <v>0</v>
      </c>
      <c r="W346" s="23">
        <f>+V346+Q346</f>
        <v>188851.9</v>
      </c>
      <c r="X346" s="23">
        <f>Q346/W346*100</f>
        <v>100</v>
      </c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53</v>
      </c>
      <c r="K347" s="53"/>
      <c r="L347" s="21">
        <f>(L346/L344)*100</f>
        <v>122.40608231998453</v>
      </c>
      <c r="M347" s="21">
        <f>(M346/M344)*100</f>
        <v>37.647697515488275</v>
      </c>
      <c r="N347" s="21">
        <f>(N346/N344)*100</f>
        <v>31.916901301270826</v>
      </c>
      <c r="O347" s="21"/>
      <c r="P347" s="21"/>
      <c r="Q347" s="21">
        <f>(Q346/Q344)*100</f>
        <v>110.42472600208629</v>
      </c>
      <c r="R347" s="21"/>
      <c r="S347" s="21"/>
      <c r="T347" s="21"/>
      <c r="U347" s="21"/>
      <c r="V347" s="21">
        <f t="shared" si="36"/>
        <v>0</v>
      </c>
      <c r="W347" s="21">
        <f>(W346/W344)*100</f>
        <v>110.42472600208629</v>
      </c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54</v>
      </c>
      <c r="K348" s="53"/>
      <c r="L348" s="70">
        <f>(L346/L345)*100</f>
        <v>99.70020958944545</v>
      </c>
      <c r="M348" s="23">
        <f>(M346/M345)*100</f>
        <v>57.283770651117585</v>
      </c>
      <c r="N348" s="70">
        <f>(N346/N345)*100</f>
        <v>80.71046453450333</v>
      </c>
      <c r="O348" s="70"/>
      <c r="P348" s="23"/>
      <c r="Q348" s="23">
        <f>(Q346/Q345)*100</f>
        <v>98.47319845656482</v>
      </c>
      <c r="R348" s="23"/>
      <c r="S348" s="70"/>
      <c r="T348" s="70"/>
      <c r="U348" s="70"/>
      <c r="V348" s="23">
        <f t="shared" si="36"/>
        <v>0</v>
      </c>
      <c r="W348" s="23">
        <f>(W346/W345)*100</f>
        <v>98.47319845656482</v>
      </c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/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>
        <f t="shared" si="36"/>
        <v>0</v>
      </c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 t="s">
        <v>124</v>
      </c>
      <c r="H350" s="51"/>
      <c r="I350" s="61"/>
      <c r="J350" s="52" t="s">
        <v>125</v>
      </c>
      <c r="K350" s="53"/>
      <c r="L350" s="70"/>
      <c r="M350" s="23"/>
      <c r="N350" s="70"/>
      <c r="O350" s="70"/>
      <c r="P350" s="23"/>
      <c r="Q350" s="23"/>
      <c r="R350" s="23"/>
      <c r="S350" s="70"/>
      <c r="T350" s="70"/>
      <c r="U350" s="70"/>
      <c r="V350" s="23">
        <f t="shared" si="36"/>
        <v>0</v>
      </c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126</v>
      </c>
      <c r="K351" s="53"/>
      <c r="L351" s="70"/>
      <c r="M351" s="23"/>
      <c r="N351" s="70"/>
      <c r="O351" s="70"/>
      <c r="P351" s="23"/>
      <c r="Q351" s="23"/>
      <c r="R351" s="23"/>
      <c r="S351" s="70"/>
      <c r="T351" s="70"/>
      <c r="U351" s="70"/>
      <c r="V351" s="23">
        <f t="shared" si="36"/>
        <v>0</v>
      </c>
      <c r="W351" s="23"/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50</v>
      </c>
      <c r="K352" s="53"/>
      <c r="L352" s="70">
        <f aca="true" t="shared" si="38" ref="L352:Q354">+L369</f>
        <v>134752.5</v>
      </c>
      <c r="M352" s="23">
        <f t="shared" si="38"/>
        <v>2731.6</v>
      </c>
      <c r="N352" s="70">
        <f t="shared" si="38"/>
        <v>17516.2</v>
      </c>
      <c r="O352" s="70">
        <f t="shared" si="38"/>
        <v>0</v>
      </c>
      <c r="P352" s="23">
        <f t="shared" si="38"/>
        <v>0</v>
      </c>
      <c r="Q352" s="23">
        <f t="shared" si="38"/>
        <v>155000.30000000002</v>
      </c>
      <c r="R352" s="23"/>
      <c r="S352" s="70"/>
      <c r="T352" s="70"/>
      <c r="U352" s="70"/>
      <c r="V352" s="23">
        <f t="shared" si="36"/>
        <v>0</v>
      </c>
      <c r="W352" s="23">
        <f>+V352+Q352</f>
        <v>155000.30000000002</v>
      </c>
      <c r="X352" s="23">
        <f>Q352/W352*100</f>
        <v>100</v>
      </c>
      <c r="Y352" s="23">
        <f>V352/W352*100</f>
        <v>0</v>
      </c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51</v>
      </c>
      <c r="K353" s="53"/>
      <c r="L353" s="21">
        <f t="shared" si="38"/>
        <v>165867.6</v>
      </c>
      <c r="M353" s="21">
        <f t="shared" si="38"/>
        <v>1784</v>
      </c>
      <c r="N353" s="21">
        <f t="shared" si="38"/>
        <v>6986.9</v>
      </c>
      <c r="O353" s="21"/>
      <c r="P353" s="21"/>
      <c r="Q353" s="21">
        <f>+Q370</f>
        <v>174638.5</v>
      </c>
      <c r="R353" s="21"/>
      <c r="S353" s="21"/>
      <c r="T353" s="21"/>
      <c r="U353" s="21"/>
      <c r="V353" s="21">
        <f t="shared" si="36"/>
        <v>0</v>
      </c>
      <c r="W353" s="21">
        <f>+V353+Q353</f>
        <v>174638.5</v>
      </c>
      <c r="X353" s="21">
        <f>Q353/W353*100</f>
        <v>100</v>
      </c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52</v>
      </c>
      <c r="K354" s="53"/>
      <c r="L354" s="70">
        <f t="shared" si="38"/>
        <v>165476</v>
      </c>
      <c r="M354" s="23">
        <f t="shared" si="38"/>
        <v>1009.8</v>
      </c>
      <c r="N354" s="70">
        <f t="shared" si="38"/>
        <v>5639.9</v>
      </c>
      <c r="O354" s="70"/>
      <c r="P354" s="23"/>
      <c r="Q354" s="23">
        <f>+Q371</f>
        <v>172125.69999999998</v>
      </c>
      <c r="R354" s="23"/>
      <c r="S354" s="70"/>
      <c r="T354" s="70"/>
      <c r="U354" s="70"/>
      <c r="V354" s="23">
        <f t="shared" si="36"/>
        <v>0</v>
      </c>
      <c r="W354" s="23">
        <f>+V354+Q354</f>
        <v>172125.69999999998</v>
      </c>
      <c r="X354" s="23">
        <f>Q354/W354*100</f>
        <v>100</v>
      </c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53</v>
      </c>
      <c r="K355" s="53"/>
      <c r="L355" s="70">
        <f>(L354/L352)*100</f>
        <v>122.79994805291182</v>
      </c>
      <c r="M355" s="23">
        <f>(M354/M352)*100</f>
        <v>36.967345145702154</v>
      </c>
      <c r="N355" s="70">
        <f>(N354/N352)*100</f>
        <v>32.198193672143496</v>
      </c>
      <c r="O355" s="70"/>
      <c r="P355" s="23"/>
      <c r="Q355" s="23">
        <f>(Q354/Q352)*100</f>
        <v>111.04862377685718</v>
      </c>
      <c r="R355" s="23"/>
      <c r="S355" s="70"/>
      <c r="T355" s="70"/>
      <c r="U355" s="70"/>
      <c r="V355" s="23"/>
      <c r="W355" s="23">
        <f>(W354/W352)*100</f>
        <v>111.04862377685718</v>
      </c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54</v>
      </c>
      <c r="K356" s="53"/>
      <c r="L356" s="70">
        <f>(L354/L353)*100</f>
        <v>99.76390808090308</v>
      </c>
      <c r="M356" s="23">
        <f>(M354/M353)*100</f>
        <v>56.60313901345291</v>
      </c>
      <c r="N356" s="70">
        <f>(N354/N353)*100</f>
        <v>80.72106370493351</v>
      </c>
      <c r="O356" s="70"/>
      <c r="P356" s="23"/>
      <c r="Q356" s="23">
        <f>(Q354/Q353)*100</f>
        <v>98.56114201622206</v>
      </c>
      <c r="R356" s="23"/>
      <c r="S356" s="70"/>
      <c r="T356" s="70"/>
      <c r="U356" s="70"/>
      <c r="V356" s="23"/>
      <c r="W356" s="23">
        <f>(W354/W353)*100</f>
        <v>98.56114201622206</v>
      </c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/>
      <c r="K357" s="53"/>
      <c r="L357" s="70"/>
      <c r="M357" s="23"/>
      <c r="N357" s="70"/>
      <c r="O357" s="70"/>
      <c r="P357" s="23"/>
      <c r="Q357" s="23"/>
      <c r="R357" s="23"/>
      <c r="S357" s="70"/>
      <c r="T357" s="70"/>
      <c r="U357" s="70"/>
      <c r="V357" s="23"/>
      <c r="W357" s="23"/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 t="s">
        <v>127</v>
      </c>
      <c r="I358" s="61"/>
      <c r="J358" s="52" t="s">
        <v>128</v>
      </c>
      <c r="K358" s="53"/>
      <c r="L358" s="70"/>
      <c r="M358" s="23"/>
      <c r="N358" s="70"/>
      <c r="O358" s="70"/>
      <c r="P358" s="23"/>
      <c r="Q358" s="23"/>
      <c r="R358" s="23"/>
      <c r="S358" s="70"/>
      <c r="T358" s="70"/>
      <c r="U358" s="70"/>
      <c r="V358" s="23"/>
      <c r="W358" s="23"/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129</v>
      </c>
      <c r="K359" s="53"/>
      <c r="L359" s="70"/>
      <c r="M359" s="23"/>
      <c r="N359" s="70"/>
      <c r="O359" s="70"/>
      <c r="P359" s="23"/>
      <c r="Q359" s="23"/>
      <c r="R359" s="23"/>
      <c r="S359" s="70"/>
      <c r="T359" s="70"/>
      <c r="U359" s="70"/>
      <c r="V359" s="23"/>
      <c r="W359" s="23"/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193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48</v>
      </c>
      <c r="C369" s="51" t="s">
        <v>55</v>
      </c>
      <c r="D369" s="51" t="s">
        <v>57</v>
      </c>
      <c r="E369" s="51" t="s">
        <v>60</v>
      </c>
      <c r="F369" s="51" t="s">
        <v>122</v>
      </c>
      <c r="G369" s="51" t="s">
        <v>124</v>
      </c>
      <c r="H369" s="51" t="s">
        <v>127</v>
      </c>
      <c r="I369" s="61"/>
      <c r="J369" s="54" t="s">
        <v>50</v>
      </c>
      <c r="K369" s="55"/>
      <c r="L369" s="70">
        <v>134752.5</v>
      </c>
      <c r="M369" s="70">
        <v>2731.6</v>
      </c>
      <c r="N369" s="70">
        <v>17516.2</v>
      </c>
      <c r="O369" s="70"/>
      <c r="P369" s="70"/>
      <c r="Q369" s="70">
        <f>SUM(L369:P369)</f>
        <v>155000.30000000002</v>
      </c>
      <c r="R369" s="70"/>
      <c r="S369" s="70"/>
      <c r="T369" s="70"/>
      <c r="U369" s="74"/>
      <c r="V369" s="23">
        <f>SUM(R369:U369)</f>
        <v>0</v>
      </c>
      <c r="W369" s="23">
        <f>+V369+Q369</f>
        <v>155000.30000000002</v>
      </c>
      <c r="X369" s="23">
        <f>Q369/W369*100</f>
        <v>100</v>
      </c>
      <c r="Y369" s="23">
        <f>V369/W369*100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51</v>
      </c>
      <c r="K370" s="55"/>
      <c r="L370" s="70">
        <v>165867.6</v>
      </c>
      <c r="M370" s="70">
        <v>1784</v>
      </c>
      <c r="N370" s="70">
        <v>6986.9</v>
      </c>
      <c r="O370" s="70"/>
      <c r="P370" s="70"/>
      <c r="Q370" s="70">
        <f>SUM(L370:P370)</f>
        <v>174638.5</v>
      </c>
      <c r="R370" s="70"/>
      <c r="S370" s="70"/>
      <c r="T370" s="70"/>
      <c r="U370" s="70"/>
      <c r="V370" s="23"/>
      <c r="W370" s="23">
        <f>+V370+Q370</f>
        <v>174638.5</v>
      </c>
      <c r="X370" s="23">
        <f>Q370/W370*100</f>
        <v>100</v>
      </c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52</v>
      </c>
      <c r="K371" s="53"/>
      <c r="L371" s="70">
        <v>165476</v>
      </c>
      <c r="M371" s="70">
        <v>1009.8</v>
      </c>
      <c r="N371" s="70">
        <v>5639.9</v>
      </c>
      <c r="O371" s="70"/>
      <c r="P371" s="70"/>
      <c r="Q371" s="23">
        <f>SUM(L371:P371)</f>
        <v>172125.69999999998</v>
      </c>
      <c r="R371" s="70"/>
      <c r="S371" s="70"/>
      <c r="T371" s="70"/>
      <c r="U371" s="70"/>
      <c r="V371" s="23"/>
      <c r="W371" s="23">
        <f>+V371+Q371</f>
        <v>172125.69999999998</v>
      </c>
      <c r="X371" s="23">
        <f>Q371/W371*100</f>
        <v>100</v>
      </c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53</v>
      </c>
      <c r="K372" s="53"/>
      <c r="L372" s="70">
        <f>(L371/L369)*100</f>
        <v>122.79994805291182</v>
      </c>
      <c r="M372" s="23">
        <f>(M371/M369)*100</f>
        <v>36.967345145702154</v>
      </c>
      <c r="N372" s="70">
        <f>(N371/N369)*100</f>
        <v>32.198193672143496</v>
      </c>
      <c r="O372" s="70"/>
      <c r="P372" s="23"/>
      <c r="Q372" s="23">
        <f>(Q371/Q369)*100</f>
        <v>111.04862377685718</v>
      </c>
      <c r="R372" s="23"/>
      <c r="S372" s="70"/>
      <c r="T372" s="70"/>
      <c r="U372" s="70"/>
      <c r="V372" s="23"/>
      <c r="W372" s="23">
        <f>(W371/W369)*100</f>
        <v>111.04862377685718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54</v>
      </c>
      <c r="K373" s="53"/>
      <c r="L373" s="70">
        <f>(L371/L370)*100</f>
        <v>99.76390808090308</v>
      </c>
      <c r="M373" s="23">
        <f>(M371/M370)*100</f>
        <v>56.60313901345291</v>
      </c>
      <c r="N373" s="70">
        <f>(N371/N370)*100</f>
        <v>80.72106370493351</v>
      </c>
      <c r="O373" s="70"/>
      <c r="P373" s="23"/>
      <c r="Q373" s="23">
        <f>(Q371/Q370)*100</f>
        <v>98.56114201622206</v>
      </c>
      <c r="R373" s="23"/>
      <c r="S373" s="70"/>
      <c r="T373" s="70"/>
      <c r="U373" s="70"/>
      <c r="V373" s="23"/>
      <c r="W373" s="23">
        <f>(W371/W370)*100</f>
        <v>98.56114201622206</v>
      </c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/>
      <c r="K374" s="53"/>
      <c r="L374" s="70"/>
      <c r="M374" s="23"/>
      <c r="N374" s="70"/>
      <c r="O374" s="70"/>
      <c r="P374" s="23"/>
      <c r="Q374" s="23"/>
      <c r="R374" s="23"/>
      <c r="S374" s="70"/>
      <c r="T374" s="70"/>
      <c r="U374" s="70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 t="s">
        <v>72</v>
      </c>
      <c r="H375" s="51"/>
      <c r="I375" s="61"/>
      <c r="J375" s="52" t="s">
        <v>73</v>
      </c>
      <c r="K375" s="53"/>
      <c r="L375" s="70"/>
      <c r="M375" s="23"/>
      <c r="N375" s="70"/>
      <c r="O375" s="70"/>
      <c r="P375" s="23"/>
      <c r="Q375" s="23"/>
      <c r="R375" s="23"/>
      <c r="S375" s="70"/>
      <c r="T375" s="70"/>
      <c r="U375" s="70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50</v>
      </c>
      <c r="K376" s="53"/>
      <c r="L376" s="70">
        <f>+L383</f>
        <v>13427.8</v>
      </c>
      <c r="M376" s="23">
        <f>+M383</f>
        <v>399.8</v>
      </c>
      <c r="N376" s="70">
        <f>+N383</f>
        <v>2195.3</v>
      </c>
      <c r="O376" s="70">
        <f>+O383</f>
        <v>0</v>
      </c>
      <c r="P376" s="23">
        <f>+P383</f>
        <v>0</v>
      </c>
      <c r="Q376" s="23">
        <f>SUM(L376:P376)</f>
        <v>16022.899999999998</v>
      </c>
      <c r="R376" s="23"/>
      <c r="S376" s="70"/>
      <c r="T376" s="70"/>
      <c r="U376" s="70"/>
      <c r="V376" s="23">
        <f>SUM(R376:U376)</f>
        <v>0</v>
      </c>
      <c r="W376" s="23">
        <f>+V376+Q376</f>
        <v>16022.899999999998</v>
      </c>
      <c r="X376" s="23">
        <f>Q376/W376*100</f>
        <v>100</v>
      </c>
      <c r="Y376" s="23">
        <f>V376/W376*100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51</v>
      </c>
      <c r="K377" s="53"/>
      <c r="L377" s="70">
        <f aca="true" t="shared" si="39" ref="L377:N378">+L384</f>
        <v>16059.5</v>
      </c>
      <c r="M377" s="23">
        <f t="shared" si="39"/>
        <v>274</v>
      </c>
      <c r="N377" s="70">
        <f t="shared" si="39"/>
        <v>808</v>
      </c>
      <c r="O377" s="70"/>
      <c r="P377" s="23"/>
      <c r="Q377" s="23">
        <f>SUM(L377:P377)</f>
        <v>17141.5</v>
      </c>
      <c r="R377" s="23"/>
      <c r="S377" s="70"/>
      <c r="T377" s="70"/>
      <c r="U377" s="70"/>
      <c r="V377" s="23"/>
      <c r="W377" s="23">
        <f>+V377+Q377</f>
        <v>17141.5</v>
      </c>
      <c r="X377" s="23">
        <f>Q377/W377*100</f>
        <v>100</v>
      </c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52</v>
      </c>
      <c r="K378" s="53"/>
      <c r="L378" s="70">
        <f t="shared" si="39"/>
        <v>15905.7</v>
      </c>
      <c r="M378" s="23">
        <f t="shared" si="39"/>
        <v>169.1</v>
      </c>
      <c r="N378" s="70">
        <f t="shared" si="39"/>
        <v>651.4</v>
      </c>
      <c r="O378" s="70"/>
      <c r="P378" s="23"/>
      <c r="Q378" s="23">
        <f>SUM(L378:P378)</f>
        <v>16726.2</v>
      </c>
      <c r="R378" s="23"/>
      <c r="S378" s="70"/>
      <c r="T378" s="70"/>
      <c r="U378" s="70"/>
      <c r="V378" s="23"/>
      <c r="W378" s="23">
        <f>+V378+Q378</f>
        <v>16726.2</v>
      </c>
      <c r="X378" s="23">
        <f>Q378/W378*100</f>
        <v>100</v>
      </c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53</v>
      </c>
      <c r="K379" s="53"/>
      <c r="L379" s="70">
        <f>(L378/L376)*100</f>
        <v>118.45350690358809</v>
      </c>
      <c r="M379" s="23">
        <f>(M378/M376)*100</f>
        <v>42.29614807403701</v>
      </c>
      <c r="N379" s="70">
        <f>(N378/N376)*100</f>
        <v>29.67248212089463</v>
      </c>
      <c r="O379" s="70"/>
      <c r="P379" s="23"/>
      <c r="Q379" s="23">
        <f>(Q378/Q376)*100</f>
        <v>104.38934275318452</v>
      </c>
      <c r="R379" s="23"/>
      <c r="S379" s="70"/>
      <c r="T379" s="70"/>
      <c r="U379" s="70"/>
      <c r="V379" s="23"/>
      <c r="W379" s="23">
        <f>(W378/W376)*100</f>
        <v>104.38934275318452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 t="s">
        <v>54</v>
      </c>
      <c r="K380" s="53"/>
      <c r="L380" s="70">
        <f>(L378/L377)*100</f>
        <v>99.04231140446466</v>
      </c>
      <c r="M380" s="23">
        <f>(M378/M377)*100</f>
        <v>61.715328467153284</v>
      </c>
      <c r="N380" s="70">
        <f>(N378/N377)*100</f>
        <v>80.61881188118811</v>
      </c>
      <c r="O380" s="70"/>
      <c r="P380" s="23"/>
      <c r="Q380" s="23">
        <f>(Q378/Q377)*100</f>
        <v>97.57722486363504</v>
      </c>
      <c r="R380" s="23"/>
      <c r="S380" s="70"/>
      <c r="T380" s="70"/>
      <c r="U380" s="70"/>
      <c r="V380" s="23"/>
      <c r="W380" s="23">
        <f>(W378/W377)*100</f>
        <v>97.57722486363504</v>
      </c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/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 t="s">
        <v>130</v>
      </c>
      <c r="I382" s="61"/>
      <c r="J382" s="52" t="s">
        <v>131</v>
      </c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50</v>
      </c>
      <c r="K383" s="53"/>
      <c r="L383" s="21">
        <v>13427.8</v>
      </c>
      <c r="M383" s="21">
        <v>399.8</v>
      </c>
      <c r="N383" s="21">
        <v>2195.3</v>
      </c>
      <c r="O383" s="21"/>
      <c r="P383" s="21"/>
      <c r="Q383" s="21">
        <f>SUM(L383:P383)</f>
        <v>16022.899999999998</v>
      </c>
      <c r="R383" s="21"/>
      <c r="S383" s="21"/>
      <c r="T383" s="21"/>
      <c r="U383" s="21"/>
      <c r="V383" s="21">
        <f>SUM(R383:U383)</f>
        <v>0</v>
      </c>
      <c r="W383" s="21">
        <f>+V383+Q383</f>
        <v>16022.899999999998</v>
      </c>
      <c r="X383" s="21">
        <f>Q383/W383*100</f>
        <v>100</v>
      </c>
      <c r="Y383" s="21">
        <f>V383/W383*100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51</v>
      </c>
      <c r="K384" s="53"/>
      <c r="L384" s="70">
        <v>16059.5</v>
      </c>
      <c r="M384" s="23">
        <v>274</v>
      </c>
      <c r="N384" s="70">
        <v>808</v>
      </c>
      <c r="O384" s="70"/>
      <c r="P384" s="23"/>
      <c r="Q384" s="23">
        <f>SUM(L384:P384)</f>
        <v>17141.5</v>
      </c>
      <c r="R384" s="23"/>
      <c r="S384" s="70"/>
      <c r="T384" s="70"/>
      <c r="U384" s="70"/>
      <c r="V384" s="23"/>
      <c r="W384" s="23">
        <f>+V384+Q384</f>
        <v>17141.5</v>
      </c>
      <c r="X384" s="23">
        <f>Q384/W384*100</f>
        <v>100</v>
      </c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52</v>
      </c>
      <c r="K385" s="53"/>
      <c r="L385" s="70">
        <v>15905.7</v>
      </c>
      <c r="M385" s="23">
        <v>169.1</v>
      </c>
      <c r="N385" s="70">
        <v>651.4</v>
      </c>
      <c r="O385" s="70"/>
      <c r="P385" s="23"/>
      <c r="Q385" s="23">
        <f>SUM(L385:P385)</f>
        <v>16726.2</v>
      </c>
      <c r="R385" s="23"/>
      <c r="S385" s="70"/>
      <c r="T385" s="70"/>
      <c r="U385" s="70"/>
      <c r="V385" s="23"/>
      <c r="W385" s="23">
        <f>+V385+Q385</f>
        <v>16726.2</v>
      </c>
      <c r="X385" s="23">
        <f>Q385/W385*100</f>
        <v>100</v>
      </c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53</v>
      </c>
      <c r="K386" s="53"/>
      <c r="L386" s="70">
        <f>(L385/L383)*100</f>
        <v>118.45350690358809</v>
      </c>
      <c r="M386" s="23">
        <f>(M385/M383)*100</f>
        <v>42.29614807403701</v>
      </c>
      <c r="N386" s="70">
        <f>(N385/N383)*100</f>
        <v>29.67248212089463</v>
      </c>
      <c r="O386" s="70"/>
      <c r="P386" s="23"/>
      <c r="Q386" s="23">
        <f>(Q385/Q383)*100</f>
        <v>104.38934275318452</v>
      </c>
      <c r="R386" s="23"/>
      <c r="S386" s="70"/>
      <c r="T386" s="70"/>
      <c r="U386" s="70"/>
      <c r="V386" s="23"/>
      <c r="W386" s="23">
        <f>(W385/W383)*100</f>
        <v>104.38934275318452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54</v>
      </c>
      <c r="K387" s="53"/>
      <c r="L387" s="70">
        <f>(L385/L384)*100</f>
        <v>99.04231140446466</v>
      </c>
      <c r="M387" s="23">
        <f>(M385/M384)*100</f>
        <v>61.715328467153284</v>
      </c>
      <c r="N387" s="70">
        <f>(N385/N384)*100</f>
        <v>80.61881188118811</v>
      </c>
      <c r="O387" s="70"/>
      <c r="P387" s="23"/>
      <c r="Q387" s="23">
        <f>(Q385/Q384)*100</f>
        <v>97.57722486363504</v>
      </c>
      <c r="R387" s="23"/>
      <c r="S387" s="70"/>
      <c r="T387" s="70"/>
      <c r="U387" s="70"/>
      <c r="V387" s="23"/>
      <c r="W387" s="23">
        <f>(W385/W384)*100</f>
        <v>97.57722486363504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/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 t="s">
        <v>132</v>
      </c>
      <c r="G389" s="51"/>
      <c r="H389" s="51"/>
      <c r="I389" s="61"/>
      <c r="J389" s="52" t="s">
        <v>210</v>
      </c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50</v>
      </c>
      <c r="K390" s="53"/>
      <c r="L390" s="70">
        <f>+L398</f>
        <v>54200</v>
      </c>
      <c r="M390" s="23">
        <f>+M398</f>
        <v>2324.9</v>
      </c>
      <c r="N390" s="70">
        <f>+N398</f>
        <v>19135</v>
      </c>
      <c r="O390" s="70">
        <f>+O398</f>
        <v>0</v>
      </c>
      <c r="P390" s="23">
        <f>+P398</f>
        <v>0</v>
      </c>
      <c r="Q390" s="23">
        <f>SUM(L390:P390)</f>
        <v>75659.9</v>
      </c>
      <c r="R390" s="23"/>
      <c r="S390" s="70"/>
      <c r="T390" s="70"/>
      <c r="U390" s="70"/>
      <c r="V390" s="23">
        <f>SUM(R390:U390)</f>
        <v>0</v>
      </c>
      <c r="W390" s="23">
        <f>+V390+Q390</f>
        <v>75659.9</v>
      </c>
      <c r="X390" s="23">
        <f>Q390/W390*100</f>
        <v>100</v>
      </c>
      <c r="Y390" s="23">
        <f>V390/W390*100</f>
        <v>0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51</v>
      </c>
      <c r="K391" s="53"/>
      <c r="L391" s="70">
        <f aca="true" t="shared" si="40" ref="L391:N392">+L399</f>
        <v>64128.6</v>
      </c>
      <c r="M391" s="23">
        <f t="shared" si="40"/>
        <v>1421</v>
      </c>
      <c r="N391" s="70">
        <f t="shared" si="40"/>
        <v>11267.6</v>
      </c>
      <c r="O391" s="70"/>
      <c r="P391" s="23"/>
      <c r="Q391" s="23">
        <f>SUM(L391:P391)</f>
        <v>76817.20000000001</v>
      </c>
      <c r="R391" s="23"/>
      <c r="S391" s="70"/>
      <c r="T391" s="70"/>
      <c r="U391" s="70"/>
      <c r="V391" s="23"/>
      <c r="W391" s="23">
        <f>+V391+Q391</f>
        <v>76817.20000000001</v>
      </c>
      <c r="X391" s="23">
        <f>Q391/W391*100</f>
        <v>100</v>
      </c>
      <c r="Y391" s="23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52</v>
      </c>
      <c r="K392" s="53"/>
      <c r="L392" s="21">
        <f t="shared" si="40"/>
        <v>63827.2</v>
      </c>
      <c r="M392" s="21">
        <f t="shared" si="40"/>
        <v>818.2</v>
      </c>
      <c r="N392" s="21">
        <f t="shared" si="40"/>
        <v>8427.1</v>
      </c>
      <c r="O392" s="21"/>
      <c r="P392" s="21"/>
      <c r="Q392" s="21">
        <f>SUM(L392:P392)</f>
        <v>73072.5</v>
      </c>
      <c r="R392" s="21"/>
      <c r="S392" s="21"/>
      <c r="T392" s="21"/>
      <c r="U392" s="21"/>
      <c r="V392" s="21"/>
      <c r="W392" s="21">
        <f>+V392+Q392</f>
        <v>73072.5</v>
      </c>
      <c r="X392" s="21">
        <f>Q392/W392*100</f>
        <v>100</v>
      </c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53</v>
      </c>
      <c r="K393" s="53"/>
      <c r="L393" s="70">
        <f>(L392/L390)*100</f>
        <v>117.76236162361624</v>
      </c>
      <c r="M393" s="23">
        <f>(M392/M390)*100</f>
        <v>35.19291152307626</v>
      </c>
      <c r="N393" s="70">
        <f>(N392/N390)*100</f>
        <v>44.040240397177946</v>
      </c>
      <c r="O393" s="70"/>
      <c r="P393" s="23"/>
      <c r="Q393" s="23">
        <f>(Q392/Q390)*100</f>
        <v>96.58022281287711</v>
      </c>
      <c r="R393" s="23"/>
      <c r="S393" s="70"/>
      <c r="T393" s="70"/>
      <c r="U393" s="70"/>
      <c r="V393" s="23"/>
      <c r="W393" s="23">
        <f>(W392/W390)*100</f>
        <v>96.58022281287711</v>
      </c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 t="s">
        <v>54</v>
      </c>
      <c r="K394" s="53"/>
      <c r="L394" s="70">
        <f>(L392/L391)*100</f>
        <v>99.53000689240058</v>
      </c>
      <c r="M394" s="23">
        <f>(M392/M391)*100</f>
        <v>57.57916959887404</v>
      </c>
      <c r="N394" s="70">
        <f>(N392/N391)*100</f>
        <v>74.79054989527495</v>
      </c>
      <c r="O394" s="70"/>
      <c r="P394" s="23"/>
      <c r="Q394" s="23">
        <f>(Q392/Q391)*100</f>
        <v>95.12518029816238</v>
      </c>
      <c r="R394" s="23"/>
      <c r="S394" s="70"/>
      <c r="T394" s="70"/>
      <c r="U394" s="70"/>
      <c r="V394" s="23"/>
      <c r="W394" s="23">
        <f>(W392/W391)*100</f>
        <v>95.12518029816238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/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 t="s">
        <v>133</v>
      </c>
      <c r="H396" s="51"/>
      <c r="I396" s="61"/>
      <c r="J396" s="52" t="s">
        <v>134</v>
      </c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135</v>
      </c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50</v>
      </c>
      <c r="K398" s="53"/>
      <c r="L398" s="21">
        <f>+L415</f>
        <v>54200</v>
      </c>
      <c r="M398" s="21">
        <f>+M415</f>
        <v>2324.9</v>
      </c>
      <c r="N398" s="21">
        <f>+N415</f>
        <v>19135</v>
      </c>
      <c r="O398" s="21">
        <f>+O415</f>
        <v>0</v>
      </c>
      <c r="P398" s="21">
        <f>+P415</f>
        <v>0</v>
      </c>
      <c r="Q398" s="21">
        <f>SUM(L398:P398)</f>
        <v>75659.9</v>
      </c>
      <c r="R398" s="21"/>
      <c r="S398" s="21"/>
      <c r="T398" s="21"/>
      <c r="U398" s="21"/>
      <c r="V398" s="21">
        <f>SUM(R398:U398)</f>
        <v>0</v>
      </c>
      <c r="W398" s="21">
        <f>+V398+Q398</f>
        <v>75659.9</v>
      </c>
      <c r="X398" s="21">
        <f>Q398/W398*100</f>
        <v>100</v>
      </c>
      <c r="Y398" s="21">
        <f>V398/W398*100</f>
        <v>0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51</v>
      </c>
      <c r="K399" s="53"/>
      <c r="L399" s="70">
        <f aca="true" t="shared" si="41" ref="L399:N400">+L416</f>
        <v>64128.6</v>
      </c>
      <c r="M399" s="23">
        <f t="shared" si="41"/>
        <v>1421</v>
      </c>
      <c r="N399" s="70">
        <f t="shared" si="41"/>
        <v>11267.6</v>
      </c>
      <c r="O399" s="70"/>
      <c r="P399" s="23"/>
      <c r="Q399" s="23">
        <f>SUM(L399:P399)</f>
        <v>76817.20000000001</v>
      </c>
      <c r="R399" s="23"/>
      <c r="S399" s="70"/>
      <c r="T399" s="70"/>
      <c r="U399" s="70"/>
      <c r="V399" s="23"/>
      <c r="W399" s="23">
        <f>+V399+Q399</f>
        <v>76817.20000000001</v>
      </c>
      <c r="X399" s="23">
        <f>Q399/W399*100</f>
        <v>100</v>
      </c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52</v>
      </c>
      <c r="K400" s="53"/>
      <c r="L400" s="70">
        <f t="shared" si="41"/>
        <v>63827.2</v>
      </c>
      <c r="M400" s="23">
        <f t="shared" si="41"/>
        <v>818.2</v>
      </c>
      <c r="N400" s="70">
        <f t="shared" si="41"/>
        <v>8427.1</v>
      </c>
      <c r="O400" s="70"/>
      <c r="P400" s="23"/>
      <c r="Q400" s="23">
        <f>SUM(L400:P400)</f>
        <v>73072.5</v>
      </c>
      <c r="R400" s="23"/>
      <c r="S400" s="70"/>
      <c r="T400" s="70"/>
      <c r="U400" s="70"/>
      <c r="V400" s="23"/>
      <c r="W400" s="23">
        <f>+V400+Q400</f>
        <v>73072.5</v>
      </c>
      <c r="X400" s="23">
        <f>Q400/W400*100</f>
        <v>100</v>
      </c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53</v>
      </c>
      <c r="K401" s="53"/>
      <c r="L401" s="70">
        <f>(L400/L398)*100</f>
        <v>117.76236162361624</v>
      </c>
      <c r="M401" s="23">
        <f>(M400/M398)*100</f>
        <v>35.19291152307626</v>
      </c>
      <c r="N401" s="70">
        <f>(N400/N398)*100</f>
        <v>44.040240397177946</v>
      </c>
      <c r="O401" s="70"/>
      <c r="P401" s="23"/>
      <c r="Q401" s="23">
        <f>(Q400/Q398)*100</f>
        <v>96.58022281287711</v>
      </c>
      <c r="R401" s="23"/>
      <c r="S401" s="70"/>
      <c r="T401" s="70"/>
      <c r="U401" s="70"/>
      <c r="V401" s="23"/>
      <c r="W401" s="23">
        <f>(W400/W398)*100</f>
        <v>96.58022281287711</v>
      </c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54</v>
      </c>
      <c r="K402" s="53"/>
      <c r="L402" s="70">
        <f>(L400/L399)*100</f>
        <v>99.53000689240058</v>
      </c>
      <c r="M402" s="23">
        <f>(M400/M399)*100</f>
        <v>57.57916959887404</v>
      </c>
      <c r="N402" s="70">
        <f>(N400/N399)*100</f>
        <v>74.79054989527495</v>
      </c>
      <c r="O402" s="70"/>
      <c r="P402" s="23"/>
      <c r="Q402" s="23">
        <f>(Q400/Q399)*100</f>
        <v>95.12518029816238</v>
      </c>
      <c r="R402" s="23"/>
      <c r="S402" s="70"/>
      <c r="T402" s="70"/>
      <c r="U402" s="70"/>
      <c r="V402" s="23"/>
      <c r="W402" s="23">
        <f>(W400/W399)*100</f>
        <v>95.12518029816238</v>
      </c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/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 t="s">
        <v>136</v>
      </c>
      <c r="I404" s="61"/>
      <c r="J404" s="52" t="s">
        <v>137</v>
      </c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194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40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48</v>
      </c>
      <c r="C414" s="51" t="s">
        <v>55</v>
      </c>
      <c r="D414" s="51" t="s">
        <v>57</v>
      </c>
      <c r="E414" s="51" t="s">
        <v>60</v>
      </c>
      <c r="F414" s="51" t="s">
        <v>132</v>
      </c>
      <c r="G414" s="51" t="s">
        <v>133</v>
      </c>
      <c r="H414" s="51" t="s">
        <v>136</v>
      </c>
      <c r="I414" s="61"/>
      <c r="J414" s="54" t="s">
        <v>126</v>
      </c>
      <c r="K414" s="55"/>
      <c r="L414" s="70"/>
      <c r="M414" s="70"/>
      <c r="N414" s="70"/>
      <c r="O414" s="70"/>
      <c r="P414" s="70"/>
      <c r="Q414" s="70"/>
      <c r="R414" s="70"/>
      <c r="S414" s="70"/>
      <c r="T414" s="70"/>
      <c r="U414" s="74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50</v>
      </c>
      <c r="K415" s="55"/>
      <c r="L415" s="70">
        <v>54200</v>
      </c>
      <c r="M415" s="70">
        <v>2324.9</v>
      </c>
      <c r="N415" s="70">
        <v>19135</v>
      </c>
      <c r="O415" s="70"/>
      <c r="P415" s="70"/>
      <c r="Q415" s="70">
        <f>SUM(L415:P415)</f>
        <v>75659.9</v>
      </c>
      <c r="R415" s="70"/>
      <c r="S415" s="70"/>
      <c r="T415" s="70"/>
      <c r="U415" s="70"/>
      <c r="V415" s="23">
        <f>SUM(R415:U415)</f>
        <v>0</v>
      </c>
      <c r="W415" s="23">
        <f>+V415+Q415</f>
        <v>75659.9</v>
      </c>
      <c r="X415" s="23">
        <f>Q415/W415*100</f>
        <v>100</v>
      </c>
      <c r="Y415" s="23">
        <f>V415/W415*100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51</v>
      </c>
      <c r="K416" s="53"/>
      <c r="L416" s="70">
        <v>64128.6</v>
      </c>
      <c r="M416" s="70">
        <v>1421</v>
      </c>
      <c r="N416" s="70">
        <v>11267.6</v>
      </c>
      <c r="O416" s="70"/>
      <c r="P416" s="70"/>
      <c r="Q416" s="23">
        <f>SUM(L416:P416)</f>
        <v>76817.20000000001</v>
      </c>
      <c r="R416" s="70"/>
      <c r="S416" s="70"/>
      <c r="T416" s="70"/>
      <c r="U416" s="70"/>
      <c r="V416" s="23"/>
      <c r="W416" s="23">
        <f>+V416+Q416</f>
        <v>76817.20000000001</v>
      </c>
      <c r="X416" s="23">
        <f>Q416/W416*100</f>
        <v>100</v>
      </c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52</v>
      </c>
      <c r="K417" s="53"/>
      <c r="L417" s="70">
        <v>63827.2</v>
      </c>
      <c r="M417" s="23">
        <v>818.2</v>
      </c>
      <c r="N417" s="70">
        <v>8427.1</v>
      </c>
      <c r="O417" s="70"/>
      <c r="P417" s="23"/>
      <c r="Q417" s="23">
        <f>SUM(L417:P417)</f>
        <v>73072.5</v>
      </c>
      <c r="R417" s="23"/>
      <c r="S417" s="70"/>
      <c r="T417" s="70"/>
      <c r="U417" s="70"/>
      <c r="V417" s="23"/>
      <c r="W417" s="23">
        <f>+V417+Q417</f>
        <v>73072.5</v>
      </c>
      <c r="X417" s="23">
        <f>Q417/W417*100</f>
        <v>100</v>
      </c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53</v>
      </c>
      <c r="K418" s="53"/>
      <c r="L418" s="70">
        <f>(L417/L415)*100</f>
        <v>117.76236162361624</v>
      </c>
      <c r="M418" s="23">
        <f>(M417/M415)*100</f>
        <v>35.19291152307626</v>
      </c>
      <c r="N418" s="70">
        <f>(N417/N415)*100</f>
        <v>44.040240397177946</v>
      </c>
      <c r="O418" s="70"/>
      <c r="P418" s="23"/>
      <c r="Q418" s="23">
        <f>(Q417/Q415)*100</f>
        <v>96.58022281287711</v>
      </c>
      <c r="R418" s="23"/>
      <c r="S418" s="70"/>
      <c r="T418" s="70"/>
      <c r="U418" s="70"/>
      <c r="V418" s="23"/>
      <c r="W418" s="23">
        <f>(W417/W415)*100</f>
        <v>96.58022281287711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54</v>
      </c>
      <c r="K419" s="53"/>
      <c r="L419" s="70">
        <f>(L417/L416)*100</f>
        <v>99.53000689240058</v>
      </c>
      <c r="M419" s="23">
        <f>(M417/M416)*100</f>
        <v>57.57916959887404</v>
      </c>
      <c r="N419" s="70">
        <f>(N417/N416)*100</f>
        <v>74.79054989527495</v>
      </c>
      <c r="O419" s="70"/>
      <c r="P419" s="23"/>
      <c r="Q419" s="23">
        <f>(Q417/Q416)*100</f>
        <v>95.12518029816238</v>
      </c>
      <c r="R419" s="23"/>
      <c r="S419" s="70"/>
      <c r="T419" s="70"/>
      <c r="U419" s="70"/>
      <c r="V419" s="23"/>
      <c r="W419" s="23">
        <f>(W417/W416)*100</f>
        <v>95.12518029816238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/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 t="s">
        <v>138</v>
      </c>
      <c r="G421" s="51"/>
      <c r="H421" s="51"/>
      <c r="I421" s="61"/>
      <c r="J421" s="52" t="s">
        <v>139</v>
      </c>
      <c r="K421" s="53"/>
      <c r="L421" s="70"/>
      <c r="M421" s="23"/>
      <c r="N421" s="70"/>
      <c r="O421" s="70"/>
      <c r="P421" s="23"/>
      <c r="Q421" s="23">
        <f>SUM(L421:P421)</f>
        <v>0</v>
      </c>
      <c r="R421" s="23"/>
      <c r="S421" s="70"/>
      <c r="T421" s="70"/>
      <c r="U421" s="70"/>
      <c r="V421" s="23">
        <f>SUM(R421:U421)</f>
        <v>0</v>
      </c>
      <c r="W421" s="23">
        <f>+V421+Q421</f>
        <v>0</v>
      </c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50</v>
      </c>
      <c r="K422" s="53"/>
      <c r="L422" s="70"/>
      <c r="M422" s="23"/>
      <c r="N422" s="70"/>
      <c r="O422" s="70">
        <f>+O429</f>
        <v>22837.9</v>
      </c>
      <c r="P422" s="23"/>
      <c r="Q422" s="23">
        <f>SUM(L422:P422)</f>
        <v>22837.9</v>
      </c>
      <c r="R422" s="23"/>
      <c r="S422" s="70"/>
      <c r="T422" s="70"/>
      <c r="U422" s="70"/>
      <c r="V422" s="23"/>
      <c r="W422" s="23">
        <f>+V422+Q422</f>
        <v>22837.9</v>
      </c>
      <c r="X422" s="23">
        <f>Q422/W422*100</f>
        <v>100</v>
      </c>
      <c r="Y422" s="23">
        <f>V422/W422*100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51</v>
      </c>
      <c r="K423" s="53"/>
      <c r="L423" s="70"/>
      <c r="M423" s="23"/>
      <c r="N423" s="70"/>
      <c r="O423" s="70">
        <f>+O430</f>
        <v>24462.9</v>
      </c>
      <c r="P423" s="23"/>
      <c r="Q423" s="23">
        <f>SUM(L423:P423)</f>
        <v>24462.9</v>
      </c>
      <c r="R423" s="23"/>
      <c r="S423" s="70"/>
      <c r="T423" s="70"/>
      <c r="U423" s="70"/>
      <c r="V423" s="23"/>
      <c r="W423" s="23">
        <f>+V423+Q423</f>
        <v>24462.9</v>
      </c>
      <c r="X423" s="23">
        <f>Q423/W423*100</f>
        <v>100</v>
      </c>
      <c r="Y423" s="23">
        <f>V423/W423*100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52</v>
      </c>
      <c r="K424" s="53"/>
      <c r="L424" s="70"/>
      <c r="M424" s="23"/>
      <c r="N424" s="70"/>
      <c r="O424" s="70">
        <f>+O431</f>
        <v>24462.9</v>
      </c>
      <c r="P424" s="23"/>
      <c r="Q424" s="23">
        <f>SUM(L424:P424)</f>
        <v>24462.9</v>
      </c>
      <c r="R424" s="23"/>
      <c r="S424" s="70"/>
      <c r="T424" s="70"/>
      <c r="U424" s="70"/>
      <c r="V424" s="23"/>
      <c r="W424" s="23">
        <f>+V424+Q424</f>
        <v>24462.9</v>
      </c>
      <c r="X424" s="23">
        <f>Q424/W424*100</f>
        <v>100</v>
      </c>
      <c r="Y424" s="23">
        <f>V424/W424*100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53</v>
      </c>
      <c r="K425" s="53"/>
      <c r="L425" s="70"/>
      <c r="M425" s="23"/>
      <c r="N425" s="70"/>
      <c r="O425" s="70">
        <f>(O424/O422)*100</f>
        <v>107.11536524811827</v>
      </c>
      <c r="P425" s="23"/>
      <c r="Q425" s="23">
        <f>(Q424/Q422)*100</f>
        <v>107.11536524811827</v>
      </c>
      <c r="R425" s="23"/>
      <c r="S425" s="70"/>
      <c r="T425" s="70"/>
      <c r="U425" s="70"/>
      <c r="V425" s="23"/>
      <c r="W425" s="23">
        <f>(W424/W422)*100</f>
        <v>107.11536524811827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54</v>
      </c>
      <c r="K426" s="53"/>
      <c r="L426" s="70"/>
      <c r="M426" s="23"/>
      <c r="N426" s="70"/>
      <c r="O426" s="70">
        <f>(O424/O423)*100</f>
        <v>100</v>
      </c>
      <c r="P426" s="23"/>
      <c r="Q426" s="23">
        <f>(Q424/Q423)*100</f>
        <v>100</v>
      </c>
      <c r="R426" s="23"/>
      <c r="S426" s="70"/>
      <c r="T426" s="70"/>
      <c r="U426" s="70"/>
      <c r="V426" s="23"/>
      <c r="W426" s="23">
        <f>(W424/W423)*100</f>
        <v>100</v>
      </c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/>
      <c r="K427" s="53"/>
      <c r="L427" s="70"/>
      <c r="M427" s="23"/>
      <c r="N427" s="70"/>
      <c r="O427" s="70"/>
      <c r="P427" s="23"/>
      <c r="Q427" s="23"/>
      <c r="R427" s="23"/>
      <c r="S427" s="70"/>
      <c r="T427" s="70"/>
      <c r="U427" s="70"/>
      <c r="V427" s="23"/>
      <c r="W427" s="23"/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 t="s">
        <v>72</v>
      </c>
      <c r="H428" s="57"/>
      <c r="I428" s="52"/>
      <c r="J428" s="52" t="s">
        <v>73</v>
      </c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50</v>
      </c>
      <c r="K429" s="53"/>
      <c r="L429" s="70"/>
      <c r="M429" s="23"/>
      <c r="N429" s="70"/>
      <c r="O429" s="70">
        <f>+O436</f>
        <v>22837.9</v>
      </c>
      <c r="P429" s="23"/>
      <c r="Q429" s="23">
        <f>SUM(L429:P429)</f>
        <v>22837.9</v>
      </c>
      <c r="R429" s="23"/>
      <c r="S429" s="70"/>
      <c r="T429" s="70"/>
      <c r="U429" s="70"/>
      <c r="V429" s="23">
        <f>SUM(R429:U429)</f>
        <v>0</v>
      </c>
      <c r="W429" s="23">
        <f>+V429+Q429</f>
        <v>22837.9</v>
      </c>
      <c r="X429" s="23">
        <f>Q429/W429*100</f>
        <v>100</v>
      </c>
      <c r="Y429" s="23">
        <f>V429/W429*100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51</v>
      </c>
      <c r="K430" s="53"/>
      <c r="L430" s="70"/>
      <c r="M430" s="23"/>
      <c r="N430" s="70"/>
      <c r="O430" s="70">
        <f>+O437</f>
        <v>24462.9</v>
      </c>
      <c r="P430" s="23"/>
      <c r="Q430" s="23">
        <f>SUM(L430:P430)</f>
        <v>24462.9</v>
      </c>
      <c r="R430" s="23"/>
      <c r="S430" s="70"/>
      <c r="T430" s="70"/>
      <c r="U430" s="70"/>
      <c r="V430" s="23"/>
      <c r="W430" s="23">
        <f>+V430+Q430</f>
        <v>24462.9</v>
      </c>
      <c r="X430" s="23">
        <f>Q430/W430*100</f>
        <v>100</v>
      </c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52</v>
      </c>
      <c r="K431" s="53"/>
      <c r="L431" s="70"/>
      <c r="M431" s="23"/>
      <c r="N431" s="70"/>
      <c r="O431" s="70">
        <f>+O438</f>
        <v>24462.9</v>
      </c>
      <c r="P431" s="23"/>
      <c r="Q431" s="23">
        <f>SUM(L431:P431)</f>
        <v>24462.9</v>
      </c>
      <c r="R431" s="23"/>
      <c r="S431" s="70"/>
      <c r="T431" s="70"/>
      <c r="U431" s="70"/>
      <c r="V431" s="23"/>
      <c r="W431" s="23">
        <f>+V431+Q431</f>
        <v>24462.9</v>
      </c>
      <c r="X431" s="23">
        <f>Q431/W431*100</f>
        <v>100</v>
      </c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53</v>
      </c>
      <c r="K432" s="53"/>
      <c r="L432" s="70"/>
      <c r="M432" s="23"/>
      <c r="N432" s="70"/>
      <c r="O432" s="70">
        <f>(O431/O429)*100</f>
        <v>107.11536524811827</v>
      </c>
      <c r="P432" s="23"/>
      <c r="Q432" s="23">
        <f>(Q431/Q429)*100</f>
        <v>107.11536524811827</v>
      </c>
      <c r="R432" s="23"/>
      <c r="S432" s="70"/>
      <c r="T432" s="70"/>
      <c r="U432" s="70"/>
      <c r="V432" s="23"/>
      <c r="W432" s="23">
        <f>(W431/W429)*100</f>
        <v>107.11536524811827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54</v>
      </c>
      <c r="K433" s="53"/>
      <c r="L433" s="70"/>
      <c r="M433" s="23"/>
      <c r="N433" s="70"/>
      <c r="O433" s="70">
        <f>(O431/O430)*100</f>
        <v>100</v>
      </c>
      <c r="P433" s="23"/>
      <c r="Q433" s="23">
        <f>(Q431/Q430)*100</f>
        <v>100</v>
      </c>
      <c r="R433" s="23"/>
      <c r="S433" s="70"/>
      <c r="T433" s="70"/>
      <c r="U433" s="70"/>
      <c r="V433" s="23"/>
      <c r="W433" s="23">
        <f>(W431/W430)*100</f>
        <v>100</v>
      </c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/>
      <c r="K434" s="53"/>
      <c r="L434" s="70"/>
      <c r="M434" s="23"/>
      <c r="N434" s="70"/>
      <c r="O434" s="70"/>
      <c r="P434" s="23"/>
      <c r="Q434" s="23"/>
      <c r="R434" s="23"/>
      <c r="S434" s="70"/>
      <c r="T434" s="70"/>
      <c r="U434" s="70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 t="s">
        <v>116</v>
      </c>
      <c r="I435" s="61"/>
      <c r="J435" s="52" t="s">
        <v>140</v>
      </c>
      <c r="K435" s="53"/>
      <c r="L435" s="70"/>
      <c r="M435" s="23"/>
      <c r="N435" s="70"/>
      <c r="O435" s="70"/>
      <c r="P435" s="23"/>
      <c r="Q435" s="23"/>
      <c r="R435" s="23"/>
      <c r="S435" s="70"/>
      <c r="T435" s="70"/>
      <c r="U435" s="70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 t="s">
        <v>50</v>
      </c>
      <c r="K436" s="53"/>
      <c r="L436" s="70"/>
      <c r="M436" s="23"/>
      <c r="N436" s="70"/>
      <c r="O436" s="70">
        <v>22837.9</v>
      </c>
      <c r="P436" s="23"/>
      <c r="Q436" s="23">
        <f>SUM(L436:P436)</f>
        <v>22837.9</v>
      </c>
      <c r="R436" s="23"/>
      <c r="S436" s="70"/>
      <c r="T436" s="70"/>
      <c r="U436" s="70"/>
      <c r="V436" s="23">
        <f>SUM(R436:U436)</f>
        <v>0</v>
      </c>
      <c r="W436" s="23">
        <f>+V436+Q436</f>
        <v>22837.9</v>
      </c>
      <c r="X436" s="23">
        <f>Q436/W436*100</f>
        <v>100</v>
      </c>
      <c r="Y436" s="23">
        <f>V436/W436*100</f>
        <v>0</v>
      </c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 t="s">
        <v>51</v>
      </c>
      <c r="K437" s="53"/>
      <c r="L437" s="21"/>
      <c r="M437" s="21"/>
      <c r="N437" s="21"/>
      <c r="O437" s="21">
        <v>24462.9</v>
      </c>
      <c r="P437" s="21"/>
      <c r="Q437" s="21">
        <f>SUM(L437:P437)</f>
        <v>24462.9</v>
      </c>
      <c r="R437" s="21"/>
      <c r="S437" s="21"/>
      <c r="T437" s="21"/>
      <c r="U437" s="21"/>
      <c r="V437" s="21"/>
      <c r="W437" s="21">
        <f>+V437+Q437</f>
        <v>24462.9</v>
      </c>
      <c r="X437" s="21">
        <f>Q437/W437*100</f>
        <v>100</v>
      </c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52</v>
      </c>
      <c r="K438" s="53"/>
      <c r="L438" s="70"/>
      <c r="M438" s="23"/>
      <c r="N438" s="70"/>
      <c r="O438" s="70">
        <v>24462.9</v>
      </c>
      <c r="P438" s="23"/>
      <c r="Q438" s="23">
        <f>SUM(L438:P438)</f>
        <v>24462.9</v>
      </c>
      <c r="R438" s="23"/>
      <c r="S438" s="70"/>
      <c r="T438" s="70"/>
      <c r="U438" s="70"/>
      <c r="V438" s="23"/>
      <c r="W438" s="23">
        <f>+V438+Q438</f>
        <v>24462.9</v>
      </c>
      <c r="X438" s="23">
        <f>Q438/W438*100</f>
        <v>100</v>
      </c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53</v>
      </c>
      <c r="K439" s="53"/>
      <c r="L439" s="70"/>
      <c r="M439" s="23"/>
      <c r="N439" s="70"/>
      <c r="O439" s="70">
        <f>(O438/O436)*100</f>
        <v>107.11536524811827</v>
      </c>
      <c r="P439" s="23"/>
      <c r="Q439" s="23">
        <f>(Q438/Q436)*100</f>
        <v>107.11536524811827</v>
      </c>
      <c r="R439" s="23"/>
      <c r="S439" s="70"/>
      <c r="T439" s="70"/>
      <c r="U439" s="70"/>
      <c r="V439" s="23"/>
      <c r="W439" s="23">
        <f>(W438/W436)*100</f>
        <v>107.11536524811827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54</v>
      </c>
      <c r="K440" s="53"/>
      <c r="L440" s="70"/>
      <c r="M440" s="23"/>
      <c r="N440" s="70"/>
      <c r="O440" s="70">
        <f>(O438/O437)*100</f>
        <v>100</v>
      </c>
      <c r="P440" s="23"/>
      <c r="Q440" s="23">
        <f>(Q438/Q437)*100</f>
        <v>100</v>
      </c>
      <c r="R440" s="23"/>
      <c r="S440" s="70"/>
      <c r="T440" s="70"/>
      <c r="U440" s="70"/>
      <c r="V440" s="23"/>
      <c r="W440" s="23">
        <f>(W438/W437)*100</f>
        <v>100</v>
      </c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/>
      <c r="K441" s="53"/>
      <c r="L441" s="70"/>
      <c r="M441" s="23"/>
      <c r="N441" s="70"/>
      <c r="O441" s="70"/>
      <c r="P441" s="23"/>
      <c r="Q441" s="23"/>
      <c r="R441" s="23"/>
      <c r="S441" s="70"/>
      <c r="T441" s="70"/>
      <c r="U441" s="70"/>
      <c r="V441" s="23"/>
      <c r="W441" s="23"/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 t="s">
        <v>141</v>
      </c>
      <c r="G442" s="56"/>
      <c r="H442" s="56"/>
      <c r="I442" s="61"/>
      <c r="J442" s="52" t="s">
        <v>142</v>
      </c>
      <c r="K442" s="53"/>
      <c r="L442" s="70"/>
      <c r="M442" s="23"/>
      <c r="N442" s="70"/>
      <c r="O442" s="70"/>
      <c r="P442" s="23"/>
      <c r="Q442" s="23"/>
      <c r="R442" s="23"/>
      <c r="S442" s="70"/>
      <c r="T442" s="70"/>
      <c r="U442" s="70"/>
      <c r="V442" s="23"/>
      <c r="W442" s="23"/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143</v>
      </c>
      <c r="K443" s="53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50</v>
      </c>
      <c r="K444" s="53"/>
      <c r="L444" s="70">
        <f>+L460</f>
        <v>48542.1</v>
      </c>
      <c r="M444" s="23">
        <f>+M460</f>
        <v>1142.2</v>
      </c>
      <c r="N444" s="70">
        <f>+N460</f>
        <v>19218.7</v>
      </c>
      <c r="O444" s="70">
        <f>+O460</f>
        <v>0</v>
      </c>
      <c r="P444" s="23">
        <f>+P460</f>
        <v>0</v>
      </c>
      <c r="Q444" s="23">
        <f>SUM(L444:P444)</f>
        <v>68903</v>
      </c>
      <c r="R444" s="23"/>
      <c r="S444" s="70"/>
      <c r="T444" s="70"/>
      <c r="U444" s="70"/>
      <c r="V444" s="23">
        <f>SUM(R444:U444)</f>
        <v>0</v>
      </c>
      <c r="W444" s="23">
        <f>+V444+Q444</f>
        <v>68903</v>
      </c>
      <c r="X444" s="23">
        <f>Q444/W444*100</f>
        <v>100</v>
      </c>
      <c r="Y444" s="23">
        <f>V444/W444*100</f>
        <v>0</v>
      </c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51</v>
      </c>
      <c r="K445" s="53"/>
      <c r="L445" s="70">
        <f aca="true" t="shared" si="42" ref="L445:O446">+L461</f>
        <v>55365</v>
      </c>
      <c r="M445" s="23">
        <f t="shared" si="42"/>
        <v>729.6</v>
      </c>
      <c r="N445" s="70">
        <f t="shared" si="42"/>
        <v>20180.3</v>
      </c>
      <c r="O445" s="70">
        <f t="shared" si="42"/>
        <v>0</v>
      </c>
      <c r="P445" s="23"/>
      <c r="Q445" s="23">
        <f>SUM(L445:P445)</f>
        <v>76274.9</v>
      </c>
      <c r="R445" s="23"/>
      <c r="S445" s="70"/>
      <c r="T445" s="70"/>
      <c r="U445" s="70"/>
      <c r="V445" s="23"/>
      <c r="W445" s="23">
        <f>+V445+Q445</f>
        <v>76274.9</v>
      </c>
      <c r="X445" s="23">
        <f>Q445/W445*100</f>
        <v>100</v>
      </c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52</v>
      </c>
      <c r="K446" s="53"/>
      <c r="L446" s="70">
        <f t="shared" si="42"/>
        <v>54859.8</v>
      </c>
      <c r="M446" s="23">
        <f t="shared" si="42"/>
        <v>445</v>
      </c>
      <c r="N446" s="70">
        <f t="shared" si="42"/>
        <v>14316.9</v>
      </c>
      <c r="O446" s="70">
        <f t="shared" si="42"/>
        <v>0</v>
      </c>
      <c r="P446" s="23"/>
      <c r="Q446" s="23">
        <f>SUM(L446:P446)</f>
        <v>69621.7</v>
      </c>
      <c r="R446" s="23"/>
      <c r="S446" s="70"/>
      <c r="T446" s="70"/>
      <c r="U446" s="70"/>
      <c r="V446" s="23"/>
      <c r="W446" s="23">
        <f>+V446+Q446</f>
        <v>69621.7</v>
      </c>
      <c r="X446" s="23">
        <f>Q446/W446*100</f>
        <v>100</v>
      </c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53</v>
      </c>
      <c r="K447" s="53"/>
      <c r="L447" s="70">
        <f>(L446/L444)*100</f>
        <v>113.01488810743665</v>
      </c>
      <c r="M447" s="23">
        <f>(M446/M444)*100</f>
        <v>38.95990194361758</v>
      </c>
      <c r="N447" s="70">
        <f>(N446/N444)*100</f>
        <v>74.49463283156508</v>
      </c>
      <c r="O447" s="70"/>
      <c r="P447" s="23"/>
      <c r="Q447" s="23">
        <f>(Q446/Q444)*100</f>
        <v>101.04306053437439</v>
      </c>
      <c r="R447" s="23"/>
      <c r="S447" s="70"/>
      <c r="T447" s="70"/>
      <c r="U447" s="70"/>
      <c r="V447" s="23"/>
      <c r="W447" s="23">
        <f>(W446/W444)*100</f>
        <v>101.04306053437439</v>
      </c>
      <c r="X447" s="23"/>
      <c r="Y447" s="23"/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54</v>
      </c>
      <c r="K448" s="53"/>
      <c r="L448" s="70">
        <f>(L446/L445)*100</f>
        <v>99.08751015984828</v>
      </c>
      <c r="M448" s="23">
        <f>(M446/M445)*100</f>
        <v>60.99232456140351</v>
      </c>
      <c r="N448" s="70">
        <f>(N446/N445)*100</f>
        <v>70.94493144304099</v>
      </c>
      <c r="O448" s="70"/>
      <c r="P448" s="23"/>
      <c r="Q448" s="23">
        <f>(Q446/Q445)*100</f>
        <v>91.27734025216684</v>
      </c>
      <c r="R448" s="23"/>
      <c r="S448" s="70"/>
      <c r="T448" s="70"/>
      <c r="U448" s="70"/>
      <c r="V448" s="23"/>
      <c r="W448" s="23">
        <f>(W446/W445)*100</f>
        <v>91.27734025216684</v>
      </c>
      <c r="X448" s="23"/>
      <c r="Y448" s="23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/>
      <c r="K449" s="53"/>
      <c r="L449" s="70"/>
      <c r="M449" s="23"/>
      <c r="N449" s="70"/>
      <c r="O449" s="70"/>
      <c r="P449" s="23"/>
      <c r="Q449" s="23"/>
      <c r="R449" s="23"/>
      <c r="S449" s="70"/>
      <c r="T449" s="70"/>
      <c r="U449" s="70"/>
      <c r="V449" s="23"/>
      <c r="W449" s="23"/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195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40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48</v>
      </c>
      <c r="C459" s="51" t="s">
        <v>55</v>
      </c>
      <c r="D459" s="51" t="s">
        <v>57</v>
      </c>
      <c r="E459" s="51" t="s">
        <v>60</v>
      </c>
      <c r="F459" s="51" t="s">
        <v>141</v>
      </c>
      <c r="G459" s="51" t="s">
        <v>144</v>
      </c>
      <c r="H459" s="51"/>
      <c r="I459" s="61"/>
      <c r="J459" s="54" t="s">
        <v>145</v>
      </c>
      <c r="K459" s="55"/>
      <c r="L459" s="70"/>
      <c r="M459" s="70"/>
      <c r="N459" s="70"/>
      <c r="O459" s="70"/>
      <c r="P459" s="70"/>
      <c r="Q459" s="70"/>
      <c r="R459" s="70"/>
      <c r="S459" s="70"/>
      <c r="T459" s="70"/>
      <c r="U459" s="74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50</v>
      </c>
      <c r="K460" s="55"/>
      <c r="L460" s="70">
        <f>+L468</f>
        <v>48542.1</v>
      </c>
      <c r="M460" s="70">
        <f>+M468</f>
        <v>1142.2</v>
      </c>
      <c r="N460" s="70">
        <f>+N468</f>
        <v>19218.7</v>
      </c>
      <c r="O460" s="70">
        <f>+O468</f>
        <v>0</v>
      </c>
      <c r="P460" s="70">
        <f>+P468</f>
        <v>0</v>
      </c>
      <c r="Q460" s="70">
        <f>SUM(L460:P460)</f>
        <v>68903</v>
      </c>
      <c r="R460" s="70"/>
      <c r="S460" s="70"/>
      <c r="T460" s="70"/>
      <c r="U460" s="70"/>
      <c r="V460" s="23">
        <f>SUM(R460:U460)</f>
        <v>0</v>
      </c>
      <c r="W460" s="23">
        <f>+V460+Q460</f>
        <v>68903</v>
      </c>
      <c r="X460" s="23">
        <f>Q460/W460*100</f>
        <v>100</v>
      </c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51</v>
      </c>
      <c r="K461" s="53"/>
      <c r="L461" s="70">
        <f aca="true" t="shared" si="43" ref="L461:N462">+L469</f>
        <v>55365</v>
      </c>
      <c r="M461" s="70">
        <f t="shared" si="43"/>
        <v>729.6</v>
      </c>
      <c r="N461" s="70">
        <f t="shared" si="43"/>
        <v>20180.3</v>
      </c>
      <c r="O461" s="70"/>
      <c r="P461" s="70"/>
      <c r="Q461" s="23">
        <f>SUM(L461:P461)</f>
        <v>76274.9</v>
      </c>
      <c r="R461" s="70"/>
      <c r="S461" s="70"/>
      <c r="T461" s="70"/>
      <c r="U461" s="70"/>
      <c r="V461" s="23"/>
      <c r="W461" s="23">
        <f>+V461+Q461</f>
        <v>76274.9</v>
      </c>
      <c r="X461" s="23">
        <f>Q461/W461*100</f>
        <v>100</v>
      </c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52</v>
      </c>
      <c r="K462" s="53"/>
      <c r="L462" s="70">
        <f t="shared" si="43"/>
        <v>54859.8</v>
      </c>
      <c r="M462" s="23">
        <f t="shared" si="43"/>
        <v>445</v>
      </c>
      <c r="N462" s="70">
        <f t="shared" si="43"/>
        <v>14316.9</v>
      </c>
      <c r="O462" s="70"/>
      <c r="P462" s="23"/>
      <c r="Q462" s="23">
        <f>SUM(L462:P462)</f>
        <v>69621.7</v>
      </c>
      <c r="R462" s="23"/>
      <c r="S462" s="70"/>
      <c r="T462" s="70"/>
      <c r="U462" s="70"/>
      <c r="V462" s="23"/>
      <c r="W462" s="23">
        <f>+V462+Q462</f>
        <v>69621.7</v>
      </c>
      <c r="X462" s="23">
        <f>Q462/W462*100</f>
        <v>100</v>
      </c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53</v>
      </c>
      <c r="K463" s="53"/>
      <c r="L463" s="70">
        <f>(L462/L460)*100</f>
        <v>113.01488810743665</v>
      </c>
      <c r="M463" s="23">
        <f>(M462/M460)*100</f>
        <v>38.95990194361758</v>
      </c>
      <c r="N463" s="70">
        <f>(N462/N460)*100</f>
        <v>74.49463283156508</v>
      </c>
      <c r="O463" s="70"/>
      <c r="P463" s="23"/>
      <c r="Q463" s="23">
        <f>(Q462/Q460)*100</f>
        <v>101.04306053437439</v>
      </c>
      <c r="R463" s="23"/>
      <c r="S463" s="70"/>
      <c r="T463" s="70"/>
      <c r="U463" s="70"/>
      <c r="V463" s="23"/>
      <c r="W463" s="23">
        <f>(W462/W460)*100</f>
        <v>101.04306053437439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54</v>
      </c>
      <c r="K464" s="53"/>
      <c r="L464" s="70">
        <f>(L462/L461)*100</f>
        <v>99.08751015984828</v>
      </c>
      <c r="M464" s="23">
        <f>(M462/M461)*100</f>
        <v>60.99232456140351</v>
      </c>
      <c r="N464" s="70">
        <f>(N462/N461)*100</f>
        <v>70.94493144304099</v>
      </c>
      <c r="O464" s="70"/>
      <c r="P464" s="23"/>
      <c r="Q464" s="23">
        <f>(Q462/Q461)*100</f>
        <v>91.27734025216684</v>
      </c>
      <c r="R464" s="23"/>
      <c r="S464" s="70"/>
      <c r="T464" s="70"/>
      <c r="U464" s="70"/>
      <c r="V464" s="23"/>
      <c r="W464" s="23">
        <f>(W462/W461)*100</f>
        <v>91.27734025216684</v>
      </c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/>
      <c r="K465" s="53"/>
      <c r="L465" s="70"/>
      <c r="M465" s="23"/>
      <c r="N465" s="70"/>
      <c r="O465" s="70"/>
      <c r="P465" s="23"/>
      <c r="Q465" s="23"/>
      <c r="R465" s="23"/>
      <c r="S465" s="70"/>
      <c r="T465" s="70"/>
      <c r="U465" s="70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 t="s">
        <v>146</v>
      </c>
      <c r="I466" s="61"/>
      <c r="J466" s="52" t="s">
        <v>147</v>
      </c>
      <c r="K466" s="53"/>
      <c r="L466" s="70"/>
      <c r="M466" s="23"/>
      <c r="N466" s="70"/>
      <c r="O466" s="70"/>
      <c r="P466" s="23"/>
      <c r="Q466" s="23"/>
      <c r="R466" s="23"/>
      <c r="S466" s="70"/>
      <c r="T466" s="70"/>
      <c r="U466" s="70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77</v>
      </c>
      <c r="K467" s="53"/>
      <c r="L467" s="70"/>
      <c r="M467" s="23"/>
      <c r="N467" s="70"/>
      <c r="O467" s="70"/>
      <c r="P467" s="23"/>
      <c r="Q467" s="23"/>
      <c r="R467" s="23"/>
      <c r="S467" s="70"/>
      <c r="T467" s="70"/>
      <c r="U467" s="70"/>
      <c r="V467" s="23"/>
      <c r="W467" s="23"/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50</v>
      </c>
      <c r="K468" s="53"/>
      <c r="L468" s="70">
        <v>48542.1</v>
      </c>
      <c r="M468" s="23">
        <v>1142.2</v>
      </c>
      <c r="N468" s="70">
        <v>19218.7</v>
      </c>
      <c r="O468" s="70"/>
      <c r="P468" s="23"/>
      <c r="Q468" s="23">
        <f>SUM(L468:P468)</f>
        <v>68903</v>
      </c>
      <c r="R468" s="23"/>
      <c r="S468" s="70"/>
      <c r="T468" s="70"/>
      <c r="U468" s="70"/>
      <c r="V468" s="23">
        <f>SUM(R468:U468)</f>
        <v>0</v>
      </c>
      <c r="W468" s="23">
        <f>+V468+Q468</f>
        <v>68903</v>
      </c>
      <c r="X468" s="23">
        <f>Q468/W468*100</f>
        <v>100</v>
      </c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 t="s">
        <v>51</v>
      </c>
      <c r="K469" s="53"/>
      <c r="L469" s="70">
        <v>55365</v>
      </c>
      <c r="M469" s="23">
        <v>729.6</v>
      </c>
      <c r="N469" s="70">
        <v>20180.3</v>
      </c>
      <c r="O469" s="70"/>
      <c r="P469" s="23"/>
      <c r="Q469" s="23">
        <f>SUM(L469:P469)</f>
        <v>76274.9</v>
      </c>
      <c r="R469" s="23"/>
      <c r="S469" s="70"/>
      <c r="T469" s="70"/>
      <c r="U469" s="70"/>
      <c r="V469" s="23"/>
      <c r="W469" s="23">
        <f>+V469+Q469</f>
        <v>76274.9</v>
      </c>
      <c r="X469" s="23">
        <f>Q469/W469*100</f>
        <v>100</v>
      </c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52</v>
      </c>
      <c r="K470" s="53"/>
      <c r="L470" s="70">
        <v>54859.8</v>
      </c>
      <c r="M470" s="23">
        <v>445</v>
      </c>
      <c r="N470" s="70">
        <v>14316.9</v>
      </c>
      <c r="O470" s="70"/>
      <c r="P470" s="23"/>
      <c r="Q470" s="23">
        <f>SUM(L470:P470)</f>
        <v>69621.7</v>
      </c>
      <c r="R470" s="23"/>
      <c r="S470" s="70"/>
      <c r="T470" s="70"/>
      <c r="U470" s="70"/>
      <c r="V470" s="23"/>
      <c r="W470" s="23">
        <f>+V470+Q470</f>
        <v>69621.7</v>
      </c>
      <c r="X470" s="23">
        <f>Q470/W470*100</f>
        <v>100</v>
      </c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53</v>
      </c>
      <c r="K471" s="53"/>
      <c r="L471" s="70">
        <f>(L470/L468)*100</f>
        <v>113.01488810743665</v>
      </c>
      <c r="M471" s="23">
        <f>(M470/M468)*100</f>
        <v>38.95990194361758</v>
      </c>
      <c r="N471" s="70">
        <f>(N470/N468)*100</f>
        <v>74.49463283156508</v>
      </c>
      <c r="O471" s="70"/>
      <c r="P471" s="23"/>
      <c r="Q471" s="23">
        <f>(Q470/Q468)*100</f>
        <v>101.04306053437439</v>
      </c>
      <c r="R471" s="23"/>
      <c r="S471" s="70"/>
      <c r="T471" s="70"/>
      <c r="U471" s="70"/>
      <c r="V471" s="23"/>
      <c r="W471" s="23">
        <f>(W470/W468)*100</f>
        <v>101.04306053437439</v>
      </c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54</v>
      </c>
      <c r="K472" s="53"/>
      <c r="L472" s="70">
        <f>(L470/L469)*100</f>
        <v>99.08751015984828</v>
      </c>
      <c r="M472" s="23">
        <f>(M470/M469)*100</f>
        <v>60.99232456140351</v>
      </c>
      <c r="N472" s="70">
        <f>(N470/N469)*100</f>
        <v>70.94493144304099</v>
      </c>
      <c r="O472" s="70"/>
      <c r="P472" s="23"/>
      <c r="Q472" s="23">
        <f>(Q470/Q469)*100</f>
        <v>91.27734025216684</v>
      </c>
      <c r="R472" s="23"/>
      <c r="S472" s="70"/>
      <c r="T472" s="70"/>
      <c r="U472" s="70"/>
      <c r="V472" s="23"/>
      <c r="W472" s="23">
        <f>(W470/W469)*100</f>
        <v>91.27734025216684</v>
      </c>
      <c r="X472" s="23"/>
      <c r="Y472" s="23"/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/>
      <c r="K473" s="53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 t="s">
        <v>148</v>
      </c>
      <c r="G474" s="51"/>
      <c r="H474" s="51"/>
      <c r="I474" s="61"/>
      <c r="J474" s="52" t="s">
        <v>149</v>
      </c>
      <c r="K474" s="53"/>
      <c r="L474" s="70"/>
      <c r="M474" s="23"/>
      <c r="N474" s="70"/>
      <c r="O474" s="70"/>
      <c r="P474" s="23"/>
      <c r="Q474" s="23"/>
      <c r="R474" s="23"/>
      <c r="S474" s="70"/>
      <c r="T474" s="70"/>
      <c r="U474" s="70"/>
      <c r="V474" s="23"/>
      <c r="W474" s="23"/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150</v>
      </c>
      <c r="K475" s="53"/>
      <c r="L475" s="70"/>
      <c r="M475" s="23"/>
      <c r="N475" s="70"/>
      <c r="O475" s="70"/>
      <c r="P475" s="23"/>
      <c r="Q475" s="23"/>
      <c r="R475" s="23"/>
      <c r="S475" s="70"/>
      <c r="T475" s="70"/>
      <c r="U475" s="70"/>
      <c r="V475" s="23"/>
      <c r="W475" s="23"/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 t="s">
        <v>50</v>
      </c>
      <c r="K476" s="53"/>
      <c r="L476" s="70">
        <f>+L484</f>
        <v>33484.6</v>
      </c>
      <c r="M476" s="23">
        <f>+M484</f>
        <v>1015.6</v>
      </c>
      <c r="N476" s="70">
        <f>+N484</f>
        <v>6125.7</v>
      </c>
      <c r="O476" s="70">
        <f>+O484</f>
        <v>0</v>
      </c>
      <c r="P476" s="23">
        <f>+P484</f>
        <v>0</v>
      </c>
      <c r="Q476" s="23">
        <f>SUM(L476:P476)</f>
        <v>40625.899999999994</v>
      </c>
      <c r="R476" s="23"/>
      <c r="S476" s="70"/>
      <c r="T476" s="70"/>
      <c r="U476" s="70"/>
      <c r="V476" s="23">
        <f>SUM(R476:U476)</f>
        <v>0</v>
      </c>
      <c r="W476" s="23">
        <f>+V476+Q476</f>
        <v>40625.899999999994</v>
      </c>
      <c r="X476" s="23">
        <f>Q476/W476*100</f>
        <v>100</v>
      </c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2" t="s">
        <v>51</v>
      </c>
      <c r="K477" s="53"/>
      <c r="L477" s="70">
        <f aca="true" t="shared" si="44" ref="L477:N478">+L485</f>
        <v>40520.5</v>
      </c>
      <c r="M477" s="23">
        <f t="shared" si="44"/>
        <v>641</v>
      </c>
      <c r="N477" s="70">
        <f t="shared" si="44"/>
        <v>2701.7</v>
      </c>
      <c r="O477" s="70"/>
      <c r="P477" s="23"/>
      <c r="Q477" s="23">
        <f>SUM(L477:P477)</f>
        <v>43863.2</v>
      </c>
      <c r="R477" s="23"/>
      <c r="S477" s="70"/>
      <c r="T477" s="70"/>
      <c r="U477" s="70"/>
      <c r="V477" s="23"/>
      <c r="W477" s="23">
        <f>+V477+Q477</f>
        <v>43863.2</v>
      </c>
      <c r="X477" s="23">
        <f>Q477/W477*100</f>
        <v>100</v>
      </c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52</v>
      </c>
      <c r="K478" s="53"/>
      <c r="L478" s="70">
        <f t="shared" si="44"/>
        <v>40414.4</v>
      </c>
      <c r="M478" s="23">
        <f t="shared" si="44"/>
        <v>353.5</v>
      </c>
      <c r="N478" s="70">
        <f t="shared" si="44"/>
        <v>2032.2</v>
      </c>
      <c r="O478" s="70"/>
      <c r="P478" s="23"/>
      <c r="Q478" s="23">
        <f>SUM(L478:P478)</f>
        <v>42800.1</v>
      </c>
      <c r="R478" s="23"/>
      <c r="S478" s="70"/>
      <c r="T478" s="70"/>
      <c r="U478" s="70"/>
      <c r="V478" s="23"/>
      <c r="W478" s="23">
        <f>+V478+Q478</f>
        <v>42800.1</v>
      </c>
      <c r="X478" s="23">
        <f>Q478/W478*100</f>
        <v>100</v>
      </c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53</v>
      </c>
      <c r="K479" s="53"/>
      <c r="L479" s="70">
        <f>(L478/L476)*100</f>
        <v>120.69548389408864</v>
      </c>
      <c r="M479" s="23">
        <f>(M478/M476)*100</f>
        <v>34.80701063410792</v>
      </c>
      <c r="N479" s="70">
        <f>(N478/N476)*100</f>
        <v>33.17498408345168</v>
      </c>
      <c r="O479" s="70"/>
      <c r="P479" s="23"/>
      <c r="Q479" s="23">
        <f>(Q478/Q476)*100</f>
        <v>105.35175836104555</v>
      </c>
      <c r="R479" s="23"/>
      <c r="S479" s="70"/>
      <c r="T479" s="70"/>
      <c r="U479" s="70"/>
      <c r="V479" s="23"/>
      <c r="W479" s="23">
        <f>(W478/W476)*100</f>
        <v>105.35175836104555</v>
      </c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 t="s">
        <v>54</v>
      </c>
      <c r="K480" s="53"/>
      <c r="L480" s="70">
        <f>(L478/L477)*100</f>
        <v>99.7381572290569</v>
      </c>
      <c r="M480" s="23">
        <f>(M478/M477)*100</f>
        <v>55.148205928237125</v>
      </c>
      <c r="N480" s="70">
        <f>(N478/N477)*100</f>
        <v>75.21930636266056</v>
      </c>
      <c r="O480" s="70"/>
      <c r="P480" s="23"/>
      <c r="Q480" s="23">
        <f>(Q478/Q477)*100</f>
        <v>97.57632822046727</v>
      </c>
      <c r="R480" s="23"/>
      <c r="S480" s="70"/>
      <c r="T480" s="70"/>
      <c r="U480" s="70"/>
      <c r="V480" s="23"/>
      <c r="W480" s="23">
        <f>(W478/W477)*100</f>
        <v>97.57632822046727</v>
      </c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/>
      <c r="K481" s="53"/>
      <c r="L481" s="70"/>
      <c r="M481" s="23"/>
      <c r="N481" s="70"/>
      <c r="O481" s="70"/>
      <c r="P481" s="23"/>
      <c r="Q481" s="23"/>
      <c r="R481" s="23"/>
      <c r="S481" s="70"/>
      <c r="T481" s="70"/>
      <c r="U481" s="70"/>
      <c r="V481" s="23"/>
      <c r="W481" s="23"/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7" t="s">
        <v>151</v>
      </c>
      <c r="H482" s="57"/>
      <c r="I482" s="52"/>
      <c r="J482" s="52" t="s">
        <v>152</v>
      </c>
      <c r="K482" s="53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153</v>
      </c>
      <c r="K483" s="53"/>
      <c r="L483" s="70"/>
      <c r="M483" s="23"/>
      <c r="N483" s="70"/>
      <c r="O483" s="70"/>
      <c r="P483" s="23"/>
      <c r="Q483" s="23"/>
      <c r="R483" s="23"/>
      <c r="S483" s="70"/>
      <c r="T483" s="70"/>
      <c r="U483" s="70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 t="s">
        <v>50</v>
      </c>
      <c r="K484" s="53"/>
      <c r="L484" s="70">
        <f>+L493</f>
        <v>33484.6</v>
      </c>
      <c r="M484" s="23">
        <f>+M493</f>
        <v>1015.6</v>
      </c>
      <c r="N484" s="70">
        <f>+N493</f>
        <v>6125.7</v>
      </c>
      <c r="O484" s="70">
        <f>+O493</f>
        <v>0</v>
      </c>
      <c r="P484" s="23">
        <f>+P493</f>
        <v>0</v>
      </c>
      <c r="Q484" s="23">
        <f>SUM(L484:P484)</f>
        <v>40625.899999999994</v>
      </c>
      <c r="R484" s="23"/>
      <c r="S484" s="70"/>
      <c r="T484" s="70"/>
      <c r="U484" s="70"/>
      <c r="V484" s="23">
        <f>SUM(R484:U484)</f>
        <v>0</v>
      </c>
      <c r="W484" s="23">
        <f>+V484+Q484</f>
        <v>40625.899999999994</v>
      </c>
      <c r="X484" s="23">
        <f>Q484/W484*100</f>
        <v>100</v>
      </c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51</v>
      </c>
      <c r="K485" s="53"/>
      <c r="L485" s="70">
        <f>+L494</f>
        <v>40520.5</v>
      </c>
      <c r="M485" s="23">
        <f>+M494</f>
        <v>641</v>
      </c>
      <c r="N485" s="70">
        <f>+N494</f>
        <v>2701.7</v>
      </c>
      <c r="O485" s="70"/>
      <c r="P485" s="23"/>
      <c r="Q485" s="23">
        <f>SUM(L485:P485)</f>
        <v>43863.2</v>
      </c>
      <c r="R485" s="23"/>
      <c r="S485" s="70"/>
      <c r="T485" s="70"/>
      <c r="U485" s="70"/>
      <c r="V485" s="23"/>
      <c r="W485" s="23">
        <f>+V485+Q485</f>
        <v>43863.2</v>
      </c>
      <c r="X485" s="23">
        <f>Q485/W485*100</f>
        <v>100</v>
      </c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52</v>
      </c>
      <c r="K486" s="53"/>
      <c r="L486" s="70">
        <f>+L504</f>
        <v>40414.4</v>
      </c>
      <c r="M486" s="23">
        <f>+M504</f>
        <v>353.5</v>
      </c>
      <c r="N486" s="70">
        <f>+N504</f>
        <v>2032.2</v>
      </c>
      <c r="O486" s="70"/>
      <c r="P486" s="23"/>
      <c r="Q486" s="23">
        <f>SUM(L486:P486)</f>
        <v>42800.1</v>
      </c>
      <c r="R486" s="23"/>
      <c r="S486" s="70"/>
      <c r="T486" s="70"/>
      <c r="U486" s="70"/>
      <c r="V486" s="23"/>
      <c r="W486" s="23">
        <f>+V486+Q486</f>
        <v>42800.1</v>
      </c>
      <c r="X486" s="23">
        <f>Q486/W486*100</f>
        <v>100</v>
      </c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 t="s">
        <v>53</v>
      </c>
      <c r="K487" s="53"/>
      <c r="L487" s="70">
        <f>(L486/L484)*100</f>
        <v>120.69548389408864</v>
      </c>
      <c r="M487" s="23">
        <f>(M486/M484)*100</f>
        <v>34.80701063410792</v>
      </c>
      <c r="N487" s="70">
        <f>(N486/N484)*100</f>
        <v>33.17498408345168</v>
      </c>
      <c r="O487" s="70"/>
      <c r="P487" s="23"/>
      <c r="Q487" s="23">
        <f>(Q486/Q484)*100</f>
        <v>105.35175836104555</v>
      </c>
      <c r="R487" s="23"/>
      <c r="S487" s="70"/>
      <c r="T487" s="70"/>
      <c r="U487" s="70"/>
      <c r="V487" s="23"/>
      <c r="W487" s="23">
        <f>(W486/W484)*100</f>
        <v>105.35175836104555</v>
      </c>
      <c r="X487" s="23"/>
      <c r="Y487" s="23"/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54</v>
      </c>
      <c r="K488" s="53"/>
      <c r="L488" s="21">
        <f>(L486/L485)*100</f>
        <v>99.7381572290569</v>
      </c>
      <c r="M488" s="21">
        <f>(M486/M485)*100</f>
        <v>55.148205928237125</v>
      </c>
      <c r="N488" s="21">
        <f>(N486/N485)*100</f>
        <v>75.21930636266056</v>
      </c>
      <c r="O488" s="21"/>
      <c r="P488" s="21"/>
      <c r="Q488" s="21">
        <f>(Q486/Q485)*100</f>
        <v>97.57632822046727</v>
      </c>
      <c r="R488" s="21"/>
      <c r="S488" s="21"/>
      <c r="T488" s="21"/>
      <c r="U488" s="21"/>
      <c r="V488" s="21"/>
      <c r="W488" s="21">
        <f>(W486/W485)*100</f>
        <v>97.57632822046727</v>
      </c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/>
      <c r="K489" s="53"/>
      <c r="L489" s="70"/>
      <c r="M489" s="23"/>
      <c r="N489" s="70"/>
      <c r="O489" s="70"/>
      <c r="P489" s="23"/>
      <c r="Q489" s="23"/>
      <c r="R489" s="23"/>
      <c r="S489" s="70"/>
      <c r="T489" s="70"/>
      <c r="U489" s="70"/>
      <c r="V489" s="23"/>
      <c r="W489" s="23"/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 t="s">
        <v>154</v>
      </c>
      <c r="I490" s="61"/>
      <c r="J490" s="52" t="s">
        <v>155</v>
      </c>
      <c r="K490" s="53"/>
      <c r="L490" s="70"/>
      <c r="M490" s="23"/>
      <c r="N490" s="70"/>
      <c r="O490" s="70"/>
      <c r="P490" s="23"/>
      <c r="Q490" s="23"/>
      <c r="R490" s="23"/>
      <c r="S490" s="70"/>
      <c r="T490" s="70"/>
      <c r="U490" s="70"/>
      <c r="V490" s="23"/>
      <c r="W490" s="23"/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156</v>
      </c>
      <c r="K491" s="53"/>
      <c r="L491" s="70"/>
      <c r="M491" s="23"/>
      <c r="N491" s="70"/>
      <c r="O491" s="70"/>
      <c r="P491" s="23"/>
      <c r="Q491" s="23"/>
      <c r="R491" s="23"/>
      <c r="S491" s="70"/>
      <c r="T491" s="70"/>
      <c r="U491" s="70"/>
      <c r="V491" s="23"/>
      <c r="W491" s="23"/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157</v>
      </c>
      <c r="K492" s="53"/>
      <c r="L492" s="70"/>
      <c r="M492" s="23"/>
      <c r="N492" s="70"/>
      <c r="O492" s="70"/>
      <c r="P492" s="23"/>
      <c r="Q492" s="23"/>
      <c r="R492" s="23"/>
      <c r="S492" s="70"/>
      <c r="T492" s="70"/>
      <c r="U492" s="70"/>
      <c r="V492" s="23"/>
      <c r="W492" s="23"/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50</v>
      </c>
      <c r="K493" s="53"/>
      <c r="L493" s="70">
        <v>33484.6</v>
      </c>
      <c r="M493" s="23">
        <v>1015.6</v>
      </c>
      <c r="N493" s="70">
        <v>6125.7</v>
      </c>
      <c r="O493" s="70"/>
      <c r="P493" s="23"/>
      <c r="Q493" s="23">
        <f>SUM(L493:P493)</f>
        <v>40625.899999999994</v>
      </c>
      <c r="R493" s="23"/>
      <c r="S493" s="70"/>
      <c r="T493" s="70"/>
      <c r="U493" s="70"/>
      <c r="V493" s="23">
        <f>SUM(R493:U493)</f>
        <v>0</v>
      </c>
      <c r="W493" s="23">
        <f>+V493+Q493</f>
        <v>40625.899999999994</v>
      </c>
      <c r="X493" s="23">
        <f>Q493/W493*100</f>
        <v>100</v>
      </c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51</v>
      </c>
      <c r="K494" s="53"/>
      <c r="L494" s="70">
        <v>40520.5</v>
      </c>
      <c r="M494" s="23">
        <v>641</v>
      </c>
      <c r="N494" s="70">
        <v>2701.7</v>
      </c>
      <c r="O494" s="70"/>
      <c r="P494" s="23"/>
      <c r="Q494" s="23">
        <f>SUM(L494:P494)</f>
        <v>43863.2</v>
      </c>
      <c r="R494" s="23"/>
      <c r="S494" s="70"/>
      <c r="T494" s="70"/>
      <c r="U494" s="70"/>
      <c r="V494" s="23"/>
      <c r="W494" s="23">
        <f>+V494+Q494</f>
        <v>43863.2</v>
      </c>
      <c r="X494" s="23">
        <f>Q494/W494*100</f>
        <v>100</v>
      </c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196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40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48</v>
      </c>
      <c r="C504" s="51" t="s">
        <v>55</v>
      </c>
      <c r="D504" s="51" t="s">
        <v>57</v>
      </c>
      <c r="E504" s="51" t="s">
        <v>60</v>
      </c>
      <c r="F504" s="51" t="s">
        <v>148</v>
      </c>
      <c r="G504" s="51" t="s">
        <v>151</v>
      </c>
      <c r="H504" s="51" t="s">
        <v>154</v>
      </c>
      <c r="I504" s="61"/>
      <c r="J504" s="54" t="s">
        <v>52</v>
      </c>
      <c r="K504" s="55"/>
      <c r="L504" s="70">
        <v>40414.4</v>
      </c>
      <c r="M504" s="70">
        <v>353.5</v>
      </c>
      <c r="N504" s="70">
        <v>2032.2</v>
      </c>
      <c r="O504" s="70"/>
      <c r="P504" s="70"/>
      <c r="Q504" s="70">
        <f>SUM(L504:P504)</f>
        <v>42800.1</v>
      </c>
      <c r="R504" s="70"/>
      <c r="S504" s="70"/>
      <c r="T504" s="70"/>
      <c r="U504" s="74"/>
      <c r="V504" s="23"/>
      <c r="W504" s="23">
        <f>+V504+Q504</f>
        <v>42800.1</v>
      </c>
      <c r="X504" s="23">
        <f>Q504/W504*100</f>
        <v>100</v>
      </c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53</v>
      </c>
      <c r="K505" s="55"/>
      <c r="L505" s="70">
        <f>(L504/L493)*100</f>
        <v>120.69548389408864</v>
      </c>
      <c r="M505" s="70">
        <f>(M504/M493)*100</f>
        <v>34.80701063410792</v>
      </c>
      <c r="N505" s="70">
        <f>(N504/N493)*100</f>
        <v>33.17498408345168</v>
      </c>
      <c r="O505" s="70"/>
      <c r="P505" s="70"/>
      <c r="Q505" s="70">
        <f>(Q504/Q493)*100</f>
        <v>105.35175836104555</v>
      </c>
      <c r="R505" s="70"/>
      <c r="S505" s="70"/>
      <c r="T505" s="70"/>
      <c r="U505" s="70"/>
      <c r="V505" s="23"/>
      <c r="W505" s="23">
        <f>(W504/W493)*100</f>
        <v>105.35175836104555</v>
      </c>
      <c r="X505" s="23"/>
      <c r="Y505" s="23"/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54</v>
      </c>
      <c r="K506" s="53"/>
      <c r="L506" s="70">
        <f>(L504/L494)*100</f>
        <v>99.7381572290569</v>
      </c>
      <c r="M506" s="70">
        <f>(M504/M494)*100</f>
        <v>55.148205928237125</v>
      </c>
      <c r="N506" s="70">
        <f>(N504/N494)*100</f>
        <v>75.21930636266056</v>
      </c>
      <c r="O506" s="70"/>
      <c r="P506" s="70"/>
      <c r="Q506" s="23">
        <f>(Q504/Q494)*100</f>
        <v>97.57632822046727</v>
      </c>
      <c r="R506" s="70"/>
      <c r="S506" s="70"/>
      <c r="T506" s="70"/>
      <c r="U506" s="70"/>
      <c r="V506" s="23"/>
      <c r="W506" s="23">
        <f>(W504/W494)*100</f>
        <v>97.57632822046727</v>
      </c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/>
      <c r="K507" s="53"/>
      <c r="L507" s="70"/>
      <c r="M507" s="23"/>
      <c r="N507" s="70"/>
      <c r="O507" s="70"/>
      <c r="P507" s="23"/>
      <c r="Q507" s="23"/>
      <c r="R507" s="23"/>
      <c r="S507" s="70"/>
      <c r="T507" s="70"/>
      <c r="U507" s="70"/>
      <c r="V507" s="23"/>
      <c r="W507" s="23"/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 t="s">
        <v>158</v>
      </c>
      <c r="G508" s="51"/>
      <c r="H508" s="51"/>
      <c r="I508" s="61"/>
      <c r="J508" s="52" t="s">
        <v>159</v>
      </c>
      <c r="K508" s="53"/>
      <c r="L508" s="70"/>
      <c r="M508" s="23"/>
      <c r="N508" s="70"/>
      <c r="O508" s="70"/>
      <c r="P508" s="23"/>
      <c r="Q508" s="23"/>
      <c r="R508" s="23"/>
      <c r="S508" s="70"/>
      <c r="T508" s="70"/>
      <c r="U508" s="70"/>
      <c r="V508" s="23"/>
      <c r="W508" s="23"/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160</v>
      </c>
      <c r="K509" s="53"/>
      <c r="L509" s="70"/>
      <c r="M509" s="23"/>
      <c r="N509" s="70"/>
      <c r="O509" s="70"/>
      <c r="P509" s="23"/>
      <c r="Q509" s="23"/>
      <c r="R509" s="23"/>
      <c r="S509" s="70"/>
      <c r="T509" s="70"/>
      <c r="U509" s="70"/>
      <c r="V509" s="23"/>
      <c r="W509" s="23"/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 t="s">
        <v>50</v>
      </c>
      <c r="K510" s="53"/>
      <c r="L510" s="70">
        <f>+L517</f>
        <v>48599.100000000006</v>
      </c>
      <c r="M510" s="23">
        <f>+M517</f>
        <v>2750.6000000000004</v>
      </c>
      <c r="N510" s="70">
        <f>+N517</f>
        <v>12245.699999999999</v>
      </c>
      <c r="O510" s="70">
        <f>+O517</f>
        <v>7113.1</v>
      </c>
      <c r="P510" s="23">
        <f>+P517</f>
        <v>0</v>
      </c>
      <c r="Q510" s="23">
        <f>SUM(L510:P510)</f>
        <v>70708.5</v>
      </c>
      <c r="R510" s="23">
        <f>+R517</f>
        <v>0</v>
      </c>
      <c r="S510" s="70">
        <f>+S517</f>
        <v>16900</v>
      </c>
      <c r="T510" s="70">
        <f>+T517</f>
        <v>0</v>
      </c>
      <c r="U510" s="70">
        <f>+U517</f>
        <v>0</v>
      </c>
      <c r="V510" s="23">
        <f>SUM(R510:U510)</f>
        <v>16900</v>
      </c>
      <c r="W510" s="23">
        <f>+V510+Q510</f>
        <v>87608.5</v>
      </c>
      <c r="X510" s="23">
        <f>Q510/W510*100</f>
        <v>80.70963433913376</v>
      </c>
      <c r="Y510" s="23">
        <f>V510/W510*100</f>
        <v>19.29036566086624</v>
      </c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51</v>
      </c>
      <c r="K511" s="53"/>
      <c r="L511" s="70">
        <f aca="true" t="shared" si="45" ref="L511:O512">+L518</f>
        <v>60097.399999999994</v>
      </c>
      <c r="M511" s="23">
        <f t="shared" si="45"/>
        <v>5706.9</v>
      </c>
      <c r="N511" s="70">
        <f t="shared" si="45"/>
        <v>5231.8</v>
      </c>
      <c r="O511" s="70">
        <f t="shared" si="45"/>
        <v>9486.9</v>
      </c>
      <c r="P511" s="23"/>
      <c r="Q511" s="23">
        <f>SUM(L511:P511)</f>
        <v>80522.99999999999</v>
      </c>
      <c r="R511" s="23"/>
      <c r="S511" s="70">
        <f>+S518</f>
        <v>13693.4</v>
      </c>
      <c r="T511" s="70"/>
      <c r="U511" s="70"/>
      <c r="V511" s="23">
        <f>SUM(R511:U511)</f>
        <v>13693.4</v>
      </c>
      <c r="W511" s="23">
        <f>+V511+Q511</f>
        <v>94216.39999999998</v>
      </c>
      <c r="X511" s="23">
        <f>Q511/W511*100</f>
        <v>85.46601228660829</v>
      </c>
      <c r="Y511" s="23">
        <f>V511/W511*100</f>
        <v>14.533987713391728</v>
      </c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52</v>
      </c>
      <c r="K512" s="53"/>
      <c r="L512" s="70">
        <f t="shared" si="45"/>
        <v>59812</v>
      </c>
      <c r="M512" s="23">
        <f t="shared" si="45"/>
        <v>4550.9</v>
      </c>
      <c r="N512" s="70">
        <f t="shared" si="45"/>
        <v>4000.8</v>
      </c>
      <c r="O512" s="70">
        <f t="shared" si="45"/>
        <v>9419.1</v>
      </c>
      <c r="P512" s="23"/>
      <c r="Q512" s="23">
        <f>SUM(L512:P512)</f>
        <v>77782.8</v>
      </c>
      <c r="R512" s="23"/>
      <c r="S512" s="70">
        <f>+S519</f>
        <v>10246.3</v>
      </c>
      <c r="T512" s="70"/>
      <c r="U512" s="70"/>
      <c r="V512" s="23">
        <f>SUM(R512:U512)</f>
        <v>10246.3</v>
      </c>
      <c r="W512" s="23">
        <f>+V512+Q512</f>
        <v>88029.1</v>
      </c>
      <c r="X512" s="23">
        <f>Q512/W512*100</f>
        <v>88.36032630118905</v>
      </c>
      <c r="Y512" s="23">
        <f>V512/W512*100</f>
        <v>11.63967369881096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53</v>
      </c>
      <c r="K513" s="53"/>
      <c r="L513" s="70">
        <f>(L512/L510)*100</f>
        <v>123.07223796325444</v>
      </c>
      <c r="M513" s="23">
        <f aca="true" t="shared" si="46" ref="M513:S513">(M512/M510)*100</f>
        <v>165.45117428924593</v>
      </c>
      <c r="N513" s="70">
        <f t="shared" si="46"/>
        <v>32.67106004556702</v>
      </c>
      <c r="O513" s="70">
        <f t="shared" si="46"/>
        <v>132.41905779477304</v>
      </c>
      <c r="P513" s="23"/>
      <c r="Q513" s="23">
        <f t="shared" si="46"/>
        <v>110.00487918708501</v>
      </c>
      <c r="R513" s="23"/>
      <c r="S513" s="70">
        <f t="shared" si="46"/>
        <v>60.62899408284024</v>
      </c>
      <c r="T513" s="70"/>
      <c r="U513" s="70"/>
      <c r="V513" s="23">
        <f>(V512/V510)*100</f>
        <v>60.62899408284024</v>
      </c>
      <c r="W513" s="23">
        <f>(W512/W510)*100</f>
        <v>100.48009040218702</v>
      </c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54</v>
      </c>
      <c r="K514" s="53"/>
      <c r="L514" s="70">
        <f>(L512/L511)*100</f>
        <v>99.52510424743834</v>
      </c>
      <c r="M514" s="23">
        <f>(M512/M511)*100</f>
        <v>79.74381888591003</v>
      </c>
      <c r="N514" s="70">
        <f>(N512/N511)*100</f>
        <v>76.47081310447648</v>
      </c>
      <c r="O514" s="70">
        <f>(O512/O511)*100</f>
        <v>99.28533029756824</v>
      </c>
      <c r="P514" s="23"/>
      <c r="Q514" s="23">
        <f>(Q512/Q511)*100</f>
        <v>96.59699713125445</v>
      </c>
      <c r="R514" s="23"/>
      <c r="S514" s="70">
        <f>(S512/S511)*100</f>
        <v>74.82655878014226</v>
      </c>
      <c r="T514" s="70"/>
      <c r="U514" s="70"/>
      <c r="V514" s="23">
        <f>(V512/V511)*100</f>
        <v>74.82655878014226</v>
      </c>
      <c r="W514" s="23">
        <f>(W512/W511)*100</f>
        <v>93.43288429615228</v>
      </c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/>
      <c r="K515" s="53"/>
      <c r="L515" s="70"/>
      <c r="M515" s="23"/>
      <c r="N515" s="70"/>
      <c r="O515" s="70"/>
      <c r="P515" s="23"/>
      <c r="Q515" s="23"/>
      <c r="R515" s="23"/>
      <c r="S515" s="70"/>
      <c r="T515" s="70"/>
      <c r="U515" s="70"/>
      <c r="V515" s="23"/>
      <c r="W515" s="23"/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 t="s">
        <v>72</v>
      </c>
      <c r="H516" s="51"/>
      <c r="I516" s="61"/>
      <c r="J516" s="52" t="s">
        <v>73</v>
      </c>
      <c r="K516" s="53"/>
      <c r="L516" s="70"/>
      <c r="M516" s="23"/>
      <c r="N516" s="70"/>
      <c r="O516" s="70"/>
      <c r="P516" s="23"/>
      <c r="Q516" s="23"/>
      <c r="R516" s="23"/>
      <c r="S516" s="70"/>
      <c r="T516" s="70"/>
      <c r="U516" s="70"/>
      <c r="V516" s="23"/>
      <c r="W516" s="23"/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50</v>
      </c>
      <c r="K517" s="53"/>
      <c r="L517" s="70">
        <f>+L524+L531+L538+L555</f>
        <v>48599.100000000006</v>
      </c>
      <c r="M517" s="23">
        <f aca="true" t="shared" si="47" ref="M517:P518">+M524+M531+M538+M555</f>
        <v>2750.6000000000004</v>
      </c>
      <c r="N517" s="70">
        <f t="shared" si="47"/>
        <v>12245.699999999999</v>
      </c>
      <c r="O517" s="70">
        <f t="shared" si="47"/>
        <v>7113.1</v>
      </c>
      <c r="P517" s="23">
        <f t="shared" si="47"/>
        <v>0</v>
      </c>
      <c r="Q517" s="23">
        <f>SUM(L517:P517)</f>
        <v>70708.5</v>
      </c>
      <c r="R517" s="23">
        <f aca="true" t="shared" si="48" ref="R517:U518">+R524+R531+R538+R555</f>
        <v>0</v>
      </c>
      <c r="S517" s="70">
        <f t="shared" si="48"/>
        <v>16900</v>
      </c>
      <c r="T517" s="70">
        <f t="shared" si="48"/>
        <v>0</v>
      </c>
      <c r="U517" s="70">
        <f t="shared" si="48"/>
        <v>0</v>
      </c>
      <c r="V517" s="23">
        <f>SUM(R517:U517)</f>
        <v>16900</v>
      </c>
      <c r="W517" s="23">
        <f>+V517+Q517</f>
        <v>87608.5</v>
      </c>
      <c r="X517" s="23">
        <f>Q517/W517*100</f>
        <v>80.70963433913376</v>
      </c>
      <c r="Y517" s="23">
        <f>V517/W517*100</f>
        <v>19.29036566086624</v>
      </c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 t="s">
        <v>51</v>
      </c>
      <c r="K518" s="53"/>
      <c r="L518" s="21">
        <f>+L525+L532+L539+L556</f>
        <v>60097.399999999994</v>
      </c>
      <c r="M518" s="21">
        <f t="shared" si="47"/>
        <v>5706.9</v>
      </c>
      <c r="N518" s="21">
        <f t="shared" si="47"/>
        <v>5231.8</v>
      </c>
      <c r="O518" s="21">
        <f t="shared" si="47"/>
        <v>9486.9</v>
      </c>
      <c r="P518" s="21">
        <f t="shared" si="47"/>
        <v>0</v>
      </c>
      <c r="Q518" s="21">
        <f>SUM(L518:P518)</f>
        <v>80522.99999999999</v>
      </c>
      <c r="R518" s="21">
        <f t="shared" si="48"/>
        <v>0</v>
      </c>
      <c r="S518" s="21">
        <f t="shared" si="48"/>
        <v>13693.4</v>
      </c>
      <c r="T518" s="21">
        <f t="shared" si="48"/>
        <v>0</v>
      </c>
      <c r="U518" s="21">
        <f t="shared" si="48"/>
        <v>0</v>
      </c>
      <c r="V518" s="21">
        <f>SUM(R518:U518)</f>
        <v>13693.4</v>
      </c>
      <c r="W518" s="21">
        <f>+V518+Q518</f>
        <v>94216.39999999998</v>
      </c>
      <c r="X518" s="21">
        <f>Q518/W518*100</f>
        <v>85.46601228660829</v>
      </c>
      <c r="Y518" s="21">
        <f>V518/W518*100</f>
        <v>14.533987713391728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52</v>
      </c>
      <c r="K519" s="53"/>
      <c r="L519" s="70">
        <f>+L526+L533+L549+L557</f>
        <v>59812</v>
      </c>
      <c r="M519" s="23">
        <f>+M526+M533+M549+M557</f>
        <v>4550.9</v>
      </c>
      <c r="N519" s="70">
        <f>+N526+N533+N549+N557</f>
        <v>4000.8</v>
      </c>
      <c r="O519" s="70">
        <f>+O526+O533+O549+O557</f>
        <v>9419.1</v>
      </c>
      <c r="P519" s="23">
        <f>+P526+P533+P549+P557</f>
        <v>0</v>
      </c>
      <c r="Q519" s="23">
        <f>SUM(L519:P519)</f>
        <v>77782.8</v>
      </c>
      <c r="R519" s="23">
        <f>+R526+R533+R549+R557</f>
        <v>0</v>
      </c>
      <c r="S519" s="70">
        <f>+S526+S533+S549+S557</f>
        <v>10246.3</v>
      </c>
      <c r="T519" s="70">
        <f>+T526+T533+T549+T557</f>
        <v>0</v>
      </c>
      <c r="U519" s="70">
        <f>+U526+U533+U549+U557</f>
        <v>0</v>
      </c>
      <c r="V519" s="23">
        <f>SUM(R519:U519)</f>
        <v>10246.3</v>
      </c>
      <c r="W519" s="23">
        <f>+V519+Q519</f>
        <v>88029.1</v>
      </c>
      <c r="X519" s="23">
        <f>Q519/W519*100</f>
        <v>88.36032630118905</v>
      </c>
      <c r="Y519" s="23">
        <f>V519/W519*100</f>
        <v>11.63967369881096</v>
      </c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53</v>
      </c>
      <c r="K520" s="53"/>
      <c r="L520" s="70">
        <f>(L519/L517)*100</f>
        <v>123.07223796325444</v>
      </c>
      <c r="M520" s="23">
        <f>(M519/M517)*100</f>
        <v>165.45117428924593</v>
      </c>
      <c r="N520" s="70">
        <f>(N519/N517)*100</f>
        <v>32.67106004556702</v>
      </c>
      <c r="O520" s="70">
        <f>(O519/O517)*100</f>
        <v>132.41905779477304</v>
      </c>
      <c r="P520" s="23"/>
      <c r="Q520" s="23">
        <f>(Q519/Q517)*100</f>
        <v>110.00487918708501</v>
      </c>
      <c r="R520" s="23"/>
      <c r="S520" s="70">
        <f>(S519/S517)*100</f>
        <v>60.62899408284024</v>
      </c>
      <c r="T520" s="70"/>
      <c r="U520" s="70"/>
      <c r="V520" s="23">
        <f>(V519/V517)*100</f>
        <v>60.62899408284024</v>
      </c>
      <c r="W520" s="23">
        <f>(W519/W517)*100</f>
        <v>100.48009040218702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54</v>
      </c>
      <c r="K521" s="53"/>
      <c r="L521" s="70">
        <f>(L519/L518)*100</f>
        <v>99.52510424743834</v>
      </c>
      <c r="M521" s="23">
        <f>(M519/M518)*100</f>
        <v>79.74381888591003</v>
      </c>
      <c r="N521" s="70">
        <f>(N519/N518)*100</f>
        <v>76.47081310447648</v>
      </c>
      <c r="O521" s="70">
        <f>(O519/O518)*100</f>
        <v>99.28533029756824</v>
      </c>
      <c r="P521" s="23"/>
      <c r="Q521" s="23">
        <f>(Q519/Q518)*100</f>
        <v>96.59699713125445</v>
      </c>
      <c r="R521" s="23"/>
      <c r="S521" s="70">
        <f>(S519/S518)*100</f>
        <v>74.82655878014226</v>
      </c>
      <c r="T521" s="70"/>
      <c r="U521" s="70"/>
      <c r="V521" s="23">
        <f>(V519/V518)*100</f>
        <v>74.82655878014226</v>
      </c>
      <c r="W521" s="23">
        <f>(W519/W518)*100</f>
        <v>93.43288429615228</v>
      </c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/>
      <c r="K522" s="53"/>
      <c r="L522" s="70"/>
      <c r="M522" s="23"/>
      <c r="N522" s="70"/>
      <c r="O522" s="70"/>
      <c r="P522" s="23"/>
      <c r="Q522" s="23"/>
      <c r="R522" s="23"/>
      <c r="S522" s="70"/>
      <c r="T522" s="70"/>
      <c r="U522" s="70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 t="s">
        <v>116</v>
      </c>
      <c r="I523" s="61"/>
      <c r="J523" s="52" t="s">
        <v>140</v>
      </c>
      <c r="K523" s="53"/>
      <c r="L523" s="70"/>
      <c r="M523" s="23"/>
      <c r="N523" s="70"/>
      <c r="O523" s="70"/>
      <c r="P523" s="23"/>
      <c r="Q523" s="23"/>
      <c r="R523" s="23"/>
      <c r="S523" s="70"/>
      <c r="T523" s="70"/>
      <c r="U523" s="70"/>
      <c r="V523" s="23"/>
      <c r="W523" s="23"/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50</v>
      </c>
      <c r="K524" s="53"/>
      <c r="L524" s="70"/>
      <c r="M524" s="23"/>
      <c r="N524" s="70"/>
      <c r="O524" s="70">
        <v>7013.1</v>
      </c>
      <c r="P524" s="23"/>
      <c r="Q524" s="23">
        <f>SUM(L524:P524)</f>
        <v>7013.1</v>
      </c>
      <c r="R524" s="23"/>
      <c r="S524" s="70"/>
      <c r="T524" s="70"/>
      <c r="U524" s="70"/>
      <c r="V524" s="23">
        <f>SUM(R524:U524)</f>
        <v>0</v>
      </c>
      <c r="W524" s="23">
        <f>+V524+Q524</f>
        <v>7013.1</v>
      </c>
      <c r="X524" s="23">
        <f>Q524/W524*100</f>
        <v>100</v>
      </c>
      <c r="Y524" s="23">
        <f>V524/W524*100</f>
        <v>0</v>
      </c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 t="s">
        <v>51</v>
      </c>
      <c r="K525" s="53"/>
      <c r="L525" s="70"/>
      <c r="M525" s="23"/>
      <c r="N525" s="70"/>
      <c r="O525" s="70">
        <v>9386.9</v>
      </c>
      <c r="P525" s="23"/>
      <c r="Q525" s="23">
        <f>SUM(L525:P525)</f>
        <v>9386.9</v>
      </c>
      <c r="R525" s="23"/>
      <c r="S525" s="70"/>
      <c r="T525" s="70"/>
      <c r="U525" s="70"/>
      <c r="V525" s="23"/>
      <c r="W525" s="23">
        <f>+V525+Q525</f>
        <v>9386.9</v>
      </c>
      <c r="X525" s="23">
        <f>Q525/W525*100</f>
        <v>100</v>
      </c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 t="s">
        <v>52</v>
      </c>
      <c r="K526" s="53"/>
      <c r="L526" s="70"/>
      <c r="M526" s="23"/>
      <c r="N526" s="70"/>
      <c r="O526" s="70">
        <v>9358</v>
      </c>
      <c r="P526" s="23"/>
      <c r="Q526" s="23">
        <f>SUM(L526:P526)</f>
        <v>9358</v>
      </c>
      <c r="R526" s="23"/>
      <c r="S526" s="70"/>
      <c r="T526" s="70"/>
      <c r="U526" s="70"/>
      <c r="V526" s="23"/>
      <c r="W526" s="23">
        <f>+V526+Q526</f>
        <v>9358</v>
      </c>
      <c r="X526" s="23">
        <f>Q526/W526*100</f>
        <v>100</v>
      </c>
      <c r="Y526" s="23"/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53</v>
      </c>
      <c r="K527" s="53"/>
      <c r="L527" s="21"/>
      <c r="M527" s="21"/>
      <c r="N527" s="21"/>
      <c r="O527" s="21">
        <f>(O526/O524)*100</f>
        <v>133.43599834595256</v>
      </c>
      <c r="P527" s="21"/>
      <c r="Q527" s="21">
        <f>(Q526/Q524)*100</f>
        <v>133.43599834595256</v>
      </c>
      <c r="R527" s="21"/>
      <c r="S527" s="21"/>
      <c r="T527" s="21"/>
      <c r="U527" s="21"/>
      <c r="V527" s="21"/>
      <c r="W527" s="21">
        <f>(W526/W524)*100</f>
        <v>133.43599834595256</v>
      </c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54</v>
      </c>
      <c r="K528" s="53"/>
      <c r="L528" s="70"/>
      <c r="M528" s="23"/>
      <c r="N528" s="70"/>
      <c r="O528" s="70">
        <f>(O526/O525)*100</f>
        <v>99.6921241304371</v>
      </c>
      <c r="P528" s="23"/>
      <c r="Q528" s="23">
        <f>(Q526/Q525)*100</f>
        <v>99.6921241304371</v>
      </c>
      <c r="R528" s="23"/>
      <c r="S528" s="70"/>
      <c r="T528" s="70"/>
      <c r="U528" s="70"/>
      <c r="V528" s="23"/>
      <c r="W528" s="23">
        <f>(W526/W525)*100</f>
        <v>99.6921241304371</v>
      </c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/>
      <c r="K529" s="53"/>
      <c r="L529" s="70"/>
      <c r="M529" s="23"/>
      <c r="N529" s="70"/>
      <c r="O529" s="70"/>
      <c r="P529" s="23"/>
      <c r="Q529" s="23"/>
      <c r="R529" s="23"/>
      <c r="S529" s="70"/>
      <c r="T529" s="70"/>
      <c r="U529" s="70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 t="s">
        <v>161</v>
      </c>
      <c r="I530" s="61"/>
      <c r="J530" s="52" t="s">
        <v>162</v>
      </c>
      <c r="K530" s="53"/>
      <c r="L530" s="70"/>
      <c r="M530" s="23"/>
      <c r="N530" s="70"/>
      <c r="O530" s="70"/>
      <c r="P530" s="23"/>
      <c r="Q530" s="23"/>
      <c r="R530" s="23"/>
      <c r="S530" s="70"/>
      <c r="T530" s="70"/>
      <c r="U530" s="70"/>
      <c r="V530" s="23"/>
      <c r="W530" s="23"/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50</v>
      </c>
      <c r="K531" s="53"/>
      <c r="L531" s="70">
        <v>9604.7</v>
      </c>
      <c r="M531" s="23">
        <v>160.3</v>
      </c>
      <c r="N531" s="70">
        <v>1572.8</v>
      </c>
      <c r="O531" s="70"/>
      <c r="P531" s="23"/>
      <c r="Q531" s="23">
        <f>SUM(L531:P531)</f>
        <v>11337.8</v>
      </c>
      <c r="R531" s="23"/>
      <c r="S531" s="70"/>
      <c r="T531" s="70"/>
      <c r="U531" s="70"/>
      <c r="V531" s="23">
        <f>SUM(R531:U531)</f>
        <v>0</v>
      </c>
      <c r="W531" s="23">
        <f>+V531+Q531</f>
        <v>11337.8</v>
      </c>
      <c r="X531" s="23">
        <f>Q531/W531*100</f>
        <v>100</v>
      </c>
      <c r="Y531" s="23">
        <f>V531/W531*100</f>
        <v>0</v>
      </c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51</v>
      </c>
      <c r="K532" s="53"/>
      <c r="L532" s="70">
        <v>12357.1</v>
      </c>
      <c r="M532" s="23">
        <v>668.7</v>
      </c>
      <c r="N532" s="70">
        <v>1021.5</v>
      </c>
      <c r="O532" s="70"/>
      <c r="P532" s="23"/>
      <c r="Q532" s="23">
        <f>SUM(L532:P532)</f>
        <v>14047.300000000001</v>
      </c>
      <c r="R532" s="23"/>
      <c r="S532" s="70"/>
      <c r="T532" s="70"/>
      <c r="U532" s="70"/>
      <c r="V532" s="23"/>
      <c r="W532" s="23">
        <f>+V532+Q532</f>
        <v>14047.300000000001</v>
      </c>
      <c r="X532" s="23">
        <f>Q532/W532*100</f>
        <v>100</v>
      </c>
      <c r="Y532" s="23"/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52</v>
      </c>
      <c r="K533" s="53"/>
      <c r="L533" s="21">
        <v>12296.1</v>
      </c>
      <c r="M533" s="21">
        <v>448.6</v>
      </c>
      <c r="N533" s="21">
        <v>540.4</v>
      </c>
      <c r="O533" s="21"/>
      <c r="P533" s="21"/>
      <c r="Q533" s="21">
        <f>SUM(L533:P533)</f>
        <v>13285.1</v>
      </c>
      <c r="R533" s="21"/>
      <c r="S533" s="21"/>
      <c r="T533" s="21"/>
      <c r="U533" s="21"/>
      <c r="V533" s="21"/>
      <c r="W533" s="21">
        <f>+V533+Q533</f>
        <v>13285.1</v>
      </c>
      <c r="X533" s="21">
        <f>Q533/W533*100</f>
        <v>100</v>
      </c>
      <c r="Y533" s="21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53</v>
      </c>
      <c r="K534" s="53"/>
      <c r="L534" s="70">
        <f>(L533/L531)*100</f>
        <v>128.02169771049589</v>
      </c>
      <c r="M534" s="23">
        <f>(M533/M531)*100</f>
        <v>279.85028072364315</v>
      </c>
      <c r="N534" s="70">
        <f>(N533/N531)*100</f>
        <v>34.35910478128179</v>
      </c>
      <c r="O534" s="70"/>
      <c r="P534" s="23"/>
      <c r="Q534" s="23">
        <f>(Q533/Q531)*100</f>
        <v>117.17528973875004</v>
      </c>
      <c r="R534" s="23"/>
      <c r="S534" s="70"/>
      <c r="T534" s="70"/>
      <c r="U534" s="70"/>
      <c r="V534" s="23"/>
      <c r="W534" s="23">
        <f>(W533/W531)*100</f>
        <v>117.17528973875004</v>
      </c>
      <c r="X534" s="23"/>
      <c r="Y534" s="23"/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 t="s">
        <v>54</v>
      </c>
      <c r="K535" s="53"/>
      <c r="L535" s="70">
        <f>(L533/L532)*100</f>
        <v>99.5063566694451</v>
      </c>
      <c r="M535" s="23">
        <f>(M533/M532)*100</f>
        <v>67.0853895618364</v>
      </c>
      <c r="N535" s="70">
        <f>(N533/N532)*100</f>
        <v>52.90259422418012</v>
      </c>
      <c r="O535" s="70"/>
      <c r="P535" s="23"/>
      <c r="Q535" s="23">
        <f>(Q533/Q532)*100</f>
        <v>94.57404625799975</v>
      </c>
      <c r="R535" s="23"/>
      <c r="S535" s="70"/>
      <c r="T535" s="70"/>
      <c r="U535" s="70"/>
      <c r="V535" s="23"/>
      <c r="W535" s="23">
        <f>(W533/W532)*100</f>
        <v>94.57404625799975</v>
      </c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/>
      <c r="K536" s="53"/>
      <c r="L536" s="70"/>
      <c r="M536" s="23"/>
      <c r="N536" s="70"/>
      <c r="O536" s="70"/>
      <c r="P536" s="23"/>
      <c r="Q536" s="23"/>
      <c r="R536" s="23"/>
      <c r="S536" s="70"/>
      <c r="T536" s="70"/>
      <c r="U536" s="70"/>
      <c r="V536" s="23"/>
      <c r="W536" s="23"/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 t="s">
        <v>163</v>
      </c>
      <c r="I537" s="61"/>
      <c r="J537" s="52" t="s">
        <v>164</v>
      </c>
      <c r="K537" s="53"/>
      <c r="L537" s="70"/>
      <c r="M537" s="23"/>
      <c r="N537" s="70"/>
      <c r="O537" s="70"/>
      <c r="P537" s="23"/>
      <c r="Q537" s="23"/>
      <c r="R537" s="23"/>
      <c r="S537" s="70"/>
      <c r="T537" s="70"/>
      <c r="U537" s="70"/>
      <c r="V537" s="23"/>
      <c r="W537" s="23"/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50</v>
      </c>
      <c r="K538" s="53"/>
      <c r="L538" s="70">
        <v>28666.4</v>
      </c>
      <c r="M538" s="23">
        <v>2271.5</v>
      </c>
      <c r="N538" s="70">
        <v>8913.5</v>
      </c>
      <c r="O538" s="70">
        <v>100</v>
      </c>
      <c r="P538" s="23"/>
      <c r="Q538" s="23">
        <f>SUM(L538:P538)</f>
        <v>39951.4</v>
      </c>
      <c r="R538" s="23"/>
      <c r="S538" s="70">
        <v>16900</v>
      </c>
      <c r="T538" s="70"/>
      <c r="U538" s="70"/>
      <c r="V538" s="23">
        <f>SUM(R538:U538)</f>
        <v>16900</v>
      </c>
      <c r="W538" s="23">
        <f>+V538+Q538</f>
        <v>56851.4</v>
      </c>
      <c r="X538" s="23">
        <f>Q538/W538*100</f>
        <v>70.27337937148425</v>
      </c>
      <c r="Y538" s="23">
        <f>V538/W538*100</f>
        <v>29.726620628515743</v>
      </c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51</v>
      </c>
      <c r="K539" s="53"/>
      <c r="L539" s="70">
        <v>34592.2</v>
      </c>
      <c r="M539" s="23">
        <v>4765.2</v>
      </c>
      <c r="N539" s="70">
        <v>3580</v>
      </c>
      <c r="O539" s="70">
        <v>100</v>
      </c>
      <c r="P539" s="23"/>
      <c r="Q539" s="23">
        <f>SUM(L539:P539)</f>
        <v>43037.399999999994</v>
      </c>
      <c r="R539" s="23"/>
      <c r="S539" s="70">
        <v>13693.4</v>
      </c>
      <c r="T539" s="70"/>
      <c r="U539" s="70"/>
      <c r="V539" s="23">
        <f>SUM(R539:U539)</f>
        <v>13693.4</v>
      </c>
      <c r="W539" s="23">
        <f>+V539+Q539</f>
        <v>56730.799999999996</v>
      </c>
      <c r="X539" s="23">
        <f>Q539/W539*100</f>
        <v>75.86249444746063</v>
      </c>
      <c r="Y539" s="23">
        <f>V539/W539*100</f>
        <v>24.137505552539363</v>
      </c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197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40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48</v>
      </c>
      <c r="C549" s="51" t="s">
        <v>55</v>
      </c>
      <c r="D549" s="51" t="s">
        <v>57</v>
      </c>
      <c r="E549" s="51" t="s">
        <v>60</v>
      </c>
      <c r="F549" s="51" t="s">
        <v>158</v>
      </c>
      <c r="G549" s="51" t="s">
        <v>72</v>
      </c>
      <c r="H549" s="51" t="s">
        <v>163</v>
      </c>
      <c r="I549" s="61"/>
      <c r="J549" s="54" t="s">
        <v>52</v>
      </c>
      <c r="K549" s="55"/>
      <c r="L549" s="70">
        <v>34407.2</v>
      </c>
      <c r="M549" s="70">
        <v>3940.4</v>
      </c>
      <c r="N549" s="70">
        <v>2974.3</v>
      </c>
      <c r="O549" s="70">
        <v>61.1</v>
      </c>
      <c r="P549" s="70"/>
      <c r="Q549" s="70">
        <f>SUM(L549:P549)</f>
        <v>41383</v>
      </c>
      <c r="R549" s="70"/>
      <c r="S549" s="70">
        <v>10246.3</v>
      </c>
      <c r="T549" s="70"/>
      <c r="U549" s="74"/>
      <c r="V549" s="23">
        <f>SUM(R549:U549)</f>
        <v>10246.3</v>
      </c>
      <c r="W549" s="23">
        <f>+V549+Q549</f>
        <v>51629.3</v>
      </c>
      <c r="X549" s="23">
        <f>Q549/W549*100</f>
        <v>80.15409854481854</v>
      </c>
      <c r="Y549" s="23">
        <f>V549/W549*100</f>
        <v>19.845901455181455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53</v>
      </c>
      <c r="K550" s="55"/>
      <c r="L550" s="70">
        <f>(L549/L538)*100</f>
        <v>120.02623280216558</v>
      </c>
      <c r="M550" s="70">
        <f aca="true" t="shared" si="49" ref="M550:W550">(M549/M538)*100</f>
        <v>173.47127448822363</v>
      </c>
      <c r="N550" s="70">
        <f t="shared" si="49"/>
        <v>33.368486004375384</v>
      </c>
      <c r="O550" s="70">
        <f t="shared" si="49"/>
        <v>61.1</v>
      </c>
      <c r="P550" s="70"/>
      <c r="Q550" s="70">
        <f t="shared" si="49"/>
        <v>103.58335377483643</v>
      </c>
      <c r="R550" s="70"/>
      <c r="S550" s="70">
        <f t="shared" si="49"/>
        <v>60.62899408284024</v>
      </c>
      <c r="T550" s="70"/>
      <c r="U550" s="70"/>
      <c r="V550" s="23">
        <f t="shared" si="49"/>
        <v>60.62899408284024</v>
      </c>
      <c r="W550" s="23">
        <f t="shared" si="49"/>
        <v>90.81447422578863</v>
      </c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54</v>
      </c>
      <c r="K551" s="53"/>
      <c r="L551" s="70">
        <f>(L549/L539)*100</f>
        <v>99.46519735662953</v>
      </c>
      <c r="M551" s="70">
        <f aca="true" t="shared" si="50" ref="M551:W551">(M549/M539)*100</f>
        <v>82.69117770502812</v>
      </c>
      <c r="N551" s="70">
        <f t="shared" si="50"/>
        <v>83.08100558659218</v>
      </c>
      <c r="O551" s="70">
        <f t="shared" si="50"/>
        <v>61.1</v>
      </c>
      <c r="P551" s="70"/>
      <c r="Q551" s="23">
        <f t="shared" si="50"/>
        <v>96.15590161115682</v>
      </c>
      <c r="R551" s="70"/>
      <c r="S551" s="70">
        <f t="shared" si="50"/>
        <v>74.82655878014226</v>
      </c>
      <c r="T551" s="70"/>
      <c r="U551" s="70"/>
      <c r="V551" s="23">
        <f t="shared" si="50"/>
        <v>74.82655878014226</v>
      </c>
      <c r="W551" s="23">
        <f t="shared" si="50"/>
        <v>91.00753030100053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/>
      <c r="K552" s="53"/>
      <c r="L552" s="70"/>
      <c r="M552" s="23"/>
      <c r="N552" s="70"/>
      <c r="O552" s="70"/>
      <c r="P552" s="23"/>
      <c r="Q552" s="23"/>
      <c r="R552" s="23"/>
      <c r="S552" s="70"/>
      <c r="T552" s="70"/>
      <c r="U552" s="70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 t="s">
        <v>165</v>
      </c>
      <c r="I553" s="61"/>
      <c r="J553" s="52" t="s">
        <v>166</v>
      </c>
      <c r="K553" s="53"/>
      <c r="L553" s="70"/>
      <c r="M553" s="23"/>
      <c r="N553" s="70"/>
      <c r="O553" s="70"/>
      <c r="P553" s="23"/>
      <c r="Q553" s="23"/>
      <c r="R553" s="23"/>
      <c r="S553" s="70"/>
      <c r="T553" s="70"/>
      <c r="U553" s="70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167</v>
      </c>
      <c r="K554" s="53"/>
      <c r="L554" s="70"/>
      <c r="M554" s="23"/>
      <c r="N554" s="70"/>
      <c r="O554" s="70"/>
      <c r="P554" s="23"/>
      <c r="Q554" s="23"/>
      <c r="R554" s="23"/>
      <c r="S554" s="70"/>
      <c r="T554" s="70"/>
      <c r="U554" s="70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50</v>
      </c>
      <c r="K555" s="53"/>
      <c r="L555" s="70">
        <v>10328</v>
      </c>
      <c r="M555" s="23">
        <v>318.8</v>
      </c>
      <c r="N555" s="70">
        <v>1759.4</v>
      </c>
      <c r="O555" s="70"/>
      <c r="P555" s="23"/>
      <c r="Q555" s="23">
        <f>SUM(L555:P555)</f>
        <v>12406.199999999999</v>
      </c>
      <c r="R555" s="23"/>
      <c r="S555" s="70"/>
      <c r="T555" s="70"/>
      <c r="U555" s="70"/>
      <c r="V555" s="23">
        <f>SUM(R555:U555)</f>
        <v>0</v>
      </c>
      <c r="W555" s="23">
        <f>+V555+Q555</f>
        <v>12406.199999999999</v>
      </c>
      <c r="X555" s="23">
        <f>Q555/W555*100</f>
        <v>100</v>
      </c>
      <c r="Y555" s="23">
        <f>V555/W555*100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51</v>
      </c>
      <c r="K556" s="53"/>
      <c r="L556" s="70">
        <v>13148.1</v>
      </c>
      <c r="M556" s="23">
        <v>273</v>
      </c>
      <c r="N556" s="70">
        <v>630.3</v>
      </c>
      <c r="O556" s="70"/>
      <c r="P556" s="23"/>
      <c r="Q556" s="23">
        <f>SUM(L556:P556)</f>
        <v>14051.4</v>
      </c>
      <c r="R556" s="23"/>
      <c r="S556" s="70"/>
      <c r="T556" s="70"/>
      <c r="U556" s="70"/>
      <c r="V556" s="23"/>
      <c r="W556" s="23">
        <f>+V556+Q556</f>
        <v>14051.4</v>
      </c>
      <c r="X556" s="23">
        <f>Q556/W556*100</f>
        <v>100</v>
      </c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52</v>
      </c>
      <c r="K557" s="53"/>
      <c r="L557" s="70">
        <v>13108.7</v>
      </c>
      <c r="M557" s="23">
        <v>161.9</v>
      </c>
      <c r="N557" s="70">
        <v>486.1</v>
      </c>
      <c r="O557" s="70"/>
      <c r="P557" s="23"/>
      <c r="Q557" s="23">
        <f>SUM(L557:P557)</f>
        <v>13756.7</v>
      </c>
      <c r="R557" s="23"/>
      <c r="S557" s="70"/>
      <c r="T557" s="70"/>
      <c r="U557" s="70"/>
      <c r="V557" s="23"/>
      <c r="W557" s="23">
        <f>+V557+Q557</f>
        <v>13756.7</v>
      </c>
      <c r="X557" s="23">
        <f>Q557/W557*100</f>
        <v>100</v>
      </c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53</v>
      </c>
      <c r="K558" s="53"/>
      <c r="L558" s="70">
        <f>(L557/L555)*100</f>
        <v>126.92389620449265</v>
      </c>
      <c r="M558" s="23">
        <f>(M557/M555)*100</f>
        <v>50.78419071518193</v>
      </c>
      <c r="N558" s="70">
        <f>(N557/N555)*100</f>
        <v>27.628737069455493</v>
      </c>
      <c r="O558" s="70"/>
      <c r="P558" s="23"/>
      <c r="Q558" s="23">
        <f>(Q557/Q555)*100</f>
        <v>110.88568618916351</v>
      </c>
      <c r="R558" s="23"/>
      <c r="S558" s="70"/>
      <c r="T558" s="70"/>
      <c r="U558" s="70"/>
      <c r="V558" s="23"/>
      <c r="W558" s="23">
        <f>(W557/W555)*100</f>
        <v>110.88568618916351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 t="s">
        <v>54</v>
      </c>
      <c r="K559" s="53"/>
      <c r="L559" s="70">
        <f>(L557/L556)*100</f>
        <v>99.70033693081129</v>
      </c>
      <c r="M559" s="23">
        <f>(M557/M556)*100</f>
        <v>59.30402930402931</v>
      </c>
      <c r="N559" s="70">
        <f>(N557/N556)*100</f>
        <v>77.1220053942567</v>
      </c>
      <c r="O559" s="70"/>
      <c r="P559" s="23"/>
      <c r="Q559" s="23">
        <f>(Q557/Q556)*100</f>
        <v>97.9027000868241</v>
      </c>
      <c r="R559" s="23"/>
      <c r="S559" s="70"/>
      <c r="T559" s="70"/>
      <c r="U559" s="70"/>
      <c r="V559" s="23"/>
      <c r="W559" s="23">
        <f>(W557/W556)*100</f>
        <v>97.9027000868241</v>
      </c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/>
      <c r="K560" s="53"/>
      <c r="L560" s="70"/>
      <c r="M560" s="23"/>
      <c r="N560" s="70"/>
      <c r="O560" s="70"/>
      <c r="P560" s="23"/>
      <c r="Q560" s="23"/>
      <c r="R560" s="23"/>
      <c r="S560" s="70"/>
      <c r="T560" s="70"/>
      <c r="U560" s="70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 t="s">
        <v>168</v>
      </c>
      <c r="G561" s="51"/>
      <c r="H561" s="51"/>
      <c r="I561" s="61"/>
      <c r="J561" s="52" t="s">
        <v>169</v>
      </c>
      <c r="K561" s="53"/>
      <c r="L561" s="70"/>
      <c r="M561" s="23"/>
      <c r="N561" s="70"/>
      <c r="O561" s="70"/>
      <c r="P561" s="23"/>
      <c r="Q561" s="23"/>
      <c r="R561" s="23"/>
      <c r="S561" s="70"/>
      <c r="T561" s="70"/>
      <c r="U561" s="70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170</v>
      </c>
      <c r="K562" s="53"/>
      <c r="L562" s="70"/>
      <c r="M562" s="23"/>
      <c r="N562" s="70"/>
      <c r="O562" s="70"/>
      <c r="P562" s="23"/>
      <c r="Q562" s="23"/>
      <c r="R562" s="23"/>
      <c r="S562" s="70"/>
      <c r="T562" s="70"/>
      <c r="U562" s="70"/>
      <c r="V562" s="23"/>
      <c r="W562" s="23"/>
      <c r="X562" s="23"/>
      <c r="Y562" s="23"/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50</v>
      </c>
      <c r="K563" s="53"/>
      <c r="L563" s="21">
        <f aca="true" t="shared" si="51" ref="L563:P565">+L570</f>
        <v>12711.1</v>
      </c>
      <c r="M563" s="21">
        <f t="shared" si="51"/>
        <v>358.3</v>
      </c>
      <c r="N563" s="21">
        <f t="shared" si="51"/>
        <v>6006</v>
      </c>
      <c r="O563" s="21">
        <f t="shared" si="51"/>
        <v>0</v>
      </c>
      <c r="P563" s="21">
        <f t="shared" si="51"/>
        <v>0</v>
      </c>
      <c r="Q563" s="21">
        <f>SUM(L563:P563)</f>
        <v>19075.4</v>
      </c>
      <c r="R563" s="21"/>
      <c r="S563" s="21"/>
      <c r="T563" s="21"/>
      <c r="U563" s="21"/>
      <c r="V563" s="21">
        <f>SUM(R563:U563)</f>
        <v>0</v>
      </c>
      <c r="W563" s="21">
        <f>+V563+Q563</f>
        <v>19075.4</v>
      </c>
      <c r="X563" s="21">
        <f>Q563/W563*100</f>
        <v>100</v>
      </c>
      <c r="Y563" s="21">
        <f>V563/W563*100</f>
        <v>0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51</v>
      </c>
      <c r="K564" s="53"/>
      <c r="L564" s="70">
        <f t="shared" si="51"/>
        <v>14378.5</v>
      </c>
      <c r="M564" s="23">
        <f t="shared" si="51"/>
        <v>362.5</v>
      </c>
      <c r="N564" s="70">
        <f t="shared" si="51"/>
        <v>5088.8</v>
      </c>
      <c r="O564" s="70">
        <f t="shared" si="51"/>
        <v>0</v>
      </c>
      <c r="P564" s="23">
        <f t="shared" si="51"/>
        <v>0</v>
      </c>
      <c r="Q564" s="23">
        <f>SUM(L564:P564)</f>
        <v>19829.8</v>
      </c>
      <c r="R564" s="23"/>
      <c r="S564" s="70"/>
      <c r="T564" s="70"/>
      <c r="U564" s="70"/>
      <c r="V564" s="23"/>
      <c r="W564" s="23">
        <f>+V564+Q564</f>
        <v>19829.8</v>
      </c>
      <c r="X564" s="23">
        <f>Q564/W564*100</f>
        <v>100</v>
      </c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52</v>
      </c>
      <c r="K565" s="53"/>
      <c r="L565" s="70">
        <f t="shared" si="51"/>
        <v>13981.7</v>
      </c>
      <c r="M565" s="23">
        <f t="shared" si="51"/>
        <v>215.7</v>
      </c>
      <c r="N565" s="70">
        <f t="shared" si="51"/>
        <v>2888.3</v>
      </c>
      <c r="O565" s="70">
        <f t="shared" si="51"/>
        <v>0</v>
      </c>
      <c r="P565" s="23">
        <f t="shared" si="51"/>
        <v>0</v>
      </c>
      <c r="Q565" s="23">
        <f>SUM(L565:P565)</f>
        <v>17085.7</v>
      </c>
      <c r="R565" s="23"/>
      <c r="S565" s="70"/>
      <c r="T565" s="70"/>
      <c r="U565" s="70"/>
      <c r="V565" s="23"/>
      <c r="W565" s="23">
        <f>+V565+Q565</f>
        <v>17085.7</v>
      </c>
      <c r="X565" s="23">
        <f>Q565/W565*100</f>
        <v>100</v>
      </c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53</v>
      </c>
      <c r="K566" s="53"/>
      <c r="L566" s="70">
        <f>(L565/L563)*100</f>
        <v>109.99598775873056</v>
      </c>
      <c r="M566" s="23">
        <f>(M565/M563)*100</f>
        <v>60.200948925481434</v>
      </c>
      <c r="N566" s="70">
        <f>(N565/N563)*100</f>
        <v>48.09024309024309</v>
      </c>
      <c r="O566" s="70"/>
      <c r="P566" s="23"/>
      <c r="Q566" s="23">
        <f>(Q565/Q563)*100</f>
        <v>89.56928819317027</v>
      </c>
      <c r="R566" s="23"/>
      <c r="S566" s="70"/>
      <c r="T566" s="70"/>
      <c r="U566" s="70"/>
      <c r="V566" s="23"/>
      <c r="W566" s="23">
        <f>(W565/W563)*100</f>
        <v>89.56928819317027</v>
      </c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54</v>
      </c>
      <c r="K567" s="53"/>
      <c r="L567" s="70">
        <f>(L565/L564)*100</f>
        <v>97.24032409500296</v>
      </c>
      <c r="M567" s="23">
        <f>(M565/M564)*100</f>
        <v>59.50344827586207</v>
      </c>
      <c r="N567" s="70">
        <f>(N565/N564)*100</f>
        <v>56.757978305297904</v>
      </c>
      <c r="O567" s="70"/>
      <c r="P567" s="23"/>
      <c r="Q567" s="23">
        <f>(Q565/Q564)*100</f>
        <v>86.16173637656456</v>
      </c>
      <c r="R567" s="23"/>
      <c r="S567" s="70"/>
      <c r="T567" s="70"/>
      <c r="U567" s="70"/>
      <c r="V567" s="23"/>
      <c r="W567" s="23">
        <f>(W565/W564)*100</f>
        <v>86.16173637656456</v>
      </c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/>
      <c r="K568" s="53"/>
      <c r="L568" s="70"/>
      <c r="M568" s="23"/>
      <c r="N568" s="70"/>
      <c r="O568" s="70"/>
      <c r="P568" s="23"/>
      <c r="Q568" s="23"/>
      <c r="R568" s="23"/>
      <c r="S568" s="70"/>
      <c r="T568" s="70"/>
      <c r="U568" s="70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 t="s">
        <v>72</v>
      </c>
      <c r="H569" s="51"/>
      <c r="I569" s="61"/>
      <c r="J569" s="52" t="s">
        <v>73</v>
      </c>
      <c r="K569" s="53"/>
      <c r="L569" s="70"/>
      <c r="M569" s="23"/>
      <c r="N569" s="70"/>
      <c r="O569" s="70"/>
      <c r="P569" s="23"/>
      <c r="Q569" s="23"/>
      <c r="R569" s="23"/>
      <c r="S569" s="70"/>
      <c r="T569" s="70"/>
      <c r="U569" s="70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50</v>
      </c>
      <c r="K570" s="53"/>
      <c r="L570" s="70">
        <f aca="true" t="shared" si="52" ref="L570:P572">+L577</f>
        <v>12711.1</v>
      </c>
      <c r="M570" s="23">
        <f t="shared" si="52"/>
        <v>358.3</v>
      </c>
      <c r="N570" s="70">
        <f t="shared" si="52"/>
        <v>6006</v>
      </c>
      <c r="O570" s="70">
        <f t="shared" si="52"/>
        <v>0</v>
      </c>
      <c r="P570" s="23">
        <f t="shared" si="52"/>
        <v>0</v>
      </c>
      <c r="Q570" s="23">
        <f>SUM(L570:P570)</f>
        <v>19075.4</v>
      </c>
      <c r="R570" s="23"/>
      <c r="S570" s="70"/>
      <c r="T570" s="70"/>
      <c r="U570" s="70"/>
      <c r="V570" s="23">
        <f>SUM(R570:U570)</f>
        <v>0</v>
      </c>
      <c r="W570" s="23">
        <f>+V570+Q570</f>
        <v>19075.4</v>
      </c>
      <c r="X570" s="23">
        <f>Q570/W570*100</f>
        <v>100</v>
      </c>
      <c r="Y570" s="23">
        <f>V570/W570*100</f>
        <v>0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51</v>
      </c>
      <c r="K571" s="53"/>
      <c r="L571" s="70">
        <f t="shared" si="52"/>
        <v>14378.5</v>
      </c>
      <c r="M571" s="23">
        <f t="shared" si="52"/>
        <v>362.5</v>
      </c>
      <c r="N571" s="70">
        <f t="shared" si="52"/>
        <v>5088.8</v>
      </c>
      <c r="O571" s="70">
        <f t="shared" si="52"/>
        <v>0</v>
      </c>
      <c r="P571" s="23">
        <f t="shared" si="52"/>
        <v>0</v>
      </c>
      <c r="Q571" s="23">
        <f>SUM(L571:P571)</f>
        <v>19829.8</v>
      </c>
      <c r="R571" s="23"/>
      <c r="S571" s="70"/>
      <c r="T571" s="70"/>
      <c r="U571" s="70"/>
      <c r="V571" s="23"/>
      <c r="W571" s="23">
        <f>+V571+Q571</f>
        <v>19829.8</v>
      </c>
      <c r="X571" s="23">
        <f>Q571/W571*100</f>
        <v>100</v>
      </c>
      <c r="Y571" s="23"/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52</v>
      </c>
      <c r="K572" s="53"/>
      <c r="L572" s="21">
        <f t="shared" si="52"/>
        <v>13981.7</v>
      </c>
      <c r="M572" s="21">
        <f t="shared" si="52"/>
        <v>215.7</v>
      </c>
      <c r="N572" s="21">
        <f t="shared" si="52"/>
        <v>2888.3</v>
      </c>
      <c r="O572" s="21">
        <f t="shared" si="52"/>
        <v>0</v>
      </c>
      <c r="P572" s="21">
        <f t="shared" si="52"/>
        <v>0</v>
      </c>
      <c r="Q572" s="21">
        <f>SUM(L572:P572)</f>
        <v>17085.7</v>
      </c>
      <c r="R572" s="21"/>
      <c r="S572" s="21"/>
      <c r="T572" s="21"/>
      <c r="U572" s="21"/>
      <c r="V572" s="21"/>
      <c r="W572" s="21">
        <f>+V572+Q572</f>
        <v>17085.7</v>
      </c>
      <c r="X572" s="21">
        <f>Q572/W572*100</f>
        <v>100</v>
      </c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53</v>
      </c>
      <c r="K573" s="53"/>
      <c r="L573" s="70">
        <f>(L572/L570)*100</f>
        <v>109.99598775873056</v>
      </c>
      <c r="M573" s="23">
        <f>(M572/M570)*100</f>
        <v>60.200948925481434</v>
      </c>
      <c r="N573" s="70">
        <f>(N572/N570)*100</f>
        <v>48.09024309024309</v>
      </c>
      <c r="O573" s="70"/>
      <c r="P573" s="23"/>
      <c r="Q573" s="23">
        <f>(Q572/Q570)*100</f>
        <v>89.56928819317027</v>
      </c>
      <c r="R573" s="23"/>
      <c r="S573" s="70"/>
      <c r="T573" s="70"/>
      <c r="U573" s="70"/>
      <c r="V573" s="23"/>
      <c r="W573" s="23">
        <f>(W572/W570)*100</f>
        <v>89.56928819317027</v>
      </c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 t="s">
        <v>54</v>
      </c>
      <c r="K574" s="53"/>
      <c r="L574" s="70">
        <f>(L572/L571)*100</f>
        <v>97.24032409500296</v>
      </c>
      <c r="M574" s="23">
        <f>(M572/M571)*100</f>
        <v>59.50344827586207</v>
      </c>
      <c r="N574" s="70">
        <f>(N572/N571)*100</f>
        <v>56.757978305297904</v>
      </c>
      <c r="O574" s="70"/>
      <c r="P574" s="23"/>
      <c r="Q574" s="23">
        <f>(Q572/Q571)*100</f>
        <v>86.16173637656456</v>
      </c>
      <c r="R574" s="23"/>
      <c r="S574" s="70"/>
      <c r="T574" s="70"/>
      <c r="U574" s="70"/>
      <c r="V574" s="23"/>
      <c r="W574" s="23">
        <f>(W572/W571)*100</f>
        <v>86.16173637656456</v>
      </c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/>
      <c r="K575" s="53"/>
      <c r="L575" s="70"/>
      <c r="M575" s="23"/>
      <c r="N575" s="70"/>
      <c r="O575" s="70"/>
      <c r="P575" s="23"/>
      <c r="Q575" s="23"/>
      <c r="R575" s="23"/>
      <c r="S575" s="70"/>
      <c r="T575" s="70"/>
      <c r="U575" s="70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 t="s">
        <v>171</v>
      </c>
      <c r="I576" s="61"/>
      <c r="J576" s="52" t="s">
        <v>172</v>
      </c>
      <c r="K576" s="53"/>
      <c r="L576" s="70"/>
      <c r="M576" s="23"/>
      <c r="N576" s="70"/>
      <c r="O576" s="70"/>
      <c r="P576" s="23"/>
      <c r="Q576" s="23"/>
      <c r="R576" s="23"/>
      <c r="S576" s="70"/>
      <c r="T576" s="70"/>
      <c r="U576" s="70"/>
      <c r="V576" s="23"/>
      <c r="W576" s="23"/>
      <c r="X576" s="23"/>
      <c r="Y576" s="23"/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 t="s">
        <v>50</v>
      </c>
      <c r="K577" s="53"/>
      <c r="L577" s="70">
        <v>12711.1</v>
      </c>
      <c r="M577" s="23">
        <v>358.3</v>
      </c>
      <c r="N577" s="70">
        <v>6006</v>
      </c>
      <c r="O577" s="70"/>
      <c r="P577" s="23"/>
      <c r="Q577" s="23">
        <f>SUM(L577:P577)</f>
        <v>19075.4</v>
      </c>
      <c r="R577" s="23"/>
      <c r="S577" s="70"/>
      <c r="T577" s="70"/>
      <c r="U577" s="70"/>
      <c r="V577" s="23">
        <f>SUM(R577:U577)</f>
        <v>0</v>
      </c>
      <c r="W577" s="23">
        <f>+V577+Q577</f>
        <v>19075.4</v>
      </c>
      <c r="X577" s="23">
        <f>Q577/W577*100</f>
        <v>100</v>
      </c>
      <c r="Y577" s="23">
        <f>V577/W577*100</f>
        <v>0</v>
      </c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51</v>
      </c>
      <c r="K578" s="53"/>
      <c r="L578" s="21">
        <v>14378.5</v>
      </c>
      <c r="M578" s="21">
        <v>362.5</v>
      </c>
      <c r="N578" s="21">
        <v>5088.8</v>
      </c>
      <c r="O578" s="21"/>
      <c r="P578" s="21"/>
      <c r="Q578" s="21">
        <f>SUM(L578:P578)</f>
        <v>19829.8</v>
      </c>
      <c r="R578" s="21"/>
      <c r="S578" s="21"/>
      <c r="T578" s="21"/>
      <c r="U578" s="21"/>
      <c r="V578" s="21"/>
      <c r="W578" s="21">
        <f>+V578+Q578</f>
        <v>19829.8</v>
      </c>
      <c r="X578" s="21">
        <f>Q578/W578*100</f>
        <v>100</v>
      </c>
      <c r="Y578" s="21"/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52</v>
      </c>
      <c r="K579" s="53"/>
      <c r="L579" s="70">
        <v>13981.7</v>
      </c>
      <c r="M579" s="23">
        <v>215.7</v>
      </c>
      <c r="N579" s="70">
        <v>2888.3</v>
      </c>
      <c r="O579" s="70"/>
      <c r="P579" s="23"/>
      <c r="Q579" s="23">
        <f>SUM(L579:P579)</f>
        <v>17085.7</v>
      </c>
      <c r="R579" s="23"/>
      <c r="S579" s="70"/>
      <c r="T579" s="70"/>
      <c r="U579" s="70"/>
      <c r="V579" s="23"/>
      <c r="W579" s="23">
        <f>+V579+Q579</f>
        <v>17085.7</v>
      </c>
      <c r="X579" s="23">
        <f>Q579/W579*100</f>
        <v>100</v>
      </c>
      <c r="Y579" s="23"/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53</v>
      </c>
      <c r="K580" s="53"/>
      <c r="L580" s="70">
        <f>(L579/L577)*100</f>
        <v>109.99598775873056</v>
      </c>
      <c r="M580" s="23">
        <f>(M579/M577)*100</f>
        <v>60.200948925481434</v>
      </c>
      <c r="N580" s="70">
        <f>(N579/N577)*100</f>
        <v>48.09024309024309</v>
      </c>
      <c r="O580" s="70"/>
      <c r="P580" s="23"/>
      <c r="Q580" s="23">
        <f>(Q579/Q577)*100</f>
        <v>89.56928819317027</v>
      </c>
      <c r="R580" s="23"/>
      <c r="S580" s="70"/>
      <c r="T580" s="70"/>
      <c r="U580" s="70"/>
      <c r="V580" s="23"/>
      <c r="W580" s="23">
        <f>(W579/W577)*100</f>
        <v>89.56928819317027</v>
      </c>
      <c r="X580" s="23"/>
      <c r="Y580" s="23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 t="s">
        <v>54</v>
      </c>
      <c r="K581" s="53"/>
      <c r="L581" s="70">
        <f>(L579/L578)*100</f>
        <v>97.24032409500296</v>
      </c>
      <c r="M581" s="23">
        <f>(M579/M578)*100</f>
        <v>59.50344827586207</v>
      </c>
      <c r="N581" s="70">
        <f>(N579/N578)*100</f>
        <v>56.757978305297904</v>
      </c>
      <c r="O581" s="70"/>
      <c r="P581" s="23"/>
      <c r="Q581" s="23">
        <f>(Q579/Q578)*100</f>
        <v>86.16173637656456</v>
      </c>
      <c r="R581" s="23"/>
      <c r="S581" s="70"/>
      <c r="T581" s="70"/>
      <c r="U581" s="70"/>
      <c r="V581" s="23"/>
      <c r="W581" s="23">
        <f>(W579/W578)*100</f>
        <v>86.16173637656456</v>
      </c>
      <c r="X581" s="23"/>
      <c r="Y581" s="23"/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/>
      <c r="K582" s="53"/>
      <c r="L582" s="70"/>
      <c r="M582" s="23"/>
      <c r="N582" s="70"/>
      <c r="O582" s="70"/>
      <c r="P582" s="23"/>
      <c r="Q582" s="23">
        <f>SUM(L582:P582)</f>
        <v>0</v>
      </c>
      <c r="R582" s="23"/>
      <c r="S582" s="70"/>
      <c r="T582" s="70"/>
      <c r="U582" s="70"/>
      <c r="V582" s="23"/>
      <c r="W582" s="23"/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 t="s">
        <v>173</v>
      </c>
      <c r="G583" s="56"/>
      <c r="H583" s="56"/>
      <c r="I583" s="61"/>
      <c r="J583" s="52" t="s">
        <v>174</v>
      </c>
      <c r="K583" s="53"/>
      <c r="L583" s="70"/>
      <c r="M583" s="23"/>
      <c r="N583" s="70"/>
      <c r="O583" s="70"/>
      <c r="P583" s="23"/>
      <c r="Q583" s="23">
        <f>SUM(L583:P583)</f>
        <v>0</v>
      </c>
      <c r="R583" s="23"/>
      <c r="S583" s="70"/>
      <c r="T583" s="70"/>
      <c r="U583" s="70"/>
      <c r="V583" s="23">
        <f>SUM(R583:U583)</f>
        <v>0</v>
      </c>
      <c r="W583" s="23">
        <f>+V583+Q583</f>
        <v>0</v>
      </c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50</v>
      </c>
      <c r="K584" s="53"/>
      <c r="L584" s="70"/>
      <c r="M584" s="23"/>
      <c r="N584" s="70">
        <f>+N600</f>
        <v>564.3</v>
      </c>
      <c r="O584" s="70"/>
      <c r="P584" s="23"/>
      <c r="Q584" s="23">
        <f>SUM(L584:P584)</f>
        <v>564.3</v>
      </c>
      <c r="R584" s="23"/>
      <c r="S584" s="70"/>
      <c r="T584" s="70"/>
      <c r="U584" s="70"/>
      <c r="V584" s="23"/>
      <c r="W584" s="23">
        <f>+V584+Q584</f>
        <v>564.3</v>
      </c>
      <c r="X584" s="23">
        <f>Q584/W584*100</f>
        <v>100</v>
      </c>
      <c r="Y584" s="23">
        <f>V584/W584*100</f>
        <v>0</v>
      </c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198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40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48</v>
      </c>
      <c r="C594" s="51" t="s">
        <v>55</v>
      </c>
      <c r="D594" s="51" t="s">
        <v>57</v>
      </c>
      <c r="E594" s="51" t="s">
        <v>60</v>
      </c>
      <c r="F594" s="51" t="s">
        <v>173</v>
      </c>
      <c r="G594" s="51"/>
      <c r="H594" s="51"/>
      <c r="I594" s="61"/>
      <c r="J594" s="54" t="s">
        <v>51</v>
      </c>
      <c r="K594" s="55"/>
      <c r="L594" s="70"/>
      <c r="M594" s="70"/>
      <c r="N594" s="70">
        <f>+N601</f>
        <v>1062</v>
      </c>
      <c r="O594" s="70"/>
      <c r="P594" s="70"/>
      <c r="Q594" s="70">
        <f>SUM(L594:P594)</f>
        <v>1062</v>
      </c>
      <c r="R594" s="70"/>
      <c r="S594" s="70"/>
      <c r="T594" s="70"/>
      <c r="U594" s="74"/>
      <c r="V594" s="23"/>
      <c r="W594" s="23">
        <f>+V594+Q594</f>
        <v>1062</v>
      </c>
      <c r="X594" s="23">
        <f>Q594/W594*100</f>
        <v>100</v>
      </c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52</v>
      </c>
      <c r="K595" s="55"/>
      <c r="L595" s="70"/>
      <c r="M595" s="70"/>
      <c r="N595" s="70">
        <f>+N602</f>
        <v>888.2</v>
      </c>
      <c r="O595" s="70"/>
      <c r="P595" s="70"/>
      <c r="Q595" s="70">
        <f>SUM(L595:P595)</f>
        <v>888.2</v>
      </c>
      <c r="R595" s="70"/>
      <c r="S595" s="70"/>
      <c r="T595" s="70"/>
      <c r="U595" s="70"/>
      <c r="V595" s="23"/>
      <c r="W595" s="23">
        <f>+V595+Q595</f>
        <v>888.2</v>
      </c>
      <c r="X595" s="23">
        <f>Q595/W595*100</f>
        <v>100</v>
      </c>
      <c r="Y595" s="23"/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53</v>
      </c>
      <c r="K596" s="53"/>
      <c r="L596" s="70"/>
      <c r="M596" s="70"/>
      <c r="N596" s="70">
        <f>(N595/N584)*100</f>
        <v>157.3985468722311</v>
      </c>
      <c r="O596" s="70"/>
      <c r="P596" s="70"/>
      <c r="Q596" s="23">
        <f>(Q595/Q584)*100</f>
        <v>157.3985468722311</v>
      </c>
      <c r="R596" s="70"/>
      <c r="S596" s="70"/>
      <c r="T596" s="70"/>
      <c r="U596" s="70"/>
      <c r="V596" s="23"/>
      <c r="W596" s="23">
        <f>(W595/W584)*100</f>
        <v>157.3985468722311</v>
      </c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54</v>
      </c>
      <c r="K597" s="53"/>
      <c r="L597" s="70"/>
      <c r="M597" s="23"/>
      <c r="N597" s="70">
        <f>(N595/N594)*100</f>
        <v>83.6346516007533</v>
      </c>
      <c r="O597" s="70"/>
      <c r="P597" s="23"/>
      <c r="Q597" s="23">
        <f>(Q595/Q594)*100</f>
        <v>83.6346516007533</v>
      </c>
      <c r="R597" s="23"/>
      <c r="S597" s="70"/>
      <c r="T597" s="70"/>
      <c r="U597" s="70"/>
      <c r="V597" s="23"/>
      <c r="W597" s="23">
        <f>(W595/W594)*100</f>
        <v>83.6346516007533</v>
      </c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/>
      <c r="K598" s="53"/>
      <c r="L598" s="70"/>
      <c r="M598" s="23"/>
      <c r="N598" s="70"/>
      <c r="O598" s="70"/>
      <c r="P598" s="23"/>
      <c r="Q598" s="23"/>
      <c r="R598" s="23"/>
      <c r="S598" s="70"/>
      <c r="T598" s="70"/>
      <c r="U598" s="70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 t="s">
        <v>175</v>
      </c>
      <c r="H599" s="51"/>
      <c r="I599" s="61"/>
      <c r="J599" s="52" t="s">
        <v>176</v>
      </c>
      <c r="K599" s="53"/>
      <c r="L599" s="70"/>
      <c r="M599" s="23"/>
      <c r="N599" s="70"/>
      <c r="O599" s="70"/>
      <c r="P599" s="23"/>
      <c r="Q599" s="23"/>
      <c r="R599" s="23"/>
      <c r="S599" s="70"/>
      <c r="T599" s="70"/>
      <c r="U599" s="70"/>
      <c r="V599" s="23"/>
      <c r="W599" s="23"/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50</v>
      </c>
      <c r="K600" s="53"/>
      <c r="L600" s="70"/>
      <c r="M600" s="23"/>
      <c r="N600" s="70">
        <f>+N607</f>
        <v>564.3</v>
      </c>
      <c r="O600" s="70"/>
      <c r="P600" s="23"/>
      <c r="Q600" s="23">
        <f>SUM(L600:P600)</f>
        <v>564.3</v>
      </c>
      <c r="R600" s="23"/>
      <c r="S600" s="70"/>
      <c r="T600" s="70"/>
      <c r="U600" s="70"/>
      <c r="V600" s="23">
        <f>SUM(R600:U600)</f>
        <v>0</v>
      </c>
      <c r="W600" s="23">
        <f>+V600+Q600</f>
        <v>564.3</v>
      </c>
      <c r="X600" s="23">
        <f>Q600/W600*100</f>
        <v>100</v>
      </c>
      <c r="Y600" s="23">
        <f>V600/W600*100</f>
        <v>0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51</v>
      </c>
      <c r="K601" s="53"/>
      <c r="L601" s="70"/>
      <c r="M601" s="23"/>
      <c r="N601" s="70">
        <f>+N608</f>
        <v>1062</v>
      </c>
      <c r="O601" s="70"/>
      <c r="P601" s="23"/>
      <c r="Q601" s="23">
        <f>SUM(L601:P601)</f>
        <v>1062</v>
      </c>
      <c r="R601" s="23"/>
      <c r="S601" s="70"/>
      <c r="T601" s="70"/>
      <c r="U601" s="70"/>
      <c r="V601" s="23"/>
      <c r="W601" s="23">
        <f>+V601+Q601</f>
        <v>1062</v>
      </c>
      <c r="X601" s="23">
        <f>Q601/W601*100</f>
        <v>100</v>
      </c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52</v>
      </c>
      <c r="K602" s="53"/>
      <c r="L602" s="70"/>
      <c r="M602" s="23"/>
      <c r="N602" s="70">
        <f>+N609</f>
        <v>888.2</v>
      </c>
      <c r="O602" s="70"/>
      <c r="P602" s="23"/>
      <c r="Q602" s="23">
        <f>SUM(L602:P602)</f>
        <v>888.2</v>
      </c>
      <c r="R602" s="23"/>
      <c r="S602" s="70"/>
      <c r="T602" s="70"/>
      <c r="U602" s="70"/>
      <c r="V602" s="23"/>
      <c r="W602" s="23">
        <f>+V602+Q602</f>
        <v>888.2</v>
      </c>
      <c r="X602" s="23">
        <f>Q602/W602*100</f>
        <v>100</v>
      </c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53</v>
      </c>
      <c r="K603" s="53"/>
      <c r="L603" s="70"/>
      <c r="M603" s="23"/>
      <c r="N603" s="70">
        <f>(N602/N600)*100</f>
        <v>157.3985468722311</v>
      </c>
      <c r="O603" s="70"/>
      <c r="P603" s="23"/>
      <c r="Q603" s="23">
        <f>(Q602/Q600)*100</f>
        <v>157.3985468722311</v>
      </c>
      <c r="R603" s="23"/>
      <c r="S603" s="70"/>
      <c r="T603" s="70"/>
      <c r="U603" s="70"/>
      <c r="V603" s="23"/>
      <c r="W603" s="23">
        <f>(W602/W600)*100</f>
        <v>157.3985468722311</v>
      </c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54</v>
      </c>
      <c r="K604" s="53"/>
      <c r="L604" s="70"/>
      <c r="M604" s="23"/>
      <c r="N604" s="70">
        <f>(N602/N601)*100</f>
        <v>83.6346516007533</v>
      </c>
      <c r="O604" s="70"/>
      <c r="P604" s="23"/>
      <c r="Q604" s="23">
        <f>(Q602/Q601)*100</f>
        <v>83.6346516007533</v>
      </c>
      <c r="R604" s="23"/>
      <c r="S604" s="70"/>
      <c r="T604" s="70"/>
      <c r="U604" s="70"/>
      <c r="V604" s="23"/>
      <c r="W604" s="23">
        <f>(W602/W601)*100</f>
        <v>83.6346516007533</v>
      </c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/>
      <c r="K605" s="53"/>
      <c r="L605" s="70"/>
      <c r="M605" s="23"/>
      <c r="N605" s="70"/>
      <c r="O605" s="70"/>
      <c r="P605" s="23"/>
      <c r="Q605" s="23"/>
      <c r="R605" s="23"/>
      <c r="S605" s="70"/>
      <c r="T605" s="70"/>
      <c r="U605" s="70"/>
      <c r="V605" s="23"/>
      <c r="W605" s="23"/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 t="s">
        <v>163</v>
      </c>
      <c r="I606" s="61"/>
      <c r="J606" s="52" t="s">
        <v>164</v>
      </c>
      <c r="K606" s="53"/>
      <c r="L606" s="70"/>
      <c r="M606" s="23"/>
      <c r="N606" s="70"/>
      <c r="O606" s="70"/>
      <c r="P606" s="23"/>
      <c r="Q606" s="23"/>
      <c r="R606" s="23"/>
      <c r="S606" s="70"/>
      <c r="T606" s="70"/>
      <c r="U606" s="70"/>
      <c r="V606" s="23"/>
      <c r="W606" s="23"/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50</v>
      </c>
      <c r="K607" s="53"/>
      <c r="L607" s="70"/>
      <c r="M607" s="23"/>
      <c r="N607" s="70">
        <v>564.3</v>
      </c>
      <c r="O607" s="70"/>
      <c r="P607" s="23"/>
      <c r="Q607" s="23">
        <f>SUM(L607:P607)</f>
        <v>564.3</v>
      </c>
      <c r="R607" s="23"/>
      <c r="S607" s="70"/>
      <c r="T607" s="70"/>
      <c r="U607" s="70"/>
      <c r="V607" s="23">
        <f>SUM(R607:U607)</f>
        <v>0</v>
      </c>
      <c r="W607" s="23">
        <f>+V607+Q607</f>
        <v>564.3</v>
      </c>
      <c r="X607" s="23">
        <f>Q607/W607*100</f>
        <v>100</v>
      </c>
      <c r="Y607" s="23">
        <f>V607/W607*100</f>
        <v>0</v>
      </c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 t="s">
        <v>51</v>
      </c>
      <c r="K608" s="53"/>
      <c r="L608" s="21"/>
      <c r="M608" s="21"/>
      <c r="N608" s="21">
        <v>1062</v>
      </c>
      <c r="O608" s="21"/>
      <c r="P608" s="21"/>
      <c r="Q608" s="21">
        <f>SUM(L608:P608)</f>
        <v>1062</v>
      </c>
      <c r="R608" s="21"/>
      <c r="S608" s="21"/>
      <c r="T608" s="21"/>
      <c r="U608" s="21"/>
      <c r="V608" s="21"/>
      <c r="W608" s="21">
        <f>+V608+Q608</f>
        <v>1062</v>
      </c>
      <c r="X608" s="21">
        <f>Q608/W608*100</f>
        <v>100</v>
      </c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52</v>
      </c>
      <c r="K609" s="53"/>
      <c r="L609" s="70"/>
      <c r="M609" s="23"/>
      <c r="N609" s="70">
        <v>888.2</v>
      </c>
      <c r="O609" s="70"/>
      <c r="P609" s="23"/>
      <c r="Q609" s="23">
        <f>SUM(L609:P609)</f>
        <v>888.2</v>
      </c>
      <c r="R609" s="23"/>
      <c r="S609" s="70"/>
      <c r="T609" s="70"/>
      <c r="U609" s="70"/>
      <c r="V609" s="23"/>
      <c r="W609" s="23">
        <f>+V609+Q609</f>
        <v>888.2</v>
      </c>
      <c r="X609" s="23">
        <f>Q609/W609*100</f>
        <v>100</v>
      </c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53</v>
      </c>
      <c r="K610" s="53"/>
      <c r="L610" s="70"/>
      <c r="M610" s="23"/>
      <c r="N610" s="70">
        <f>(N609/N607)*100</f>
        <v>157.3985468722311</v>
      </c>
      <c r="O610" s="70"/>
      <c r="P610" s="23"/>
      <c r="Q610" s="23">
        <f>(Q609/Q607)*100</f>
        <v>157.3985468722311</v>
      </c>
      <c r="R610" s="23"/>
      <c r="S610" s="70"/>
      <c r="T610" s="70"/>
      <c r="U610" s="70"/>
      <c r="V610" s="23"/>
      <c r="W610" s="23">
        <f>(W609/W607)*100</f>
        <v>157.3985468722311</v>
      </c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54</v>
      </c>
      <c r="K611" s="53"/>
      <c r="L611" s="70"/>
      <c r="M611" s="23"/>
      <c r="N611" s="70">
        <f>(N609/N608)*100</f>
        <v>83.6346516007533</v>
      </c>
      <c r="O611" s="70"/>
      <c r="P611" s="23"/>
      <c r="Q611" s="23">
        <f>(Q609/Q608)*100</f>
        <v>83.6346516007533</v>
      </c>
      <c r="R611" s="23"/>
      <c r="S611" s="70"/>
      <c r="T611" s="70"/>
      <c r="U611" s="70"/>
      <c r="V611" s="23"/>
      <c r="W611" s="23">
        <f>(W609/W608)*100</f>
        <v>83.6346516007533</v>
      </c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/>
      <c r="K612" s="53"/>
      <c r="L612" s="70"/>
      <c r="M612" s="23"/>
      <c r="N612" s="70"/>
      <c r="O612" s="70"/>
      <c r="P612" s="23"/>
      <c r="Q612" s="23"/>
      <c r="R612" s="23"/>
      <c r="S612" s="70"/>
      <c r="T612" s="70"/>
      <c r="U612" s="70"/>
      <c r="V612" s="23"/>
      <c r="W612" s="23"/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 t="s">
        <v>177</v>
      </c>
      <c r="G613" s="51"/>
      <c r="H613" s="51"/>
      <c r="I613" s="61"/>
      <c r="J613" s="52" t="s">
        <v>178</v>
      </c>
      <c r="K613" s="53"/>
      <c r="L613" s="70"/>
      <c r="M613" s="23"/>
      <c r="N613" s="70"/>
      <c r="O613" s="70"/>
      <c r="P613" s="23"/>
      <c r="Q613" s="23"/>
      <c r="R613" s="23"/>
      <c r="S613" s="70"/>
      <c r="T613" s="70"/>
      <c r="U613" s="70"/>
      <c r="V613" s="23"/>
      <c r="W613" s="23"/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179</v>
      </c>
      <c r="K614" s="53"/>
      <c r="L614" s="70"/>
      <c r="M614" s="23"/>
      <c r="N614" s="70"/>
      <c r="O614" s="70"/>
      <c r="P614" s="23"/>
      <c r="Q614" s="23"/>
      <c r="R614" s="23"/>
      <c r="S614" s="70"/>
      <c r="T614" s="70"/>
      <c r="U614" s="70"/>
      <c r="V614" s="23"/>
      <c r="W614" s="23"/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50</v>
      </c>
      <c r="K615" s="53"/>
      <c r="L615" s="70">
        <f>+L622</f>
        <v>67310</v>
      </c>
      <c r="M615" s="23">
        <f>+M622</f>
        <v>0</v>
      </c>
      <c r="N615" s="70">
        <f>+N622</f>
        <v>0</v>
      </c>
      <c r="O615" s="70">
        <f>+O622</f>
        <v>4430</v>
      </c>
      <c r="P615" s="23">
        <f>+P622</f>
        <v>0</v>
      </c>
      <c r="Q615" s="23">
        <f>SUM(L615:P615)</f>
        <v>71740</v>
      </c>
      <c r="R615" s="23"/>
      <c r="S615" s="70"/>
      <c r="T615" s="70"/>
      <c r="U615" s="70"/>
      <c r="V615" s="23">
        <f>SUM(R615:U615)</f>
        <v>0</v>
      </c>
      <c r="W615" s="23">
        <f>+V615+Q615</f>
        <v>71740</v>
      </c>
      <c r="X615" s="23">
        <f>Q615/W615*100</f>
        <v>100</v>
      </c>
      <c r="Y615" s="23">
        <f>V615/W615*100</f>
        <v>0</v>
      </c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 t="s">
        <v>51</v>
      </c>
      <c r="K616" s="53"/>
      <c r="L616" s="70">
        <f>+L623</f>
        <v>3495</v>
      </c>
      <c r="M616" s="23"/>
      <c r="N616" s="70"/>
      <c r="O616" s="70"/>
      <c r="P616" s="23"/>
      <c r="Q616" s="23">
        <f>SUM(L616:P616)</f>
        <v>3495</v>
      </c>
      <c r="R616" s="23"/>
      <c r="S616" s="70"/>
      <c r="T616" s="70"/>
      <c r="U616" s="70"/>
      <c r="V616" s="23"/>
      <c r="W616" s="23">
        <f>+V616+Q616</f>
        <v>3495</v>
      </c>
      <c r="X616" s="23">
        <f>Q616/W616*100</f>
        <v>100</v>
      </c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52</v>
      </c>
      <c r="K617" s="53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>
        <f>+V617+Q617</f>
        <v>0</v>
      </c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53</v>
      </c>
      <c r="K618" s="53"/>
      <c r="L618" s="70"/>
      <c r="M618" s="23"/>
      <c r="N618" s="70"/>
      <c r="O618" s="70"/>
      <c r="P618" s="23"/>
      <c r="Q618" s="23"/>
      <c r="R618" s="23"/>
      <c r="S618" s="70"/>
      <c r="T618" s="70"/>
      <c r="U618" s="70"/>
      <c r="V618" s="23"/>
      <c r="W618" s="23"/>
      <c r="X618" s="23"/>
      <c r="Y618" s="23"/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54</v>
      </c>
      <c r="K619" s="53"/>
      <c r="L619" s="70"/>
      <c r="M619" s="23"/>
      <c r="N619" s="70"/>
      <c r="O619" s="70"/>
      <c r="P619" s="23"/>
      <c r="Q619" s="23"/>
      <c r="R619" s="23"/>
      <c r="S619" s="70"/>
      <c r="T619" s="70"/>
      <c r="U619" s="70"/>
      <c r="V619" s="23"/>
      <c r="W619" s="23"/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/>
      <c r="K620" s="53"/>
      <c r="L620" s="70"/>
      <c r="M620" s="23"/>
      <c r="N620" s="70"/>
      <c r="O620" s="70"/>
      <c r="P620" s="23"/>
      <c r="Q620" s="23"/>
      <c r="R620" s="23"/>
      <c r="S620" s="70"/>
      <c r="T620" s="70"/>
      <c r="U620" s="70"/>
      <c r="V620" s="23"/>
      <c r="W620" s="23"/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 t="s">
        <v>72</v>
      </c>
      <c r="H621" s="51"/>
      <c r="I621" s="61"/>
      <c r="J621" s="52" t="s">
        <v>73</v>
      </c>
      <c r="K621" s="53"/>
      <c r="L621" s="70"/>
      <c r="M621" s="23"/>
      <c r="N621" s="70"/>
      <c r="O621" s="70"/>
      <c r="P621" s="23"/>
      <c r="Q621" s="23"/>
      <c r="R621" s="23"/>
      <c r="S621" s="70"/>
      <c r="T621" s="70"/>
      <c r="U621" s="70"/>
      <c r="V621" s="23"/>
      <c r="W621" s="23"/>
      <c r="X621" s="23"/>
      <c r="Y621" s="23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50</v>
      </c>
      <c r="K622" s="53"/>
      <c r="L622" s="70">
        <f>+L629+L645</f>
        <v>67310</v>
      </c>
      <c r="M622" s="23">
        <f>+M629+M646</f>
        <v>0</v>
      </c>
      <c r="N622" s="70">
        <f>+N629+N646</f>
        <v>0</v>
      </c>
      <c r="O622" s="70">
        <f>+O629+O645</f>
        <v>4430</v>
      </c>
      <c r="P622" s="23">
        <f>+P629+P646</f>
        <v>0</v>
      </c>
      <c r="Q622" s="23">
        <f>SUM(L622:P622)</f>
        <v>71740</v>
      </c>
      <c r="R622" s="23"/>
      <c r="S622" s="70"/>
      <c r="T622" s="70"/>
      <c r="U622" s="70"/>
      <c r="V622" s="23">
        <f>SUM(R622:U622)</f>
        <v>0</v>
      </c>
      <c r="W622" s="23">
        <f>+V622+Q622</f>
        <v>71740</v>
      </c>
      <c r="X622" s="23">
        <f>Q622/W622*100</f>
        <v>100</v>
      </c>
      <c r="Y622" s="23">
        <f>V622/W622*100</f>
        <v>0</v>
      </c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 t="s">
        <v>51</v>
      </c>
      <c r="K623" s="53"/>
      <c r="L623" s="21">
        <f>+L639+L646</f>
        <v>3495</v>
      </c>
      <c r="M623" s="21">
        <f>+M639+M647</f>
        <v>0</v>
      </c>
      <c r="N623" s="21">
        <f>+N639+N647</f>
        <v>0</v>
      </c>
      <c r="O623" s="21">
        <f>+O639+O646</f>
        <v>0</v>
      </c>
      <c r="P623" s="21">
        <f>+P639+P647</f>
        <v>0</v>
      </c>
      <c r="Q623" s="21">
        <f>SUM(L623:P623)</f>
        <v>3495</v>
      </c>
      <c r="R623" s="21"/>
      <c r="S623" s="21"/>
      <c r="T623" s="21"/>
      <c r="U623" s="21"/>
      <c r="V623" s="21"/>
      <c r="W623" s="21">
        <f>+V623+Q623</f>
        <v>3495</v>
      </c>
      <c r="X623" s="21">
        <f>Q623/W623*100</f>
        <v>100</v>
      </c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 t="s">
        <v>52</v>
      </c>
      <c r="K624" s="53"/>
      <c r="L624" s="70"/>
      <c r="M624" s="23"/>
      <c r="N624" s="70"/>
      <c r="O624" s="70"/>
      <c r="P624" s="23"/>
      <c r="Q624" s="23"/>
      <c r="R624" s="23"/>
      <c r="S624" s="70"/>
      <c r="T624" s="70"/>
      <c r="U624" s="70"/>
      <c r="V624" s="23"/>
      <c r="W624" s="23">
        <f>+V624+Q624</f>
        <v>0</v>
      </c>
      <c r="X624" s="23"/>
      <c r="Y624" s="23"/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53</v>
      </c>
      <c r="K625" s="53"/>
      <c r="L625" s="70"/>
      <c r="M625" s="23"/>
      <c r="N625" s="70"/>
      <c r="O625" s="70"/>
      <c r="P625" s="23"/>
      <c r="Q625" s="23"/>
      <c r="R625" s="23"/>
      <c r="S625" s="70"/>
      <c r="T625" s="70"/>
      <c r="U625" s="70"/>
      <c r="V625" s="23"/>
      <c r="W625" s="23"/>
      <c r="X625" s="23"/>
      <c r="Y625" s="23"/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54</v>
      </c>
      <c r="K626" s="53"/>
      <c r="L626" s="70"/>
      <c r="M626" s="23"/>
      <c r="N626" s="70"/>
      <c r="O626" s="70"/>
      <c r="P626" s="23"/>
      <c r="Q626" s="23"/>
      <c r="R626" s="23"/>
      <c r="S626" s="70"/>
      <c r="T626" s="70"/>
      <c r="U626" s="70"/>
      <c r="V626" s="23"/>
      <c r="W626" s="23"/>
      <c r="X626" s="23"/>
      <c r="Y626" s="23"/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/>
      <c r="K627" s="53"/>
      <c r="L627" s="70"/>
      <c r="M627" s="23"/>
      <c r="N627" s="70"/>
      <c r="O627" s="70"/>
      <c r="P627" s="23"/>
      <c r="Q627" s="23"/>
      <c r="R627" s="23"/>
      <c r="S627" s="70"/>
      <c r="T627" s="70"/>
      <c r="U627" s="70"/>
      <c r="V627" s="23"/>
      <c r="W627" s="23"/>
      <c r="X627" s="23"/>
      <c r="Y627" s="23"/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 t="s">
        <v>116</v>
      </c>
      <c r="I628" s="61"/>
      <c r="J628" s="52" t="s">
        <v>140</v>
      </c>
      <c r="K628" s="53"/>
      <c r="L628" s="70"/>
      <c r="M628" s="23"/>
      <c r="N628" s="70"/>
      <c r="O628" s="70"/>
      <c r="P628" s="23"/>
      <c r="Q628" s="23"/>
      <c r="R628" s="23"/>
      <c r="S628" s="70"/>
      <c r="T628" s="70"/>
      <c r="U628" s="70"/>
      <c r="V628" s="23"/>
      <c r="W628" s="23"/>
      <c r="X628" s="23"/>
      <c r="Y628" s="23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50</v>
      </c>
      <c r="K629" s="53"/>
      <c r="L629" s="70"/>
      <c r="M629" s="23"/>
      <c r="N629" s="70"/>
      <c r="O629" s="70">
        <v>4430</v>
      </c>
      <c r="P629" s="23"/>
      <c r="Q629" s="23">
        <f>SUM(L629:P629)</f>
        <v>4430</v>
      </c>
      <c r="R629" s="23"/>
      <c r="S629" s="70"/>
      <c r="T629" s="70"/>
      <c r="U629" s="70"/>
      <c r="V629" s="23">
        <f>SUM(R629:U629)</f>
        <v>0</v>
      </c>
      <c r="W629" s="23">
        <f>+V629+Q629</f>
        <v>4430</v>
      </c>
      <c r="X629" s="23">
        <f>Q629/W629*100</f>
        <v>100</v>
      </c>
      <c r="Y629" s="23">
        <f>V629/W629*100</f>
        <v>0</v>
      </c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199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40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48</v>
      </c>
      <c r="C639" s="51" t="s">
        <v>55</v>
      </c>
      <c r="D639" s="51" t="s">
        <v>57</v>
      </c>
      <c r="E639" s="51" t="s">
        <v>60</v>
      </c>
      <c r="F639" s="51" t="s">
        <v>177</v>
      </c>
      <c r="G639" s="51" t="s">
        <v>72</v>
      </c>
      <c r="H639" s="51" t="s">
        <v>116</v>
      </c>
      <c r="I639" s="61"/>
      <c r="J639" s="54" t="s">
        <v>51</v>
      </c>
      <c r="K639" s="55"/>
      <c r="L639" s="70"/>
      <c r="M639" s="70"/>
      <c r="N639" s="70"/>
      <c r="O639" s="70"/>
      <c r="P639" s="70"/>
      <c r="Q639" s="70"/>
      <c r="R639" s="70"/>
      <c r="S639" s="70"/>
      <c r="T639" s="70"/>
      <c r="U639" s="74"/>
      <c r="V639" s="23"/>
      <c r="W639" s="23">
        <f>+V639+Q639</f>
        <v>0</v>
      </c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52</v>
      </c>
      <c r="K640" s="55"/>
      <c r="L640" s="70"/>
      <c r="M640" s="70"/>
      <c r="N640" s="70"/>
      <c r="O640" s="70">
        <v>0</v>
      </c>
      <c r="P640" s="70"/>
      <c r="Q640" s="70"/>
      <c r="R640" s="70"/>
      <c r="S640" s="70"/>
      <c r="T640" s="70"/>
      <c r="U640" s="70"/>
      <c r="V640" s="23"/>
      <c r="W640" s="23">
        <f>+V640+Q640</f>
        <v>0</v>
      </c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 t="s">
        <v>53</v>
      </c>
      <c r="K641" s="53"/>
      <c r="L641" s="70"/>
      <c r="M641" s="70"/>
      <c r="N641" s="70"/>
      <c r="O641" s="70"/>
      <c r="P641" s="70"/>
      <c r="Q641" s="23"/>
      <c r="R641" s="70"/>
      <c r="S641" s="70"/>
      <c r="T641" s="70"/>
      <c r="U641" s="70"/>
      <c r="V641" s="23"/>
      <c r="W641" s="23"/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54</v>
      </c>
      <c r="K642" s="53"/>
      <c r="L642" s="70"/>
      <c r="M642" s="23"/>
      <c r="N642" s="70"/>
      <c r="O642" s="70"/>
      <c r="P642" s="23"/>
      <c r="Q642" s="23"/>
      <c r="R642" s="23"/>
      <c r="S642" s="70"/>
      <c r="T642" s="70"/>
      <c r="U642" s="70"/>
      <c r="V642" s="23"/>
      <c r="W642" s="23"/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/>
      <c r="K643" s="53"/>
      <c r="L643" s="70"/>
      <c r="M643" s="23"/>
      <c r="N643" s="70"/>
      <c r="O643" s="70"/>
      <c r="P643" s="23"/>
      <c r="Q643" s="23"/>
      <c r="R643" s="23"/>
      <c r="S643" s="70"/>
      <c r="T643" s="70"/>
      <c r="U643" s="70"/>
      <c r="V643" s="23"/>
      <c r="W643" s="23"/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 t="s">
        <v>163</v>
      </c>
      <c r="I644" s="61"/>
      <c r="J644" s="52" t="s">
        <v>164</v>
      </c>
      <c r="K644" s="53"/>
      <c r="L644" s="70"/>
      <c r="M644" s="23"/>
      <c r="N644" s="70"/>
      <c r="O644" s="70"/>
      <c r="P644" s="23"/>
      <c r="Q644" s="23"/>
      <c r="R644" s="23"/>
      <c r="S644" s="70"/>
      <c r="T644" s="70"/>
      <c r="U644" s="70"/>
      <c r="V644" s="23"/>
      <c r="W644" s="23"/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50</v>
      </c>
      <c r="K645" s="53"/>
      <c r="L645" s="70">
        <v>67310</v>
      </c>
      <c r="M645" s="23"/>
      <c r="N645" s="70"/>
      <c r="O645" s="70"/>
      <c r="P645" s="23"/>
      <c r="Q645" s="23">
        <f>SUM(L645:P645)</f>
        <v>67310</v>
      </c>
      <c r="R645" s="23"/>
      <c r="S645" s="70"/>
      <c r="T645" s="70"/>
      <c r="U645" s="70"/>
      <c r="V645" s="23">
        <f>SUM(R645:U645)</f>
        <v>0</v>
      </c>
      <c r="W645" s="23">
        <f>+V645+Q645</f>
        <v>67310</v>
      </c>
      <c r="X645" s="23">
        <f>Q645/W645*100</f>
        <v>100</v>
      </c>
      <c r="Y645" s="23">
        <f>V645/W645*100</f>
        <v>0</v>
      </c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 t="s">
        <v>51</v>
      </c>
      <c r="K646" s="53"/>
      <c r="L646" s="70">
        <v>3495</v>
      </c>
      <c r="M646" s="23"/>
      <c r="N646" s="70"/>
      <c r="O646" s="70"/>
      <c r="P646" s="23"/>
      <c r="Q646" s="23">
        <f>SUM(L646:P646)</f>
        <v>3495</v>
      </c>
      <c r="R646" s="23"/>
      <c r="S646" s="70"/>
      <c r="T646" s="70"/>
      <c r="U646" s="70"/>
      <c r="V646" s="23"/>
      <c r="W646" s="23">
        <f>+V646+Q646</f>
        <v>3495</v>
      </c>
      <c r="X646" s="23">
        <f>Q646/W646*100</f>
        <v>100</v>
      </c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 t="s">
        <v>52</v>
      </c>
      <c r="K647" s="53"/>
      <c r="L647" s="70"/>
      <c r="M647" s="23"/>
      <c r="N647" s="70"/>
      <c r="O647" s="70"/>
      <c r="P647" s="23"/>
      <c r="Q647" s="23"/>
      <c r="R647" s="23"/>
      <c r="S647" s="70"/>
      <c r="T647" s="70"/>
      <c r="U647" s="70"/>
      <c r="V647" s="23"/>
      <c r="W647" s="23">
        <f>+V647+Q647</f>
        <v>0</v>
      </c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53</v>
      </c>
      <c r="K648" s="53"/>
      <c r="L648" s="70"/>
      <c r="M648" s="23"/>
      <c r="N648" s="70"/>
      <c r="O648" s="70"/>
      <c r="P648" s="23"/>
      <c r="Q648" s="23"/>
      <c r="R648" s="23"/>
      <c r="S648" s="70"/>
      <c r="T648" s="70"/>
      <c r="U648" s="70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54</v>
      </c>
      <c r="K649" s="53"/>
      <c r="L649" s="70"/>
      <c r="M649" s="23"/>
      <c r="N649" s="70"/>
      <c r="O649" s="70"/>
      <c r="P649" s="23"/>
      <c r="Q649" s="23"/>
      <c r="R649" s="23"/>
      <c r="S649" s="70"/>
      <c r="T649" s="70"/>
      <c r="U649" s="70"/>
      <c r="V649" s="23"/>
      <c r="W649" s="23"/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/>
      <c r="K650" s="53"/>
      <c r="L650" s="70"/>
      <c r="M650" s="23"/>
      <c r="N650" s="70"/>
      <c r="O650" s="70"/>
      <c r="P650" s="23"/>
      <c r="Q650" s="23"/>
      <c r="R650" s="23"/>
      <c r="S650" s="70"/>
      <c r="T650" s="70"/>
      <c r="U650" s="70"/>
      <c r="V650" s="23"/>
      <c r="W650" s="23"/>
      <c r="X650" s="23"/>
      <c r="Y650" s="23"/>
      <c r="Z650" s="4"/>
    </row>
    <row r="651" spans="1:26" ht="23.25">
      <c r="A651" s="4"/>
      <c r="B651" s="51" t="s">
        <v>180</v>
      </c>
      <c r="C651" s="51"/>
      <c r="D651" s="51"/>
      <c r="E651" s="51"/>
      <c r="F651" s="51"/>
      <c r="G651" s="51"/>
      <c r="H651" s="51"/>
      <c r="I651" s="61"/>
      <c r="J651" s="52" t="s">
        <v>181</v>
      </c>
      <c r="K651" s="53"/>
      <c r="L651" s="70"/>
      <c r="M651" s="23"/>
      <c r="N651" s="70"/>
      <c r="O651" s="70"/>
      <c r="P651" s="23"/>
      <c r="Q651" s="23"/>
      <c r="R651" s="23"/>
      <c r="S651" s="70"/>
      <c r="T651" s="70"/>
      <c r="U651" s="70"/>
      <c r="V651" s="23"/>
      <c r="W651" s="23"/>
      <c r="X651" s="23"/>
      <c r="Y651" s="23"/>
      <c r="Z651" s="4"/>
    </row>
    <row r="652" spans="1:26" ht="23.25">
      <c r="A652" s="4"/>
      <c r="B652" s="56"/>
      <c r="C652" s="57"/>
      <c r="D652" s="57"/>
      <c r="E652" s="57"/>
      <c r="F652" s="57"/>
      <c r="G652" s="57"/>
      <c r="H652" s="57"/>
      <c r="I652" s="52"/>
      <c r="J652" s="52" t="s">
        <v>50</v>
      </c>
      <c r="K652" s="53"/>
      <c r="L652" s="21">
        <f aca="true" t="shared" si="53" ref="L652:P654">+L659</f>
        <v>78647.1</v>
      </c>
      <c r="M652" s="21">
        <f t="shared" si="53"/>
        <v>0</v>
      </c>
      <c r="N652" s="21">
        <f t="shared" si="53"/>
        <v>0</v>
      </c>
      <c r="O652" s="21">
        <f t="shared" si="53"/>
        <v>582.2</v>
      </c>
      <c r="P652" s="21">
        <f t="shared" si="53"/>
        <v>0</v>
      </c>
      <c r="Q652" s="21">
        <f>SUM(L652:P652)</f>
        <v>79229.3</v>
      </c>
      <c r="R652" s="21"/>
      <c r="S652" s="21"/>
      <c r="T652" s="21"/>
      <c r="U652" s="21"/>
      <c r="V652" s="21"/>
      <c r="W652" s="21">
        <f>+V652+Q652</f>
        <v>79229.3</v>
      </c>
      <c r="X652" s="21"/>
      <c r="Y652" s="21"/>
      <c r="Z652" s="4"/>
    </row>
    <row r="653" spans="1:26" ht="23.25">
      <c r="A653" s="4"/>
      <c r="B653" s="51"/>
      <c r="C653" s="51"/>
      <c r="D653" s="51"/>
      <c r="E653" s="51"/>
      <c r="F653" s="51"/>
      <c r="G653" s="51"/>
      <c r="H653" s="51"/>
      <c r="I653" s="61"/>
      <c r="J653" s="52" t="s">
        <v>51</v>
      </c>
      <c r="K653" s="53"/>
      <c r="L653" s="70">
        <f t="shared" si="53"/>
        <v>91401.79999999997</v>
      </c>
      <c r="M653" s="23">
        <f t="shared" si="53"/>
        <v>0</v>
      </c>
      <c r="N653" s="70">
        <f t="shared" si="53"/>
        <v>0</v>
      </c>
      <c r="O653" s="70">
        <f t="shared" si="53"/>
        <v>582.2</v>
      </c>
      <c r="P653" s="23">
        <f t="shared" si="53"/>
        <v>0</v>
      </c>
      <c r="Q653" s="23">
        <f>SUM(L653:P653)</f>
        <v>91983.99999999997</v>
      </c>
      <c r="R653" s="23"/>
      <c r="S653" s="70"/>
      <c r="T653" s="70"/>
      <c r="U653" s="70"/>
      <c r="V653" s="23"/>
      <c r="W653" s="23">
        <f>+V653+Q653</f>
        <v>91983.99999999997</v>
      </c>
      <c r="X653" s="23">
        <f>Q653/W653*100</f>
        <v>100</v>
      </c>
      <c r="Y653" s="23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 t="s">
        <v>52</v>
      </c>
      <c r="K654" s="53"/>
      <c r="L654" s="70">
        <f t="shared" si="53"/>
        <v>84680.29999999997</v>
      </c>
      <c r="M654" s="23">
        <f t="shared" si="53"/>
        <v>0</v>
      </c>
      <c r="N654" s="70">
        <f t="shared" si="53"/>
        <v>0</v>
      </c>
      <c r="O654" s="70">
        <f t="shared" si="53"/>
        <v>0</v>
      </c>
      <c r="P654" s="23">
        <f t="shared" si="53"/>
        <v>0</v>
      </c>
      <c r="Q654" s="23">
        <f>SUM(L654:P654)</f>
        <v>84680.29999999997</v>
      </c>
      <c r="R654" s="23"/>
      <c r="S654" s="70"/>
      <c r="T654" s="70"/>
      <c r="U654" s="70"/>
      <c r="V654" s="23"/>
      <c r="W654" s="23">
        <f>+V654+Q654</f>
        <v>84680.29999999997</v>
      </c>
      <c r="X654" s="23">
        <f>Q654/W654*100</f>
        <v>100</v>
      </c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 t="s">
        <v>53</v>
      </c>
      <c r="K655" s="53"/>
      <c r="L655" s="70">
        <f>L654/L652*100</f>
        <v>107.67123008985706</v>
      </c>
      <c r="M655" s="23"/>
      <c r="N655" s="70"/>
      <c r="O655" s="70">
        <f>O654/O652*100</f>
        <v>0</v>
      </c>
      <c r="P655" s="23"/>
      <c r="Q655" s="70">
        <f>Q654/Q652*100</f>
        <v>106.88003049376931</v>
      </c>
      <c r="R655" s="23"/>
      <c r="S655" s="70"/>
      <c r="T655" s="70"/>
      <c r="U655" s="70"/>
      <c r="V655" s="23"/>
      <c r="W655" s="70">
        <f>W654/W652*100</f>
        <v>106.88003049376931</v>
      </c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54</v>
      </c>
      <c r="K656" s="53"/>
      <c r="L656" s="70">
        <f>(L654/L653)*100</f>
        <v>92.64620609222138</v>
      </c>
      <c r="M656" s="23"/>
      <c r="N656" s="70"/>
      <c r="O656" s="70">
        <f>(O654/O653)*100</f>
        <v>0</v>
      </c>
      <c r="P656" s="23"/>
      <c r="Q656" s="70">
        <f>(Q654/Q653)*100</f>
        <v>92.05981475039138</v>
      </c>
      <c r="R656" s="23"/>
      <c r="S656" s="70"/>
      <c r="T656" s="70"/>
      <c r="U656" s="70"/>
      <c r="V656" s="23"/>
      <c r="W656" s="70">
        <f>(W654/W653)*100</f>
        <v>92.05981475039138</v>
      </c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/>
      <c r="K657" s="53"/>
      <c r="L657" s="70"/>
      <c r="M657" s="23"/>
      <c r="N657" s="70"/>
      <c r="O657" s="70"/>
      <c r="P657" s="23"/>
      <c r="Q657" s="23"/>
      <c r="R657" s="23"/>
      <c r="S657" s="70"/>
      <c r="T657" s="70"/>
      <c r="U657" s="70"/>
      <c r="V657" s="23"/>
      <c r="W657" s="23"/>
      <c r="X657" s="23"/>
      <c r="Y657" s="23"/>
      <c r="Z657" s="4"/>
    </row>
    <row r="658" spans="1:26" ht="23.25">
      <c r="A658" s="4"/>
      <c r="B658" s="51"/>
      <c r="C658" s="51" t="s">
        <v>182</v>
      </c>
      <c r="D658" s="51"/>
      <c r="E658" s="51"/>
      <c r="F658" s="51"/>
      <c r="G658" s="51"/>
      <c r="H658" s="51"/>
      <c r="I658" s="61"/>
      <c r="J658" s="52" t="s">
        <v>183</v>
      </c>
      <c r="K658" s="53"/>
      <c r="L658" s="70"/>
      <c r="M658" s="23"/>
      <c r="N658" s="70"/>
      <c r="O658" s="70"/>
      <c r="P658" s="23"/>
      <c r="Q658" s="23"/>
      <c r="R658" s="23"/>
      <c r="S658" s="70"/>
      <c r="T658" s="70"/>
      <c r="U658" s="70"/>
      <c r="V658" s="23"/>
      <c r="W658" s="23"/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50</v>
      </c>
      <c r="K659" s="53"/>
      <c r="L659" s="70">
        <f aca="true" t="shared" si="54" ref="L659:P661">+L667</f>
        <v>78647.1</v>
      </c>
      <c r="M659" s="23">
        <f t="shared" si="54"/>
        <v>0</v>
      </c>
      <c r="N659" s="70">
        <f t="shared" si="54"/>
        <v>0</v>
      </c>
      <c r="O659" s="70">
        <f t="shared" si="54"/>
        <v>582.2</v>
      </c>
      <c r="P659" s="23">
        <f t="shared" si="54"/>
        <v>0</v>
      </c>
      <c r="Q659" s="23">
        <f>SUM(L659:P659)</f>
        <v>79229.3</v>
      </c>
      <c r="R659" s="23"/>
      <c r="S659" s="70"/>
      <c r="T659" s="70"/>
      <c r="U659" s="70"/>
      <c r="V659" s="23"/>
      <c r="W659" s="23">
        <f>+V659+Q659</f>
        <v>79229.3</v>
      </c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51</v>
      </c>
      <c r="K660" s="53"/>
      <c r="L660" s="70">
        <f t="shared" si="54"/>
        <v>91401.79999999997</v>
      </c>
      <c r="M660" s="23">
        <f t="shared" si="54"/>
        <v>0</v>
      </c>
      <c r="N660" s="70">
        <f t="shared" si="54"/>
        <v>0</v>
      </c>
      <c r="O660" s="70">
        <f t="shared" si="54"/>
        <v>582.2</v>
      </c>
      <c r="P660" s="23">
        <f t="shared" si="54"/>
        <v>0</v>
      </c>
      <c r="Q660" s="23">
        <f>SUM(L660:P660)</f>
        <v>91983.99999999997</v>
      </c>
      <c r="R660" s="23"/>
      <c r="S660" s="70"/>
      <c r="T660" s="70"/>
      <c r="U660" s="70"/>
      <c r="V660" s="23"/>
      <c r="W660" s="23">
        <f>+V660+Q660</f>
        <v>91983.99999999997</v>
      </c>
      <c r="X660" s="23">
        <f>Q660/W660*100</f>
        <v>100</v>
      </c>
      <c r="Y660" s="23"/>
      <c r="Z660" s="4"/>
    </row>
    <row r="661" spans="1:26" ht="23.25">
      <c r="A661" s="4"/>
      <c r="B661" s="56"/>
      <c r="C661" s="57"/>
      <c r="D661" s="57"/>
      <c r="E661" s="57"/>
      <c r="F661" s="57"/>
      <c r="G661" s="57"/>
      <c r="H661" s="57"/>
      <c r="I661" s="52"/>
      <c r="J661" s="52" t="s">
        <v>52</v>
      </c>
      <c r="K661" s="53"/>
      <c r="L661" s="21">
        <f t="shared" si="54"/>
        <v>84680.29999999997</v>
      </c>
      <c r="M661" s="21">
        <f t="shared" si="54"/>
        <v>0</v>
      </c>
      <c r="N661" s="21">
        <f t="shared" si="54"/>
        <v>0</v>
      </c>
      <c r="O661" s="21">
        <f t="shared" si="54"/>
        <v>0</v>
      </c>
      <c r="P661" s="21">
        <f t="shared" si="54"/>
        <v>0</v>
      </c>
      <c r="Q661" s="21">
        <f>SUM(L661:P661)</f>
        <v>84680.29999999997</v>
      </c>
      <c r="R661" s="21"/>
      <c r="S661" s="21"/>
      <c r="T661" s="21"/>
      <c r="U661" s="21"/>
      <c r="V661" s="21"/>
      <c r="W661" s="21">
        <f>+V661+Q661</f>
        <v>84680.29999999997</v>
      </c>
      <c r="X661" s="21">
        <f>Q661/W661*100</f>
        <v>100</v>
      </c>
      <c r="Y661" s="21"/>
      <c r="Z661" s="4"/>
    </row>
    <row r="662" spans="1:26" ht="23.25">
      <c r="A662" s="4"/>
      <c r="B662" s="51"/>
      <c r="C662" s="51"/>
      <c r="D662" s="51"/>
      <c r="E662" s="51"/>
      <c r="F662" s="51"/>
      <c r="G662" s="51"/>
      <c r="H662" s="51"/>
      <c r="I662" s="61"/>
      <c r="J662" s="52" t="s">
        <v>53</v>
      </c>
      <c r="K662" s="53"/>
      <c r="L662" s="70">
        <f>L661/L659*100</f>
        <v>107.67123008985706</v>
      </c>
      <c r="M662" s="23"/>
      <c r="N662" s="70"/>
      <c r="O662" s="70">
        <f>O661/O659*100</f>
        <v>0</v>
      </c>
      <c r="P662" s="23"/>
      <c r="Q662" s="70">
        <f>Q661/Q659*100</f>
        <v>106.88003049376931</v>
      </c>
      <c r="R662" s="23"/>
      <c r="S662" s="70"/>
      <c r="T662" s="70"/>
      <c r="U662" s="70"/>
      <c r="V662" s="23"/>
      <c r="W662" s="70">
        <f>W661/W659*100</f>
        <v>106.88003049376931</v>
      </c>
      <c r="X662" s="23"/>
      <c r="Y662" s="23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54</v>
      </c>
      <c r="K663" s="53"/>
      <c r="L663" s="70">
        <f>(L661/L660)*100</f>
        <v>92.64620609222138</v>
      </c>
      <c r="M663" s="23"/>
      <c r="N663" s="70"/>
      <c r="O663" s="70">
        <f>(O661/O660)*100</f>
        <v>0</v>
      </c>
      <c r="P663" s="23"/>
      <c r="Q663" s="70">
        <f>(Q661/Q660)*100</f>
        <v>92.05981475039138</v>
      </c>
      <c r="R663" s="23"/>
      <c r="S663" s="70"/>
      <c r="T663" s="70"/>
      <c r="U663" s="70"/>
      <c r="V663" s="23"/>
      <c r="W663" s="70">
        <f>(W661/W660)*100</f>
        <v>92.05981475039138</v>
      </c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/>
      <c r="K664" s="53"/>
      <c r="L664" s="70"/>
      <c r="M664" s="23"/>
      <c r="N664" s="70"/>
      <c r="O664" s="70"/>
      <c r="P664" s="23"/>
      <c r="Q664" s="23"/>
      <c r="R664" s="23"/>
      <c r="S664" s="70"/>
      <c r="T664" s="70"/>
      <c r="U664" s="70"/>
      <c r="V664" s="23"/>
      <c r="W664" s="23"/>
      <c r="X664" s="23"/>
      <c r="Y664" s="23"/>
      <c r="Z664" s="4"/>
    </row>
    <row r="665" spans="1:26" ht="23.25">
      <c r="A665" s="4"/>
      <c r="B665" s="51"/>
      <c r="C665" s="51"/>
      <c r="D665" s="51" t="s">
        <v>57</v>
      </c>
      <c r="E665" s="51"/>
      <c r="F665" s="51"/>
      <c r="G665" s="51"/>
      <c r="H665" s="51"/>
      <c r="I665" s="61"/>
      <c r="J665" s="52" t="s">
        <v>58</v>
      </c>
      <c r="K665" s="53"/>
      <c r="L665" s="70"/>
      <c r="M665" s="23"/>
      <c r="N665" s="70"/>
      <c r="O665" s="70"/>
      <c r="P665" s="23"/>
      <c r="Q665" s="23"/>
      <c r="R665" s="23"/>
      <c r="S665" s="70"/>
      <c r="T665" s="70"/>
      <c r="U665" s="70"/>
      <c r="V665" s="23"/>
      <c r="W665" s="23"/>
      <c r="X665" s="23"/>
      <c r="Y665" s="23"/>
      <c r="Z665" s="4"/>
    </row>
    <row r="666" spans="1:26" ht="23.25">
      <c r="A666" s="4"/>
      <c r="B666" s="56"/>
      <c r="C666" s="56"/>
      <c r="D666" s="56"/>
      <c r="E666" s="56"/>
      <c r="F666" s="56"/>
      <c r="G666" s="56"/>
      <c r="H666" s="56"/>
      <c r="I666" s="61"/>
      <c r="J666" s="52" t="s">
        <v>59</v>
      </c>
      <c r="K666" s="53"/>
      <c r="L666" s="70"/>
      <c r="M666" s="23"/>
      <c r="N666" s="70"/>
      <c r="O666" s="70"/>
      <c r="P666" s="23"/>
      <c r="Q666" s="23"/>
      <c r="R666" s="23"/>
      <c r="S666" s="70"/>
      <c r="T666" s="70"/>
      <c r="U666" s="70"/>
      <c r="V666" s="23"/>
      <c r="W666" s="23"/>
      <c r="X666" s="23"/>
      <c r="Y666" s="23"/>
      <c r="Z666" s="4"/>
    </row>
    <row r="667" spans="1:26" ht="23.25">
      <c r="A667" s="4"/>
      <c r="B667" s="56"/>
      <c r="C667" s="57"/>
      <c r="D667" s="57"/>
      <c r="E667" s="57"/>
      <c r="F667" s="57"/>
      <c r="G667" s="57"/>
      <c r="H667" s="57"/>
      <c r="I667" s="52"/>
      <c r="J667" s="52" t="s">
        <v>50</v>
      </c>
      <c r="K667" s="53"/>
      <c r="L667" s="21">
        <f>+L685</f>
        <v>78647.1</v>
      </c>
      <c r="M667" s="21">
        <f aca="true" t="shared" si="55" ref="M667:N669">+M684</f>
        <v>0</v>
      </c>
      <c r="N667" s="21">
        <f t="shared" si="55"/>
        <v>0</v>
      </c>
      <c r="O667" s="21">
        <f>+O685</f>
        <v>582.2</v>
      </c>
      <c r="P667" s="21">
        <f>+P684</f>
        <v>0</v>
      </c>
      <c r="Q667" s="21">
        <f>SUM(L667:P667)</f>
        <v>79229.3</v>
      </c>
      <c r="R667" s="21"/>
      <c r="S667" s="21"/>
      <c r="T667" s="21"/>
      <c r="U667" s="21"/>
      <c r="V667" s="21"/>
      <c r="W667" s="21">
        <f>+V667+Q667</f>
        <v>79229.3</v>
      </c>
      <c r="X667" s="21"/>
      <c r="Y667" s="21"/>
      <c r="Z667" s="4"/>
    </row>
    <row r="668" spans="1:26" ht="23.25">
      <c r="A668" s="4"/>
      <c r="B668" s="56"/>
      <c r="C668" s="56"/>
      <c r="D668" s="56"/>
      <c r="E668" s="56"/>
      <c r="F668" s="56"/>
      <c r="G668" s="56"/>
      <c r="H668" s="56"/>
      <c r="I668" s="61"/>
      <c r="J668" s="52" t="s">
        <v>51</v>
      </c>
      <c r="K668" s="53"/>
      <c r="L668" s="70">
        <f>+L686</f>
        <v>91401.79999999997</v>
      </c>
      <c r="M668" s="23">
        <f t="shared" si="55"/>
        <v>0</v>
      </c>
      <c r="N668" s="70">
        <f t="shared" si="55"/>
        <v>0</v>
      </c>
      <c r="O668" s="70">
        <f>+O686</f>
        <v>582.2</v>
      </c>
      <c r="P668" s="23">
        <f>+P685</f>
        <v>0</v>
      </c>
      <c r="Q668" s="23">
        <f>SUM(L668:P668)</f>
        <v>91983.99999999997</v>
      </c>
      <c r="R668" s="23"/>
      <c r="S668" s="70"/>
      <c r="T668" s="70"/>
      <c r="U668" s="70"/>
      <c r="V668" s="23"/>
      <c r="W668" s="23">
        <f>+V668+Q668</f>
        <v>91983.99999999997</v>
      </c>
      <c r="X668" s="23">
        <f>Q668/W668*100</f>
        <v>100</v>
      </c>
      <c r="Y668" s="23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 t="s">
        <v>52</v>
      </c>
      <c r="K669" s="53"/>
      <c r="L669" s="70">
        <f>+L687</f>
        <v>84680.29999999997</v>
      </c>
      <c r="M669" s="23">
        <f t="shared" si="55"/>
        <v>0</v>
      </c>
      <c r="N669" s="70">
        <f t="shared" si="55"/>
        <v>0</v>
      </c>
      <c r="O669" s="70"/>
      <c r="P669" s="23">
        <f>+P686</f>
        <v>0</v>
      </c>
      <c r="Q669" s="23">
        <f>SUM(L669:P669)</f>
        <v>84680.29999999997</v>
      </c>
      <c r="R669" s="23"/>
      <c r="S669" s="70"/>
      <c r="T669" s="70"/>
      <c r="U669" s="70"/>
      <c r="V669" s="23"/>
      <c r="W669" s="23">
        <f>+V669+Q669</f>
        <v>84680.29999999997</v>
      </c>
      <c r="X669" s="23">
        <f>Q669/W669*100</f>
        <v>100</v>
      </c>
      <c r="Y669" s="23"/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 t="s">
        <v>53</v>
      </c>
      <c r="K670" s="53"/>
      <c r="L670" s="70">
        <f>L669/L667*100</f>
        <v>107.67123008985706</v>
      </c>
      <c r="M670" s="23"/>
      <c r="N670" s="70"/>
      <c r="O670" s="70">
        <f>O669/O667*100</f>
        <v>0</v>
      </c>
      <c r="P670" s="23"/>
      <c r="Q670" s="70">
        <f>Q669/Q667*100</f>
        <v>106.88003049376931</v>
      </c>
      <c r="R670" s="23"/>
      <c r="S670" s="70"/>
      <c r="T670" s="70"/>
      <c r="U670" s="70"/>
      <c r="V670" s="23"/>
      <c r="W670" s="70">
        <f>W669/W667*100</f>
        <v>106.88003049376931</v>
      </c>
      <c r="X670" s="23"/>
      <c r="Y670" s="23"/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54</v>
      </c>
      <c r="K671" s="53"/>
      <c r="L671" s="70">
        <f>(L669/L668)*100</f>
        <v>92.64620609222138</v>
      </c>
      <c r="M671" s="23"/>
      <c r="N671" s="70"/>
      <c r="O671" s="70">
        <f>(O669/O668)*100</f>
        <v>0</v>
      </c>
      <c r="P671" s="23"/>
      <c r="Q671" s="70">
        <f>(Q669/Q668)*100</f>
        <v>92.05981475039138</v>
      </c>
      <c r="R671" s="23"/>
      <c r="S671" s="70"/>
      <c r="T671" s="70"/>
      <c r="U671" s="70"/>
      <c r="V671" s="23"/>
      <c r="W671" s="70">
        <f>(W669/W668)*100</f>
        <v>92.05981475039138</v>
      </c>
      <c r="X671" s="23"/>
      <c r="Y671" s="23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/>
      <c r="K672" s="53"/>
      <c r="L672" s="70"/>
      <c r="M672" s="23"/>
      <c r="N672" s="70"/>
      <c r="O672" s="70"/>
      <c r="P672" s="23"/>
      <c r="Q672" s="23"/>
      <c r="R672" s="23"/>
      <c r="S672" s="70"/>
      <c r="T672" s="70"/>
      <c r="U672" s="70"/>
      <c r="V672" s="23"/>
      <c r="W672" s="23"/>
      <c r="X672" s="23"/>
      <c r="Y672" s="23"/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/>
      <c r="K673" s="53"/>
      <c r="L673" s="70"/>
      <c r="M673" s="23"/>
      <c r="N673" s="70"/>
      <c r="O673" s="70"/>
      <c r="P673" s="23"/>
      <c r="Q673" s="23"/>
      <c r="R673" s="23"/>
      <c r="S673" s="70"/>
      <c r="T673" s="70"/>
      <c r="U673" s="70"/>
      <c r="V673" s="23"/>
      <c r="W673" s="23"/>
      <c r="X673" s="23"/>
      <c r="Y673" s="23"/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/>
      <c r="K674" s="53"/>
      <c r="L674" s="70"/>
      <c r="M674" s="23"/>
      <c r="N674" s="70"/>
      <c r="O674" s="70"/>
      <c r="P674" s="23"/>
      <c r="Q674" s="23"/>
      <c r="R674" s="23"/>
      <c r="S674" s="70"/>
      <c r="T674" s="70"/>
      <c r="U674" s="70"/>
      <c r="V674" s="23"/>
      <c r="W674" s="23"/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200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40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180</v>
      </c>
      <c r="C684" s="51" t="s">
        <v>182</v>
      </c>
      <c r="D684" s="51" t="s">
        <v>57</v>
      </c>
      <c r="E684" s="51" t="s">
        <v>60</v>
      </c>
      <c r="F684" s="51"/>
      <c r="G684" s="51"/>
      <c r="H684" s="51"/>
      <c r="I684" s="61"/>
      <c r="J684" s="54" t="s">
        <v>211</v>
      </c>
      <c r="K684" s="55"/>
      <c r="L684" s="70"/>
      <c r="M684" s="70"/>
      <c r="N684" s="70"/>
      <c r="O684" s="70"/>
      <c r="P684" s="70"/>
      <c r="Q684" s="70"/>
      <c r="R684" s="70"/>
      <c r="S684" s="70"/>
      <c r="T684" s="70"/>
      <c r="U684" s="74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50</v>
      </c>
      <c r="K685" s="55"/>
      <c r="L685" s="70">
        <f>+L692</f>
        <v>78647.1</v>
      </c>
      <c r="M685" s="70">
        <f aca="true" t="shared" si="56" ref="M685:U685">+M692</f>
        <v>0</v>
      </c>
      <c r="N685" s="70">
        <f t="shared" si="56"/>
        <v>0</v>
      </c>
      <c r="O685" s="70">
        <f t="shared" si="56"/>
        <v>582.2</v>
      </c>
      <c r="P685" s="70">
        <f t="shared" si="56"/>
        <v>0</v>
      </c>
      <c r="Q685" s="70">
        <f>SUM(L685:P685)</f>
        <v>79229.3</v>
      </c>
      <c r="R685" s="70">
        <f t="shared" si="56"/>
        <v>0</v>
      </c>
      <c r="S685" s="70">
        <f t="shared" si="56"/>
        <v>0</v>
      </c>
      <c r="T685" s="70">
        <f t="shared" si="56"/>
        <v>0</v>
      </c>
      <c r="U685" s="70">
        <f t="shared" si="56"/>
        <v>0</v>
      </c>
      <c r="V685" s="23">
        <f>SUM(R685:U685)</f>
        <v>0</v>
      </c>
      <c r="W685" s="23">
        <f>+V685+Q685</f>
        <v>79229.3</v>
      </c>
      <c r="X685" s="23">
        <f>Q685/W685*100</f>
        <v>100</v>
      </c>
      <c r="Y685" s="23">
        <f>V685/W685*100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 t="s">
        <v>51</v>
      </c>
      <c r="K686" s="53"/>
      <c r="L686" s="70">
        <f aca="true" t="shared" si="57" ref="L686:P687">+L693</f>
        <v>91401.79999999997</v>
      </c>
      <c r="M686" s="70">
        <f t="shared" si="57"/>
        <v>0</v>
      </c>
      <c r="N686" s="70">
        <f t="shared" si="57"/>
        <v>0</v>
      </c>
      <c r="O686" s="70">
        <f t="shared" si="57"/>
        <v>582.2</v>
      </c>
      <c r="P686" s="70">
        <f t="shared" si="57"/>
        <v>0</v>
      </c>
      <c r="Q686" s="23">
        <f>SUM(L686:P686)</f>
        <v>91983.99999999997</v>
      </c>
      <c r="R686" s="70"/>
      <c r="S686" s="70"/>
      <c r="T686" s="70"/>
      <c r="U686" s="70"/>
      <c r="V686" s="23"/>
      <c r="W686" s="23">
        <f>+V686+Q686</f>
        <v>91983.99999999997</v>
      </c>
      <c r="X686" s="23">
        <f>Q686/W686*100</f>
        <v>100</v>
      </c>
      <c r="Y686" s="23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 t="s">
        <v>52</v>
      </c>
      <c r="K687" s="53"/>
      <c r="L687" s="70">
        <f t="shared" si="57"/>
        <v>84680.29999999997</v>
      </c>
      <c r="M687" s="23">
        <f t="shared" si="57"/>
        <v>0</v>
      </c>
      <c r="N687" s="70">
        <f t="shared" si="57"/>
        <v>0</v>
      </c>
      <c r="O687" s="70">
        <f t="shared" si="57"/>
        <v>0</v>
      </c>
      <c r="P687" s="23">
        <f t="shared" si="57"/>
        <v>0</v>
      </c>
      <c r="Q687" s="23">
        <f>SUM(L687:P687)</f>
        <v>84680.29999999997</v>
      </c>
      <c r="R687" s="23"/>
      <c r="S687" s="70"/>
      <c r="T687" s="70"/>
      <c r="U687" s="70"/>
      <c r="V687" s="23"/>
      <c r="W687" s="23">
        <f>+V687+Q687</f>
        <v>84680.29999999997</v>
      </c>
      <c r="X687" s="23">
        <f>Q687/W687*100</f>
        <v>100</v>
      </c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53</v>
      </c>
      <c r="K688" s="53"/>
      <c r="L688" s="70">
        <f>(L687/L685)*100</f>
        <v>107.67123008985706</v>
      </c>
      <c r="M688" s="23"/>
      <c r="N688" s="70"/>
      <c r="O688" s="70"/>
      <c r="P688" s="23"/>
      <c r="Q688" s="23">
        <f>(Q687/Q685)*100</f>
        <v>106.88003049376931</v>
      </c>
      <c r="R688" s="23"/>
      <c r="S688" s="70"/>
      <c r="T688" s="70"/>
      <c r="U688" s="70"/>
      <c r="V688" s="23"/>
      <c r="W688" s="23">
        <f>(W687/W685)*100</f>
        <v>106.88003049376931</v>
      </c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54</v>
      </c>
      <c r="K689" s="53"/>
      <c r="L689" s="70">
        <f>(L687/L686)*100</f>
        <v>92.64620609222138</v>
      </c>
      <c r="M689" s="23"/>
      <c r="N689" s="70"/>
      <c r="O689" s="70"/>
      <c r="P689" s="23"/>
      <c r="Q689" s="23">
        <f>(Q687/Q686)*100</f>
        <v>92.05981475039138</v>
      </c>
      <c r="R689" s="23"/>
      <c r="S689" s="70"/>
      <c r="T689" s="70"/>
      <c r="U689" s="70"/>
      <c r="V689" s="23"/>
      <c r="W689" s="23">
        <f>(W687/W686)*100</f>
        <v>92.05981475039138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/>
      <c r="K690" s="53"/>
      <c r="L690" s="70"/>
      <c r="M690" s="23"/>
      <c r="N690" s="70"/>
      <c r="O690" s="70"/>
      <c r="P690" s="23"/>
      <c r="Q690" s="23"/>
      <c r="R690" s="23"/>
      <c r="S690" s="70"/>
      <c r="T690" s="70"/>
      <c r="U690" s="70"/>
      <c r="V690" s="23"/>
      <c r="W690" s="23"/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 t="s">
        <v>184</v>
      </c>
      <c r="G691" s="51"/>
      <c r="H691" s="51"/>
      <c r="I691" s="61"/>
      <c r="J691" s="52" t="s">
        <v>185</v>
      </c>
      <c r="K691" s="53"/>
      <c r="L691" s="70"/>
      <c r="M691" s="23"/>
      <c r="N691" s="70"/>
      <c r="O691" s="70"/>
      <c r="P691" s="23"/>
      <c r="Q691" s="23"/>
      <c r="R691" s="23"/>
      <c r="S691" s="70"/>
      <c r="T691" s="70"/>
      <c r="U691" s="70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50</v>
      </c>
      <c r="K692" s="53"/>
      <c r="L692" s="70">
        <f>+L699</f>
        <v>78647.1</v>
      </c>
      <c r="M692" s="23">
        <f aca="true" t="shared" si="58" ref="M692:U694">+M699</f>
        <v>0</v>
      </c>
      <c r="N692" s="70">
        <f t="shared" si="58"/>
        <v>0</v>
      </c>
      <c r="O692" s="70">
        <f t="shared" si="58"/>
        <v>582.2</v>
      </c>
      <c r="P692" s="23">
        <f t="shared" si="58"/>
        <v>0</v>
      </c>
      <c r="Q692" s="23">
        <f>SUM(L692:P692)</f>
        <v>79229.3</v>
      </c>
      <c r="R692" s="23">
        <f t="shared" si="58"/>
        <v>0</v>
      </c>
      <c r="S692" s="70">
        <f t="shared" si="58"/>
        <v>0</v>
      </c>
      <c r="T692" s="70">
        <f t="shared" si="58"/>
        <v>0</v>
      </c>
      <c r="U692" s="70">
        <f t="shared" si="58"/>
        <v>0</v>
      </c>
      <c r="V692" s="23"/>
      <c r="W692" s="23">
        <f>+V692+Q692</f>
        <v>79229.3</v>
      </c>
      <c r="X692" s="23">
        <f>Q692/W692*100</f>
        <v>100</v>
      </c>
      <c r="Y692" s="23">
        <f>V692/W692*100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 t="s">
        <v>51</v>
      </c>
      <c r="K693" s="53"/>
      <c r="L693" s="70">
        <f>+L700</f>
        <v>91401.79999999997</v>
      </c>
      <c r="M693" s="23">
        <f t="shared" si="58"/>
        <v>0</v>
      </c>
      <c r="N693" s="70">
        <f t="shared" si="58"/>
        <v>0</v>
      </c>
      <c r="O693" s="70">
        <f t="shared" si="58"/>
        <v>582.2</v>
      </c>
      <c r="P693" s="23">
        <f t="shared" si="58"/>
        <v>0</v>
      </c>
      <c r="Q693" s="23">
        <f>SUM(L693:P693)</f>
        <v>91983.99999999997</v>
      </c>
      <c r="R693" s="23"/>
      <c r="S693" s="70"/>
      <c r="T693" s="70"/>
      <c r="U693" s="70"/>
      <c r="V693" s="23"/>
      <c r="W693" s="23">
        <f>+V693+Q693</f>
        <v>91983.99999999997</v>
      </c>
      <c r="X693" s="23">
        <f>Q693/W693*100</f>
        <v>100</v>
      </c>
      <c r="Y693" s="23">
        <f>V693/W693*100</f>
        <v>0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1"/>
      <c r="J694" s="52" t="s">
        <v>52</v>
      </c>
      <c r="K694" s="53"/>
      <c r="L694" s="70">
        <f>+L701</f>
        <v>84680.29999999997</v>
      </c>
      <c r="M694" s="23">
        <f t="shared" si="58"/>
        <v>0</v>
      </c>
      <c r="N694" s="70">
        <f t="shared" si="58"/>
        <v>0</v>
      </c>
      <c r="O694" s="70">
        <f t="shared" si="58"/>
        <v>0</v>
      </c>
      <c r="P694" s="23">
        <f t="shared" si="58"/>
        <v>0</v>
      </c>
      <c r="Q694" s="23">
        <f>SUM(L694:P694)</f>
        <v>84680.29999999997</v>
      </c>
      <c r="R694" s="23"/>
      <c r="S694" s="70"/>
      <c r="T694" s="70"/>
      <c r="U694" s="70"/>
      <c r="V694" s="23"/>
      <c r="W694" s="23">
        <f>+V694+Q694</f>
        <v>84680.29999999997</v>
      </c>
      <c r="X694" s="23">
        <f>Q694/W694*100</f>
        <v>100</v>
      </c>
      <c r="Y694" s="23">
        <f>V694/W694*100</f>
        <v>0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53</v>
      </c>
      <c r="K695" s="53"/>
      <c r="L695" s="70">
        <f>(L694/L692)*100</f>
        <v>107.67123008985706</v>
      </c>
      <c r="M695" s="23"/>
      <c r="N695" s="70"/>
      <c r="O695" s="70">
        <f>(O694/O692)*100</f>
        <v>0</v>
      </c>
      <c r="P695" s="23"/>
      <c r="Q695" s="23">
        <f>(Q694/Q692)*100</f>
        <v>106.88003049376931</v>
      </c>
      <c r="R695" s="23"/>
      <c r="S695" s="70"/>
      <c r="T695" s="70"/>
      <c r="U695" s="70"/>
      <c r="V695" s="23"/>
      <c r="W695" s="23">
        <f>(W694/W692)*100</f>
        <v>106.88003049376931</v>
      </c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54</v>
      </c>
      <c r="K696" s="53"/>
      <c r="L696" s="70">
        <f>(L694/L693)*100</f>
        <v>92.64620609222138</v>
      </c>
      <c r="M696" s="23"/>
      <c r="N696" s="70"/>
      <c r="O696" s="70">
        <f>(O694/O693)*100</f>
        <v>0</v>
      </c>
      <c r="P696" s="23"/>
      <c r="Q696" s="23">
        <f>(Q694/Q693)*100</f>
        <v>92.05981475039138</v>
      </c>
      <c r="R696" s="23"/>
      <c r="S696" s="70"/>
      <c r="T696" s="70"/>
      <c r="U696" s="70"/>
      <c r="V696" s="23"/>
      <c r="W696" s="23">
        <f>(W694/W693)*100</f>
        <v>92.05981475039138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/>
      <c r="K697" s="53"/>
      <c r="L697" s="70"/>
      <c r="M697" s="23"/>
      <c r="N697" s="70"/>
      <c r="O697" s="70"/>
      <c r="P697" s="23"/>
      <c r="Q697" s="23"/>
      <c r="R697" s="23"/>
      <c r="S697" s="70"/>
      <c r="T697" s="70"/>
      <c r="U697" s="70"/>
      <c r="V697" s="23"/>
      <c r="W697" s="23"/>
      <c r="X697" s="23"/>
      <c r="Y697" s="23"/>
      <c r="Z697" s="4"/>
    </row>
    <row r="698" spans="1:26" ht="23.25">
      <c r="A698" s="4"/>
      <c r="B698" s="56"/>
      <c r="C698" s="57"/>
      <c r="D698" s="57"/>
      <c r="E698" s="57"/>
      <c r="F698" s="57"/>
      <c r="G698" s="57" t="s">
        <v>72</v>
      </c>
      <c r="H698" s="57"/>
      <c r="I698" s="52"/>
      <c r="J698" s="52" t="s">
        <v>73</v>
      </c>
      <c r="K698" s="53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>
        <f>+V698+Q698</f>
        <v>0</v>
      </c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50</v>
      </c>
      <c r="K699" s="53"/>
      <c r="L699" s="70">
        <f>+L706+L713+L730+L737+L744+L751+L759+L783+L791+L799+L806+L823+L832+L840+L848+L865+L872+L879+L887</f>
        <v>78647.1</v>
      </c>
      <c r="M699" s="23">
        <f>+M706+M713+M730+M737+M744+M751+M759+M783+M791+M799+M806+M823+M832+M840+M848+M865+M872+M879+M887</f>
        <v>0</v>
      </c>
      <c r="N699" s="70">
        <f>+N706+N713+N730+N737+N744+N751+N759+N783+N791+N799+N806+N823+N832+N840+N848+N865+N872+N879+N887</f>
        <v>0</v>
      </c>
      <c r="O699" s="70">
        <f>+O706+O713+O730+O737+O744+O751+O759+O783+O791+O799+O806+O823+O832+O840+O848+O865+O872+O879+O887</f>
        <v>582.2</v>
      </c>
      <c r="P699" s="23">
        <f>+P706+P713+P730+P737+P744+P751+P759+P783+P791+P799+P806+P823+P832+P840+P848+P865+P872+P879+P887</f>
        <v>0</v>
      </c>
      <c r="Q699" s="23">
        <f>SUM(L699:P699)</f>
        <v>79229.3</v>
      </c>
      <c r="R699" s="23"/>
      <c r="S699" s="70"/>
      <c r="T699" s="70"/>
      <c r="U699" s="70"/>
      <c r="V699" s="23"/>
      <c r="W699" s="23">
        <f>+V699+Q699</f>
        <v>79229.3</v>
      </c>
      <c r="X699" s="23">
        <f>Q699/W699*100</f>
        <v>100</v>
      </c>
      <c r="Y699" s="23">
        <f>V699/W699*100</f>
        <v>0</v>
      </c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51</v>
      </c>
      <c r="K700" s="53"/>
      <c r="L700" s="70">
        <f aca="true" t="shared" si="59" ref="L700:P701">+L707+L714+L731+L738+L745+L752+L760+L777+L784+L792+L800+L807+L824+L833+L841+L849+L866+L873+L880+L888</f>
        <v>91401.79999999997</v>
      </c>
      <c r="M700" s="23">
        <f t="shared" si="59"/>
        <v>0</v>
      </c>
      <c r="N700" s="70">
        <f t="shared" si="59"/>
        <v>0</v>
      </c>
      <c r="O700" s="70">
        <f t="shared" si="59"/>
        <v>582.2</v>
      </c>
      <c r="P700" s="23">
        <f t="shared" si="59"/>
        <v>0</v>
      </c>
      <c r="Q700" s="23">
        <f>SUM(L700:P700)</f>
        <v>91983.99999999997</v>
      </c>
      <c r="R700" s="23"/>
      <c r="S700" s="70"/>
      <c r="T700" s="70"/>
      <c r="U700" s="70"/>
      <c r="V700" s="23"/>
      <c r="W700" s="23">
        <f>+V700+Q700</f>
        <v>91983.99999999997</v>
      </c>
      <c r="X700" s="23">
        <f>Q700/W700*100</f>
        <v>100</v>
      </c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 t="s">
        <v>52</v>
      </c>
      <c r="K701" s="53"/>
      <c r="L701" s="70">
        <f t="shared" si="59"/>
        <v>84680.29999999997</v>
      </c>
      <c r="M701" s="23">
        <f t="shared" si="59"/>
        <v>0</v>
      </c>
      <c r="N701" s="70">
        <f t="shared" si="59"/>
        <v>0</v>
      </c>
      <c r="O701" s="70">
        <f t="shared" si="59"/>
        <v>0</v>
      </c>
      <c r="P701" s="23">
        <f t="shared" si="59"/>
        <v>0</v>
      </c>
      <c r="Q701" s="23">
        <f>SUM(L701:P701)</f>
        <v>84680.29999999997</v>
      </c>
      <c r="R701" s="23"/>
      <c r="S701" s="70"/>
      <c r="T701" s="70"/>
      <c r="U701" s="70"/>
      <c r="V701" s="23"/>
      <c r="W701" s="23">
        <f>+V701+Q701</f>
        <v>84680.29999999997</v>
      </c>
      <c r="X701" s="23">
        <f>Q701/W701*100</f>
        <v>100</v>
      </c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53</v>
      </c>
      <c r="K702" s="53"/>
      <c r="L702" s="70">
        <f>(L701/L699)*100</f>
        <v>107.67123008985706</v>
      </c>
      <c r="M702" s="23"/>
      <c r="N702" s="70"/>
      <c r="O702" s="70"/>
      <c r="P702" s="23"/>
      <c r="Q702" s="23">
        <f>(Q701/Q699)*100</f>
        <v>106.88003049376931</v>
      </c>
      <c r="R702" s="23"/>
      <c r="S702" s="70"/>
      <c r="T702" s="70"/>
      <c r="U702" s="70"/>
      <c r="V702" s="23"/>
      <c r="W702" s="23">
        <f>(W701/W699)*100</f>
        <v>106.88003049376931</v>
      </c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54</v>
      </c>
      <c r="K703" s="53"/>
      <c r="L703" s="70">
        <f>(L701/L700)*100</f>
        <v>92.64620609222138</v>
      </c>
      <c r="M703" s="23"/>
      <c r="N703" s="70"/>
      <c r="O703" s="70"/>
      <c r="P703" s="23"/>
      <c r="Q703" s="23">
        <f>(Q701/Q700)*100</f>
        <v>92.05981475039138</v>
      </c>
      <c r="R703" s="23"/>
      <c r="S703" s="70"/>
      <c r="T703" s="70"/>
      <c r="U703" s="70"/>
      <c r="V703" s="23"/>
      <c r="W703" s="23">
        <f>(W701/W700)*100</f>
        <v>92.05981475039138</v>
      </c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/>
      <c r="K704" s="53"/>
      <c r="L704" s="70"/>
      <c r="M704" s="23"/>
      <c r="N704" s="70"/>
      <c r="O704" s="70"/>
      <c r="P704" s="23"/>
      <c r="Q704" s="23"/>
      <c r="R704" s="23"/>
      <c r="S704" s="70"/>
      <c r="T704" s="70"/>
      <c r="U704" s="70"/>
      <c r="V704" s="23"/>
      <c r="W704" s="23"/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 t="s">
        <v>116</v>
      </c>
      <c r="I705" s="61"/>
      <c r="J705" s="52" t="s">
        <v>140</v>
      </c>
      <c r="K705" s="53"/>
      <c r="L705" s="70"/>
      <c r="M705" s="23"/>
      <c r="N705" s="70"/>
      <c r="O705" s="70"/>
      <c r="P705" s="23"/>
      <c r="Q705" s="23"/>
      <c r="R705" s="23"/>
      <c r="S705" s="70"/>
      <c r="T705" s="70"/>
      <c r="U705" s="70"/>
      <c r="V705" s="23"/>
      <c r="W705" s="23"/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50</v>
      </c>
      <c r="K706" s="53"/>
      <c r="L706" s="70">
        <f>M706</f>
        <v>0</v>
      </c>
      <c r="M706" s="23"/>
      <c r="N706" s="70"/>
      <c r="O706" s="70">
        <v>582.2</v>
      </c>
      <c r="P706" s="23"/>
      <c r="Q706" s="23">
        <f>SUM(L706:P706)</f>
        <v>582.2</v>
      </c>
      <c r="R706" s="23"/>
      <c r="S706" s="70"/>
      <c r="T706" s="70"/>
      <c r="U706" s="70"/>
      <c r="V706" s="23">
        <f>SUM(R706:U706)</f>
        <v>0</v>
      </c>
      <c r="W706" s="23">
        <f>+V706+Q706</f>
        <v>582.2</v>
      </c>
      <c r="X706" s="23">
        <f>Q706/W706*100</f>
        <v>100</v>
      </c>
      <c r="Y706" s="23">
        <f>V706/W706*100</f>
        <v>0</v>
      </c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51</v>
      </c>
      <c r="K707" s="53"/>
      <c r="L707" s="21"/>
      <c r="M707" s="21"/>
      <c r="N707" s="21"/>
      <c r="O707" s="21">
        <v>582.2</v>
      </c>
      <c r="P707" s="21"/>
      <c r="Q707" s="21">
        <f>SUM(L707:P707)</f>
        <v>582.2</v>
      </c>
      <c r="R707" s="21"/>
      <c r="S707" s="21"/>
      <c r="T707" s="21"/>
      <c r="U707" s="21"/>
      <c r="V707" s="21"/>
      <c r="W707" s="21">
        <f>+V707+Q707</f>
        <v>582.2</v>
      </c>
      <c r="X707" s="21">
        <f>Q707/W707*100</f>
        <v>100</v>
      </c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52</v>
      </c>
      <c r="K708" s="53"/>
      <c r="L708" s="70"/>
      <c r="M708" s="23"/>
      <c r="N708" s="70"/>
      <c r="O708" s="70"/>
      <c r="P708" s="23"/>
      <c r="Q708" s="23"/>
      <c r="R708" s="23"/>
      <c r="S708" s="70"/>
      <c r="T708" s="70"/>
      <c r="U708" s="70"/>
      <c r="V708" s="23"/>
      <c r="W708" s="23">
        <f>+V708+Q708</f>
        <v>0</v>
      </c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 t="s">
        <v>53</v>
      </c>
      <c r="K709" s="53"/>
      <c r="L709" s="70"/>
      <c r="M709" s="23"/>
      <c r="N709" s="70"/>
      <c r="O709" s="70"/>
      <c r="P709" s="23"/>
      <c r="Q709" s="23"/>
      <c r="R709" s="23"/>
      <c r="S709" s="70"/>
      <c r="T709" s="70"/>
      <c r="U709" s="70"/>
      <c r="V709" s="23"/>
      <c r="W709" s="23"/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 t="s">
        <v>54</v>
      </c>
      <c r="K710" s="53"/>
      <c r="L710" s="70"/>
      <c r="M710" s="23"/>
      <c r="N710" s="70"/>
      <c r="O710" s="70"/>
      <c r="P710" s="23"/>
      <c r="Q710" s="23"/>
      <c r="R710" s="23"/>
      <c r="S710" s="70"/>
      <c r="T710" s="70"/>
      <c r="U710" s="70"/>
      <c r="V710" s="23"/>
      <c r="W710" s="23"/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/>
      <c r="K711" s="53"/>
      <c r="L711" s="70"/>
      <c r="M711" s="23"/>
      <c r="N711" s="70"/>
      <c r="O711" s="70"/>
      <c r="P711" s="23"/>
      <c r="Q711" s="23"/>
      <c r="R711" s="23"/>
      <c r="S711" s="70"/>
      <c r="T711" s="70"/>
      <c r="U711" s="70"/>
      <c r="V711" s="23"/>
      <c r="W711" s="23"/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 t="s">
        <v>74</v>
      </c>
      <c r="I712" s="61"/>
      <c r="J712" s="52" t="s">
        <v>208</v>
      </c>
      <c r="K712" s="53"/>
      <c r="L712" s="70"/>
      <c r="M712" s="23"/>
      <c r="N712" s="70"/>
      <c r="O712" s="70"/>
      <c r="P712" s="23"/>
      <c r="Q712" s="23"/>
      <c r="R712" s="23"/>
      <c r="S712" s="70"/>
      <c r="T712" s="70"/>
      <c r="U712" s="70"/>
      <c r="V712" s="23"/>
      <c r="W712" s="23"/>
      <c r="X712" s="23"/>
      <c r="Y712" s="23"/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50</v>
      </c>
      <c r="K713" s="53"/>
      <c r="L713" s="21">
        <v>2027</v>
      </c>
      <c r="M713" s="21"/>
      <c r="N713" s="21"/>
      <c r="O713" s="21"/>
      <c r="P713" s="21"/>
      <c r="Q713" s="21">
        <f>SUM(L713:P713)</f>
        <v>2027</v>
      </c>
      <c r="R713" s="21"/>
      <c r="S713" s="21"/>
      <c r="T713" s="21"/>
      <c r="U713" s="21"/>
      <c r="V713" s="21"/>
      <c r="W713" s="21">
        <f>+V713+Q713</f>
        <v>2027</v>
      </c>
      <c r="X713" s="21">
        <f>Q713/W713*100</f>
        <v>100</v>
      </c>
      <c r="Y713" s="21">
        <f>V713/W713*100</f>
        <v>0</v>
      </c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51</v>
      </c>
      <c r="K714" s="53"/>
      <c r="L714" s="70">
        <v>2307.8</v>
      </c>
      <c r="M714" s="23"/>
      <c r="N714" s="70"/>
      <c r="O714" s="70"/>
      <c r="P714" s="23"/>
      <c r="Q714" s="23">
        <f>SUM(L714:P714)</f>
        <v>2307.8</v>
      </c>
      <c r="R714" s="23"/>
      <c r="S714" s="70"/>
      <c r="T714" s="70"/>
      <c r="U714" s="70"/>
      <c r="V714" s="23"/>
      <c r="W714" s="23">
        <f>+V714+Q714</f>
        <v>2307.8</v>
      </c>
      <c r="X714" s="23">
        <f>Q714/W714*100</f>
        <v>100</v>
      </c>
      <c r="Y714" s="23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52</v>
      </c>
      <c r="K715" s="53"/>
      <c r="L715" s="70">
        <v>2016.2</v>
      </c>
      <c r="M715" s="23"/>
      <c r="N715" s="70"/>
      <c r="O715" s="70"/>
      <c r="P715" s="23"/>
      <c r="Q715" s="23">
        <f>SUM(L715:P715)</f>
        <v>2016.2</v>
      </c>
      <c r="R715" s="23"/>
      <c r="S715" s="70"/>
      <c r="T715" s="70"/>
      <c r="U715" s="70"/>
      <c r="V715" s="23"/>
      <c r="W715" s="23">
        <f>+V715+Q715</f>
        <v>2016.2</v>
      </c>
      <c r="X715" s="23">
        <f>Q715/W715*100</f>
        <v>100</v>
      </c>
      <c r="Y715" s="23"/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53</v>
      </c>
      <c r="K716" s="53"/>
      <c r="L716" s="70">
        <f>(L715/L713)*100</f>
        <v>99.46719289590527</v>
      </c>
      <c r="M716" s="23"/>
      <c r="N716" s="70"/>
      <c r="O716" s="70"/>
      <c r="P716" s="23"/>
      <c r="Q716" s="23">
        <f>(Q715/Q713)*100</f>
        <v>99.46719289590527</v>
      </c>
      <c r="R716" s="23"/>
      <c r="S716" s="70"/>
      <c r="T716" s="70"/>
      <c r="U716" s="70"/>
      <c r="V716" s="23"/>
      <c r="W716" s="23">
        <f>(W715/W713)*100</f>
        <v>99.46719289590527</v>
      </c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54</v>
      </c>
      <c r="K717" s="53"/>
      <c r="L717" s="70">
        <f>(L715/L714)*100</f>
        <v>87.36458965248288</v>
      </c>
      <c r="M717" s="23"/>
      <c r="N717" s="70"/>
      <c r="O717" s="70"/>
      <c r="P717" s="23"/>
      <c r="Q717" s="23">
        <f>(Q715/Q714)*100</f>
        <v>87.36458965248288</v>
      </c>
      <c r="R717" s="23"/>
      <c r="S717" s="70"/>
      <c r="T717" s="70"/>
      <c r="U717" s="70"/>
      <c r="V717" s="23"/>
      <c r="W717" s="23">
        <f>(W715/W714)*100</f>
        <v>87.36458965248288</v>
      </c>
      <c r="X717" s="23"/>
      <c r="Y717" s="23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/>
      <c r="K718" s="53"/>
      <c r="L718" s="70"/>
      <c r="M718" s="23"/>
      <c r="N718" s="70"/>
      <c r="O718" s="70"/>
      <c r="P718" s="23"/>
      <c r="Q718" s="23"/>
      <c r="R718" s="23"/>
      <c r="S718" s="70"/>
      <c r="T718" s="70"/>
      <c r="U718" s="70"/>
      <c r="V718" s="23"/>
      <c r="W718" s="23"/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/>
      <c r="K719" s="53"/>
      <c r="L719" s="70"/>
      <c r="M719" s="23"/>
      <c r="N719" s="70"/>
      <c r="O719" s="70"/>
      <c r="P719" s="23"/>
      <c r="Q719" s="23"/>
      <c r="R719" s="23"/>
      <c r="S719" s="70"/>
      <c r="T719" s="70"/>
      <c r="U719" s="70"/>
      <c r="V719" s="23"/>
      <c r="W719" s="23"/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201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40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180</v>
      </c>
      <c r="C729" s="51" t="s">
        <v>182</v>
      </c>
      <c r="D729" s="51" t="s">
        <v>57</v>
      </c>
      <c r="E729" s="51" t="s">
        <v>60</v>
      </c>
      <c r="F729" s="51" t="s">
        <v>184</v>
      </c>
      <c r="G729" s="51" t="s">
        <v>72</v>
      </c>
      <c r="H729" s="51" t="s">
        <v>69</v>
      </c>
      <c r="I729" s="61"/>
      <c r="J729" s="54" t="s">
        <v>70</v>
      </c>
      <c r="K729" s="55"/>
      <c r="L729" s="70"/>
      <c r="M729" s="70"/>
      <c r="N729" s="70"/>
      <c r="O729" s="70"/>
      <c r="P729" s="70"/>
      <c r="Q729" s="70"/>
      <c r="R729" s="70"/>
      <c r="S729" s="70"/>
      <c r="T729" s="70"/>
      <c r="U729" s="74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50</v>
      </c>
      <c r="K730" s="55"/>
      <c r="L730" s="70">
        <v>4432</v>
      </c>
      <c r="M730" s="70"/>
      <c r="N730" s="70"/>
      <c r="O730" s="70"/>
      <c r="P730" s="70"/>
      <c r="Q730" s="70">
        <f>SUM(L730:P730)</f>
        <v>4432</v>
      </c>
      <c r="R730" s="70"/>
      <c r="S730" s="70"/>
      <c r="T730" s="70"/>
      <c r="U730" s="70"/>
      <c r="V730" s="23"/>
      <c r="W730" s="23">
        <f>+V730+Q730</f>
        <v>4432</v>
      </c>
      <c r="X730" s="23">
        <f>Q730/W730*100</f>
        <v>100</v>
      </c>
      <c r="Y730" s="23">
        <f>V730/W730*100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51</v>
      </c>
      <c r="K731" s="53"/>
      <c r="L731" s="70">
        <v>5066.8</v>
      </c>
      <c r="M731" s="70"/>
      <c r="N731" s="70"/>
      <c r="O731" s="70"/>
      <c r="P731" s="70"/>
      <c r="Q731" s="23">
        <f>SUM(L731:P731)</f>
        <v>5066.8</v>
      </c>
      <c r="R731" s="70"/>
      <c r="S731" s="70"/>
      <c r="T731" s="70"/>
      <c r="U731" s="70"/>
      <c r="V731" s="23"/>
      <c r="W731" s="23">
        <f>+V731+Q731</f>
        <v>5066.8</v>
      </c>
      <c r="X731" s="23">
        <f>Q731/W731*100</f>
        <v>100</v>
      </c>
      <c r="Y731" s="23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52</v>
      </c>
      <c r="K732" s="53"/>
      <c r="L732" s="70">
        <v>4967.8</v>
      </c>
      <c r="M732" s="23"/>
      <c r="N732" s="70"/>
      <c r="O732" s="70"/>
      <c r="P732" s="23"/>
      <c r="Q732" s="23">
        <f>SUM(L732:P732)</f>
        <v>4967.8</v>
      </c>
      <c r="R732" s="23"/>
      <c r="S732" s="70"/>
      <c r="T732" s="70"/>
      <c r="U732" s="70"/>
      <c r="V732" s="23"/>
      <c r="W732" s="23">
        <f>+V732+Q732</f>
        <v>4967.8</v>
      </c>
      <c r="X732" s="23">
        <f>Q732/W732*100</f>
        <v>100</v>
      </c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53</v>
      </c>
      <c r="K733" s="53"/>
      <c r="L733" s="70">
        <f>(L732/L730)*100</f>
        <v>112.0893501805054</v>
      </c>
      <c r="M733" s="23"/>
      <c r="N733" s="70"/>
      <c r="O733" s="70"/>
      <c r="P733" s="23"/>
      <c r="Q733" s="23">
        <f>(Q732/Q730)*100</f>
        <v>112.0893501805054</v>
      </c>
      <c r="R733" s="23"/>
      <c r="S733" s="70"/>
      <c r="T733" s="70"/>
      <c r="U733" s="70"/>
      <c r="V733" s="23"/>
      <c r="W733" s="23">
        <f>(W732/W730)*100</f>
        <v>112.0893501805054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54</v>
      </c>
      <c r="K734" s="53"/>
      <c r="L734" s="70">
        <f>(L732/L731)*100</f>
        <v>98.04610404989343</v>
      </c>
      <c r="M734" s="23"/>
      <c r="N734" s="70"/>
      <c r="O734" s="70"/>
      <c r="P734" s="23"/>
      <c r="Q734" s="23">
        <f>(Q732/Q731)*100</f>
        <v>98.04610404989343</v>
      </c>
      <c r="R734" s="23"/>
      <c r="S734" s="70"/>
      <c r="T734" s="70"/>
      <c r="U734" s="70"/>
      <c r="V734" s="23"/>
      <c r="W734" s="23">
        <f>(W732/W731)*100</f>
        <v>98.04610404989343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/>
      <c r="K735" s="53"/>
      <c r="L735" s="70"/>
      <c r="M735" s="23"/>
      <c r="N735" s="70"/>
      <c r="O735" s="70"/>
      <c r="P735" s="23"/>
      <c r="Q735" s="23"/>
      <c r="R735" s="23"/>
      <c r="S735" s="70"/>
      <c r="T735" s="70"/>
      <c r="U735" s="70"/>
      <c r="V735" s="23"/>
      <c r="W735" s="23">
        <f>+V735+Q735</f>
        <v>0</v>
      </c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 t="s">
        <v>84</v>
      </c>
      <c r="I736" s="61"/>
      <c r="J736" s="52" t="s">
        <v>85</v>
      </c>
      <c r="K736" s="53"/>
      <c r="L736" s="70"/>
      <c r="M736" s="23"/>
      <c r="N736" s="70"/>
      <c r="O736" s="70"/>
      <c r="P736" s="23"/>
      <c r="Q736" s="23"/>
      <c r="R736" s="23"/>
      <c r="S736" s="70"/>
      <c r="T736" s="70"/>
      <c r="U736" s="70"/>
      <c r="V736" s="23"/>
      <c r="W736" s="23">
        <f>+V736+Q736</f>
        <v>0</v>
      </c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50</v>
      </c>
      <c r="K737" s="53"/>
      <c r="L737" s="70">
        <v>3891.9</v>
      </c>
      <c r="M737" s="23"/>
      <c r="N737" s="70"/>
      <c r="O737" s="70"/>
      <c r="P737" s="23"/>
      <c r="Q737" s="23">
        <f>SUM(L737:P737)</f>
        <v>3891.9</v>
      </c>
      <c r="R737" s="23"/>
      <c r="S737" s="70"/>
      <c r="T737" s="70"/>
      <c r="U737" s="70"/>
      <c r="V737" s="23">
        <f>SUM(R737:U737)</f>
        <v>0</v>
      </c>
      <c r="W737" s="23">
        <f>+V737+Q737</f>
        <v>3891.9</v>
      </c>
      <c r="X737" s="23">
        <f>Q737/W737*100</f>
        <v>100</v>
      </c>
      <c r="Y737" s="23">
        <f>V737/W737*100</f>
        <v>0</v>
      </c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51</v>
      </c>
      <c r="K738" s="53"/>
      <c r="L738" s="70">
        <v>4499.7</v>
      </c>
      <c r="M738" s="23"/>
      <c r="N738" s="70"/>
      <c r="O738" s="70"/>
      <c r="P738" s="23"/>
      <c r="Q738" s="23">
        <f>SUM(L738:P738)</f>
        <v>4499.7</v>
      </c>
      <c r="R738" s="23"/>
      <c r="S738" s="70"/>
      <c r="T738" s="70"/>
      <c r="U738" s="70"/>
      <c r="V738" s="23"/>
      <c r="W738" s="23">
        <f>+V738+Q738</f>
        <v>4499.7</v>
      </c>
      <c r="X738" s="23">
        <f>Q738/W738*100</f>
        <v>100</v>
      </c>
      <c r="Y738" s="23"/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52</v>
      </c>
      <c r="K739" s="53"/>
      <c r="L739" s="70">
        <v>3465.1</v>
      </c>
      <c r="M739" s="23"/>
      <c r="N739" s="70"/>
      <c r="O739" s="70"/>
      <c r="P739" s="23"/>
      <c r="Q739" s="23">
        <f>SUM(L739:P739)</f>
        <v>3465.1</v>
      </c>
      <c r="R739" s="23"/>
      <c r="S739" s="70"/>
      <c r="T739" s="70"/>
      <c r="U739" s="70"/>
      <c r="V739" s="23"/>
      <c r="W739" s="23">
        <f>+V739+Q739</f>
        <v>3465.1</v>
      </c>
      <c r="X739" s="23">
        <f>Q739/W739*100</f>
        <v>100</v>
      </c>
      <c r="Y739" s="23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53</v>
      </c>
      <c r="K740" s="53"/>
      <c r="L740" s="70">
        <f>(L739/L737)*100</f>
        <v>89.03363395770702</v>
      </c>
      <c r="M740" s="23"/>
      <c r="N740" s="70"/>
      <c r="O740" s="70"/>
      <c r="P740" s="23"/>
      <c r="Q740" s="23">
        <f>(Q739/Q737)*100</f>
        <v>89.03363395770702</v>
      </c>
      <c r="R740" s="23"/>
      <c r="S740" s="70"/>
      <c r="T740" s="70"/>
      <c r="U740" s="70"/>
      <c r="V740" s="23"/>
      <c r="W740" s="23">
        <f>(W739/W737)*100</f>
        <v>89.03363395770702</v>
      </c>
      <c r="X740" s="23"/>
      <c r="Y740" s="23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54</v>
      </c>
      <c r="K741" s="53"/>
      <c r="L741" s="70">
        <f>(L739/L738)*100</f>
        <v>77.00735604595862</v>
      </c>
      <c r="M741" s="23"/>
      <c r="N741" s="70"/>
      <c r="O741" s="70"/>
      <c r="P741" s="23"/>
      <c r="Q741" s="23">
        <f>(Q739/Q738)*100</f>
        <v>77.00735604595862</v>
      </c>
      <c r="R741" s="23"/>
      <c r="S741" s="70"/>
      <c r="T741" s="70"/>
      <c r="U741" s="70"/>
      <c r="V741" s="23"/>
      <c r="W741" s="23">
        <f>(W739/W738)*100</f>
        <v>77.00735604595862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/>
      <c r="K742" s="53"/>
      <c r="L742" s="70"/>
      <c r="M742" s="23"/>
      <c r="N742" s="70"/>
      <c r="O742" s="70"/>
      <c r="P742" s="23"/>
      <c r="Q742" s="23"/>
      <c r="R742" s="23"/>
      <c r="S742" s="70"/>
      <c r="T742" s="70"/>
      <c r="U742" s="70"/>
      <c r="V742" s="23"/>
      <c r="W742" s="23"/>
      <c r="X742" s="23"/>
      <c r="Y742" s="23"/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 t="s">
        <v>89</v>
      </c>
      <c r="I743" s="52"/>
      <c r="J743" s="52" t="s">
        <v>90</v>
      </c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50</v>
      </c>
      <c r="K744" s="53"/>
      <c r="L744" s="70">
        <v>1594.8</v>
      </c>
      <c r="M744" s="23"/>
      <c r="N744" s="70"/>
      <c r="O744" s="70"/>
      <c r="P744" s="23"/>
      <c r="Q744" s="23">
        <f>SUM(L744:P744)</f>
        <v>1594.8</v>
      </c>
      <c r="R744" s="23"/>
      <c r="S744" s="70"/>
      <c r="T744" s="70"/>
      <c r="U744" s="70"/>
      <c r="V744" s="23"/>
      <c r="W744" s="23">
        <f>+V744+Q744</f>
        <v>1594.8</v>
      </c>
      <c r="X744" s="23">
        <f>Q744/W744*100</f>
        <v>100</v>
      </c>
      <c r="Y744" s="23">
        <f>V744/W744*100</f>
        <v>0</v>
      </c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51</v>
      </c>
      <c r="K745" s="53"/>
      <c r="L745" s="70">
        <v>1838.3</v>
      </c>
      <c r="M745" s="23"/>
      <c r="N745" s="70"/>
      <c r="O745" s="70"/>
      <c r="P745" s="23"/>
      <c r="Q745" s="23">
        <f>SUM(L745:P745)</f>
        <v>1838.3</v>
      </c>
      <c r="R745" s="23"/>
      <c r="S745" s="70"/>
      <c r="T745" s="70"/>
      <c r="U745" s="70"/>
      <c r="V745" s="23"/>
      <c r="W745" s="23">
        <f>+V745+Q745</f>
        <v>1838.3</v>
      </c>
      <c r="X745" s="23">
        <f>Q745/W745*100</f>
        <v>100</v>
      </c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52</v>
      </c>
      <c r="K746" s="53"/>
      <c r="L746" s="70">
        <v>1725.2</v>
      </c>
      <c r="M746" s="23"/>
      <c r="N746" s="70"/>
      <c r="O746" s="70"/>
      <c r="P746" s="23"/>
      <c r="Q746" s="23">
        <f>SUM(L746:P746)</f>
        <v>1725.2</v>
      </c>
      <c r="R746" s="23"/>
      <c r="S746" s="70"/>
      <c r="T746" s="70"/>
      <c r="U746" s="70"/>
      <c r="V746" s="23"/>
      <c r="W746" s="23">
        <f>+V746+Q746</f>
        <v>1725.2</v>
      </c>
      <c r="X746" s="23">
        <f>Q746/W746*100</f>
        <v>100</v>
      </c>
      <c r="Y746" s="23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53</v>
      </c>
      <c r="K747" s="53"/>
      <c r="L747" s="70">
        <f>(L746/L744)*100</f>
        <v>108.17657386506146</v>
      </c>
      <c r="M747" s="23"/>
      <c r="N747" s="70"/>
      <c r="O747" s="70"/>
      <c r="P747" s="23"/>
      <c r="Q747" s="23">
        <f>(Q746/Q744)*100</f>
        <v>108.17657386506146</v>
      </c>
      <c r="R747" s="23"/>
      <c r="S747" s="70"/>
      <c r="T747" s="70"/>
      <c r="U747" s="70"/>
      <c r="V747" s="23"/>
      <c r="W747" s="23">
        <f>(W746/W744)*100</f>
        <v>108.17657386506146</v>
      </c>
      <c r="X747" s="23"/>
      <c r="Y747" s="23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54</v>
      </c>
      <c r="K748" s="53"/>
      <c r="L748" s="70">
        <f>(L746/L745)*100</f>
        <v>93.8475765653049</v>
      </c>
      <c r="M748" s="23"/>
      <c r="N748" s="70"/>
      <c r="O748" s="70"/>
      <c r="P748" s="23"/>
      <c r="Q748" s="23">
        <f>(Q746/Q745)*100</f>
        <v>93.8475765653049</v>
      </c>
      <c r="R748" s="23"/>
      <c r="S748" s="70"/>
      <c r="T748" s="70"/>
      <c r="U748" s="70"/>
      <c r="V748" s="23"/>
      <c r="W748" s="23">
        <f>(W746/W745)*100</f>
        <v>93.8475765653049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/>
      <c r="K749" s="53"/>
      <c r="L749" s="70"/>
      <c r="M749" s="23"/>
      <c r="N749" s="70"/>
      <c r="O749" s="70"/>
      <c r="P749" s="23"/>
      <c r="Q749" s="23"/>
      <c r="R749" s="23"/>
      <c r="S749" s="70"/>
      <c r="T749" s="70"/>
      <c r="U749" s="70"/>
      <c r="V749" s="23"/>
      <c r="W749" s="23"/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 t="s">
        <v>130</v>
      </c>
      <c r="I750" s="61"/>
      <c r="J750" s="52" t="s">
        <v>131</v>
      </c>
      <c r="K750" s="53"/>
      <c r="L750" s="70"/>
      <c r="M750" s="23"/>
      <c r="N750" s="70"/>
      <c r="O750" s="70"/>
      <c r="P750" s="23"/>
      <c r="Q750" s="23"/>
      <c r="R750" s="23"/>
      <c r="S750" s="70"/>
      <c r="T750" s="70"/>
      <c r="U750" s="70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 t="s">
        <v>50</v>
      </c>
      <c r="K751" s="53"/>
      <c r="L751" s="70">
        <v>1877.4</v>
      </c>
      <c r="M751" s="23"/>
      <c r="N751" s="70"/>
      <c r="O751" s="70"/>
      <c r="P751" s="23"/>
      <c r="Q751" s="23">
        <f>SUM(L751:P751)</f>
        <v>1877.4</v>
      </c>
      <c r="R751" s="23"/>
      <c r="S751" s="70"/>
      <c r="T751" s="70"/>
      <c r="U751" s="70"/>
      <c r="V751" s="23"/>
      <c r="W751" s="23">
        <f>+V751+Q751</f>
        <v>1877.4</v>
      </c>
      <c r="X751" s="23">
        <f>Q751/W751*100</f>
        <v>100</v>
      </c>
      <c r="Y751" s="23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 t="s">
        <v>51</v>
      </c>
      <c r="K752" s="53"/>
      <c r="L752" s="21">
        <v>2214.8</v>
      </c>
      <c r="M752" s="21"/>
      <c r="N752" s="21"/>
      <c r="O752" s="21"/>
      <c r="P752" s="21"/>
      <c r="Q752" s="21">
        <f>SUM(L752:P752)</f>
        <v>2214.8</v>
      </c>
      <c r="R752" s="21"/>
      <c r="S752" s="21"/>
      <c r="T752" s="21"/>
      <c r="U752" s="21"/>
      <c r="V752" s="21"/>
      <c r="W752" s="21">
        <f>+V752+Q752</f>
        <v>2214.8</v>
      </c>
      <c r="X752" s="21">
        <f>Q752/W752*100</f>
        <v>100</v>
      </c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52</v>
      </c>
      <c r="K753" s="53"/>
      <c r="L753" s="70">
        <v>2189.4</v>
      </c>
      <c r="M753" s="23"/>
      <c r="N753" s="70"/>
      <c r="O753" s="70"/>
      <c r="P753" s="23"/>
      <c r="Q753" s="23">
        <f>SUM(L753:P753)</f>
        <v>2189.4</v>
      </c>
      <c r="R753" s="23"/>
      <c r="S753" s="70"/>
      <c r="T753" s="70"/>
      <c r="U753" s="70"/>
      <c r="V753" s="23"/>
      <c r="W753" s="23">
        <f>+V753+Q753</f>
        <v>2189.4</v>
      </c>
      <c r="X753" s="23">
        <f>Q753/W753*100</f>
        <v>100</v>
      </c>
      <c r="Y753" s="23"/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53</v>
      </c>
      <c r="K754" s="53"/>
      <c r="L754" s="70">
        <f>(L753/L751)*100</f>
        <v>116.61872802812401</v>
      </c>
      <c r="M754" s="23"/>
      <c r="N754" s="70"/>
      <c r="O754" s="70"/>
      <c r="P754" s="23"/>
      <c r="Q754" s="23">
        <f>(Q753/Q751)*100</f>
        <v>116.61872802812401</v>
      </c>
      <c r="R754" s="23"/>
      <c r="S754" s="70"/>
      <c r="T754" s="70"/>
      <c r="U754" s="70"/>
      <c r="V754" s="23"/>
      <c r="W754" s="23">
        <f>(W753/W751)*100</f>
        <v>116.61872802812401</v>
      </c>
      <c r="X754" s="23"/>
      <c r="Y754" s="23"/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54</v>
      </c>
      <c r="K755" s="53"/>
      <c r="L755" s="70">
        <f>(L753/L752)*100</f>
        <v>98.85316958641863</v>
      </c>
      <c r="M755" s="23"/>
      <c r="N755" s="70"/>
      <c r="O755" s="70"/>
      <c r="P755" s="23"/>
      <c r="Q755" s="23">
        <f>(Q753/Q752)*100</f>
        <v>98.85316958641863</v>
      </c>
      <c r="R755" s="23"/>
      <c r="S755" s="70"/>
      <c r="T755" s="70"/>
      <c r="U755" s="70"/>
      <c r="V755" s="23"/>
      <c r="W755" s="23">
        <f>(W753/W752)*100</f>
        <v>98.85316958641863</v>
      </c>
      <c r="X755" s="23"/>
      <c r="Y755" s="23"/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/>
      <c r="K756" s="53"/>
      <c r="L756" s="70"/>
      <c r="M756" s="23"/>
      <c r="N756" s="70"/>
      <c r="O756" s="70"/>
      <c r="P756" s="23"/>
      <c r="Q756" s="23"/>
      <c r="R756" s="23"/>
      <c r="S756" s="70"/>
      <c r="T756" s="70"/>
      <c r="U756" s="70"/>
      <c r="V756" s="23"/>
      <c r="W756" s="23"/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 t="s">
        <v>75</v>
      </c>
      <c r="I757" s="61"/>
      <c r="J757" s="52" t="s">
        <v>76</v>
      </c>
      <c r="K757" s="53"/>
      <c r="L757" s="70"/>
      <c r="M757" s="23"/>
      <c r="N757" s="70"/>
      <c r="O757" s="70"/>
      <c r="P757" s="23"/>
      <c r="Q757" s="23"/>
      <c r="R757" s="23"/>
      <c r="S757" s="70"/>
      <c r="T757" s="70"/>
      <c r="U757" s="70"/>
      <c r="V757" s="23"/>
      <c r="W757" s="23"/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 t="s">
        <v>77</v>
      </c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/>
      <c r="I759" s="61"/>
      <c r="J759" s="52" t="s">
        <v>50</v>
      </c>
      <c r="K759" s="53"/>
      <c r="L759" s="70">
        <v>6609</v>
      </c>
      <c r="M759" s="23"/>
      <c r="N759" s="70"/>
      <c r="O759" s="70"/>
      <c r="P759" s="23"/>
      <c r="Q759" s="23">
        <f>SUM(L759:P759)</f>
        <v>6609</v>
      </c>
      <c r="R759" s="23"/>
      <c r="S759" s="70"/>
      <c r="T759" s="70"/>
      <c r="U759" s="70"/>
      <c r="V759" s="23"/>
      <c r="W759" s="23">
        <f>+V759+Q759</f>
        <v>6609</v>
      </c>
      <c r="X759" s="23">
        <f>Q759/W759*100</f>
        <v>100</v>
      </c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51</v>
      </c>
      <c r="K760" s="53"/>
      <c r="L760" s="70">
        <v>6215</v>
      </c>
      <c r="M760" s="23"/>
      <c r="N760" s="70"/>
      <c r="O760" s="70"/>
      <c r="P760" s="23"/>
      <c r="Q760" s="23">
        <f>SUM(L760:P760)</f>
        <v>6215</v>
      </c>
      <c r="R760" s="23"/>
      <c r="S760" s="70"/>
      <c r="T760" s="70"/>
      <c r="U760" s="70"/>
      <c r="V760" s="23"/>
      <c r="W760" s="23">
        <f>+V760+Q760</f>
        <v>6215</v>
      </c>
      <c r="X760" s="23">
        <f>Q760/W760*100</f>
        <v>100</v>
      </c>
      <c r="Y760" s="23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52</v>
      </c>
      <c r="K761" s="53"/>
      <c r="L761" s="70">
        <v>5919.4</v>
      </c>
      <c r="M761" s="23"/>
      <c r="N761" s="70"/>
      <c r="O761" s="70"/>
      <c r="P761" s="23"/>
      <c r="Q761" s="23">
        <f>SUM(L761:P761)</f>
        <v>5919.4</v>
      </c>
      <c r="R761" s="23"/>
      <c r="S761" s="70"/>
      <c r="T761" s="70"/>
      <c r="U761" s="70"/>
      <c r="V761" s="23"/>
      <c r="W761" s="23">
        <f>+V761+Q761</f>
        <v>5919.4</v>
      </c>
      <c r="X761" s="23">
        <f>Q761/W761*100</f>
        <v>100</v>
      </c>
      <c r="Y761" s="23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53</v>
      </c>
      <c r="K762" s="53"/>
      <c r="L762" s="70">
        <f>(L761/L759)*100</f>
        <v>89.5657436828567</v>
      </c>
      <c r="M762" s="23"/>
      <c r="N762" s="70"/>
      <c r="O762" s="70"/>
      <c r="P762" s="23"/>
      <c r="Q762" s="23">
        <f>(Q761/Q759)*100</f>
        <v>89.5657436828567</v>
      </c>
      <c r="R762" s="23"/>
      <c r="S762" s="70"/>
      <c r="T762" s="70"/>
      <c r="U762" s="70"/>
      <c r="V762" s="23"/>
      <c r="W762" s="23">
        <f>(W761/W759)*100</f>
        <v>89.5657436828567</v>
      </c>
      <c r="X762" s="23"/>
      <c r="Y762" s="23"/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54</v>
      </c>
      <c r="K763" s="53"/>
      <c r="L763" s="70">
        <f>(L761/L760)*100</f>
        <v>95.24376508447304</v>
      </c>
      <c r="M763" s="23"/>
      <c r="N763" s="70"/>
      <c r="O763" s="70"/>
      <c r="P763" s="23"/>
      <c r="Q763" s="23">
        <f>(Q761/Q760)*100</f>
        <v>95.24376508447304</v>
      </c>
      <c r="R763" s="23"/>
      <c r="S763" s="70"/>
      <c r="T763" s="70"/>
      <c r="U763" s="70"/>
      <c r="V763" s="23"/>
      <c r="W763" s="23">
        <f>(W761/W760)*100</f>
        <v>95.24376508447304</v>
      </c>
      <c r="X763" s="23"/>
      <c r="Y763" s="23"/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/>
      <c r="K764" s="53"/>
      <c r="L764" s="70"/>
      <c r="M764" s="23"/>
      <c r="N764" s="70"/>
      <c r="O764" s="70"/>
      <c r="P764" s="23"/>
      <c r="Q764" s="23"/>
      <c r="R764" s="23"/>
      <c r="S764" s="70"/>
      <c r="T764" s="70"/>
      <c r="U764" s="70"/>
      <c r="V764" s="23"/>
      <c r="W764" s="23"/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202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40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180</v>
      </c>
      <c r="C774" s="51" t="s">
        <v>182</v>
      </c>
      <c r="D774" s="51" t="s">
        <v>57</v>
      </c>
      <c r="E774" s="51" t="s">
        <v>60</v>
      </c>
      <c r="F774" s="51" t="s">
        <v>184</v>
      </c>
      <c r="G774" s="51" t="s">
        <v>72</v>
      </c>
      <c r="H774" s="51" t="s">
        <v>96</v>
      </c>
      <c r="I774" s="61"/>
      <c r="J774" s="54" t="s">
        <v>97</v>
      </c>
      <c r="K774" s="55"/>
      <c r="L774" s="70"/>
      <c r="M774" s="70"/>
      <c r="N774" s="70"/>
      <c r="O774" s="70"/>
      <c r="P774" s="70"/>
      <c r="Q774" s="70"/>
      <c r="R774" s="70"/>
      <c r="S774" s="70"/>
      <c r="T774" s="70"/>
      <c r="U774" s="74"/>
      <c r="V774" s="23"/>
      <c r="W774" s="23">
        <f aca="true" t="shared" si="60" ref="W774:W779">+V774+Q774</f>
        <v>0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209</v>
      </c>
      <c r="K775" s="55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23"/>
      <c r="W775" s="23">
        <f t="shared" si="60"/>
        <v>0</v>
      </c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 t="s">
        <v>50</v>
      </c>
      <c r="K776" s="53"/>
      <c r="L776" s="70"/>
      <c r="M776" s="70"/>
      <c r="N776" s="70"/>
      <c r="O776" s="70"/>
      <c r="P776" s="70"/>
      <c r="Q776" s="23">
        <f>SUM(L776:P776)</f>
        <v>0</v>
      </c>
      <c r="R776" s="70"/>
      <c r="S776" s="70"/>
      <c r="T776" s="70"/>
      <c r="U776" s="70"/>
      <c r="V776" s="23"/>
      <c r="W776" s="23">
        <f t="shared" si="60"/>
        <v>0</v>
      </c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1"/>
      <c r="J777" s="52" t="s">
        <v>51</v>
      </c>
      <c r="K777" s="53"/>
      <c r="L777" s="70">
        <v>1283.2</v>
      </c>
      <c r="M777" s="23"/>
      <c r="N777" s="70"/>
      <c r="O777" s="70"/>
      <c r="P777" s="23"/>
      <c r="Q777" s="23">
        <f>SUM(L777:P777)</f>
        <v>1283.2</v>
      </c>
      <c r="R777" s="23"/>
      <c r="S777" s="70"/>
      <c r="T777" s="70"/>
      <c r="U777" s="70"/>
      <c r="V777" s="23"/>
      <c r="W777" s="23">
        <f t="shared" si="60"/>
        <v>1283.2</v>
      </c>
      <c r="X777" s="23">
        <f>Q777/W777*100</f>
        <v>100</v>
      </c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52</v>
      </c>
      <c r="K778" s="53"/>
      <c r="L778" s="70">
        <v>1246.8</v>
      </c>
      <c r="M778" s="23"/>
      <c r="N778" s="70"/>
      <c r="O778" s="70"/>
      <c r="P778" s="23"/>
      <c r="Q778" s="23">
        <f>SUM(L778:P778)</f>
        <v>1246.8</v>
      </c>
      <c r="R778" s="23"/>
      <c r="S778" s="70"/>
      <c r="T778" s="70"/>
      <c r="U778" s="70"/>
      <c r="V778" s="23"/>
      <c r="W778" s="23">
        <f t="shared" si="60"/>
        <v>1246.8</v>
      </c>
      <c r="X778" s="23">
        <f>Q778/W778*100</f>
        <v>100</v>
      </c>
      <c r="Y778" s="23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53</v>
      </c>
      <c r="K779" s="53"/>
      <c r="L779" s="70"/>
      <c r="M779" s="23"/>
      <c r="N779" s="70"/>
      <c r="O779" s="70"/>
      <c r="P779" s="23"/>
      <c r="Q779" s="23"/>
      <c r="R779" s="23"/>
      <c r="S779" s="70"/>
      <c r="T779" s="70"/>
      <c r="U779" s="70"/>
      <c r="V779" s="23"/>
      <c r="W779" s="23">
        <f t="shared" si="60"/>
        <v>0</v>
      </c>
      <c r="X779" s="23"/>
      <c r="Y779" s="23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54</v>
      </c>
      <c r="K780" s="53"/>
      <c r="L780" s="70">
        <f>(L778/L777)*100</f>
        <v>97.16334164588528</v>
      </c>
      <c r="M780" s="23"/>
      <c r="N780" s="70"/>
      <c r="O780" s="70"/>
      <c r="P780" s="23"/>
      <c r="Q780" s="23">
        <f>(Q778/Q777)*100</f>
        <v>97.16334164588528</v>
      </c>
      <c r="R780" s="23"/>
      <c r="S780" s="70"/>
      <c r="T780" s="70"/>
      <c r="U780" s="70"/>
      <c r="V780" s="23"/>
      <c r="W780" s="23">
        <f>(W778/W777)*100</f>
        <v>97.16334164588528</v>
      </c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/>
      <c r="K781" s="53"/>
      <c r="L781" s="70"/>
      <c r="M781" s="23"/>
      <c r="N781" s="70"/>
      <c r="O781" s="70"/>
      <c r="P781" s="23"/>
      <c r="Q781" s="23"/>
      <c r="R781" s="23"/>
      <c r="S781" s="70"/>
      <c r="T781" s="70"/>
      <c r="U781" s="70"/>
      <c r="V781" s="23"/>
      <c r="W781" s="23"/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 t="s">
        <v>101</v>
      </c>
      <c r="I782" s="61"/>
      <c r="J782" s="52" t="s">
        <v>102</v>
      </c>
      <c r="K782" s="53"/>
      <c r="L782" s="70"/>
      <c r="M782" s="23"/>
      <c r="N782" s="70"/>
      <c r="O782" s="70"/>
      <c r="P782" s="23"/>
      <c r="Q782" s="23"/>
      <c r="R782" s="23"/>
      <c r="S782" s="70"/>
      <c r="T782" s="70"/>
      <c r="U782" s="70"/>
      <c r="V782" s="23"/>
      <c r="W782" s="23"/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 t="s">
        <v>50</v>
      </c>
      <c r="K783" s="53"/>
      <c r="L783" s="70">
        <v>6723.2</v>
      </c>
      <c r="M783" s="23"/>
      <c r="N783" s="70"/>
      <c r="O783" s="70"/>
      <c r="P783" s="23"/>
      <c r="Q783" s="23">
        <f>SUM(L783:P783)</f>
        <v>6723.2</v>
      </c>
      <c r="R783" s="23"/>
      <c r="S783" s="70"/>
      <c r="T783" s="70"/>
      <c r="U783" s="70"/>
      <c r="V783" s="23"/>
      <c r="W783" s="23">
        <f>+V783+Q783</f>
        <v>6723.2</v>
      </c>
      <c r="X783" s="23">
        <f>Q783/W783*100</f>
        <v>100</v>
      </c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2" t="s">
        <v>51</v>
      </c>
      <c r="K784" s="53"/>
      <c r="L784" s="70">
        <v>8125</v>
      </c>
      <c r="M784" s="23"/>
      <c r="N784" s="70"/>
      <c r="O784" s="70"/>
      <c r="P784" s="23"/>
      <c r="Q784" s="23">
        <f>SUM(L784:P784)</f>
        <v>8125</v>
      </c>
      <c r="R784" s="23"/>
      <c r="S784" s="70"/>
      <c r="T784" s="70"/>
      <c r="U784" s="70"/>
      <c r="V784" s="23"/>
      <c r="W784" s="23">
        <f>+V784+Q784</f>
        <v>8125</v>
      </c>
      <c r="X784" s="23">
        <f>Q784/W784*100</f>
        <v>100</v>
      </c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52</v>
      </c>
      <c r="K785" s="53"/>
      <c r="L785" s="70">
        <v>7326.7</v>
      </c>
      <c r="M785" s="23"/>
      <c r="N785" s="70"/>
      <c r="O785" s="70"/>
      <c r="P785" s="23"/>
      <c r="Q785" s="23">
        <f>SUM(L785:P785)</f>
        <v>7326.7</v>
      </c>
      <c r="R785" s="23"/>
      <c r="S785" s="70"/>
      <c r="T785" s="70"/>
      <c r="U785" s="70"/>
      <c r="V785" s="23"/>
      <c r="W785" s="23">
        <f>+V785+Q785</f>
        <v>7326.7</v>
      </c>
      <c r="X785" s="23">
        <f>Q785/W785*100</f>
        <v>100</v>
      </c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53</v>
      </c>
      <c r="K786" s="53"/>
      <c r="L786" s="70">
        <f>(L785/L783)*100</f>
        <v>108.97638029509757</v>
      </c>
      <c r="M786" s="23"/>
      <c r="N786" s="70"/>
      <c r="O786" s="70"/>
      <c r="P786" s="23"/>
      <c r="Q786" s="23">
        <f>(Q785/Q783)*100</f>
        <v>108.97638029509757</v>
      </c>
      <c r="R786" s="23"/>
      <c r="S786" s="70"/>
      <c r="T786" s="70"/>
      <c r="U786" s="70"/>
      <c r="V786" s="23"/>
      <c r="W786" s="23">
        <f>(W785/W783)*100</f>
        <v>108.97638029509757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54</v>
      </c>
      <c r="K787" s="53"/>
      <c r="L787" s="70">
        <f>(L785/L784)*100</f>
        <v>90.17476923076923</v>
      </c>
      <c r="M787" s="23"/>
      <c r="N787" s="70"/>
      <c r="O787" s="70"/>
      <c r="P787" s="23"/>
      <c r="Q787" s="23">
        <f>(Q785/Q784)*100</f>
        <v>90.17476923076923</v>
      </c>
      <c r="R787" s="23"/>
      <c r="S787" s="70"/>
      <c r="T787" s="70"/>
      <c r="U787" s="70"/>
      <c r="V787" s="23"/>
      <c r="W787" s="23">
        <f>(W785/W784)*100</f>
        <v>90.17476923076923</v>
      </c>
      <c r="X787" s="23"/>
      <c r="Y787" s="23"/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/>
      <c r="K788" s="53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 t="s">
        <v>108</v>
      </c>
      <c r="I789" s="61"/>
      <c r="J789" s="52" t="s">
        <v>109</v>
      </c>
      <c r="K789" s="53"/>
      <c r="L789" s="70"/>
      <c r="M789" s="23"/>
      <c r="N789" s="70"/>
      <c r="O789" s="70"/>
      <c r="P789" s="23"/>
      <c r="Q789" s="23"/>
      <c r="R789" s="23"/>
      <c r="S789" s="70"/>
      <c r="T789" s="70"/>
      <c r="U789" s="70"/>
      <c r="V789" s="23"/>
      <c r="W789" s="23"/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110</v>
      </c>
      <c r="K790" s="53"/>
      <c r="L790" s="70"/>
      <c r="M790" s="23"/>
      <c r="N790" s="70"/>
      <c r="O790" s="70"/>
      <c r="P790" s="23"/>
      <c r="Q790" s="23"/>
      <c r="R790" s="23"/>
      <c r="S790" s="70"/>
      <c r="T790" s="70"/>
      <c r="U790" s="70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 t="s">
        <v>50</v>
      </c>
      <c r="K791" s="53"/>
      <c r="L791" s="70">
        <v>4221.2</v>
      </c>
      <c r="M791" s="23"/>
      <c r="N791" s="70"/>
      <c r="O791" s="70"/>
      <c r="P791" s="23"/>
      <c r="Q791" s="23">
        <f>SUM(L791:P791)</f>
        <v>4221.2</v>
      </c>
      <c r="R791" s="23"/>
      <c r="S791" s="70"/>
      <c r="T791" s="70"/>
      <c r="U791" s="70"/>
      <c r="V791" s="23"/>
      <c r="W791" s="23">
        <f>+V791+Q791</f>
        <v>4221.2</v>
      </c>
      <c r="X791" s="23">
        <f>Q791/W791*100</f>
        <v>100</v>
      </c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 t="s">
        <v>51</v>
      </c>
      <c r="K792" s="53"/>
      <c r="L792" s="70">
        <v>5064.9</v>
      </c>
      <c r="M792" s="23"/>
      <c r="N792" s="70"/>
      <c r="O792" s="70"/>
      <c r="P792" s="23"/>
      <c r="Q792" s="23">
        <f>SUM(L792:P792)</f>
        <v>5064.9</v>
      </c>
      <c r="R792" s="23"/>
      <c r="S792" s="70"/>
      <c r="T792" s="70"/>
      <c r="U792" s="70"/>
      <c r="V792" s="23"/>
      <c r="W792" s="23">
        <f>+V792+Q792</f>
        <v>5064.9</v>
      </c>
      <c r="X792" s="23">
        <f>Q792/W792*100</f>
        <v>100</v>
      </c>
      <c r="Y792" s="23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52</v>
      </c>
      <c r="K793" s="53"/>
      <c r="L793" s="70">
        <v>4957.2</v>
      </c>
      <c r="M793" s="23"/>
      <c r="N793" s="70"/>
      <c r="O793" s="70"/>
      <c r="P793" s="23"/>
      <c r="Q793" s="23">
        <f>SUM(L793:P793)</f>
        <v>4957.2</v>
      </c>
      <c r="R793" s="23"/>
      <c r="S793" s="70"/>
      <c r="T793" s="70"/>
      <c r="U793" s="70"/>
      <c r="V793" s="23"/>
      <c r="W793" s="23">
        <f>+V793+Q793</f>
        <v>4957.2</v>
      </c>
      <c r="X793" s="23">
        <f>Q793/W793*100</f>
        <v>100</v>
      </c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53</v>
      </c>
      <c r="K794" s="53"/>
      <c r="L794" s="70">
        <f>(L793/L791)*100</f>
        <v>117.43580024637544</v>
      </c>
      <c r="M794" s="23"/>
      <c r="N794" s="70"/>
      <c r="O794" s="70"/>
      <c r="P794" s="23"/>
      <c r="Q794" s="23">
        <f>(Q793/Q791)*100</f>
        <v>117.43580024637544</v>
      </c>
      <c r="R794" s="23"/>
      <c r="S794" s="70"/>
      <c r="T794" s="70"/>
      <c r="U794" s="70"/>
      <c r="V794" s="23"/>
      <c r="W794" s="23">
        <f>(W793/W791)*100</f>
        <v>117.43580024637544</v>
      </c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54</v>
      </c>
      <c r="K795" s="53"/>
      <c r="L795" s="70">
        <f>(L793/L792)*100</f>
        <v>97.87360066338921</v>
      </c>
      <c r="M795" s="23"/>
      <c r="N795" s="70"/>
      <c r="O795" s="70"/>
      <c r="P795" s="23"/>
      <c r="Q795" s="23">
        <f>(Q793/Q792)*100</f>
        <v>97.87360066338921</v>
      </c>
      <c r="R795" s="23"/>
      <c r="S795" s="70"/>
      <c r="T795" s="70"/>
      <c r="U795" s="70"/>
      <c r="V795" s="23"/>
      <c r="W795" s="23">
        <f>(W793/W792)*100</f>
        <v>97.87360066338921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/>
      <c r="K796" s="53"/>
      <c r="L796" s="70"/>
      <c r="M796" s="23"/>
      <c r="N796" s="70"/>
      <c r="O796" s="70"/>
      <c r="P796" s="23"/>
      <c r="Q796" s="23"/>
      <c r="R796" s="23"/>
      <c r="S796" s="70"/>
      <c r="T796" s="70"/>
      <c r="U796" s="70"/>
      <c r="V796" s="23"/>
      <c r="W796" s="23"/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 t="s">
        <v>146</v>
      </c>
      <c r="I797" s="52"/>
      <c r="J797" s="52" t="s">
        <v>147</v>
      </c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77</v>
      </c>
      <c r="K798" s="53"/>
      <c r="L798" s="70"/>
      <c r="M798" s="23"/>
      <c r="N798" s="70"/>
      <c r="O798" s="70"/>
      <c r="P798" s="23"/>
      <c r="Q798" s="23"/>
      <c r="R798" s="23"/>
      <c r="S798" s="70"/>
      <c r="T798" s="70"/>
      <c r="U798" s="70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50</v>
      </c>
      <c r="K799" s="53"/>
      <c r="L799" s="70">
        <v>6781.5</v>
      </c>
      <c r="M799" s="23"/>
      <c r="N799" s="70"/>
      <c r="O799" s="70"/>
      <c r="P799" s="23"/>
      <c r="Q799" s="23">
        <f>SUM(L799:P799)</f>
        <v>6781.5</v>
      </c>
      <c r="R799" s="23"/>
      <c r="S799" s="70"/>
      <c r="T799" s="70"/>
      <c r="U799" s="70"/>
      <c r="V799" s="23"/>
      <c r="W799" s="23">
        <f>+V799+Q799</f>
        <v>6781.5</v>
      </c>
      <c r="X799" s="23">
        <f>Q799/W799*100</f>
        <v>100</v>
      </c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51</v>
      </c>
      <c r="K800" s="53"/>
      <c r="L800" s="70">
        <v>7763.2</v>
      </c>
      <c r="M800" s="23"/>
      <c r="N800" s="70"/>
      <c r="O800" s="70"/>
      <c r="P800" s="23"/>
      <c r="Q800" s="23">
        <f>SUM(L800:P800)</f>
        <v>7763.2</v>
      </c>
      <c r="R800" s="23"/>
      <c r="S800" s="70"/>
      <c r="T800" s="70"/>
      <c r="U800" s="70"/>
      <c r="V800" s="23"/>
      <c r="W800" s="23">
        <f>+V800+Q800</f>
        <v>7763.2</v>
      </c>
      <c r="X800" s="23">
        <f>Q800/W800*100</f>
        <v>100</v>
      </c>
      <c r="Y800" s="23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52</v>
      </c>
      <c r="K801" s="53"/>
      <c r="L801" s="70">
        <v>7457.5</v>
      </c>
      <c r="M801" s="23"/>
      <c r="N801" s="70"/>
      <c r="O801" s="70"/>
      <c r="P801" s="23"/>
      <c r="Q801" s="23">
        <f>SUM(L801:P801)</f>
        <v>7457.5</v>
      </c>
      <c r="R801" s="23"/>
      <c r="S801" s="70"/>
      <c r="T801" s="70"/>
      <c r="U801" s="70"/>
      <c r="V801" s="23"/>
      <c r="W801" s="23">
        <f>+V801+Q801</f>
        <v>7457.5</v>
      </c>
      <c r="X801" s="23">
        <f>Q801/W801*100</f>
        <v>100</v>
      </c>
      <c r="Y801" s="23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53</v>
      </c>
      <c r="K802" s="53"/>
      <c r="L802" s="70">
        <f>(L801/L799)*100</f>
        <v>109.96829609968297</v>
      </c>
      <c r="M802" s="23"/>
      <c r="N802" s="70"/>
      <c r="O802" s="70"/>
      <c r="P802" s="23"/>
      <c r="Q802" s="23">
        <f>(Q801/Q799)*100</f>
        <v>109.96829609968297</v>
      </c>
      <c r="R802" s="23"/>
      <c r="S802" s="70"/>
      <c r="T802" s="70"/>
      <c r="U802" s="70"/>
      <c r="V802" s="23"/>
      <c r="W802" s="23">
        <f>(W801/W799)*100</f>
        <v>109.96829609968297</v>
      </c>
      <c r="X802" s="23"/>
      <c r="Y802" s="23"/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54</v>
      </c>
      <c r="K803" s="53"/>
      <c r="L803" s="21">
        <f>(L801/L800)*100</f>
        <v>96.06219084913438</v>
      </c>
      <c r="M803" s="21"/>
      <c r="N803" s="21"/>
      <c r="O803" s="21"/>
      <c r="P803" s="21"/>
      <c r="Q803" s="21">
        <f>(Q801/Q800)*100</f>
        <v>96.06219084913438</v>
      </c>
      <c r="R803" s="21"/>
      <c r="S803" s="21"/>
      <c r="T803" s="21"/>
      <c r="U803" s="21"/>
      <c r="V803" s="21"/>
      <c r="W803" s="21">
        <f>(W801/W800)*100</f>
        <v>96.06219084913438</v>
      </c>
      <c r="X803" s="21"/>
      <c r="Y803" s="21"/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/>
      <c r="K804" s="53"/>
      <c r="L804" s="70"/>
      <c r="M804" s="23"/>
      <c r="N804" s="70"/>
      <c r="O804" s="70"/>
      <c r="P804" s="23"/>
      <c r="Q804" s="23"/>
      <c r="R804" s="23"/>
      <c r="S804" s="70"/>
      <c r="T804" s="70"/>
      <c r="U804" s="70"/>
      <c r="V804" s="23"/>
      <c r="W804" s="23"/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 t="s">
        <v>103</v>
      </c>
      <c r="I805" s="61"/>
      <c r="J805" s="52" t="s">
        <v>104</v>
      </c>
      <c r="K805" s="53"/>
      <c r="L805" s="70"/>
      <c r="M805" s="23"/>
      <c r="N805" s="70"/>
      <c r="O805" s="70"/>
      <c r="P805" s="23"/>
      <c r="Q805" s="23"/>
      <c r="R805" s="23"/>
      <c r="S805" s="70"/>
      <c r="T805" s="70"/>
      <c r="U805" s="70"/>
      <c r="V805" s="23"/>
      <c r="W805" s="23"/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50</v>
      </c>
      <c r="K806" s="53"/>
      <c r="L806" s="70">
        <v>1581</v>
      </c>
      <c r="M806" s="23"/>
      <c r="N806" s="70"/>
      <c r="O806" s="70"/>
      <c r="P806" s="23"/>
      <c r="Q806" s="23">
        <f>SUM(L806:P806)</f>
        <v>1581</v>
      </c>
      <c r="R806" s="23"/>
      <c r="S806" s="70"/>
      <c r="T806" s="70"/>
      <c r="U806" s="70"/>
      <c r="V806" s="23"/>
      <c r="W806" s="23">
        <f>+V806+Q806</f>
        <v>1581</v>
      </c>
      <c r="X806" s="23">
        <f>Q806/W806*100</f>
        <v>100</v>
      </c>
      <c r="Y806" s="23"/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 t="s">
        <v>51</v>
      </c>
      <c r="K807" s="53"/>
      <c r="L807" s="70">
        <v>1850.7</v>
      </c>
      <c r="M807" s="23"/>
      <c r="N807" s="70"/>
      <c r="O807" s="70"/>
      <c r="P807" s="23"/>
      <c r="Q807" s="23">
        <f>SUM(L807:P807)</f>
        <v>1850.7</v>
      </c>
      <c r="R807" s="23"/>
      <c r="S807" s="70"/>
      <c r="T807" s="70"/>
      <c r="U807" s="70"/>
      <c r="V807" s="23"/>
      <c r="W807" s="23">
        <f>+V807+Q807</f>
        <v>1850.7</v>
      </c>
      <c r="X807" s="23">
        <f>Q807/W807*100</f>
        <v>100</v>
      </c>
      <c r="Y807" s="23"/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52</v>
      </c>
      <c r="K808" s="53"/>
      <c r="L808" s="70">
        <v>1514.7</v>
      </c>
      <c r="M808" s="23"/>
      <c r="N808" s="70"/>
      <c r="O808" s="70"/>
      <c r="P808" s="23"/>
      <c r="Q808" s="23">
        <f>SUM(L808:P808)</f>
        <v>1514.7</v>
      </c>
      <c r="R808" s="23"/>
      <c r="S808" s="70"/>
      <c r="T808" s="70"/>
      <c r="U808" s="70"/>
      <c r="V808" s="23"/>
      <c r="W808" s="23">
        <f>+V808+Q808</f>
        <v>1514.7</v>
      </c>
      <c r="X808" s="23"/>
      <c r="Y808" s="23"/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53</v>
      </c>
      <c r="K809" s="53"/>
      <c r="L809" s="70">
        <f>(L808/L806)*100</f>
        <v>95.80645161290323</v>
      </c>
      <c r="M809" s="23"/>
      <c r="N809" s="70"/>
      <c r="O809" s="70"/>
      <c r="P809" s="23"/>
      <c r="Q809" s="23">
        <f>(Q808/Q806)*100</f>
        <v>95.80645161290323</v>
      </c>
      <c r="R809" s="23"/>
      <c r="S809" s="70"/>
      <c r="T809" s="70"/>
      <c r="U809" s="70"/>
      <c r="V809" s="23"/>
      <c r="W809" s="23">
        <f>(W808/W806)*100</f>
        <v>95.80645161290323</v>
      </c>
      <c r="X809" s="23"/>
      <c r="Y809" s="23"/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203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40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180</v>
      </c>
      <c r="C819" s="51" t="s">
        <v>182</v>
      </c>
      <c r="D819" s="51" t="s">
        <v>57</v>
      </c>
      <c r="E819" s="51" t="s">
        <v>60</v>
      </c>
      <c r="F819" s="51" t="s">
        <v>184</v>
      </c>
      <c r="G819" s="51" t="s">
        <v>72</v>
      </c>
      <c r="H819" s="51" t="s">
        <v>103</v>
      </c>
      <c r="I819" s="61"/>
      <c r="J819" s="54" t="s">
        <v>54</v>
      </c>
      <c r="K819" s="55"/>
      <c r="L819" s="70">
        <f>(L808/L807)*100</f>
        <v>81.84470740800778</v>
      </c>
      <c r="M819" s="70"/>
      <c r="N819" s="70"/>
      <c r="O819" s="70"/>
      <c r="P819" s="70"/>
      <c r="Q819" s="70">
        <f>(Q808/Q807)*100</f>
        <v>81.84470740800778</v>
      </c>
      <c r="R819" s="70"/>
      <c r="S819" s="70"/>
      <c r="T819" s="70"/>
      <c r="U819" s="74"/>
      <c r="V819" s="23"/>
      <c r="W819" s="23">
        <f>(W808/W807)*100</f>
        <v>81.84470740800778</v>
      </c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/>
      <c r="K820" s="55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23"/>
      <c r="W820" s="23"/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 t="s">
        <v>78</v>
      </c>
      <c r="I821" s="61"/>
      <c r="J821" s="52" t="s">
        <v>79</v>
      </c>
      <c r="K821" s="53"/>
      <c r="L821" s="70"/>
      <c r="M821" s="70"/>
      <c r="N821" s="70"/>
      <c r="O821" s="70"/>
      <c r="P821" s="70"/>
      <c r="Q821" s="23"/>
      <c r="R821" s="70"/>
      <c r="S821" s="70"/>
      <c r="T821" s="70"/>
      <c r="U821" s="70"/>
      <c r="V821" s="23"/>
      <c r="W821" s="23"/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80</v>
      </c>
      <c r="K822" s="53"/>
      <c r="L822" s="70"/>
      <c r="M822" s="23"/>
      <c r="N822" s="70"/>
      <c r="O822" s="70"/>
      <c r="P822" s="23"/>
      <c r="Q822" s="23"/>
      <c r="R822" s="23"/>
      <c r="S822" s="70"/>
      <c r="T822" s="70"/>
      <c r="U822" s="70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 t="s">
        <v>50</v>
      </c>
      <c r="K823" s="53"/>
      <c r="L823" s="70">
        <v>1516.9</v>
      </c>
      <c r="M823" s="23"/>
      <c r="N823" s="70"/>
      <c r="O823" s="70"/>
      <c r="P823" s="23"/>
      <c r="Q823" s="23">
        <f>SUM(L823:P823)</f>
        <v>1516.9</v>
      </c>
      <c r="R823" s="23"/>
      <c r="S823" s="70"/>
      <c r="T823" s="70"/>
      <c r="U823" s="70"/>
      <c r="V823" s="23"/>
      <c r="W823" s="23">
        <f>+V823+Q823</f>
        <v>1516.9</v>
      </c>
      <c r="X823" s="23">
        <f>Q823/W823*100</f>
        <v>100</v>
      </c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51</v>
      </c>
      <c r="K824" s="53"/>
      <c r="L824" s="70">
        <v>1751.5</v>
      </c>
      <c r="M824" s="23"/>
      <c r="N824" s="70"/>
      <c r="O824" s="70"/>
      <c r="P824" s="23"/>
      <c r="Q824" s="23">
        <f>SUM(L824:P824)</f>
        <v>1751.5</v>
      </c>
      <c r="R824" s="23"/>
      <c r="S824" s="70"/>
      <c r="T824" s="70"/>
      <c r="U824" s="70"/>
      <c r="V824" s="23"/>
      <c r="W824" s="23">
        <f>+V824+Q824</f>
        <v>1751.5</v>
      </c>
      <c r="X824" s="23">
        <f>Q824/W824*100</f>
        <v>100</v>
      </c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52</v>
      </c>
      <c r="K825" s="53"/>
      <c r="L825" s="70">
        <v>1412.9</v>
      </c>
      <c r="M825" s="23"/>
      <c r="N825" s="70"/>
      <c r="O825" s="70"/>
      <c r="P825" s="23"/>
      <c r="Q825" s="23">
        <f>SUM(L825:P825)</f>
        <v>1412.9</v>
      </c>
      <c r="R825" s="23"/>
      <c r="S825" s="70"/>
      <c r="T825" s="70"/>
      <c r="U825" s="70"/>
      <c r="V825" s="23"/>
      <c r="W825" s="23">
        <f>+V825+Q825</f>
        <v>1412.9</v>
      </c>
      <c r="X825" s="23">
        <f>Q825/W825*100</f>
        <v>100</v>
      </c>
      <c r="Y825" s="23"/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53</v>
      </c>
      <c r="K826" s="53"/>
      <c r="L826" s="70">
        <f>(L825/L823)*100</f>
        <v>93.14391192563781</v>
      </c>
      <c r="M826" s="23"/>
      <c r="N826" s="70"/>
      <c r="O826" s="70"/>
      <c r="P826" s="23"/>
      <c r="Q826" s="23">
        <f>(Q825/Q823)*100</f>
        <v>93.14391192563781</v>
      </c>
      <c r="R826" s="23"/>
      <c r="S826" s="70"/>
      <c r="T826" s="70"/>
      <c r="U826" s="70"/>
      <c r="V826" s="23"/>
      <c r="W826" s="23">
        <f>(W825/W823)*100</f>
        <v>93.14391192563781</v>
      </c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54</v>
      </c>
      <c r="K827" s="53"/>
      <c r="L827" s="70">
        <f>(L825/L824)*100</f>
        <v>80.66799885812162</v>
      </c>
      <c r="M827" s="23"/>
      <c r="N827" s="70"/>
      <c r="O827" s="70"/>
      <c r="P827" s="23"/>
      <c r="Q827" s="23">
        <f>(Q825/Q824)*100</f>
        <v>80.66799885812162</v>
      </c>
      <c r="R827" s="23"/>
      <c r="S827" s="70"/>
      <c r="T827" s="70"/>
      <c r="U827" s="70"/>
      <c r="V827" s="23"/>
      <c r="W827" s="23">
        <f>(W825/W824)*100</f>
        <v>80.66799885812162</v>
      </c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/>
      <c r="K828" s="53"/>
      <c r="L828" s="70"/>
      <c r="M828" s="23"/>
      <c r="N828" s="70"/>
      <c r="O828" s="70"/>
      <c r="P828" s="23"/>
      <c r="Q828" s="23"/>
      <c r="R828" s="23"/>
      <c r="S828" s="70"/>
      <c r="T828" s="70"/>
      <c r="U828" s="70"/>
      <c r="V828" s="23"/>
      <c r="W828" s="23"/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 t="s">
        <v>154</v>
      </c>
      <c r="I829" s="61"/>
      <c r="J829" s="52" t="s">
        <v>155</v>
      </c>
      <c r="K829" s="53"/>
      <c r="L829" s="70"/>
      <c r="M829" s="23"/>
      <c r="N829" s="70"/>
      <c r="O829" s="70"/>
      <c r="P829" s="23"/>
      <c r="Q829" s="23"/>
      <c r="R829" s="23"/>
      <c r="S829" s="70"/>
      <c r="T829" s="70"/>
      <c r="U829" s="70"/>
      <c r="V829" s="23"/>
      <c r="W829" s="23"/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 t="s">
        <v>156</v>
      </c>
      <c r="K830" s="53"/>
      <c r="L830" s="70"/>
      <c r="M830" s="23"/>
      <c r="N830" s="70"/>
      <c r="O830" s="70"/>
      <c r="P830" s="23"/>
      <c r="Q830" s="23"/>
      <c r="R830" s="23"/>
      <c r="S830" s="70"/>
      <c r="T830" s="70"/>
      <c r="U830" s="70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 t="s">
        <v>157</v>
      </c>
      <c r="K831" s="53"/>
      <c r="L831" s="70"/>
      <c r="M831" s="23"/>
      <c r="N831" s="70"/>
      <c r="O831" s="70"/>
      <c r="P831" s="23"/>
      <c r="Q831" s="23"/>
      <c r="R831" s="23"/>
      <c r="S831" s="70"/>
      <c r="T831" s="70"/>
      <c r="U831" s="70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50</v>
      </c>
      <c r="K832" s="53"/>
      <c r="L832" s="70">
        <v>4631.3</v>
      </c>
      <c r="M832" s="23"/>
      <c r="N832" s="70"/>
      <c r="O832" s="70"/>
      <c r="P832" s="23"/>
      <c r="Q832" s="23">
        <f>SUM(L832:P832)</f>
        <v>4631.3</v>
      </c>
      <c r="R832" s="23"/>
      <c r="S832" s="70"/>
      <c r="T832" s="70"/>
      <c r="U832" s="70"/>
      <c r="V832" s="23"/>
      <c r="W832" s="23">
        <f>+V832+Q832</f>
        <v>4631.3</v>
      </c>
      <c r="X832" s="23">
        <f>Q832/W832*100</f>
        <v>100</v>
      </c>
      <c r="Y832" s="23"/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51</v>
      </c>
      <c r="K833" s="53"/>
      <c r="L833" s="21">
        <v>5456.8</v>
      </c>
      <c r="M833" s="21"/>
      <c r="N833" s="21"/>
      <c r="O833" s="21"/>
      <c r="P833" s="21"/>
      <c r="Q833" s="21">
        <f>SUM(L833:P833)</f>
        <v>5456.8</v>
      </c>
      <c r="R833" s="21"/>
      <c r="S833" s="21"/>
      <c r="T833" s="21"/>
      <c r="U833" s="21"/>
      <c r="V833" s="21"/>
      <c r="W833" s="21">
        <f>+V833+Q833</f>
        <v>5456.8</v>
      </c>
      <c r="X833" s="21">
        <f>Q833/W833*100</f>
        <v>100</v>
      </c>
      <c r="Y833" s="21"/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52</v>
      </c>
      <c r="K834" s="53"/>
      <c r="L834" s="70">
        <v>5104.4</v>
      </c>
      <c r="M834" s="23"/>
      <c r="N834" s="70"/>
      <c r="O834" s="70"/>
      <c r="P834" s="23"/>
      <c r="Q834" s="23">
        <f>SUM(L834:P834)</f>
        <v>5104.4</v>
      </c>
      <c r="R834" s="23"/>
      <c r="S834" s="70"/>
      <c r="T834" s="70"/>
      <c r="U834" s="70"/>
      <c r="V834" s="23"/>
      <c r="W834" s="23">
        <f>+V834+Q834</f>
        <v>5104.4</v>
      </c>
      <c r="X834" s="23">
        <f>Q834/W834*100</f>
        <v>100</v>
      </c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53</v>
      </c>
      <c r="K835" s="53"/>
      <c r="L835" s="70">
        <f>(L834/L832)*100</f>
        <v>110.21527432902207</v>
      </c>
      <c r="M835" s="23"/>
      <c r="N835" s="70"/>
      <c r="O835" s="70"/>
      <c r="P835" s="23"/>
      <c r="Q835" s="23">
        <f>(Q834/Q832)*100</f>
        <v>110.21527432902207</v>
      </c>
      <c r="R835" s="23"/>
      <c r="S835" s="70"/>
      <c r="T835" s="70"/>
      <c r="U835" s="70"/>
      <c r="V835" s="23"/>
      <c r="W835" s="23">
        <f>(W834/W832)*100</f>
        <v>110.21527432902207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54</v>
      </c>
      <c r="K836" s="53"/>
      <c r="L836" s="70">
        <f>(L834/L833)*100</f>
        <v>93.54200263890924</v>
      </c>
      <c r="M836" s="23"/>
      <c r="N836" s="70"/>
      <c r="O836" s="70"/>
      <c r="P836" s="23"/>
      <c r="Q836" s="23">
        <f>(Q834/Q833)*100</f>
        <v>93.54200263890924</v>
      </c>
      <c r="R836" s="23"/>
      <c r="S836" s="70"/>
      <c r="T836" s="70"/>
      <c r="U836" s="70"/>
      <c r="V836" s="23"/>
      <c r="W836" s="23">
        <f>(W834/W833)*100</f>
        <v>93.54200263890924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/>
      <c r="K837" s="53"/>
      <c r="L837" s="70"/>
      <c r="M837" s="23"/>
      <c r="N837" s="70"/>
      <c r="O837" s="70"/>
      <c r="P837" s="23"/>
      <c r="Q837" s="23"/>
      <c r="R837" s="23"/>
      <c r="S837" s="70"/>
      <c r="T837" s="70"/>
      <c r="U837" s="70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 t="s">
        <v>127</v>
      </c>
      <c r="I838" s="61"/>
      <c r="J838" s="52" t="s">
        <v>128</v>
      </c>
      <c r="K838" s="53"/>
      <c r="L838" s="70"/>
      <c r="M838" s="23"/>
      <c r="N838" s="70"/>
      <c r="O838" s="70"/>
      <c r="P838" s="23"/>
      <c r="Q838" s="23"/>
      <c r="R838" s="23"/>
      <c r="S838" s="70"/>
      <c r="T838" s="70"/>
      <c r="U838" s="70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129</v>
      </c>
      <c r="K839" s="53"/>
      <c r="L839" s="70"/>
      <c r="M839" s="23"/>
      <c r="N839" s="70"/>
      <c r="O839" s="70"/>
      <c r="P839" s="23"/>
      <c r="Q839" s="23"/>
      <c r="R839" s="23"/>
      <c r="S839" s="70"/>
      <c r="T839" s="70"/>
      <c r="U839" s="70"/>
      <c r="V839" s="23"/>
      <c r="W839" s="23"/>
      <c r="X839" s="23"/>
      <c r="Y839" s="23"/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50</v>
      </c>
      <c r="K840" s="53"/>
      <c r="L840" s="70">
        <v>18280.3</v>
      </c>
      <c r="M840" s="23"/>
      <c r="N840" s="70"/>
      <c r="O840" s="70"/>
      <c r="P840" s="23"/>
      <c r="Q840" s="23">
        <f>SUM(L840:P840)</f>
        <v>18280.3</v>
      </c>
      <c r="R840" s="23"/>
      <c r="S840" s="70"/>
      <c r="T840" s="70"/>
      <c r="U840" s="70"/>
      <c r="V840" s="23"/>
      <c r="W840" s="23">
        <f>+V840+Q840</f>
        <v>18280.3</v>
      </c>
      <c r="X840" s="23">
        <f>Q840/W840*100</f>
        <v>100</v>
      </c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51</v>
      </c>
      <c r="K841" s="53"/>
      <c r="L841" s="70">
        <v>21206.5</v>
      </c>
      <c r="M841" s="23"/>
      <c r="N841" s="70"/>
      <c r="O841" s="70"/>
      <c r="P841" s="23"/>
      <c r="Q841" s="23">
        <f>SUM(L841:P841)</f>
        <v>21206.5</v>
      </c>
      <c r="R841" s="23"/>
      <c r="S841" s="70"/>
      <c r="T841" s="70"/>
      <c r="U841" s="70"/>
      <c r="V841" s="23"/>
      <c r="W841" s="23">
        <f>+V841+Q841</f>
        <v>21206.5</v>
      </c>
      <c r="X841" s="23">
        <f>Q841/W841*100</f>
        <v>100</v>
      </c>
      <c r="Y841" s="23"/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 t="s">
        <v>52</v>
      </c>
      <c r="K842" s="53"/>
      <c r="L842" s="21">
        <v>20560</v>
      </c>
      <c r="M842" s="21"/>
      <c r="N842" s="21"/>
      <c r="O842" s="21"/>
      <c r="P842" s="21"/>
      <c r="Q842" s="21">
        <f>SUM(L842:P842)</f>
        <v>20560</v>
      </c>
      <c r="R842" s="21"/>
      <c r="S842" s="21"/>
      <c r="T842" s="21"/>
      <c r="U842" s="21"/>
      <c r="V842" s="21"/>
      <c r="W842" s="21">
        <f>+V842+Q842</f>
        <v>20560</v>
      </c>
      <c r="X842" s="21">
        <f>Q842/W842*100</f>
        <v>100</v>
      </c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1"/>
      <c r="J843" s="52" t="s">
        <v>53</v>
      </c>
      <c r="K843" s="53"/>
      <c r="L843" s="70">
        <f>(L842/L840)*100</f>
        <v>112.47080190150052</v>
      </c>
      <c r="M843" s="23"/>
      <c r="N843" s="70"/>
      <c r="O843" s="70"/>
      <c r="P843" s="23"/>
      <c r="Q843" s="23">
        <f>(Q842/Q840)*100</f>
        <v>112.47080190150052</v>
      </c>
      <c r="R843" s="23"/>
      <c r="S843" s="70"/>
      <c r="T843" s="70"/>
      <c r="U843" s="70"/>
      <c r="V843" s="23"/>
      <c r="W843" s="23">
        <f>(W842/W840)*100</f>
        <v>112.47080190150052</v>
      </c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 t="s">
        <v>54</v>
      </c>
      <c r="K844" s="53"/>
      <c r="L844" s="70">
        <f>(L842/L841)*100</f>
        <v>96.95140640841251</v>
      </c>
      <c r="M844" s="23"/>
      <c r="N844" s="70"/>
      <c r="O844" s="70"/>
      <c r="P844" s="23"/>
      <c r="Q844" s="23">
        <f>(Q842/Q841)*100</f>
        <v>96.95140640841251</v>
      </c>
      <c r="R844" s="23"/>
      <c r="S844" s="70"/>
      <c r="T844" s="70"/>
      <c r="U844" s="70"/>
      <c r="V844" s="23"/>
      <c r="W844" s="23">
        <f>(W842/W841)*100</f>
        <v>96.95140640841251</v>
      </c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/>
      <c r="K845" s="53"/>
      <c r="L845" s="70"/>
      <c r="M845" s="23"/>
      <c r="N845" s="70"/>
      <c r="O845" s="70"/>
      <c r="P845" s="23"/>
      <c r="Q845" s="23"/>
      <c r="R845" s="23"/>
      <c r="S845" s="70"/>
      <c r="T845" s="70"/>
      <c r="U845" s="70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 t="s">
        <v>136</v>
      </c>
      <c r="I846" s="61"/>
      <c r="J846" s="52" t="s">
        <v>137</v>
      </c>
      <c r="K846" s="53"/>
      <c r="L846" s="70"/>
      <c r="M846" s="23"/>
      <c r="N846" s="70"/>
      <c r="O846" s="70"/>
      <c r="P846" s="23"/>
      <c r="Q846" s="23"/>
      <c r="R846" s="23"/>
      <c r="S846" s="70"/>
      <c r="T846" s="70"/>
      <c r="U846" s="70"/>
      <c r="V846" s="23"/>
      <c r="W846" s="23"/>
      <c r="X846" s="23"/>
      <c r="Y846" s="23"/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126</v>
      </c>
      <c r="K847" s="53"/>
      <c r="L847" s="70"/>
      <c r="M847" s="23"/>
      <c r="N847" s="70"/>
      <c r="O847" s="70"/>
      <c r="P847" s="23"/>
      <c r="Q847" s="23"/>
      <c r="R847" s="23"/>
      <c r="S847" s="70"/>
      <c r="T847" s="70"/>
      <c r="U847" s="70"/>
      <c r="V847" s="23"/>
      <c r="W847" s="23"/>
      <c r="X847" s="23"/>
      <c r="Y847" s="23"/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50</v>
      </c>
      <c r="K848" s="53"/>
      <c r="L848" s="21">
        <v>6377.6</v>
      </c>
      <c r="M848" s="21"/>
      <c r="N848" s="21"/>
      <c r="O848" s="21"/>
      <c r="P848" s="21"/>
      <c r="Q848" s="21">
        <f>SUM(L848:P848)</f>
        <v>6377.6</v>
      </c>
      <c r="R848" s="21"/>
      <c r="S848" s="21"/>
      <c r="T848" s="21"/>
      <c r="U848" s="21"/>
      <c r="V848" s="21"/>
      <c r="W848" s="21">
        <f>+V848+Q848</f>
        <v>6377.6</v>
      </c>
      <c r="X848" s="21">
        <f>Q848/W848*100</f>
        <v>100</v>
      </c>
      <c r="Y848" s="21"/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51</v>
      </c>
      <c r="K849" s="53"/>
      <c r="L849" s="70">
        <v>7322.4</v>
      </c>
      <c r="M849" s="23"/>
      <c r="N849" s="70"/>
      <c r="O849" s="70"/>
      <c r="P849" s="23"/>
      <c r="Q849" s="23">
        <f>SUM(L849:P849)</f>
        <v>7322.4</v>
      </c>
      <c r="R849" s="23"/>
      <c r="S849" s="70"/>
      <c r="T849" s="70"/>
      <c r="U849" s="70"/>
      <c r="V849" s="23"/>
      <c r="W849" s="23">
        <f>+V849+Q849</f>
        <v>7322.4</v>
      </c>
      <c r="X849" s="23">
        <f>Q849/W849*100</f>
        <v>100</v>
      </c>
      <c r="Y849" s="23"/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 t="s">
        <v>52</v>
      </c>
      <c r="K850" s="53"/>
      <c r="L850" s="70">
        <v>6192.9</v>
      </c>
      <c r="M850" s="23"/>
      <c r="N850" s="70"/>
      <c r="O850" s="70"/>
      <c r="P850" s="23"/>
      <c r="Q850" s="23">
        <f>SUM(L850:P850)</f>
        <v>6192.9</v>
      </c>
      <c r="R850" s="23"/>
      <c r="S850" s="70"/>
      <c r="T850" s="70"/>
      <c r="U850" s="70"/>
      <c r="V850" s="23"/>
      <c r="W850" s="23">
        <f>+V850+Q850</f>
        <v>6192.9</v>
      </c>
      <c r="X850" s="23">
        <f>Q850/W850*100</f>
        <v>100</v>
      </c>
      <c r="Y850" s="23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53</v>
      </c>
      <c r="K851" s="53"/>
      <c r="L851" s="70">
        <f>(L850/L848)*100</f>
        <v>97.10392624184645</v>
      </c>
      <c r="M851" s="23"/>
      <c r="N851" s="70"/>
      <c r="O851" s="70"/>
      <c r="P851" s="23"/>
      <c r="Q851" s="23">
        <f>(Q850/Q848)*100</f>
        <v>97.10392624184645</v>
      </c>
      <c r="R851" s="23"/>
      <c r="S851" s="70"/>
      <c r="T851" s="70"/>
      <c r="U851" s="70"/>
      <c r="V851" s="23"/>
      <c r="W851" s="23">
        <f>(W850/W848)*100</f>
        <v>97.10392624184645</v>
      </c>
      <c r="X851" s="23"/>
      <c r="Y851" s="23"/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54</v>
      </c>
      <c r="K852" s="53"/>
      <c r="L852" s="70">
        <f>(L850/L849)*100</f>
        <v>84.57472959685349</v>
      </c>
      <c r="M852" s="23"/>
      <c r="N852" s="70"/>
      <c r="O852" s="70"/>
      <c r="P852" s="23"/>
      <c r="Q852" s="23">
        <f>(Q850/Q849)*100</f>
        <v>84.57472959685349</v>
      </c>
      <c r="R852" s="23"/>
      <c r="S852" s="70"/>
      <c r="T852" s="70"/>
      <c r="U852" s="70"/>
      <c r="V852" s="23"/>
      <c r="W852" s="23">
        <f>(W850/W849)*100</f>
        <v>84.57472959685349</v>
      </c>
      <c r="X852" s="23"/>
      <c r="Y852" s="23"/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/>
      <c r="K853" s="53"/>
      <c r="L853" s="70"/>
      <c r="M853" s="23"/>
      <c r="N853" s="70"/>
      <c r="O853" s="70"/>
      <c r="P853" s="23"/>
      <c r="Q853" s="23"/>
      <c r="R853" s="23"/>
      <c r="S853" s="70"/>
      <c r="T853" s="70"/>
      <c r="U853" s="70"/>
      <c r="V853" s="23"/>
      <c r="W853" s="23"/>
      <c r="X853" s="23"/>
      <c r="Y853" s="23"/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/>
      <c r="K854" s="53"/>
      <c r="L854" s="70"/>
      <c r="M854" s="23"/>
      <c r="N854" s="70"/>
      <c r="O854" s="70"/>
      <c r="P854" s="23"/>
      <c r="Q854" s="23"/>
      <c r="R854" s="23"/>
      <c r="S854" s="70"/>
      <c r="T854" s="70"/>
      <c r="U854" s="70"/>
      <c r="V854" s="23"/>
      <c r="W854" s="23"/>
      <c r="X854" s="23"/>
      <c r="Y854" s="23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204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40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180</v>
      </c>
      <c r="C864" s="51" t="s">
        <v>182</v>
      </c>
      <c r="D864" s="51" t="s">
        <v>57</v>
      </c>
      <c r="E864" s="51" t="s">
        <v>60</v>
      </c>
      <c r="F864" s="51" t="s">
        <v>184</v>
      </c>
      <c r="G864" s="51" t="s">
        <v>72</v>
      </c>
      <c r="H864" s="51" t="s">
        <v>161</v>
      </c>
      <c r="I864" s="61"/>
      <c r="J864" s="54" t="s">
        <v>162</v>
      </c>
      <c r="K864" s="55"/>
      <c r="L864" s="70"/>
      <c r="M864" s="70"/>
      <c r="N864" s="70"/>
      <c r="O864" s="70"/>
      <c r="P864" s="70"/>
      <c r="Q864" s="70"/>
      <c r="R864" s="70"/>
      <c r="S864" s="70"/>
      <c r="T864" s="70"/>
      <c r="U864" s="74"/>
      <c r="V864" s="23"/>
      <c r="W864" s="23"/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50</v>
      </c>
      <c r="K865" s="55"/>
      <c r="L865" s="70">
        <v>1280.3</v>
      </c>
      <c r="M865" s="70"/>
      <c r="N865" s="70"/>
      <c r="O865" s="70"/>
      <c r="P865" s="70"/>
      <c r="Q865" s="70">
        <f>SUM(L865:P865)</f>
        <v>1280.3</v>
      </c>
      <c r="R865" s="70"/>
      <c r="S865" s="70"/>
      <c r="T865" s="70"/>
      <c r="U865" s="70"/>
      <c r="V865" s="23"/>
      <c r="W865" s="23">
        <f>+V865+Q865</f>
        <v>1280.3</v>
      </c>
      <c r="X865" s="23">
        <f>Q865/W865*100</f>
        <v>100</v>
      </c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 t="s">
        <v>51</v>
      </c>
      <c r="K866" s="53"/>
      <c r="L866" s="70">
        <v>1438.7</v>
      </c>
      <c r="M866" s="70"/>
      <c r="N866" s="70"/>
      <c r="O866" s="70"/>
      <c r="P866" s="70"/>
      <c r="Q866" s="23">
        <f>SUM(L866:P866)</f>
        <v>1438.7</v>
      </c>
      <c r="R866" s="70"/>
      <c r="S866" s="70"/>
      <c r="T866" s="70"/>
      <c r="U866" s="70"/>
      <c r="V866" s="23"/>
      <c r="W866" s="23">
        <f>+V866+Q866</f>
        <v>1438.7</v>
      </c>
      <c r="X866" s="23">
        <f>Q866/W866*100</f>
        <v>100</v>
      </c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 t="s">
        <v>52</v>
      </c>
      <c r="K867" s="53"/>
      <c r="L867" s="70">
        <v>1422.4</v>
      </c>
      <c r="M867" s="23"/>
      <c r="N867" s="70"/>
      <c r="O867" s="70"/>
      <c r="P867" s="23"/>
      <c r="Q867" s="23">
        <f>SUM(L867:P867)</f>
        <v>1422.4</v>
      </c>
      <c r="R867" s="23"/>
      <c r="S867" s="70"/>
      <c r="T867" s="70"/>
      <c r="U867" s="70"/>
      <c r="V867" s="23"/>
      <c r="W867" s="23">
        <f>+V867+Q867</f>
        <v>1422.4</v>
      </c>
      <c r="X867" s="23">
        <f>Q867/W867*100</f>
        <v>100</v>
      </c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53</v>
      </c>
      <c r="K868" s="53"/>
      <c r="L868" s="70">
        <f>(L867/L865)*100</f>
        <v>111.09896118097322</v>
      </c>
      <c r="M868" s="23"/>
      <c r="N868" s="70"/>
      <c r="O868" s="70"/>
      <c r="P868" s="23"/>
      <c r="Q868" s="23">
        <f>(Q867/Q865)*100</f>
        <v>111.09896118097322</v>
      </c>
      <c r="R868" s="23"/>
      <c r="S868" s="70"/>
      <c r="T868" s="70"/>
      <c r="U868" s="70"/>
      <c r="V868" s="23"/>
      <c r="W868" s="23">
        <f>(W867/W865)*100</f>
        <v>111.09896118097322</v>
      </c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54</v>
      </c>
      <c r="K869" s="53"/>
      <c r="L869" s="70">
        <f>(L867/L866)*100</f>
        <v>98.86703273788837</v>
      </c>
      <c r="M869" s="23"/>
      <c r="N869" s="70"/>
      <c r="O869" s="70"/>
      <c r="P869" s="23"/>
      <c r="Q869" s="23">
        <f>(Q867/Q866)*100</f>
        <v>98.86703273788837</v>
      </c>
      <c r="R869" s="23"/>
      <c r="S869" s="70"/>
      <c r="T869" s="70"/>
      <c r="U869" s="70"/>
      <c r="V869" s="23"/>
      <c r="W869" s="23">
        <f>(W867/W866)*100</f>
        <v>98.86703273788837</v>
      </c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/>
      <c r="K870" s="53"/>
      <c r="L870" s="70"/>
      <c r="M870" s="23"/>
      <c r="N870" s="70"/>
      <c r="O870" s="70"/>
      <c r="P870" s="23"/>
      <c r="Q870" s="23"/>
      <c r="R870" s="23"/>
      <c r="S870" s="70"/>
      <c r="T870" s="70"/>
      <c r="U870" s="70"/>
      <c r="V870" s="23"/>
      <c r="W870" s="23"/>
      <c r="X870" s="23"/>
      <c r="Y870" s="23"/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 t="s">
        <v>163</v>
      </c>
      <c r="I871" s="61"/>
      <c r="J871" s="52" t="s">
        <v>164</v>
      </c>
      <c r="K871" s="53"/>
      <c r="L871" s="70"/>
      <c r="M871" s="23"/>
      <c r="N871" s="70"/>
      <c r="O871" s="70"/>
      <c r="P871" s="23"/>
      <c r="Q871" s="23"/>
      <c r="R871" s="23"/>
      <c r="S871" s="70"/>
      <c r="T871" s="70"/>
      <c r="U871" s="70"/>
      <c r="V871" s="23"/>
      <c r="W871" s="23"/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50</v>
      </c>
      <c r="K872" s="53"/>
      <c r="L872" s="70">
        <v>3768.1</v>
      </c>
      <c r="M872" s="23"/>
      <c r="N872" s="70"/>
      <c r="O872" s="70"/>
      <c r="P872" s="23"/>
      <c r="Q872" s="23">
        <f>SUM(L872:P872)</f>
        <v>3768.1</v>
      </c>
      <c r="R872" s="23"/>
      <c r="S872" s="70"/>
      <c r="T872" s="70"/>
      <c r="U872" s="70"/>
      <c r="V872" s="23"/>
      <c r="W872" s="23">
        <f>+V872+Q872</f>
        <v>3768.1</v>
      </c>
      <c r="X872" s="23">
        <f>Q872/W872*100</f>
        <v>100</v>
      </c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51</v>
      </c>
      <c r="K873" s="53"/>
      <c r="L873" s="70">
        <v>4466.9</v>
      </c>
      <c r="M873" s="23"/>
      <c r="N873" s="70"/>
      <c r="O873" s="70"/>
      <c r="P873" s="23"/>
      <c r="Q873" s="23">
        <f>SUM(L873:P873)</f>
        <v>4466.9</v>
      </c>
      <c r="R873" s="23"/>
      <c r="S873" s="70"/>
      <c r="T873" s="70"/>
      <c r="U873" s="70"/>
      <c r="V873" s="23"/>
      <c r="W873" s="23">
        <f>+V873+Q873</f>
        <v>4466.9</v>
      </c>
      <c r="X873" s="23">
        <f>Q873/W873*100</f>
        <v>100</v>
      </c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52</v>
      </c>
      <c r="K874" s="53"/>
      <c r="L874" s="70">
        <v>3854.7</v>
      </c>
      <c r="M874" s="23"/>
      <c r="N874" s="70"/>
      <c r="O874" s="70"/>
      <c r="P874" s="23"/>
      <c r="Q874" s="23">
        <f>SUM(L874:P874)</f>
        <v>3854.7</v>
      </c>
      <c r="R874" s="23"/>
      <c r="S874" s="70"/>
      <c r="T874" s="70"/>
      <c r="U874" s="70"/>
      <c r="V874" s="23"/>
      <c r="W874" s="23">
        <f>+V874+Q874</f>
        <v>3854.7</v>
      </c>
      <c r="X874" s="23">
        <f>Q874/W874*100</f>
        <v>100</v>
      </c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53</v>
      </c>
      <c r="K875" s="53"/>
      <c r="L875" s="70">
        <f>(L874/L872)*100</f>
        <v>102.29824049255593</v>
      </c>
      <c r="M875" s="23"/>
      <c r="N875" s="70"/>
      <c r="O875" s="70"/>
      <c r="P875" s="23"/>
      <c r="Q875" s="23">
        <f>(Q874/Q872)*100</f>
        <v>102.29824049255593</v>
      </c>
      <c r="R875" s="23"/>
      <c r="S875" s="70"/>
      <c r="T875" s="70"/>
      <c r="U875" s="70"/>
      <c r="V875" s="23"/>
      <c r="W875" s="23">
        <f>(W874/W872)*100</f>
        <v>102.29824049255593</v>
      </c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54</v>
      </c>
      <c r="K876" s="53"/>
      <c r="L876" s="70">
        <f>(L874/L873)*100</f>
        <v>86.29474579686136</v>
      </c>
      <c r="M876" s="23"/>
      <c r="N876" s="70"/>
      <c r="O876" s="70"/>
      <c r="P876" s="23"/>
      <c r="Q876" s="23">
        <f>(Q874/Q873)*100</f>
        <v>86.29474579686136</v>
      </c>
      <c r="R876" s="23"/>
      <c r="S876" s="70"/>
      <c r="T876" s="70"/>
      <c r="U876" s="70"/>
      <c r="V876" s="23"/>
      <c r="W876" s="23">
        <f>(W874/W873)*100</f>
        <v>86.29474579686136</v>
      </c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/>
      <c r="K877" s="53"/>
      <c r="L877" s="70"/>
      <c r="M877" s="23"/>
      <c r="N877" s="70"/>
      <c r="O877" s="70"/>
      <c r="P877" s="23"/>
      <c r="Q877" s="23"/>
      <c r="R877" s="23"/>
      <c r="S877" s="70"/>
      <c r="T877" s="70"/>
      <c r="U877" s="70"/>
      <c r="V877" s="23"/>
      <c r="W877" s="23"/>
      <c r="X877" s="23"/>
      <c r="Y877" s="23"/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 t="s">
        <v>171</v>
      </c>
      <c r="I878" s="52"/>
      <c r="J878" s="52" t="s">
        <v>172</v>
      </c>
      <c r="K878" s="53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50</v>
      </c>
      <c r="K879" s="53"/>
      <c r="L879" s="70">
        <v>1654.9</v>
      </c>
      <c r="M879" s="23"/>
      <c r="N879" s="70"/>
      <c r="O879" s="70"/>
      <c r="P879" s="23"/>
      <c r="Q879" s="23">
        <f>SUM(L879:P879)</f>
        <v>1654.9</v>
      </c>
      <c r="R879" s="23"/>
      <c r="S879" s="70"/>
      <c r="T879" s="70"/>
      <c r="U879" s="70"/>
      <c r="V879" s="23"/>
      <c r="W879" s="23">
        <f>+V879+Q879</f>
        <v>1654.9</v>
      </c>
      <c r="X879" s="23">
        <f>Q879/W879*100</f>
        <v>100</v>
      </c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51</v>
      </c>
      <c r="K880" s="53"/>
      <c r="L880" s="70">
        <v>1827.4</v>
      </c>
      <c r="M880" s="23"/>
      <c r="N880" s="70"/>
      <c r="O880" s="70"/>
      <c r="P880" s="23"/>
      <c r="Q880" s="23">
        <f>SUM(L880:P880)</f>
        <v>1827.4</v>
      </c>
      <c r="R880" s="23"/>
      <c r="S880" s="70"/>
      <c r="T880" s="70"/>
      <c r="U880" s="70"/>
      <c r="V880" s="23"/>
      <c r="W880" s="23">
        <f>+V880+Q880</f>
        <v>1827.4</v>
      </c>
      <c r="X880" s="23">
        <f>Q880/W880*100</f>
        <v>100</v>
      </c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 t="s">
        <v>52</v>
      </c>
      <c r="K881" s="53"/>
      <c r="L881" s="70">
        <v>1657.8</v>
      </c>
      <c r="M881" s="23"/>
      <c r="N881" s="70"/>
      <c r="O881" s="70"/>
      <c r="P881" s="23"/>
      <c r="Q881" s="23">
        <f>SUM(L881:P881)</f>
        <v>1657.8</v>
      </c>
      <c r="R881" s="23"/>
      <c r="S881" s="70"/>
      <c r="T881" s="70"/>
      <c r="U881" s="70"/>
      <c r="V881" s="23"/>
      <c r="W881" s="23">
        <f>+V881+Q881</f>
        <v>1657.8</v>
      </c>
      <c r="X881" s="23">
        <f>Q881/W881*100</f>
        <v>100</v>
      </c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 t="s">
        <v>53</v>
      </c>
      <c r="K882" s="53"/>
      <c r="L882" s="70">
        <f>(L881/L879)*100</f>
        <v>100.17523717445162</v>
      </c>
      <c r="M882" s="23"/>
      <c r="N882" s="70"/>
      <c r="O882" s="70"/>
      <c r="P882" s="23"/>
      <c r="Q882" s="23">
        <f>(Q881/Q879)*100</f>
        <v>100.17523717445162</v>
      </c>
      <c r="R882" s="23"/>
      <c r="S882" s="70"/>
      <c r="T882" s="70"/>
      <c r="U882" s="70"/>
      <c r="V882" s="23"/>
      <c r="W882" s="23">
        <f>(W881/W879)*100</f>
        <v>100.17523717445162</v>
      </c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54</v>
      </c>
      <c r="K883" s="53"/>
      <c r="L883" s="70">
        <f>(L881/L880)*100</f>
        <v>90.71905439422129</v>
      </c>
      <c r="M883" s="23"/>
      <c r="N883" s="70"/>
      <c r="O883" s="70"/>
      <c r="P883" s="23"/>
      <c r="Q883" s="23">
        <f>(Q881/Q880)*100</f>
        <v>90.71905439422129</v>
      </c>
      <c r="R883" s="23"/>
      <c r="S883" s="70"/>
      <c r="T883" s="70"/>
      <c r="U883" s="70"/>
      <c r="V883" s="23"/>
      <c r="W883" s="23">
        <f>(W881/W880)*100</f>
        <v>90.71905439422129</v>
      </c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/>
      <c r="K884" s="53"/>
      <c r="L884" s="70"/>
      <c r="M884" s="23"/>
      <c r="N884" s="70"/>
      <c r="O884" s="70"/>
      <c r="P884" s="23"/>
      <c r="Q884" s="23"/>
      <c r="R884" s="23"/>
      <c r="S884" s="70"/>
      <c r="T884" s="70"/>
      <c r="U884" s="70"/>
      <c r="V884" s="23"/>
      <c r="W884" s="23"/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 t="s">
        <v>165</v>
      </c>
      <c r="I885" s="61"/>
      <c r="J885" s="52" t="s">
        <v>166</v>
      </c>
      <c r="K885" s="53"/>
      <c r="L885" s="70"/>
      <c r="M885" s="23"/>
      <c r="N885" s="70"/>
      <c r="O885" s="70"/>
      <c r="P885" s="23"/>
      <c r="Q885" s="23"/>
      <c r="R885" s="23"/>
      <c r="S885" s="70"/>
      <c r="T885" s="70"/>
      <c r="U885" s="70"/>
      <c r="V885" s="23"/>
      <c r="W885" s="23"/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 t="s">
        <v>167</v>
      </c>
      <c r="K886" s="53"/>
      <c r="L886" s="70"/>
      <c r="M886" s="23"/>
      <c r="N886" s="70"/>
      <c r="O886" s="70"/>
      <c r="P886" s="23"/>
      <c r="Q886" s="23"/>
      <c r="R886" s="23"/>
      <c r="S886" s="70"/>
      <c r="T886" s="70"/>
      <c r="U886" s="70"/>
      <c r="V886" s="23"/>
      <c r="W886" s="23"/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 t="s">
        <v>50</v>
      </c>
      <c r="K887" s="53"/>
      <c r="L887" s="21">
        <v>1398.7</v>
      </c>
      <c r="M887" s="21"/>
      <c r="N887" s="21"/>
      <c r="O887" s="21"/>
      <c r="P887" s="21"/>
      <c r="Q887" s="21">
        <f>SUM(L887:P887)</f>
        <v>1398.7</v>
      </c>
      <c r="R887" s="21"/>
      <c r="S887" s="21"/>
      <c r="T887" s="21"/>
      <c r="U887" s="21"/>
      <c r="V887" s="21"/>
      <c r="W887" s="21">
        <f>+V887+Q887</f>
        <v>1398.7</v>
      </c>
      <c r="X887" s="21">
        <f>Q887/W887*100</f>
        <v>100</v>
      </c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51</v>
      </c>
      <c r="K888" s="53"/>
      <c r="L888" s="70">
        <v>1702.2</v>
      </c>
      <c r="M888" s="23"/>
      <c r="N888" s="70"/>
      <c r="O888" s="70"/>
      <c r="P888" s="23"/>
      <c r="Q888" s="23">
        <f>SUM(L888:P888)</f>
        <v>1702.2</v>
      </c>
      <c r="R888" s="23"/>
      <c r="S888" s="70"/>
      <c r="T888" s="70"/>
      <c r="U888" s="70"/>
      <c r="V888" s="23"/>
      <c r="W888" s="23">
        <f>+V888+Q888</f>
        <v>1702.2</v>
      </c>
      <c r="X888" s="23">
        <f>Q888/W888*100</f>
        <v>100</v>
      </c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52</v>
      </c>
      <c r="K889" s="53"/>
      <c r="L889" s="70">
        <v>1689.2</v>
      </c>
      <c r="M889" s="23"/>
      <c r="N889" s="70"/>
      <c r="O889" s="70"/>
      <c r="P889" s="23"/>
      <c r="Q889" s="23">
        <f>SUM(L889:P889)</f>
        <v>1689.2</v>
      </c>
      <c r="R889" s="23"/>
      <c r="S889" s="70"/>
      <c r="T889" s="70"/>
      <c r="U889" s="70"/>
      <c r="V889" s="23"/>
      <c r="W889" s="23">
        <f>+V889+Q889</f>
        <v>1689.2</v>
      </c>
      <c r="X889" s="23">
        <f>Q889/W889*100</f>
        <v>100</v>
      </c>
      <c r="Y889" s="23"/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 t="s">
        <v>53</v>
      </c>
      <c r="K890" s="53"/>
      <c r="L890" s="70">
        <f>(L889/L887)*100</f>
        <v>120.76928576535354</v>
      </c>
      <c r="M890" s="23"/>
      <c r="N890" s="70"/>
      <c r="O890" s="70"/>
      <c r="P890" s="23"/>
      <c r="Q890" s="23">
        <f>(Q889/Q887)*100</f>
        <v>120.76928576535354</v>
      </c>
      <c r="R890" s="23"/>
      <c r="S890" s="70"/>
      <c r="T890" s="70"/>
      <c r="U890" s="70"/>
      <c r="V890" s="23"/>
      <c r="W890" s="23">
        <f>(W889/W887)*100</f>
        <v>120.76928576535354</v>
      </c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54</v>
      </c>
      <c r="K891" s="53"/>
      <c r="L891" s="70">
        <f>(L889/L888)*100</f>
        <v>99.23628245799554</v>
      </c>
      <c r="M891" s="23"/>
      <c r="N891" s="70"/>
      <c r="O891" s="70"/>
      <c r="P891" s="23"/>
      <c r="Q891" s="23">
        <f>(Q889/Q888)*100</f>
        <v>99.23628245799554</v>
      </c>
      <c r="R891" s="23"/>
      <c r="S891" s="70"/>
      <c r="T891" s="70"/>
      <c r="U891" s="70"/>
      <c r="V891" s="23"/>
      <c r="W891" s="23">
        <f>(W889/W888)*100</f>
        <v>99.23628245799554</v>
      </c>
      <c r="X891" s="23"/>
      <c r="Y891" s="23"/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/>
      <c r="K892" s="53"/>
      <c r="L892" s="70"/>
      <c r="M892" s="23"/>
      <c r="N892" s="70"/>
      <c r="O892" s="70"/>
      <c r="P892" s="23"/>
      <c r="Q892" s="23"/>
      <c r="R892" s="23"/>
      <c r="S892" s="70"/>
      <c r="T892" s="70"/>
      <c r="U892" s="70"/>
      <c r="V892" s="23"/>
      <c r="W892" s="23"/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/>
      <c r="K893" s="53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/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/>
      <c r="I895" s="61"/>
      <c r="J895" s="52"/>
      <c r="K895" s="53"/>
      <c r="L895" s="70"/>
      <c r="M895" s="23"/>
      <c r="N895" s="70"/>
      <c r="O895" s="70"/>
      <c r="P895" s="23"/>
      <c r="Q895" s="23"/>
      <c r="R895" s="23"/>
      <c r="S895" s="70"/>
      <c r="T895" s="70"/>
      <c r="U895" s="70"/>
      <c r="V895" s="23"/>
      <c r="W895" s="23"/>
      <c r="X895" s="23"/>
      <c r="Y895" s="23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/>
      <c r="K896" s="53"/>
      <c r="L896" s="70"/>
      <c r="M896" s="23"/>
      <c r="N896" s="70"/>
      <c r="O896" s="70"/>
      <c r="P896" s="23"/>
      <c r="Q896" s="23"/>
      <c r="R896" s="23"/>
      <c r="S896" s="70"/>
      <c r="T896" s="70"/>
      <c r="U896" s="70"/>
      <c r="V896" s="23"/>
      <c r="W896" s="23"/>
      <c r="X896" s="23"/>
      <c r="Y896" s="23"/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212</v>
      </c>
      <c r="K897" s="53"/>
      <c r="L897" s="70"/>
      <c r="M897" s="23"/>
      <c r="N897" s="70"/>
      <c r="O897" s="70"/>
      <c r="P897" s="23"/>
      <c r="Q897" s="23"/>
      <c r="R897" s="23"/>
      <c r="S897" s="70"/>
      <c r="T897" s="70"/>
      <c r="U897" s="70"/>
      <c r="V897" s="23"/>
      <c r="W897" s="23"/>
      <c r="X897" s="23"/>
      <c r="Y897" s="23"/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213</v>
      </c>
      <c r="K898" s="53"/>
      <c r="L898" s="70"/>
      <c r="M898" s="23"/>
      <c r="N898" s="70"/>
      <c r="O898" s="70"/>
      <c r="P898" s="23"/>
      <c r="Q898" s="23"/>
      <c r="R898" s="23"/>
      <c r="S898" s="70"/>
      <c r="T898" s="70"/>
      <c r="U898" s="70"/>
      <c r="V898" s="23"/>
      <c r="W898" s="23"/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/>
      <c r="K899" s="53"/>
      <c r="L899" s="70"/>
      <c r="M899" s="23"/>
      <c r="N899" s="70"/>
      <c r="O899" s="70"/>
      <c r="P899" s="23"/>
      <c r="Q899" s="23"/>
      <c r="R899" s="23"/>
      <c r="S899" s="70"/>
      <c r="T899" s="70"/>
      <c r="U899" s="70"/>
      <c r="V899" s="23"/>
      <c r="W899" s="23"/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1" t="s">
        <v>30</v>
      </c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40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1200" verticalDpi="1200" orientation="landscape" scale="25" r:id="rId3"/>
  <rowBreaks count="9" manualBreakCount="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2001-05-25T23:21:57Z</cp:lastPrinted>
  <dcterms:created xsi:type="dcterms:W3CDTF">1998-09-03T23:22:53Z</dcterms:created>
  <dcterms:modified xsi:type="dcterms:W3CDTF">2001-06-07T00:37:20Z</dcterms:modified>
  <cp:category/>
  <cp:version/>
  <cp:contentType/>
  <cp:contentStatus/>
</cp:coreProperties>
</file>