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'Hoja1'!$A$1:$Z$225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Tribunal Superior Agrario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  <comment ref="F76" authorId="1">
      <text>
        <r>
          <rPr>
            <b/>
            <sz val="8"/>
            <rFont val="Tahoma"/>
            <family val="0"/>
          </rPr>
          <t>Tribunal Superior Agrario: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<sst xmlns="http://schemas.openxmlformats.org/spreadsheetml/2006/main" count="452" uniqueCount="91">
  <si>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</si>
  <si>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</si>
  <si>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</si>
  <si>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</si>
  <si>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</si>
  <si>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</si>
  <si>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</si>
  <si>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</si>
  <si>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</si>
  <si>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</si>
  <si>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</si>
  <si>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</si>
  <si>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</si>
  <si>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</si>
  <si>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</si>
  <si>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</si>
  <si>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</si>
  <si>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</si>
  <si>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</si>
  <si>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</si>
  <si>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</si>
  <si>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</si>
  <si>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</si>
  <si>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</si>
  <si>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</si>
  <si>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</si>
  <si>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</si>
  <si>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</si>
  <si>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</si>
  <si>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</si>
  <si>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</si>
  <si>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</si>
  <si>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</si>
  <si>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</si>
  <si>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</si>
  <si>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</si>
  <si>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</si>
  <si>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</si>
  <si>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</si>
  <si>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</si>
  <si>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</si>
  <si>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</si>
  <si>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</si>
  <si>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</si>
  <si>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</si>
  <si>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TOTAL EJERCIDO</t>
  </si>
  <si>
    <t>PORCENTAJE DE EJERCICIO EJER/ORIG</t>
  </si>
  <si>
    <t>PORCENTAJE DE EJERCICIO EJER/MODIF</t>
  </si>
  <si>
    <t>02</t>
  </si>
  <si>
    <t>IMPARTICION DE JUSTICIA</t>
  </si>
  <si>
    <t>409</t>
  </si>
  <si>
    <t xml:space="preserve"> Original</t>
  </si>
  <si>
    <t xml:space="preserve"> Modificado</t>
  </si>
  <si>
    <t xml:space="preserve"> Ejercido</t>
  </si>
  <si>
    <t xml:space="preserve"> Porcentaje de Ejercicio Ejer/Orig</t>
  </si>
  <si>
    <t xml:space="preserve"> Porcentaje de Ejercicio Ejer/Modif</t>
  </si>
  <si>
    <t>100</t>
  </si>
  <si>
    <t>Tribunal Superior Agrario</t>
  </si>
  <si>
    <t>200</t>
  </si>
  <si>
    <t>701</t>
  </si>
  <si>
    <t>financieros</t>
  </si>
  <si>
    <t>300</t>
  </si>
  <si>
    <t>Oficialía Mayor</t>
  </si>
  <si>
    <t>09</t>
  </si>
  <si>
    <t>SEGURIDAD SOCIAL</t>
  </si>
  <si>
    <t>Seguros</t>
  </si>
  <si>
    <t>707</t>
  </si>
  <si>
    <t>N000</t>
  </si>
  <si>
    <t>Actividad institucional no asociada a proyectos</t>
  </si>
  <si>
    <t>Tribunales Unitarios Agrarios</t>
  </si>
  <si>
    <t>Administrar recursos humanos, materiales y</t>
  </si>
  <si>
    <t xml:space="preserve">Tribunales Unitarios Agrarios </t>
  </si>
  <si>
    <t xml:space="preserve"> D E P E N D E N C I A  : TRIBUNALES AGRARIOS</t>
  </si>
  <si>
    <t>708</t>
  </si>
  <si>
    <t>Prever el pago de los incrementos por servicios</t>
  </si>
  <si>
    <t>personales</t>
  </si>
  <si>
    <t>04</t>
  </si>
  <si>
    <t>Programa Nacional de Procuración e Impartición de</t>
  </si>
  <si>
    <t>Justicia</t>
  </si>
  <si>
    <t>03</t>
  </si>
  <si>
    <t>HOJA   2    DE  5     .</t>
  </si>
  <si>
    <t>HOJA   3    DE   5    .</t>
  </si>
  <si>
    <t>HOJA   4    DE   5    .</t>
  </si>
  <si>
    <t>HOJA   5    DE   5    .</t>
  </si>
  <si>
    <t>000</t>
  </si>
  <si>
    <t>Programa Normal de Operación</t>
  </si>
  <si>
    <t>Impartir Justicia</t>
  </si>
  <si>
    <t>Impartición  de  Justicia</t>
  </si>
  <si>
    <t>Programa   Nacional   de   Procuración  e</t>
  </si>
  <si>
    <t>Pagar las Aportaciones del Gobierno Federal</t>
  </si>
  <si>
    <r>
      <t>NOTA:</t>
    </r>
    <r>
      <rPr>
        <sz val="19"/>
        <rFont val="Arial"/>
        <family val="2"/>
      </rPr>
      <t xml:space="preserve">  Puede haber diferencias en los montos presupuestarios, debido al redondeo de cifras.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</si>
</sst>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  <numFmt numFmtId="178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Tahoma"/>
      <family val="0"/>
    </font>
    <font>
      <b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/>
    </xf>
    <xf numFmtId="172" fontId="1" fillId="0" borderId="25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72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43</v>
      </c>
      <c r="K13" s="76"/>
      <c r="L13" s="77">
        <f aca="true" t="shared" si="0" ref="L13:O15">SUM(L20+L132)</f>
        <v>370210</v>
      </c>
      <c r="M13" s="77">
        <f t="shared" si="0"/>
        <v>12500</v>
      </c>
      <c r="N13" s="77">
        <f t="shared" si="0"/>
        <v>47700</v>
      </c>
      <c r="O13" s="77">
        <f t="shared" si="0"/>
        <v>0</v>
      </c>
      <c r="P13" s="77">
        <f aca="true" t="shared" si="1" ref="P13:W13">SUM(P20+P132)</f>
        <v>0</v>
      </c>
      <c r="Q13" s="77">
        <f t="shared" si="1"/>
        <v>430410</v>
      </c>
      <c r="R13" s="77">
        <f t="shared" si="1"/>
        <v>0</v>
      </c>
      <c r="S13" s="77">
        <f t="shared" si="1"/>
        <v>9800</v>
      </c>
      <c r="T13" s="77">
        <f t="shared" si="1"/>
        <v>0</v>
      </c>
      <c r="U13" s="77">
        <f t="shared" si="1"/>
        <v>0</v>
      </c>
      <c r="V13" s="77">
        <f t="shared" si="1"/>
        <v>9800</v>
      </c>
      <c r="W13" s="77">
        <f t="shared" si="1"/>
        <v>440210</v>
      </c>
      <c r="X13" s="77">
        <f>(Q13/W13)*100</f>
        <v>97.77378978214944</v>
      </c>
      <c r="Y13" s="77">
        <f>(V13/W13)*100</f>
        <v>2.2262102178505714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44</v>
      </c>
      <c r="K14" s="76"/>
      <c r="L14" s="77">
        <f t="shared" si="0"/>
        <v>389532.2</v>
      </c>
      <c r="M14" s="77">
        <f t="shared" si="0"/>
        <v>10935.300000000001</v>
      </c>
      <c r="N14" s="77">
        <f t="shared" si="0"/>
        <v>49016.399999999994</v>
      </c>
      <c r="O14" s="77">
        <f t="shared" si="0"/>
        <v>57.8</v>
      </c>
      <c r="P14" s="77"/>
      <c r="Q14" s="77">
        <f>SUM(L14:P14)</f>
        <v>449541.7</v>
      </c>
      <c r="R14" s="77"/>
      <c r="S14" s="77">
        <f>SUM(S21+S133)</f>
        <v>10497.300000000001</v>
      </c>
      <c r="T14" s="77"/>
      <c r="U14" s="77"/>
      <c r="V14" s="77">
        <f>SUM(V21+V88)</f>
        <v>10497.300000000001</v>
      </c>
      <c r="W14" s="77">
        <f>SUM(Q14+V14)</f>
        <v>460039</v>
      </c>
      <c r="X14" s="77">
        <v>97.8</v>
      </c>
      <c r="Y14" s="77">
        <v>2.2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45</v>
      </c>
      <c r="K15" s="76"/>
      <c r="L15" s="77">
        <f t="shared" si="0"/>
        <v>370847.69999999995</v>
      </c>
      <c r="M15" s="77">
        <f t="shared" si="0"/>
        <v>10933.1</v>
      </c>
      <c r="N15" s="77">
        <f t="shared" si="0"/>
        <v>49015.399999999994</v>
      </c>
      <c r="O15" s="77">
        <f t="shared" si="0"/>
        <v>57.6</v>
      </c>
      <c r="P15" s="77"/>
      <c r="Q15" s="77">
        <f>SUM(L15:P15)</f>
        <v>430853.79999999993</v>
      </c>
      <c r="R15" s="77"/>
      <c r="S15" s="77">
        <f>SUM(S22+S134)</f>
        <v>10405.7</v>
      </c>
      <c r="T15" s="77"/>
      <c r="U15" s="77"/>
      <c r="V15" s="77">
        <f>SUM(V22+V89)</f>
        <v>10405.7</v>
      </c>
      <c r="W15" s="77">
        <f>SUM(Q15+V15)</f>
        <v>441259.49999999994</v>
      </c>
      <c r="X15" s="77">
        <f>(Q15/W15)*100</f>
        <v>97.64181847642939</v>
      </c>
      <c r="Y15" s="77">
        <f>(V15/W15)*100</f>
        <v>2.3581815235705976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46</v>
      </c>
      <c r="K16" s="76"/>
      <c r="L16" s="77">
        <f>(L15/L13)*100</f>
        <v>100.17225358580264</v>
      </c>
      <c r="M16" s="77">
        <f>(M15/M13)*100</f>
        <v>87.4648</v>
      </c>
      <c r="N16" s="77">
        <f>(N15/N13)*100</f>
        <v>102.75765199161424</v>
      </c>
      <c r="O16" s="77"/>
      <c r="P16" s="77"/>
      <c r="Q16" s="77">
        <f>(Q15/Q13)*100</f>
        <v>100.10311098719824</v>
      </c>
      <c r="R16" s="77"/>
      <c r="S16" s="77">
        <f>(S15/S13)*100</f>
        <v>106.18061224489796</v>
      </c>
      <c r="T16" s="77"/>
      <c r="U16" s="77"/>
      <c r="V16" s="77">
        <f>(V15/V13)*100</f>
        <v>106.18061224489796</v>
      </c>
      <c r="W16" s="77">
        <f>(W15/W13)*100</f>
        <v>100.23840894118715</v>
      </c>
      <c r="X16" s="77"/>
      <c r="Y16" s="7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47</v>
      </c>
      <c r="K17" s="76"/>
      <c r="L17" s="77">
        <f>(L15/L14)*100</f>
        <v>95.20334904277489</v>
      </c>
      <c r="M17" s="77">
        <f>(M15/M14)*100</f>
        <v>99.97988166762686</v>
      </c>
      <c r="N17" s="77">
        <f>(N15/N14)*100</f>
        <v>99.99795986649367</v>
      </c>
      <c r="O17" s="77">
        <f>(O15/O14)*100</f>
        <v>99.65397923875433</v>
      </c>
      <c r="P17" s="77"/>
      <c r="Q17" s="77">
        <f>(Q15/Q14)*100</f>
        <v>95.84289955748264</v>
      </c>
      <c r="R17" s="77"/>
      <c r="S17" s="77">
        <f>(S15/S14)*100</f>
        <v>99.12739466338964</v>
      </c>
      <c r="T17" s="77"/>
      <c r="U17" s="77"/>
      <c r="V17" s="77">
        <f>(V15/V14)*100</f>
        <v>99.12739466338964</v>
      </c>
      <c r="W17" s="77">
        <f>(W15/W14)*100</f>
        <v>95.9178460956571</v>
      </c>
      <c r="X17" s="77"/>
      <c r="Y17" s="7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78" t="s">
        <v>48</v>
      </c>
      <c r="C19" s="51"/>
      <c r="D19" s="51"/>
      <c r="E19" s="51"/>
      <c r="F19" s="51"/>
      <c r="G19" s="51"/>
      <c r="H19" s="51"/>
      <c r="I19" s="61"/>
      <c r="J19" s="54" t="s">
        <v>49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79"/>
      <c r="C20" s="51"/>
      <c r="D20" s="51"/>
      <c r="E20" s="51"/>
      <c r="F20" s="51"/>
      <c r="G20" s="51"/>
      <c r="H20" s="51"/>
      <c r="I20" s="61"/>
      <c r="J20" s="52" t="s">
        <v>51</v>
      </c>
      <c r="K20" s="55"/>
      <c r="L20" s="70">
        <f aca="true" t="shared" si="2" ref="L20:O22">SUM(L28)</f>
        <v>328764.9</v>
      </c>
      <c r="M20" s="70">
        <f t="shared" si="2"/>
        <v>12500</v>
      </c>
      <c r="N20" s="70">
        <f t="shared" si="2"/>
        <v>47700</v>
      </c>
      <c r="O20" s="70">
        <f t="shared" si="2"/>
        <v>0</v>
      </c>
      <c r="P20" s="70"/>
      <c r="Q20" s="23">
        <f>SUM(L20:P20)</f>
        <v>388964.9</v>
      </c>
      <c r="R20" s="70"/>
      <c r="S20" s="70">
        <f>SUM(S28)</f>
        <v>9800</v>
      </c>
      <c r="T20" s="70"/>
      <c r="U20" s="70"/>
      <c r="V20" s="23">
        <f>SUM(R20:U20)</f>
        <v>9800</v>
      </c>
      <c r="W20" s="23">
        <f>SUM(Q20+V20)</f>
        <v>398764.9</v>
      </c>
      <c r="X20" s="23">
        <f>(Q20/W20)*100</f>
        <v>97.54241158136034</v>
      </c>
      <c r="Y20" s="23">
        <f>(V20/W20)*100</f>
        <v>2.4575884186396544</v>
      </c>
      <c r="Z20" s="22"/>
    </row>
    <row r="21" spans="1:26" ht="23.25">
      <c r="A21" s="4"/>
      <c r="B21" s="51"/>
      <c r="C21" s="78"/>
      <c r="D21" s="51"/>
      <c r="E21" s="51"/>
      <c r="F21" s="51"/>
      <c r="G21" s="51"/>
      <c r="H21" s="51"/>
      <c r="I21" s="61"/>
      <c r="J21" s="52" t="s">
        <v>52</v>
      </c>
      <c r="K21" s="55"/>
      <c r="L21" s="70">
        <f t="shared" si="2"/>
        <v>341988.2</v>
      </c>
      <c r="M21" s="70">
        <f t="shared" si="2"/>
        <v>10935.300000000001</v>
      </c>
      <c r="N21" s="70">
        <f t="shared" si="2"/>
        <v>49016.399999999994</v>
      </c>
      <c r="O21" s="70">
        <f t="shared" si="2"/>
        <v>57.8</v>
      </c>
      <c r="P21" s="70"/>
      <c r="Q21" s="23">
        <f>SUM(L21:P21)</f>
        <v>401997.7</v>
      </c>
      <c r="R21" s="70"/>
      <c r="S21" s="70">
        <f>SUM(S29)</f>
        <v>10497.300000000001</v>
      </c>
      <c r="T21" s="70"/>
      <c r="U21" s="70"/>
      <c r="V21" s="23">
        <f>SUM(R21:U21)</f>
        <v>10497.300000000001</v>
      </c>
      <c r="W21" s="23">
        <f>SUM(Q21+V21)</f>
        <v>412495</v>
      </c>
      <c r="X21" s="23">
        <f>(Q21/W21)*100</f>
        <v>97.4551691535655</v>
      </c>
      <c r="Y21" s="23">
        <f>(V21/W21)*100</f>
        <v>2.544830846434502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53</v>
      </c>
      <c r="K22" s="53"/>
      <c r="L22" s="70">
        <f t="shared" si="2"/>
        <v>340455.6</v>
      </c>
      <c r="M22" s="70">
        <f t="shared" si="2"/>
        <v>10933.1</v>
      </c>
      <c r="N22" s="70">
        <f t="shared" si="2"/>
        <v>49015.399999999994</v>
      </c>
      <c r="O22" s="70">
        <f t="shared" si="2"/>
        <v>57.6</v>
      </c>
      <c r="P22" s="70"/>
      <c r="Q22" s="23">
        <f>SUM(L22:P22)</f>
        <v>400461.69999999995</v>
      </c>
      <c r="R22" s="70"/>
      <c r="S22" s="70">
        <f>SUM(S30)</f>
        <v>10405.7</v>
      </c>
      <c r="T22" s="70"/>
      <c r="U22" s="70"/>
      <c r="V22" s="23">
        <f>SUM(R22:U22)</f>
        <v>10405.7</v>
      </c>
      <c r="W22" s="23">
        <f>SUM(Q22+V22)</f>
        <v>410867.39999999997</v>
      </c>
      <c r="X22" s="23">
        <f>(Q22/W22)*100</f>
        <v>97.46738242070312</v>
      </c>
      <c r="Y22" s="23">
        <f>(V22/W22)*100</f>
        <v>2.5326175792968733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54</v>
      </c>
      <c r="K23" s="53"/>
      <c r="L23" s="70">
        <f>(L22/L20)*100</f>
        <v>103.55594529708006</v>
      </c>
      <c r="M23" s="70">
        <f>(M22/M20)*100</f>
        <v>87.4648</v>
      </c>
      <c r="N23" s="70">
        <f>(N22/N20)*100</f>
        <v>102.75765199161424</v>
      </c>
      <c r="O23" s="70"/>
      <c r="P23" s="23"/>
      <c r="Q23" s="70">
        <f>(Q22/Q20)*100</f>
        <v>102.95574227905911</v>
      </c>
      <c r="R23" s="23"/>
      <c r="S23" s="70">
        <f>(S22/S20)*100</f>
        <v>106.18061224489796</v>
      </c>
      <c r="T23" s="70"/>
      <c r="U23" s="70"/>
      <c r="V23" s="70">
        <f>(V22/V20)*100</f>
        <v>106.18061224489796</v>
      </c>
      <c r="W23" s="70">
        <f>(W22/W20)*100</f>
        <v>103.03499630985576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55</v>
      </c>
      <c r="K24" s="53"/>
      <c r="L24" s="70">
        <f>(L22/L21)*100</f>
        <v>99.55185588274682</v>
      </c>
      <c r="M24" s="70">
        <f>(M22/M21)*100</f>
        <v>99.97988166762686</v>
      </c>
      <c r="N24" s="70">
        <f>(N22/N21)*100</f>
        <v>99.99795986649367</v>
      </c>
      <c r="O24" s="70">
        <f>(O22/O21)*100</f>
        <v>99.65397923875433</v>
      </c>
      <c r="P24" s="23"/>
      <c r="Q24" s="70">
        <f>(Q22/Q21)*100</f>
        <v>99.61790826166417</v>
      </c>
      <c r="R24" s="23"/>
      <c r="S24" s="70">
        <f>(S22/S21)*100</f>
        <v>99.12739466338964</v>
      </c>
      <c r="T24" s="70"/>
      <c r="U24" s="70"/>
      <c r="V24" s="70">
        <f>(V22/V21)*100</f>
        <v>99.12739466338964</v>
      </c>
      <c r="W24" s="70">
        <f>(W22/W21)*100</f>
        <v>99.60542552030932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78" t="s">
        <v>76</v>
      </c>
      <c r="E26" s="51"/>
      <c r="F26" s="51"/>
      <c r="G26" s="51"/>
      <c r="H26" s="51"/>
      <c r="I26" s="61"/>
      <c r="J26" s="52" t="s">
        <v>88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87</v>
      </c>
      <c r="K27" s="53"/>
      <c r="L27" s="70"/>
      <c r="M27" s="70"/>
      <c r="N27" s="70"/>
      <c r="O27" s="70"/>
      <c r="P27" s="23"/>
      <c r="Q27" s="70"/>
      <c r="R27" s="23"/>
      <c r="S27" s="70"/>
      <c r="T27" s="70"/>
      <c r="U27" s="70"/>
      <c r="V27" s="70"/>
      <c r="W27" s="70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51</v>
      </c>
      <c r="K28" s="53"/>
      <c r="L28" s="70">
        <f aca="true" t="shared" si="3" ref="L28:O30">SUM(L35)</f>
        <v>328764.9</v>
      </c>
      <c r="M28" s="70">
        <f t="shared" si="3"/>
        <v>12500</v>
      </c>
      <c r="N28" s="70">
        <f t="shared" si="3"/>
        <v>47700</v>
      </c>
      <c r="O28" s="70">
        <f t="shared" si="3"/>
        <v>0</v>
      </c>
      <c r="P28" s="70">
        <f aca="true" t="shared" si="4" ref="P28:U28">SUM(P42+P80+P111)</f>
        <v>0</v>
      </c>
      <c r="Q28" s="23">
        <f>SUM(L28:P28)</f>
        <v>388964.9</v>
      </c>
      <c r="R28" s="70">
        <f t="shared" si="4"/>
        <v>0</v>
      </c>
      <c r="S28" s="70">
        <f>SUM(S35)</f>
        <v>9800</v>
      </c>
      <c r="T28" s="70">
        <f t="shared" si="4"/>
        <v>0</v>
      </c>
      <c r="U28" s="70">
        <f t="shared" si="4"/>
        <v>0</v>
      </c>
      <c r="V28" s="23">
        <f>SUM(R28:U28)</f>
        <v>9800</v>
      </c>
      <c r="W28" s="23">
        <f>SUM(Q28+V28)</f>
        <v>398764.9</v>
      </c>
      <c r="X28" s="23">
        <f>(Q28/W28)*100</f>
        <v>97.54241158136034</v>
      </c>
      <c r="Y28" s="23">
        <f>(V28/W28)*100</f>
        <v>2.4575884186396544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52</v>
      </c>
      <c r="K29" s="53"/>
      <c r="L29" s="70">
        <f t="shared" si="3"/>
        <v>341988.2</v>
      </c>
      <c r="M29" s="70">
        <f t="shared" si="3"/>
        <v>10935.300000000001</v>
      </c>
      <c r="N29" s="70">
        <f t="shared" si="3"/>
        <v>49016.399999999994</v>
      </c>
      <c r="O29" s="70">
        <f t="shared" si="3"/>
        <v>57.8</v>
      </c>
      <c r="P29" s="70">
        <f aca="true" t="shared" si="5" ref="P29:U29">SUM(P43+P81+P112)</f>
        <v>0</v>
      </c>
      <c r="Q29" s="23">
        <f>SUM(L29:P29)</f>
        <v>401997.7</v>
      </c>
      <c r="R29" s="70">
        <f t="shared" si="5"/>
        <v>0</v>
      </c>
      <c r="S29" s="70">
        <f>SUM(S36)</f>
        <v>10497.300000000001</v>
      </c>
      <c r="T29" s="70">
        <f t="shared" si="5"/>
        <v>0</v>
      </c>
      <c r="U29" s="70">
        <f t="shared" si="5"/>
        <v>0</v>
      </c>
      <c r="V29" s="23">
        <f>SUM(R29:U29)</f>
        <v>10497.300000000001</v>
      </c>
      <c r="W29" s="23">
        <f>SUM(Q29+V29)</f>
        <v>412495</v>
      </c>
      <c r="X29" s="23">
        <f>(Q29/W29)*100</f>
        <v>97.4551691535655</v>
      </c>
      <c r="Y29" s="23">
        <f>(V29/W29)*100</f>
        <v>2.544830846434502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53</v>
      </c>
      <c r="K30" s="53"/>
      <c r="L30" s="70">
        <f t="shared" si="3"/>
        <v>340455.6</v>
      </c>
      <c r="M30" s="70">
        <f t="shared" si="3"/>
        <v>10933.1</v>
      </c>
      <c r="N30" s="70">
        <f t="shared" si="3"/>
        <v>49015.399999999994</v>
      </c>
      <c r="O30" s="70">
        <f t="shared" si="3"/>
        <v>57.6</v>
      </c>
      <c r="P30" s="70">
        <f aca="true" t="shared" si="6" ref="P30:U30">SUM(P44+P82+P113)</f>
        <v>0</v>
      </c>
      <c r="Q30" s="23">
        <f>SUM(L30:P30)</f>
        <v>400461.69999999995</v>
      </c>
      <c r="R30" s="70">
        <f t="shared" si="6"/>
        <v>0</v>
      </c>
      <c r="S30" s="70">
        <f>SUM(S37)</f>
        <v>10405.7</v>
      </c>
      <c r="T30" s="70">
        <f t="shared" si="6"/>
        <v>0</v>
      </c>
      <c r="U30" s="70">
        <f t="shared" si="6"/>
        <v>0</v>
      </c>
      <c r="V30" s="23">
        <f>SUM(R30:U30)</f>
        <v>10405.7</v>
      </c>
      <c r="W30" s="23">
        <f>SUM(Q30+V30)</f>
        <v>410867.39999999997</v>
      </c>
      <c r="X30" s="23">
        <f>(Q30/W30)*100</f>
        <v>97.46738242070312</v>
      </c>
      <c r="Y30" s="23">
        <f>(V30/W30)*100</f>
        <v>2.5326175792968733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54</v>
      </c>
      <c r="K31" s="53"/>
      <c r="L31" s="70">
        <f>(L30/L28)*100</f>
        <v>103.55594529708006</v>
      </c>
      <c r="M31" s="70">
        <f>(M30/M28)*100</f>
        <v>87.4648</v>
      </c>
      <c r="N31" s="70">
        <f>(N30/N28)*100</f>
        <v>102.75765199161424</v>
      </c>
      <c r="O31" s="70"/>
      <c r="P31" s="23"/>
      <c r="Q31" s="70">
        <f>(Q30/Q28)*100</f>
        <v>102.95574227905911</v>
      </c>
      <c r="R31" s="23"/>
      <c r="S31" s="70">
        <f>(S30/S28)*100</f>
        <v>106.18061224489796</v>
      </c>
      <c r="T31" s="21"/>
      <c r="U31" s="21"/>
      <c r="V31" s="70">
        <f>(V30/V28)*100</f>
        <v>106.18061224489796</v>
      </c>
      <c r="W31" s="70">
        <f>(W30/W28)*100</f>
        <v>103.03499630985576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55</v>
      </c>
      <c r="K32" s="53"/>
      <c r="L32" s="70">
        <f>(L30/L29)*100</f>
        <v>99.55185588274682</v>
      </c>
      <c r="M32" s="70">
        <f>(M30/M29)*100</f>
        <v>99.97988166762686</v>
      </c>
      <c r="N32" s="70">
        <f>(N30/N29)*100</f>
        <v>99.99795986649367</v>
      </c>
      <c r="O32" s="70">
        <f>(O30/O29)*100</f>
        <v>99.65397923875433</v>
      </c>
      <c r="P32" s="23"/>
      <c r="Q32" s="70">
        <f>(Q30/Q29)*100</f>
        <v>99.61790826166417</v>
      </c>
      <c r="R32" s="23"/>
      <c r="S32" s="70">
        <f>(S30/S29)*100</f>
        <v>99.12739466338964</v>
      </c>
      <c r="T32" s="70"/>
      <c r="U32" s="70"/>
      <c r="V32" s="70">
        <f>(V30/V29)*100</f>
        <v>99.12739466338964</v>
      </c>
      <c r="W32" s="70">
        <f>(W30/W29)*100</f>
        <v>99.60542552030932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 t="s">
        <v>84</v>
      </c>
      <c r="F34" s="51"/>
      <c r="G34" s="51"/>
      <c r="H34" s="51"/>
      <c r="I34" s="61"/>
      <c r="J34" s="52" t="s">
        <v>85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51</v>
      </c>
      <c r="K35" s="53"/>
      <c r="L35" s="70">
        <f aca="true" t="shared" si="7" ref="L35:O37">SUM(L42+L80+L111)</f>
        <v>328764.9</v>
      </c>
      <c r="M35" s="70">
        <f t="shared" si="7"/>
        <v>12500</v>
      </c>
      <c r="N35" s="70">
        <f t="shared" si="7"/>
        <v>47700</v>
      </c>
      <c r="O35" s="70">
        <f t="shared" si="7"/>
        <v>0</v>
      </c>
      <c r="P35" s="23">
        <v>0</v>
      </c>
      <c r="Q35" s="23">
        <f>SUM(L35:P35)</f>
        <v>388964.9</v>
      </c>
      <c r="R35" s="23"/>
      <c r="S35" s="70">
        <f>SUM(S42+S80+S111)</f>
        <v>9800</v>
      </c>
      <c r="T35" s="70">
        <v>0</v>
      </c>
      <c r="U35" s="70">
        <v>0</v>
      </c>
      <c r="V35" s="23">
        <f>SUM(R35:U35)</f>
        <v>9800</v>
      </c>
      <c r="W35" s="23">
        <f>SUM(Q35+V35)</f>
        <v>398764.9</v>
      </c>
      <c r="X35" s="23">
        <f>(Q35/W35)*100</f>
        <v>97.54241158136034</v>
      </c>
      <c r="Y35" s="23">
        <f>(V35/W35)*100</f>
        <v>2.4575884186396544</v>
      </c>
      <c r="Z35" s="4"/>
    </row>
    <row r="36" spans="1:26" ht="23.25">
      <c r="A36" s="4"/>
      <c r="B36" s="51"/>
      <c r="C36" s="51"/>
      <c r="D36" s="51"/>
      <c r="E36" s="56"/>
      <c r="F36" s="57"/>
      <c r="G36" s="57"/>
      <c r="H36" s="57"/>
      <c r="I36" s="52"/>
      <c r="J36" s="52" t="s">
        <v>52</v>
      </c>
      <c r="K36" s="53"/>
      <c r="L36" s="70">
        <f t="shared" si="7"/>
        <v>341988.2</v>
      </c>
      <c r="M36" s="70">
        <f t="shared" si="7"/>
        <v>10935.300000000001</v>
      </c>
      <c r="N36" s="70">
        <f t="shared" si="7"/>
        <v>49016.399999999994</v>
      </c>
      <c r="O36" s="70">
        <f t="shared" si="7"/>
        <v>57.8</v>
      </c>
      <c r="P36" s="21">
        <v>0</v>
      </c>
      <c r="Q36" s="23">
        <f>SUM(L36:P36)</f>
        <v>401997.7</v>
      </c>
      <c r="R36" s="21"/>
      <c r="S36" s="70">
        <f>SUM(S43+S81+S112)</f>
        <v>10497.300000000001</v>
      </c>
      <c r="T36" s="21">
        <v>0</v>
      </c>
      <c r="U36" s="21">
        <v>0</v>
      </c>
      <c r="V36" s="23">
        <f>SUM(R36:U36)</f>
        <v>10497.300000000001</v>
      </c>
      <c r="W36" s="23">
        <f>SUM(Q36+V36)</f>
        <v>412495</v>
      </c>
      <c r="X36" s="23">
        <f>(Q36/W36)*100</f>
        <v>97.4551691535655</v>
      </c>
      <c r="Y36" s="23">
        <f>(V36/W36)*100</f>
        <v>2.544830846434502</v>
      </c>
      <c r="Z36" s="4"/>
    </row>
    <row r="37" spans="1:26" ht="23.25">
      <c r="A37" s="4"/>
      <c r="B37" s="56"/>
      <c r="C37" s="57"/>
      <c r="D37" s="57"/>
      <c r="E37" s="57"/>
      <c r="F37" s="51"/>
      <c r="G37" s="51"/>
      <c r="H37" s="51"/>
      <c r="I37" s="61"/>
      <c r="J37" s="52" t="s">
        <v>53</v>
      </c>
      <c r="K37" s="53"/>
      <c r="L37" s="70">
        <f t="shared" si="7"/>
        <v>340455.6</v>
      </c>
      <c r="M37" s="70">
        <f t="shared" si="7"/>
        <v>10933.1</v>
      </c>
      <c r="N37" s="70">
        <f t="shared" si="7"/>
        <v>49015.399999999994</v>
      </c>
      <c r="O37" s="70">
        <f t="shared" si="7"/>
        <v>57.6</v>
      </c>
      <c r="P37" s="23">
        <v>0</v>
      </c>
      <c r="Q37" s="23">
        <f>SUM(L37:P37)</f>
        <v>400461.69999999995</v>
      </c>
      <c r="R37" s="23"/>
      <c r="S37" s="70">
        <f>SUM(S44+S82+S113)</f>
        <v>10405.7</v>
      </c>
      <c r="T37" s="70">
        <v>0</v>
      </c>
      <c r="U37" s="70">
        <v>0</v>
      </c>
      <c r="V37" s="23">
        <f>SUM(R37:U37)</f>
        <v>10405.7</v>
      </c>
      <c r="W37" s="23">
        <f>SUM(Q37+V37)</f>
        <v>410867.39999999997</v>
      </c>
      <c r="X37" s="23">
        <f>(Q37/W37)*100</f>
        <v>97.46738242070312</v>
      </c>
      <c r="Y37" s="23">
        <f>(V37/W37)*100</f>
        <v>2.5326175792968733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54</v>
      </c>
      <c r="K38" s="53"/>
      <c r="L38" s="70">
        <f>(L37/L35)*100</f>
        <v>103.55594529708006</v>
      </c>
      <c r="M38" s="70">
        <f>(M37/M35)*100</f>
        <v>87.4648</v>
      </c>
      <c r="N38" s="70">
        <f>(N37/N35)*100</f>
        <v>102.75765199161424</v>
      </c>
      <c r="O38" s="70"/>
      <c r="P38" s="21"/>
      <c r="Q38" s="70">
        <f>(Q37/Q35)*100</f>
        <v>102.95574227905911</v>
      </c>
      <c r="R38" s="21"/>
      <c r="S38" s="70">
        <f>(S37/S35)*100</f>
        <v>106.18061224489796</v>
      </c>
      <c r="T38" s="21"/>
      <c r="U38" s="21"/>
      <c r="V38" s="70">
        <f>(V37/V35)*100</f>
        <v>106.18061224489796</v>
      </c>
      <c r="W38" s="70">
        <f>(W37/W35)*100</f>
        <v>103.03499630985576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55</v>
      </c>
      <c r="K39" s="53"/>
      <c r="L39" s="70">
        <f>(L37/L36)*100</f>
        <v>99.55185588274682</v>
      </c>
      <c r="M39" s="70">
        <f>(M37/M36)*100</f>
        <v>99.97988166762686</v>
      </c>
      <c r="N39" s="70">
        <f>(N37/N36)*100</f>
        <v>99.99795986649367</v>
      </c>
      <c r="O39" s="70">
        <f>(O37/O36)*100</f>
        <v>99.65397923875433</v>
      </c>
      <c r="P39" s="70"/>
      <c r="Q39" s="70">
        <f>(Q37/Q36)*100</f>
        <v>99.61790826166417</v>
      </c>
      <c r="R39" s="70"/>
      <c r="S39" s="70">
        <f>(S37/S36)*100</f>
        <v>99.12739466338964</v>
      </c>
      <c r="T39" s="70"/>
      <c r="U39" s="70"/>
      <c r="V39" s="70">
        <f>(V37/V36)*100</f>
        <v>99.12739466338964</v>
      </c>
      <c r="W39" s="70">
        <f>(W37/W36)*100</f>
        <v>99.60542552030932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70"/>
      <c r="N40" s="70"/>
      <c r="O40" s="70"/>
      <c r="P40" s="23"/>
      <c r="Q40" s="70"/>
      <c r="R40" s="23"/>
      <c r="S40" s="70"/>
      <c r="T40" s="70"/>
      <c r="U40" s="70"/>
      <c r="V40" s="70"/>
      <c r="W40" s="70"/>
      <c r="X40" s="23"/>
      <c r="Y40" s="23"/>
      <c r="Z40" s="4"/>
    </row>
    <row r="41" spans="1:26" ht="23.25">
      <c r="A41" s="4"/>
      <c r="B41" s="51"/>
      <c r="C41" s="51"/>
      <c r="D41" s="51"/>
      <c r="E41" s="56"/>
      <c r="F41" s="57" t="s">
        <v>50</v>
      </c>
      <c r="G41" s="51"/>
      <c r="H41" s="51"/>
      <c r="I41" s="61"/>
      <c r="J41" s="52" t="s">
        <v>86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51</v>
      </c>
      <c r="K42" s="53"/>
      <c r="L42" s="70">
        <f>SUM(L58)</f>
        <v>262691.7</v>
      </c>
      <c r="M42" s="70">
        <f>SUM(M58)</f>
        <v>11587</v>
      </c>
      <c r="N42" s="70">
        <f>SUM(N58)</f>
        <v>43677</v>
      </c>
      <c r="O42" s="70"/>
      <c r="P42" s="70">
        <v>0</v>
      </c>
      <c r="Q42" s="23">
        <f>SUM(L42:P42)</f>
        <v>317955.7</v>
      </c>
      <c r="R42" s="70"/>
      <c r="S42" s="70">
        <f>SUM(S58)</f>
        <v>9800</v>
      </c>
      <c r="T42" s="70">
        <v>0</v>
      </c>
      <c r="U42" s="70">
        <v>0</v>
      </c>
      <c r="V42" s="23">
        <f>SUM(R42:U42)</f>
        <v>9800</v>
      </c>
      <c r="W42" s="23">
        <f>SUM(Q42+V42)</f>
        <v>327755.7</v>
      </c>
      <c r="X42" s="23">
        <f>(Q42/W42)*100</f>
        <v>97.00996809513916</v>
      </c>
      <c r="Y42" s="23">
        <f>(V42/W42)*100</f>
        <v>2.990031904860846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52</v>
      </c>
      <c r="K43" s="53"/>
      <c r="L43" s="70">
        <f aca="true" t="shared" si="8" ref="L43:N44">SUM(L59)</f>
        <v>294180.7</v>
      </c>
      <c r="M43" s="70">
        <f t="shared" si="8"/>
        <v>10909.7</v>
      </c>
      <c r="N43" s="70">
        <f t="shared" si="8"/>
        <v>48535.7</v>
      </c>
      <c r="O43" s="70">
        <f>SUM(O59)</f>
        <v>57.8</v>
      </c>
      <c r="P43" s="70">
        <v>0</v>
      </c>
      <c r="Q43" s="23">
        <f>SUM(L43:P43)</f>
        <v>353683.9</v>
      </c>
      <c r="R43" s="70"/>
      <c r="S43" s="70">
        <f>SUM(S59)</f>
        <v>10497.300000000001</v>
      </c>
      <c r="T43" s="70">
        <v>0</v>
      </c>
      <c r="U43" s="70">
        <v>0</v>
      </c>
      <c r="V43" s="23">
        <f>SUM(R43:U43)</f>
        <v>10497.300000000001</v>
      </c>
      <c r="W43" s="23">
        <f>SUM(Q43+V43)</f>
        <v>364181.2</v>
      </c>
      <c r="X43" s="23">
        <f>(Q43/W43)*100</f>
        <v>97.11756125796718</v>
      </c>
      <c r="Y43" s="23">
        <f>(V43/W43)*100</f>
        <v>2.882438742032812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53</v>
      </c>
      <c r="K44" s="53"/>
      <c r="L44" s="70">
        <f t="shared" si="8"/>
        <v>292828.3</v>
      </c>
      <c r="M44" s="70">
        <f t="shared" si="8"/>
        <v>10907.5</v>
      </c>
      <c r="N44" s="70">
        <f t="shared" si="8"/>
        <v>48534.7</v>
      </c>
      <c r="O44" s="70">
        <f>SUM(O60)</f>
        <v>57.6</v>
      </c>
      <c r="P44" s="70">
        <v>0</v>
      </c>
      <c r="Q44" s="23">
        <f>SUM(L44:P44)</f>
        <v>352328.1</v>
      </c>
      <c r="R44" s="70"/>
      <c r="S44" s="70">
        <f>SUM(S60)</f>
        <v>10405.7</v>
      </c>
      <c r="T44" s="70">
        <v>0</v>
      </c>
      <c r="U44" s="70">
        <v>0</v>
      </c>
      <c r="V44" s="23">
        <f>SUM(R44:U44)</f>
        <v>10405.7</v>
      </c>
      <c r="W44" s="23">
        <f>SUM(Q44+V44)</f>
        <v>362733.8</v>
      </c>
      <c r="X44" s="23">
        <f>(Q44/W44)*100</f>
        <v>97.13131227362875</v>
      </c>
      <c r="Y44" s="23">
        <f>(V44/W44)*100</f>
        <v>2.86868772637124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80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/>
      <c r="D54" s="51" t="s">
        <v>76</v>
      </c>
      <c r="E54" s="51" t="s">
        <v>84</v>
      </c>
      <c r="F54" s="56" t="s">
        <v>50</v>
      </c>
      <c r="G54" s="57"/>
      <c r="H54" s="57"/>
      <c r="I54" s="52"/>
      <c r="J54" s="52" t="s">
        <v>54</v>
      </c>
      <c r="K54" s="53"/>
      <c r="L54" s="70">
        <f>(L44/L42)*100</f>
        <v>111.47223151702165</v>
      </c>
      <c r="M54" s="70">
        <f>(M44/M42)*100</f>
        <v>94.13566928454303</v>
      </c>
      <c r="N54" s="70">
        <f>(N44/N42)*100</f>
        <v>111.12187192343796</v>
      </c>
      <c r="O54" s="70"/>
      <c r="P54" s="21"/>
      <c r="Q54" s="70">
        <f>(Q44/Q42)*100</f>
        <v>110.81043679984349</v>
      </c>
      <c r="R54" s="21"/>
      <c r="S54" s="70">
        <f>(S44/S42)*100</f>
        <v>106.18061224489796</v>
      </c>
      <c r="T54" s="21"/>
      <c r="U54" s="21"/>
      <c r="V54" s="70">
        <f>(V44/V42)*100</f>
        <v>106.18061224489796</v>
      </c>
      <c r="W54" s="70">
        <f>(W44/W42)*100</f>
        <v>110.67200356851154</v>
      </c>
      <c r="X54" s="21"/>
      <c r="Y54" s="21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2" t="s">
        <v>55</v>
      </c>
      <c r="K55" s="53"/>
      <c r="L55" s="70">
        <f>(L44/L43)*100</f>
        <v>99.54028255422601</v>
      </c>
      <c r="M55" s="70">
        <f>(M44/M43)*100</f>
        <v>99.9798344592427</v>
      </c>
      <c r="N55" s="70">
        <f>(N44/N43)*100</f>
        <v>99.9979396609094</v>
      </c>
      <c r="O55" s="70">
        <f>(O44/O43)*100</f>
        <v>99.65397923875433</v>
      </c>
      <c r="P55" s="70"/>
      <c r="Q55" s="70">
        <f>(Q44/Q43)*100</f>
        <v>99.61666335391573</v>
      </c>
      <c r="R55" s="70"/>
      <c r="S55" s="70">
        <f>(S44/S43)*100</f>
        <v>99.12739466338964</v>
      </c>
      <c r="T55" s="70"/>
      <c r="U55" s="70"/>
      <c r="V55" s="70">
        <f>(V44/V43)*100</f>
        <v>99.12739466338964</v>
      </c>
      <c r="W55" s="70">
        <f>(W44/W43)*100</f>
        <v>99.60256048362737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23"/>
      <c r="N56" s="70"/>
      <c r="O56" s="70"/>
      <c r="P56" s="23"/>
      <c r="Q56" s="23"/>
      <c r="R56" s="23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 t="s">
        <v>67</v>
      </c>
      <c r="H57" s="51"/>
      <c r="I57" s="61"/>
      <c r="J57" s="52" t="s">
        <v>68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51</v>
      </c>
      <c r="K58" s="53"/>
      <c r="L58" s="70">
        <f aca="true" t="shared" si="9" ref="L58:P60">SUM(L65+L72)</f>
        <v>262691.7</v>
      </c>
      <c r="M58" s="70">
        <f t="shared" si="9"/>
        <v>11587</v>
      </c>
      <c r="N58" s="70">
        <f t="shared" si="9"/>
        <v>43677</v>
      </c>
      <c r="O58" s="70">
        <f t="shared" si="9"/>
        <v>0</v>
      </c>
      <c r="P58" s="70">
        <f t="shared" si="9"/>
        <v>0</v>
      </c>
      <c r="Q58" s="23">
        <f>SUM(L58:P58)</f>
        <v>317955.7</v>
      </c>
      <c r="R58" s="70">
        <f aca="true" t="shared" si="10" ref="R58:U60">SUM(R65+R72)</f>
        <v>0</v>
      </c>
      <c r="S58" s="70">
        <f t="shared" si="10"/>
        <v>9800</v>
      </c>
      <c r="T58" s="70">
        <f t="shared" si="10"/>
        <v>0</v>
      </c>
      <c r="U58" s="70">
        <f t="shared" si="10"/>
        <v>0</v>
      </c>
      <c r="V58" s="23">
        <f>SUM(R58:U58)</f>
        <v>9800</v>
      </c>
      <c r="W58" s="23">
        <f>SUM(Q58+V58)</f>
        <v>327755.7</v>
      </c>
      <c r="X58" s="23">
        <f>(Q58/W58)*100</f>
        <v>97.00996809513916</v>
      </c>
      <c r="Y58" s="23">
        <f>(V58/W58)*100</f>
        <v>2.990031904860846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52</v>
      </c>
      <c r="K59" s="53"/>
      <c r="L59" s="70">
        <f t="shared" si="9"/>
        <v>294180.7</v>
      </c>
      <c r="M59" s="70">
        <f t="shared" si="9"/>
        <v>10909.7</v>
      </c>
      <c r="N59" s="70">
        <f t="shared" si="9"/>
        <v>48535.7</v>
      </c>
      <c r="O59" s="70">
        <f t="shared" si="9"/>
        <v>57.8</v>
      </c>
      <c r="P59" s="70">
        <f t="shared" si="9"/>
        <v>0</v>
      </c>
      <c r="Q59" s="23">
        <f>SUM(L59:P59)</f>
        <v>353683.9</v>
      </c>
      <c r="R59" s="70">
        <f t="shared" si="10"/>
        <v>0</v>
      </c>
      <c r="S59" s="70">
        <f t="shared" si="10"/>
        <v>10497.300000000001</v>
      </c>
      <c r="T59" s="70">
        <f t="shared" si="10"/>
        <v>0</v>
      </c>
      <c r="U59" s="70">
        <f t="shared" si="10"/>
        <v>0</v>
      </c>
      <c r="V59" s="23">
        <f>SUM(R59:U59)</f>
        <v>10497.300000000001</v>
      </c>
      <c r="W59" s="23">
        <f>SUM(Q59+V59)</f>
        <v>364181.2</v>
      </c>
      <c r="X59" s="23">
        <f>(Q59/W59)*100</f>
        <v>97.11756125796718</v>
      </c>
      <c r="Y59" s="23">
        <f>(V59/W59)*100</f>
        <v>2.882438742032812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53</v>
      </c>
      <c r="K60" s="53"/>
      <c r="L60" s="70">
        <f t="shared" si="9"/>
        <v>292828.3</v>
      </c>
      <c r="M60" s="70">
        <f t="shared" si="9"/>
        <v>10907.5</v>
      </c>
      <c r="N60" s="70">
        <f t="shared" si="9"/>
        <v>48534.7</v>
      </c>
      <c r="O60" s="70">
        <f t="shared" si="9"/>
        <v>57.6</v>
      </c>
      <c r="P60" s="70">
        <f t="shared" si="9"/>
        <v>0</v>
      </c>
      <c r="Q60" s="23">
        <f>SUM(L60:P60)</f>
        <v>352328.1</v>
      </c>
      <c r="R60" s="70">
        <f t="shared" si="10"/>
        <v>0</v>
      </c>
      <c r="S60" s="70">
        <f t="shared" si="10"/>
        <v>10405.7</v>
      </c>
      <c r="T60" s="70">
        <f t="shared" si="10"/>
        <v>0</v>
      </c>
      <c r="U60" s="70">
        <f t="shared" si="10"/>
        <v>0</v>
      </c>
      <c r="V60" s="23">
        <f>SUM(R60:U60)</f>
        <v>10405.7</v>
      </c>
      <c r="W60" s="23">
        <f>SUM(Q60+V60)</f>
        <v>362733.8</v>
      </c>
      <c r="X60" s="23">
        <f>(Q60/W60)*100</f>
        <v>97.13131227362875</v>
      </c>
      <c r="Y60" s="23">
        <f>(V60/W60)*100</f>
        <v>2.86868772637124</v>
      </c>
      <c r="Z60" s="4"/>
    </row>
    <row r="61" spans="1:26" ht="23.25">
      <c r="A61" s="4"/>
      <c r="B61" s="51"/>
      <c r="C61" s="51"/>
      <c r="D61" s="51"/>
      <c r="E61" s="51"/>
      <c r="F61" s="56"/>
      <c r="G61" s="51"/>
      <c r="H61" s="51"/>
      <c r="I61" s="61"/>
      <c r="J61" s="52" t="s">
        <v>54</v>
      </c>
      <c r="K61" s="53"/>
      <c r="L61" s="70">
        <f>(L60/L58)*100</f>
        <v>111.47223151702165</v>
      </c>
      <c r="M61" s="70">
        <f>(M60/M58)*100</f>
        <v>94.13566928454303</v>
      </c>
      <c r="N61" s="70">
        <f>(N60/N58)*100</f>
        <v>111.12187192343796</v>
      </c>
      <c r="O61" s="70"/>
      <c r="P61" s="70"/>
      <c r="Q61" s="70">
        <f>(Q60/Q58)*100</f>
        <v>110.81043679984349</v>
      </c>
      <c r="R61" s="70"/>
      <c r="S61" s="70">
        <f>(S60/S58)*100</f>
        <v>106.18061224489796</v>
      </c>
      <c r="T61" s="70"/>
      <c r="U61" s="70"/>
      <c r="V61" s="70">
        <f>(V60/V58)*100</f>
        <v>106.18061224489796</v>
      </c>
      <c r="W61" s="70">
        <f>(W60/W58)*100</f>
        <v>110.67200356851154</v>
      </c>
      <c r="X61" s="70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6"/>
      <c r="H62" s="57"/>
      <c r="I62" s="52"/>
      <c r="J62" s="52" t="s">
        <v>55</v>
      </c>
      <c r="K62" s="53"/>
      <c r="L62" s="70">
        <f>(L60/L59)*100</f>
        <v>99.54028255422601</v>
      </c>
      <c r="M62" s="70">
        <f>(M60/M59)*100</f>
        <v>99.9798344592427</v>
      </c>
      <c r="N62" s="70">
        <f>(N60/N59)*100</f>
        <v>99.9979396609094</v>
      </c>
      <c r="O62" s="70">
        <f>(O60/O59)*100</f>
        <v>99.65397923875433</v>
      </c>
      <c r="P62" s="70"/>
      <c r="Q62" s="70">
        <f>(Q60/Q59)*100</f>
        <v>99.61666335391573</v>
      </c>
      <c r="R62" s="70"/>
      <c r="S62" s="70">
        <f>(S60/S59)*100</f>
        <v>99.12739466338964</v>
      </c>
      <c r="T62" s="70"/>
      <c r="U62" s="70"/>
      <c r="V62" s="70">
        <f>(V60/V59)*100</f>
        <v>99.12739466338964</v>
      </c>
      <c r="W62" s="70">
        <f>(W60/W59)*100</f>
        <v>99.60256048362737</v>
      </c>
      <c r="X62" s="70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 t="s">
        <v>56</v>
      </c>
      <c r="I64" s="61"/>
      <c r="J64" s="52" t="s">
        <v>57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51</v>
      </c>
      <c r="K65" s="53"/>
      <c r="L65" s="70">
        <v>63979.9</v>
      </c>
      <c r="M65" s="23">
        <v>4192</v>
      </c>
      <c r="N65" s="70">
        <v>17147</v>
      </c>
      <c r="O65" s="70"/>
      <c r="P65" s="23"/>
      <c r="Q65" s="23">
        <f>SUM(L65:P65)</f>
        <v>85318.9</v>
      </c>
      <c r="R65" s="23"/>
      <c r="S65" s="70">
        <v>900</v>
      </c>
      <c r="T65" s="70"/>
      <c r="U65" s="70"/>
      <c r="V65" s="23">
        <f>SUM(R65:U65)</f>
        <v>900</v>
      </c>
      <c r="W65" s="23">
        <f>SUM(Q65+V65)</f>
        <v>86218.9</v>
      </c>
      <c r="X65" s="23">
        <f>(Q65/W65)*100</f>
        <v>98.95614534632197</v>
      </c>
      <c r="Y65" s="23">
        <f>(V65/W65)*100</f>
        <v>1.043854653678022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52</v>
      </c>
      <c r="K66" s="53"/>
      <c r="L66" s="70">
        <v>71050.8</v>
      </c>
      <c r="M66" s="23">
        <v>4562.8</v>
      </c>
      <c r="N66" s="70">
        <v>18421.8</v>
      </c>
      <c r="O66" s="70"/>
      <c r="P66" s="23"/>
      <c r="Q66" s="23">
        <f>SUM(L66:P66)</f>
        <v>94035.40000000001</v>
      </c>
      <c r="R66" s="23"/>
      <c r="S66" s="70">
        <v>981.6</v>
      </c>
      <c r="T66" s="70"/>
      <c r="U66" s="70"/>
      <c r="V66" s="23">
        <f>SUM(R66:U66)</f>
        <v>981.6</v>
      </c>
      <c r="W66" s="23">
        <f>SUM(Q66+V66)</f>
        <v>95017.00000000001</v>
      </c>
      <c r="X66" s="23">
        <f>(Q66/W66)*100</f>
        <v>98.96692170874685</v>
      </c>
      <c r="Y66" s="23">
        <f>(V66/W66)*100</f>
        <v>1.0330782912531442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6"/>
      <c r="I67" s="52"/>
      <c r="J67" s="52" t="s">
        <v>53</v>
      </c>
      <c r="K67" s="53"/>
      <c r="L67" s="70">
        <v>70764.5</v>
      </c>
      <c r="M67" s="23">
        <v>4560.6</v>
      </c>
      <c r="N67" s="70">
        <v>18421.8</v>
      </c>
      <c r="O67" s="70"/>
      <c r="P67" s="23"/>
      <c r="Q67" s="23">
        <f>SUM(L67:P67)</f>
        <v>93746.90000000001</v>
      </c>
      <c r="R67" s="23"/>
      <c r="S67" s="70">
        <v>981.6</v>
      </c>
      <c r="T67" s="70"/>
      <c r="U67" s="70"/>
      <c r="V67" s="23">
        <f>SUM(R67:U67)</f>
        <v>981.6</v>
      </c>
      <c r="W67" s="23">
        <f>SUM(Q67+V67)</f>
        <v>94728.50000000001</v>
      </c>
      <c r="X67" s="23">
        <f>(Q67/W67)*100</f>
        <v>98.96377542133571</v>
      </c>
      <c r="Y67" s="23">
        <f>(V67/W67)*100</f>
        <v>1.0362245786642879</v>
      </c>
      <c r="Z67" s="4"/>
    </row>
    <row r="68" spans="1:26" ht="23.25">
      <c r="A68" s="4"/>
      <c r="B68" s="56"/>
      <c r="C68" s="57"/>
      <c r="D68" s="57"/>
      <c r="E68" s="57"/>
      <c r="F68" s="51"/>
      <c r="G68" s="51"/>
      <c r="H68" s="51"/>
      <c r="I68" s="61"/>
      <c r="J68" s="52" t="s">
        <v>54</v>
      </c>
      <c r="K68" s="55"/>
      <c r="L68" s="70">
        <f>(L67/L65)*100</f>
        <v>110.60426790288824</v>
      </c>
      <c r="M68" s="70">
        <f>(M67/M65)*100</f>
        <v>108.79293893129771</v>
      </c>
      <c r="N68" s="70">
        <v>107.4</v>
      </c>
      <c r="O68" s="70"/>
      <c r="P68" s="70"/>
      <c r="Q68" s="70">
        <f>(Q67/Q65)*100</f>
        <v>109.87823331055606</v>
      </c>
      <c r="R68" s="70"/>
      <c r="S68" s="70">
        <f>(S67/S65)*100</f>
        <v>109.06666666666666</v>
      </c>
      <c r="T68" s="70"/>
      <c r="U68" s="70"/>
      <c r="V68" s="70">
        <f>(V67/V65)*100</f>
        <v>109.06666666666666</v>
      </c>
      <c r="W68" s="70">
        <f>(W67/W65)*100</f>
        <v>109.86976173437613</v>
      </c>
      <c r="X68" s="23"/>
      <c r="Y68" s="23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55</v>
      </c>
      <c r="K69" s="55"/>
      <c r="L69" s="70">
        <f>(L67/L66)*100</f>
        <v>99.59704887207462</v>
      </c>
      <c r="M69" s="70">
        <f>(M67/M66)*100</f>
        <v>99.95178399228544</v>
      </c>
      <c r="N69" s="70">
        <f>(N67/N66)*100</f>
        <v>100</v>
      </c>
      <c r="O69" s="70"/>
      <c r="P69" s="70"/>
      <c r="Q69" s="70">
        <f>(Q67/Q66)*100</f>
        <v>99.69320064571427</v>
      </c>
      <c r="R69" s="70"/>
      <c r="S69" s="70">
        <f>(S67/S66)*100</f>
        <v>100</v>
      </c>
      <c r="T69" s="70"/>
      <c r="U69" s="70"/>
      <c r="V69" s="70">
        <f>(V67/V66)*100</f>
        <v>100</v>
      </c>
      <c r="W69" s="70">
        <f>(W67/W66)*100</f>
        <v>99.69637012324111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/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 t="s">
        <v>58</v>
      </c>
      <c r="I71" s="61"/>
      <c r="J71" s="52" t="s">
        <v>69</v>
      </c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78"/>
      <c r="C72" s="51"/>
      <c r="D72" s="51"/>
      <c r="E72" s="51"/>
      <c r="F72" s="51"/>
      <c r="G72" s="51"/>
      <c r="H72" s="51"/>
      <c r="I72" s="61"/>
      <c r="J72" s="52" t="s">
        <v>51</v>
      </c>
      <c r="K72" s="53"/>
      <c r="L72" s="70">
        <v>198711.8</v>
      </c>
      <c r="M72" s="23">
        <v>7395</v>
      </c>
      <c r="N72" s="70">
        <v>26530</v>
      </c>
      <c r="O72" s="70"/>
      <c r="P72" s="23"/>
      <c r="Q72" s="23">
        <f>SUM(L72:P72)</f>
        <v>232636.8</v>
      </c>
      <c r="R72" s="23"/>
      <c r="S72" s="70">
        <v>8900</v>
      </c>
      <c r="T72" s="70"/>
      <c r="U72" s="70"/>
      <c r="V72" s="23">
        <f>SUM(R72:U72)</f>
        <v>8900</v>
      </c>
      <c r="W72" s="23">
        <f>SUM(Q72+V72)</f>
        <v>241536.8</v>
      </c>
      <c r="X72" s="23">
        <f>(Q72/W72)*100</f>
        <v>96.31526127695655</v>
      </c>
      <c r="Y72" s="23">
        <f>(V72/W72)*100</f>
        <v>3.684738723043445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52</v>
      </c>
      <c r="K73" s="53"/>
      <c r="L73" s="70">
        <v>223129.9</v>
      </c>
      <c r="M73" s="23">
        <v>6346.9</v>
      </c>
      <c r="N73" s="70">
        <v>30113.9</v>
      </c>
      <c r="O73" s="70">
        <v>57.8</v>
      </c>
      <c r="P73" s="23"/>
      <c r="Q73" s="23">
        <f>SUM(L73:P73)</f>
        <v>259648.49999999997</v>
      </c>
      <c r="R73" s="23"/>
      <c r="S73" s="70">
        <v>9515.7</v>
      </c>
      <c r="T73" s="70"/>
      <c r="U73" s="70"/>
      <c r="V73" s="23">
        <f>SUM(R73:U73)</f>
        <v>9515.7</v>
      </c>
      <c r="W73" s="23">
        <f>SUM(Q73+V73)</f>
        <v>269164.19999999995</v>
      </c>
      <c r="X73" s="23">
        <f>(Q73/W73)*100</f>
        <v>96.46472302037196</v>
      </c>
      <c r="Y73" s="23">
        <f>(V73/W73)*100</f>
        <v>3.5352769796280494</v>
      </c>
      <c r="Z73" s="4"/>
    </row>
    <row r="74" spans="1:26" ht="23.25">
      <c r="A74" s="4"/>
      <c r="B74" s="51"/>
      <c r="C74" s="51"/>
      <c r="D74" s="51"/>
      <c r="E74" s="56"/>
      <c r="F74" s="51"/>
      <c r="G74" s="51"/>
      <c r="H74" s="51"/>
      <c r="I74" s="61"/>
      <c r="J74" s="52" t="s">
        <v>53</v>
      </c>
      <c r="K74" s="53"/>
      <c r="L74" s="70">
        <v>222063.8</v>
      </c>
      <c r="M74" s="23">
        <v>6346.9</v>
      </c>
      <c r="N74" s="70">
        <v>30112.9</v>
      </c>
      <c r="O74" s="70">
        <v>57.6</v>
      </c>
      <c r="P74" s="23"/>
      <c r="Q74" s="23">
        <f>SUM(L74:P74)</f>
        <v>258581.19999999998</v>
      </c>
      <c r="R74" s="23"/>
      <c r="S74" s="70">
        <v>9424.1</v>
      </c>
      <c r="T74" s="70"/>
      <c r="U74" s="70"/>
      <c r="V74" s="23">
        <f>SUM(R74:U74)</f>
        <v>9424.1</v>
      </c>
      <c r="W74" s="23">
        <f>SUM(Q74+V74)</f>
        <v>268005.3</v>
      </c>
      <c r="X74" s="23">
        <f>(Q74/W74)*100</f>
        <v>96.48361431658255</v>
      </c>
      <c r="Y74" s="23">
        <f>(V74/W74)*100</f>
        <v>3.5163856834174547</v>
      </c>
      <c r="Z74" s="4"/>
    </row>
    <row r="75" spans="1:26" ht="23.25">
      <c r="A75" s="4"/>
      <c r="B75" s="51"/>
      <c r="C75" s="51"/>
      <c r="D75" s="51"/>
      <c r="E75" s="56"/>
      <c r="F75" s="51"/>
      <c r="G75" s="51"/>
      <c r="H75" s="51"/>
      <c r="I75" s="61"/>
      <c r="J75" s="52" t="s">
        <v>54</v>
      </c>
      <c r="K75" s="53"/>
      <c r="L75" s="70">
        <f>(L74/L72)*100</f>
        <v>111.75169265237395</v>
      </c>
      <c r="M75" s="70">
        <f>(M74/M72)*100</f>
        <v>85.82691007437458</v>
      </c>
      <c r="N75" s="70">
        <f>(N74/N72)*100</f>
        <v>113.50508857896722</v>
      </c>
      <c r="O75" s="70"/>
      <c r="P75" s="23"/>
      <c r="Q75" s="70">
        <f>(Q74/Q72)*100</f>
        <v>111.15231983933754</v>
      </c>
      <c r="R75" s="23"/>
      <c r="S75" s="70">
        <f>(S74/S72)*100</f>
        <v>105.88876404494383</v>
      </c>
      <c r="T75" s="70"/>
      <c r="U75" s="70"/>
      <c r="V75" s="70">
        <f>(V74/V72)*100</f>
        <v>105.88876404494383</v>
      </c>
      <c r="W75" s="70">
        <f>(W74/W72)*100</f>
        <v>110.95837156077253</v>
      </c>
      <c r="X75" s="70"/>
      <c r="Y75" s="23"/>
      <c r="Z75" s="4"/>
    </row>
    <row r="76" spans="1:26" ht="23.25">
      <c r="A76" s="4"/>
      <c r="B76" s="51"/>
      <c r="C76" s="51"/>
      <c r="D76" s="51"/>
      <c r="E76" s="56"/>
      <c r="F76" s="56"/>
      <c r="G76" s="51"/>
      <c r="H76" s="51"/>
      <c r="I76" s="61"/>
      <c r="J76" s="52" t="s">
        <v>55</v>
      </c>
      <c r="K76" s="53"/>
      <c r="L76" s="70">
        <f>(L74/L73)*100</f>
        <v>99.52220657114981</v>
      </c>
      <c r="M76" s="70">
        <f>(M74/M73)*100</f>
        <v>100</v>
      </c>
      <c r="N76" s="70">
        <f>(N74/N73)*100</f>
        <v>99.99667927435503</v>
      </c>
      <c r="O76" s="70">
        <f>(O74/O73)*100</f>
        <v>99.65397923875433</v>
      </c>
      <c r="P76" s="23"/>
      <c r="Q76" s="70">
        <f>(Q74/Q73)*100</f>
        <v>99.58894428429204</v>
      </c>
      <c r="R76" s="23"/>
      <c r="S76" s="70">
        <f>(S74/S73)*100</f>
        <v>99.03738032935043</v>
      </c>
      <c r="T76" s="70"/>
      <c r="U76" s="70"/>
      <c r="V76" s="70">
        <f>(V74/V73)*100</f>
        <v>99.03738032935043</v>
      </c>
      <c r="W76" s="70">
        <f>(W74/W73)*100</f>
        <v>99.56944497076508</v>
      </c>
      <c r="X76" s="70"/>
      <c r="Y76" s="23"/>
      <c r="Z76" s="4"/>
    </row>
    <row r="77" spans="1:26" ht="23.25">
      <c r="A77" s="4"/>
      <c r="B77" s="56"/>
      <c r="C77" s="57"/>
      <c r="D77" s="57"/>
      <c r="E77" s="56"/>
      <c r="F77" s="56"/>
      <c r="G77" s="57"/>
      <c r="H77" s="57"/>
      <c r="I77" s="52"/>
      <c r="J77" s="52"/>
      <c r="K77" s="53"/>
      <c r="L77" s="70"/>
      <c r="M77" s="70"/>
      <c r="N77" s="70"/>
      <c r="O77" s="21"/>
      <c r="P77" s="21"/>
      <c r="Q77" s="70"/>
      <c r="R77" s="21"/>
      <c r="S77" s="21"/>
      <c r="T77" s="21"/>
      <c r="U77" s="21"/>
      <c r="V77" s="21"/>
      <c r="W77" s="70"/>
      <c r="X77" s="21"/>
      <c r="Y77" s="21"/>
      <c r="Z77" s="4"/>
    </row>
    <row r="78" spans="1:26" ht="23.25">
      <c r="A78" s="4"/>
      <c r="B78" s="51"/>
      <c r="C78" s="51"/>
      <c r="D78" s="51"/>
      <c r="E78" s="56"/>
      <c r="F78" s="56" t="s">
        <v>59</v>
      </c>
      <c r="G78" s="51"/>
      <c r="H78" s="51"/>
      <c r="I78" s="61"/>
      <c r="J78" s="52" t="s">
        <v>70</v>
      </c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6"/>
      <c r="F79" s="56"/>
      <c r="G79" s="51"/>
      <c r="H79" s="51"/>
      <c r="I79" s="61"/>
      <c r="J79" s="52" t="s">
        <v>60</v>
      </c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6"/>
      <c r="F80" s="56"/>
      <c r="G80" s="51"/>
      <c r="H80" s="51"/>
      <c r="I80" s="61"/>
      <c r="J80" s="52" t="s">
        <v>51</v>
      </c>
      <c r="K80" s="53"/>
      <c r="L80" s="70">
        <f aca="true" t="shared" si="11" ref="L80:N82">(L87)</f>
        <v>30263.2</v>
      </c>
      <c r="M80" s="70">
        <f t="shared" si="11"/>
        <v>913</v>
      </c>
      <c r="N80" s="70">
        <f t="shared" si="11"/>
        <v>4023</v>
      </c>
      <c r="O80" s="70"/>
      <c r="P80" s="23"/>
      <c r="Q80" s="23">
        <f>SUM(L80:P80)</f>
        <v>35199.2</v>
      </c>
      <c r="R80" s="23"/>
      <c r="S80" s="70"/>
      <c r="T80" s="70"/>
      <c r="U80" s="70"/>
      <c r="V80" s="23"/>
      <c r="W80" s="23">
        <f>SUM(Q80+V80)</f>
        <v>35199.2</v>
      </c>
      <c r="X80" s="23">
        <f>(Q80/W80)*100</f>
        <v>100</v>
      </c>
      <c r="Y80" s="23">
        <f>(V80/W80)*100</f>
        <v>0</v>
      </c>
      <c r="Z80" s="4"/>
    </row>
    <row r="81" spans="1:26" ht="23.25">
      <c r="A81" s="4"/>
      <c r="B81" s="51"/>
      <c r="C81" s="51"/>
      <c r="D81" s="51"/>
      <c r="E81" s="56"/>
      <c r="F81" s="87"/>
      <c r="G81" s="51"/>
      <c r="H81" s="51"/>
      <c r="I81" s="61"/>
      <c r="J81" s="52" t="s">
        <v>52</v>
      </c>
      <c r="K81" s="53"/>
      <c r="L81" s="70">
        <f t="shared" si="11"/>
        <v>47807.5</v>
      </c>
      <c r="M81" s="70">
        <f t="shared" si="11"/>
        <v>25.6</v>
      </c>
      <c r="N81" s="70">
        <f t="shared" si="11"/>
        <v>480.7</v>
      </c>
      <c r="O81" s="70"/>
      <c r="P81" s="23"/>
      <c r="Q81" s="23">
        <f>SUM(L81:P81)</f>
        <v>48313.799999999996</v>
      </c>
      <c r="R81" s="23"/>
      <c r="S81" s="70"/>
      <c r="T81" s="70"/>
      <c r="U81" s="70"/>
      <c r="V81" s="23"/>
      <c r="W81" s="23">
        <f>SUM(Q81+V81)</f>
        <v>48313.799999999996</v>
      </c>
      <c r="X81" s="23">
        <f>(Q81/W81)*100</f>
        <v>100</v>
      </c>
      <c r="Y81" s="23">
        <f>(V81/W81)*100</f>
        <v>0</v>
      </c>
      <c r="Z81" s="4"/>
    </row>
    <row r="82" spans="1:26" ht="23.25">
      <c r="A82" s="4"/>
      <c r="B82" s="56"/>
      <c r="C82" s="57"/>
      <c r="D82" s="57"/>
      <c r="E82" s="56"/>
      <c r="F82" s="57"/>
      <c r="G82" s="57"/>
      <c r="H82" s="57"/>
      <c r="I82" s="52"/>
      <c r="J82" s="52" t="s">
        <v>53</v>
      </c>
      <c r="K82" s="53"/>
      <c r="L82" s="70">
        <f t="shared" si="11"/>
        <v>47627.3</v>
      </c>
      <c r="M82" s="70">
        <f t="shared" si="11"/>
        <v>25.6</v>
      </c>
      <c r="N82" s="70">
        <f t="shared" si="11"/>
        <v>480.7</v>
      </c>
      <c r="O82" s="21"/>
      <c r="P82" s="21"/>
      <c r="Q82" s="23">
        <f>SUM(L82:P82)</f>
        <v>48133.6</v>
      </c>
      <c r="R82" s="21"/>
      <c r="S82" s="21"/>
      <c r="T82" s="21"/>
      <c r="U82" s="21"/>
      <c r="V82" s="21"/>
      <c r="W82" s="23">
        <f>SUM(Q82+V82)</f>
        <v>48133.6</v>
      </c>
      <c r="X82" s="23">
        <f>(Q82/W82)*100</f>
        <v>100</v>
      </c>
      <c r="Y82" s="23">
        <f>(V82/W82)*100</f>
        <v>0</v>
      </c>
      <c r="Z82" s="4"/>
    </row>
    <row r="83" spans="1:26" ht="23.25">
      <c r="A83" s="4"/>
      <c r="B83" s="51"/>
      <c r="C83" s="51"/>
      <c r="D83" s="51"/>
      <c r="E83" s="56"/>
      <c r="F83" s="87"/>
      <c r="G83" s="51"/>
      <c r="H83" s="51"/>
      <c r="I83" s="61"/>
      <c r="J83" s="52" t="s">
        <v>54</v>
      </c>
      <c r="K83" s="53"/>
      <c r="L83" s="70">
        <f>(L82/L80)*100</f>
        <v>157.37694625816175</v>
      </c>
      <c r="M83" s="70">
        <f>(M82/M80)*100</f>
        <v>2.8039430449069003</v>
      </c>
      <c r="N83" s="70">
        <f>(N82/N80)*100</f>
        <v>11.948794432015909</v>
      </c>
      <c r="O83" s="70"/>
      <c r="P83" s="23"/>
      <c r="Q83" s="70">
        <f>(Q82/Q80)*100</f>
        <v>136.74628968840202</v>
      </c>
      <c r="R83" s="23"/>
      <c r="S83" s="70"/>
      <c r="T83" s="70"/>
      <c r="U83" s="70"/>
      <c r="V83" s="23"/>
      <c r="W83" s="70">
        <f>(W82/W80)*100</f>
        <v>136.74628968840202</v>
      </c>
      <c r="X83" s="23"/>
      <c r="Y83" s="23"/>
      <c r="Z83" s="4"/>
    </row>
    <row r="84" spans="1:26" ht="23.25">
      <c r="A84" s="4"/>
      <c r="B84" s="51"/>
      <c r="C84" s="51"/>
      <c r="D84" s="51"/>
      <c r="E84" s="56"/>
      <c r="F84" s="87"/>
      <c r="G84" s="51"/>
      <c r="H84" s="51"/>
      <c r="I84" s="61"/>
      <c r="J84" s="52" t="s">
        <v>55</v>
      </c>
      <c r="K84" s="53"/>
      <c r="L84" s="70">
        <f>(L82/L81)*100</f>
        <v>99.6230716937719</v>
      </c>
      <c r="M84" s="70">
        <f>(M82/M81)*100</f>
        <v>100</v>
      </c>
      <c r="N84" s="70">
        <f>(N82/N81)*100</f>
        <v>100</v>
      </c>
      <c r="O84" s="70"/>
      <c r="P84" s="23"/>
      <c r="Q84" s="70">
        <f>(Q82/Q81)*100</f>
        <v>99.62702167910619</v>
      </c>
      <c r="R84" s="23"/>
      <c r="S84" s="70"/>
      <c r="T84" s="70"/>
      <c r="U84" s="70"/>
      <c r="V84" s="23"/>
      <c r="W84" s="70">
        <f>(W82/W81)*100</f>
        <v>99.62702167910619</v>
      </c>
      <c r="X84" s="23"/>
      <c r="Y84" s="23"/>
      <c r="Z84" s="4"/>
    </row>
    <row r="85" spans="1:26" ht="23.25">
      <c r="A85" s="4"/>
      <c r="B85" s="51"/>
      <c r="C85" s="51"/>
      <c r="D85" s="51"/>
      <c r="E85" s="56"/>
      <c r="F85" s="87"/>
      <c r="G85" s="51"/>
      <c r="H85" s="51"/>
      <c r="I85" s="61"/>
      <c r="J85" s="52"/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78"/>
      <c r="C86" s="51"/>
      <c r="D86" s="51"/>
      <c r="E86" s="56"/>
      <c r="F86" s="87"/>
      <c r="G86" s="51" t="s">
        <v>67</v>
      </c>
      <c r="H86" s="51"/>
      <c r="I86" s="61"/>
      <c r="J86" s="52" t="s">
        <v>68</v>
      </c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1"/>
      <c r="C87" s="51"/>
      <c r="D87" s="51"/>
      <c r="E87" s="56"/>
      <c r="F87" s="87"/>
      <c r="G87" s="51"/>
      <c r="H87" s="51"/>
      <c r="I87" s="61"/>
      <c r="J87" s="52" t="s">
        <v>51</v>
      </c>
      <c r="K87" s="53"/>
      <c r="L87" s="70">
        <f aca="true" t="shared" si="12" ref="L87:N89">(L103)</f>
        <v>30263.2</v>
      </c>
      <c r="M87" s="70">
        <f t="shared" si="12"/>
        <v>913</v>
      </c>
      <c r="N87" s="70">
        <f t="shared" si="12"/>
        <v>4023</v>
      </c>
      <c r="O87" s="70"/>
      <c r="P87" s="23"/>
      <c r="Q87" s="70">
        <f>(Q103)</f>
        <v>35199.2</v>
      </c>
      <c r="R87" s="23"/>
      <c r="S87" s="70"/>
      <c r="T87" s="70"/>
      <c r="U87" s="70"/>
      <c r="V87" s="23"/>
      <c r="W87" s="70">
        <f>(W103)</f>
        <v>35199.2</v>
      </c>
      <c r="X87" s="23">
        <f>(Q87/W87)*100</f>
        <v>100</v>
      </c>
      <c r="Y87" s="23">
        <f>(V87/W87)*100</f>
        <v>0</v>
      </c>
      <c r="Z87" s="4"/>
    </row>
    <row r="88" spans="1:26" ht="23.25">
      <c r="A88" s="4"/>
      <c r="B88" s="51"/>
      <c r="C88" s="51"/>
      <c r="D88" s="51"/>
      <c r="E88" s="56"/>
      <c r="F88" s="87"/>
      <c r="G88" s="51"/>
      <c r="H88" s="51"/>
      <c r="I88" s="61"/>
      <c r="J88" s="52" t="s">
        <v>52</v>
      </c>
      <c r="K88" s="53"/>
      <c r="L88" s="70">
        <f t="shared" si="12"/>
        <v>47807.5</v>
      </c>
      <c r="M88" s="70">
        <f t="shared" si="12"/>
        <v>25.6</v>
      </c>
      <c r="N88" s="70">
        <f t="shared" si="12"/>
        <v>480.7</v>
      </c>
      <c r="O88" s="70"/>
      <c r="P88" s="23"/>
      <c r="Q88" s="70">
        <f>(Q104)</f>
        <v>48313.799999999996</v>
      </c>
      <c r="R88" s="23"/>
      <c r="S88" s="70"/>
      <c r="T88" s="70"/>
      <c r="U88" s="70"/>
      <c r="V88" s="23"/>
      <c r="W88" s="70">
        <f>(W104)</f>
        <v>48313.799999999996</v>
      </c>
      <c r="X88" s="23">
        <f>(Q88/W88)*100</f>
        <v>100</v>
      </c>
      <c r="Y88" s="23">
        <f>(V88/W88)*100</f>
        <v>0</v>
      </c>
      <c r="Z88" s="4"/>
    </row>
    <row r="89" spans="1:26" ht="23.25">
      <c r="A89" s="4"/>
      <c r="B89" s="51"/>
      <c r="C89" s="51"/>
      <c r="D89" s="51"/>
      <c r="E89" s="51"/>
      <c r="F89" s="56"/>
      <c r="G89" s="51"/>
      <c r="H89" s="51"/>
      <c r="I89" s="61"/>
      <c r="J89" s="52" t="s">
        <v>53</v>
      </c>
      <c r="K89" s="53"/>
      <c r="L89" s="70">
        <f t="shared" si="12"/>
        <v>47627.3</v>
      </c>
      <c r="M89" s="70">
        <f t="shared" si="12"/>
        <v>25.6</v>
      </c>
      <c r="N89" s="70">
        <f t="shared" si="12"/>
        <v>480.7</v>
      </c>
      <c r="O89" s="70"/>
      <c r="P89" s="23"/>
      <c r="Q89" s="70">
        <f>(Q105)</f>
        <v>48133.6</v>
      </c>
      <c r="R89" s="23"/>
      <c r="S89" s="70"/>
      <c r="T89" s="70"/>
      <c r="U89" s="70"/>
      <c r="V89" s="23"/>
      <c r="W89" s="70">
        <f>(W105)</f>
        <v>48133.6</v>
      </c>
      <c r="X89" s="23">
        <f>(Q89/W89)*100</f>
        <v>100</v>
      </c>
      <c r="Y89" s="23">
        <f>(V89/W89)*100</f>
        <v>0</v>
      </c>
      <c r="Z89" s="4"/>
    </row>
    <row r="90" spans="1:26" ht="23.25">
      <c r="A90" s="88"/>
      <c r="B90" s="89"/>
      <c r="C90" s="89"/>
      <c r="D90" s="89"/>
      <c r="E90" s="89"/>
      <c r="F90" s="89"/>
      <c r="G90" s="89"/>
      <c r="H90" s="89"/>
      <c r="I90" s="90"/>
      <c r="J90" s="91"/>
      <c r="K90" s="92"/>
      <c r="L90" s="93"/>
      <c r="M90" s="93"/>
      <c r="N90" s="93"/>
      <c r="O90" s="93"/>
      <c r="P90" s="80"/>
      <c r="Q90" s="93"/>
      <c r="R90" s="80"/>
      <c r="S90" s="93"/>
      <c r="T90" s="93"/>
      <c r="U90" s="93"/>
      <c r="V90" s="80"/>
      <c r="W90" s="93"/>
      <c r="X90" s="80"/>
      <c r="Y90" s="80"/>
      <c r="Z90" s="4"/>
    </row>
    <row r="91" spans="1:26" ht="23.25">
      <c r="A91" s="1"/>
      <c r="B91" s="87"/>
      <c r="C91" s="87"/>
      <c r="D91" s="87"/>
      <c r="E91" s="87"/>
      <c r="F91" s="87"/>
      <c r="G91" s="87"/>
      <c r="H91" s="87"/>
      <c r="I91" s="82"/>
      <c r="J91" s="82"/>
      <c r="K91" s="82"/>
      <c r="L91" s="3"/>
      <c r="M91" s="3"/>
      <c r="N91" s="3"/>
      <c r="O91" s="1"/>
      <c r="P91" s="1"/>
      <c r="Q91" s="3"/>
      <c r="R91" s="1"/>
      <c r="S91" s="1"/>
      <c r="T91" s="1"/>
      <c r="U91" s="1"/>
      <c r="V91" s="1"/>
      <c r="W91" s="3"/>
      <c r="X91" s="1"/>
      <c r="Y91" s="1"/>
      <c r="Z91" s="1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81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48</v>
      </c>
      <c r="C99" s="78"/>
      <c r="D99" s="51" t="s">
        <v>76</v>
      </c>
      <c r="E99" s="56" t="s">
        <v>84</v>
      </c>
      <c r="F99" s="57" t="s">
        <v>59</v>
      </c>
      <c r="G99" s="51" t="s">
        <v>67</v>
      </c>
      <c r="H99" s="51"/>
      <c r="I99" s="61"/>
      <c r="J99" s="52" t="s">
        <v>54</v>
      </c>
      <c r="K99" s="53"/>
      <c r="L99" s="70">
        <f>(L89/L87)*100</f>
        <v>157.37694625816175</v>
      </c>
      <c r="M99" s="70">
        <f>(M89/M87)*100</f>
        <v>2.8039430449069003</v>
      </c>
      <c r="N99" s="70">
        <f>(N89/N87)*100</f>
        <v>11.948794432015909</v>
      </c>
      <c r="O99" s="70"/>
      <c r="P99" s="23"/>
      <c r="Q99" s="70">
        <f>(Q89/Q87)*100</f>
        <v>136.74628968840202</v>
      </c>
      <c r="R99" s="23"/>
      <c r="S99" s="70"/>
      <c r="T99" s="70"/>
      <c r="U99" s="70"/>
      <c r="V99" s="23"/>
      <c r="W99" s="70">
        <f>(W89/W87)*100</f>
        <v>136.74628968840202</v>
      </c>
      <c r="X99" s="23"/>
      <c r="Y99" s="23"/>
      <c r="Z99" s="4"/>
    </row>
    <row r="100" spans="1:26" ht="23.25">
      <c r="A100" s="4"/>
      <c r="B100" s="51"/>
      <c r="C100" s="51"/>
      <c r="D100" s="51"/>
      <c r="E100" s="56"/>
      <c r="F100" s="57"/>
      <c r="G100" s="57"/>
      <c r="H100" s="57"/>
      <c r="I100" s="52"/>
      <c r="J100" s="52" t="s">
        <v>55</v>
      </c>
      <c r="K100" s="53"/>
      <c r="L100" s="70">
        <f>(L89/L88)*100</f>
        <v>99.6230716937719</v>
      </c>
      <c r="M100" s="70">
        <f>(M89/M88)*100</f>
        <v>100</v>
      </c>
      <c r="N100" s="70">
        <f>(N89/N88)*100</f>
        <v>100</v>
      </c>
      <c r="O100" s="21"/>
      <c r="P100" s="21"/>
      <c r="Q100" s="70">
        <f>(Q89/Q88)*100</f>
        <v>99.62702167910619</v>
      </c>
      <c r="R100" s="21"/>
      <c r="S100" s="21"/>
      <c r="T100" s="21"/>
      <c r="U100" s="21"/>
      <c r="V100" s="21"/>
      <c r="W100" s="70">
        <f>(W89/W88)*100</f>
        <v>99.62702167910619</v>
      </c>
      <c r="X100" s="21"/>
      <c r="Y100" s="21"/>
      <c r="Z100" s="4"/>
    </row>
    <row r="101" spans="1:26" ht="23.25">
      <c r="A101" s="4"/>
      <c r="B101" s="51"/>
      <c r="C101" s="51"/>
      <c r="D101" s="51"/>
      <c r="E101" s="56"/>
      <c r="F101" s="87"/>
      <c r="G101" s="51"/>
      <c r="H101" s="51"/>
      <c r="I101" s="61"/>
      <c r="J101" s="52"/>
      <c r="K101" s="53"/>
      <c r="L101" s="70"/>
      <c r="M101" s="23"/>
      <c r="N101" s="70"/>
      <c r="O101" s="70"/>
      <c r="P101" s="23"/>
      <c r="Q101" s="23"/>
      <c r="R101" s="23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78"/>
      <c r="D102" s="51"/>
      <c r="E102" s="56"/>
      <c r="F102" s="87"/>
      <c r="G102" s="56"/>
      <c r="H102" s="51" t="s">
        <v>61</v>
      </c>
      <c r="I102" s="61"/>
      <c r="J102" s="52" t="s">
        <v>62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6"/>
      <c r="F103" s="87"/>
      <c r="G103" s="56"/>
      <c r="H103" s="51"/>
      <c r="I103" s="61"/>
      <c r="J103" s="52" t="s">
        <v>51</v>
      </c>
      <c r="K103" s="53"/>
      <c r="L103" s="70">
        <v>30263.2</v>
      </c>
      <c r="M103" s="23">
        <v>913</v>
      </c>
      <c r="N103" s="70">
        <v>4023</v>
      </c>
      <c r="O103" s="70"/>
      <c r="P103" s="23"/>
      <c r="Q103" s="23">
        <f>SUM(L103:P103)</f>
        <v>35199.2</v>
      </c>
      <c r="R103" s="23"/>
      <c r="S103" s="70"/>
      <c r="T103" s="70"/>
      <c r="U103" s="70"/>
      <c r="V103" s="23">
        <f>SUM(R103:U103)</f>
        <v>0</v>
      </c>
      <c r="W103" s="23">
        <f>SUM(Q103+V103)</f>
        <v>35199.2</v>
      </c>
      <c r="X103" s="23">
        <f>(Q103/W103)*100</f>
        <v>100</v>
      </c>
      <c r="Y103" s="23">
        <f>(V103/W103)*100</f>
        <v>0</v>
      </c>
      <c r="Z103" s="4"/>
    </row>
    <row r="104" spans="1:26" ht="23.25">
      <c r="A104" s="4"/>
      <c r="B104" s="51"/>
      <c r="C104" s="51"/>
      <c r="D104" s="51"/>
      <c r="E104" s="56"/>
      <c r="F104" s="87"/>
      <c r="G104" s="56"/>
      <c r="H104" s="51"/>
      <c r="I104" s="61"/>
      <c r="J104" s="52" t="s">
        <v>52</v>
      </c>
      <c r="K104" s="53"/>
      <c r="L104" s="70">
        <v>47807.5</v>
      </c>
      <c r="M104" s="23">
        <v>25.6</v>
      </c>
      <c r="N104" s="70">
        <v>480.7</v>
      </c>
      <c r="O104" s="70"/>
      <c r="P104" s="23"/>
      <c r="Q104" s="23">
        <f>SUM(L104:P104)</f>
        <v>48313.799999999996</v>
      </c>
      <c r="R104" s="23"/>
      <c r="S104" s="70"/>
      <c r="T104" s="70"/>
      <c r="U104" s="70"/>
      <c r="V104" s="23">
        <f>SUM(R104:U104)</f>
        <v>0</v>
      </c>
      <c r="W104" s="23">
        <f>SUM(Q104+V104)</f>
        <v>48313.799999999996</v>
      </c>
      <c r="X104" s="23">
        <f>(Q104/W104)*100</f>
        <v>100</v>
      </c>
      <c r="Y104" s="23">
        <f>(V104/W104)*100</f>
        <v>0</v>
      </c>
      <c r="Z104" s="4"/>
    </row>
    <row r="105" spans="1:26" ht="23.25">
      <c r="A105" s="4"/>
      <c r="B105" s="51"/>
      <c r="C105" s="56"/>
      <c r="D105" s="56"/>
      <c r="E105" s="56"/>
      <c r="F105" s="87"/>
      <c r="G105" s="56"/>
      <c r="H105" s="56"/>
      <c r="I105" s="61"/>
      <c r="J105" s="52" t="s">
        <v>53</v>
      </c>
      <c r="K105" s="53"/>
      <c r="L105" s="21">
        <v>47627.3</v>
      </c>
      <c r="M105" s="21">
        <v>25.6</v>
      </c>
      <c r="N105" s="21">
        <v>480.7</v>
      </c>
      <c r="O105" s="70"/>
      <c r="P105" s="23"/>
      <c r="Q105" s="23">
        <f>SUM(L105:P105)</f>
        <v>48133.6</v>
      </c>
      <c r="R105" s="23"/>
      <c r="S105" s="70"/>
      <c r="T105" s="70"/>
      <c r="U105" s="70"/>
      <c r="V105" s="23">
        <f>SUM(R105:U105)</f>
        <v>0</v>
      </c>
      <c r="W105" s="23">
        <f>SUM(Q105+V105)</f>
        <v>48133.6</v>
      </c>
      <c r="X105" s="23">
        <f>(Q105/W105)*100</f>
        <v>100</v>
      </c>
      <c r="Y105" s="23">
        <f>(V105/W105)*100</f>
        <v>0</v>
      </c>
      <c r="Z105" s="4"/>
    </row>
    <row r="106" spans="1:26" ht="23.25">
      <c r="A106" s="4"/>
      <c r="B106" s="51"/>
      <c r="C106" s="56"/>
      <c r="D106" s="57"/>
      <c r="E106" s="56"/>
      <c r="F106" s="87"/>
      <c r="G106" s="56"/>
      <c r="H106" s="51"/>
      <c r="I106" s="61"/>
      <c r="J106" s="52" t="s">
        <v>54</v>
      </c>
      <c r="K106" s="53"/>
      <c r="L106" s="70">
        <f>(L105/L103)*100</f>
        <v>157.37694625816175</v>
      </c>
      <c r="M106" s="70">
        <f>(M105/M103)*100</f>
        <v>2.8039430449069003</v>
      </c>
      <c r="N106" s="70">
        <f>(N105/N103)*100</f>
        <v>11.948794432015909</v>
      </c>
      <c r="O106" s="21"/>
      <c r="P106" s="21"/>
      <c r="Q106" s="70">
        <f>(Q105/Q103)*100</f>
        <v>136.74628968840202</v>
      </c>
      <c r="R106" s="21"/>
      <c r="S106" s="21"/>
      <c r="T106" s="21"/>
      <c r="U106" s="21"/>
      <c r="V106" s="70"/>
      <c r="W106" s="70">
        <f>(W105/W103)*100</f>
        <v>136.74628968840202</v>
      </c>
      <c r="X106" s="21"/>
      <c r="Y106" s="21"/>
      <c r="Z106" s="4"/>
    </row>
    <row r="107" spans="1:26" ht="23.25">
      <c r="A107" s="4"/>
      <c r="B107" s="51"/>
      <c r="C107" s="78"/>
      <c r="D107" s="51"/>
      <c r="E107" s="56"/>
      <c r="F107" s="87"/>
      <c r="G107" s="51"/>
      <c r="H107" s="51"/>
      <c r="I107" s="61"/>
      <c r="J107" s="52" t="s">
        <v>55</v>
      </c>
      <c r="K107" s="53"/>
      <c r="L107" s="70">
        <f>(L105/L104)*100</f>
        <v>99.6230716937719</v>
      </c>
      <c r="M107" s="70">
        <f>(M105/M104)*100</f>
        <v>100</v>
      </c>
      <c r="N107" s="70">
        <f>(N105/N104)*100</f>
        <v>100</v>
      </c>
      <c r="O107" s="70"/>
      <c r="P107" s="23"/>
      <c r="Q107" s="70">
        <f>(Q105/Q104)*100</f>
        <v>99.62702167910619</v>
      </c>
      <c r="R107" s="23"/>
      <c r="S107" s="70"/>
      <c r="T107" s="70"/>
      <c r="U107" s="70"/>
      <c r="V107" s="70"/>
      <c r="W107" s="70">
        <f>(W105/W104)*100</f>
        <v>99.62702167910619</v>
      </c>
      <c r="X107" s="23"/>
      <c r="Y107" s="23"/>
      <c r="Z107" s="4"/>
    </row>
    <row r="108" spans="1:26" ht="23.25">
      <c r="A108" s="4"/>
      <c r="B108" s="51"/>
      <c r="C108" s="51"/>
      <c r="D108" s="51"/>
      <c r="E108" s="56"/>
      <c r="F108" s="57"/>
      <c r="G108" s="56"/>
      <c r="H108" s="56"/>
      <c r="I108" s="61"/>
      <c r="J108" s="52"/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6"/>
      <c r="F109" s="87" t="s">
        <v>73</v>
      </c>
      <c r="G109" s="51"/>
      <c r="H109" s="51"/>
      <c r="I109" s="61"/>
      <c r="J109" s="52" t="s">
        <v>74</v>
      </c>
      <c r="K109" s="55"/>
      <c r="L109" s="70"/>
      <c r="M109" s="70"/>
      <c r="N109" s="70"/>
      <c r="O109" s="70"/>
      <c r="P109" s="70"/>
      <c r="Q109" s="70"/>
      <c r="R109" s="70"/>
      <c r="S109" s="70"/>
      <c r="T109" s="70"/>
      <c r="U109" s="74"/>
      <c r="V109" s="23"/>
      <c r="W109" s="70"/>
      <c r="X109" s="23"/>
      <c r="Y109" s="23"/>
      <c r="Z109" s="4"/>
    </row>
    <row r="110" spans="1:26" ht="23.25">
      <c r="A110" s="4"/>
      <c r="B110" s="56"/>
      <c r="C110" s="56"/>
      <c r="D110" s="56"/>
      <c r="E110" s="56"/>
      <c r="F110" s="87"/>
      <c r="G110" s="51"/>
      <c r="H110" s="51"/>
      <c r="I110" s="61"/>
      <c r="J110" s="52" t="s">
        <v>75</v>
      </c>
      <c r="K110" s="55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23"/>
      <c r="W110" s="70"/>
      <c r="X110" s="23"/>
      <c r="Y110" s="23"/>
      <c r="Z110" s="4"/>
    </row>
    <row r="111" spans="1:26" ht="23.25">
      <c r="A111" s="4"/>
      <c r="B111" s="56"/>
      <c r="C111" s="57"/>
      <c r="D111" s="57"/>
      <c r="E111" s="87"/>
      <c r="F111" s="56"/>
      <c r="G111" s="51"/>
      <c r="H111" s="51"/>
      <c r="I111" s="61"/>
      <c r="J111" s="52" t="s">
        <v>51</v>
      </c>
      <c r="K111" s="53"/>
      <c r="L111" s="23">
        <f>SUM(L118)</f>
        <v>35810</v>
      </c>
      <c r="M111" s="70"/>
      <c r="N111" s="70"/>
      <c r="O111" s="70"/>
      <c r="P111" s="70"/>
      <c r="Q111" s="23">
        <f>SUM(L111:P111)</f>
        <v>35810</v>
      </c>
      <c r="R111" s="70"/>
      <c r="S111" s="70"/>
      <c r="T111" s="70"/>
      <c r="U111" s="70"/>
      <c r="V111" s="23"/>
      <c r="W111" s="23">
        <f>SUM(Q111+V111)</f>
        <v>35810</v>
      </c>
      <c r="X111" s="23">
        <f>(Q111/W111)*100</f>
        <v>100</v>
      </c>
      <c r="Y111" s="23">
        <f>(V111/W111)*100</f>
        <v>0</v>
      </c>
      <c r="Z111" s="4"/>
    </row>
    <row r="112" spans="1:26" ht="23.25">
      <c r="A112" s="4"/>
      <c r="B112" s="56"/>
      <c r="C112" s="56"/>
      <c r="D112" s="56"/>
      <c r="E112" s="51"/>
      <c r="F112" s="56"/>
      <c r="G112" s="51"/>
      <c r="H112" s="51"/>
      <c r="I112" s="61"/>
      <c r="J112" s="52" t="s">
        <v>52</v>
      </c>
      <c r="K112" s="53"/>
      <c r="L112" s="70"/>
      <c r="M112" s="23"/>
      <c r="N112" s="70"/>
      <c r="O112" s="70"/>
      <c r="P112" s="23"/>
      <c r="Q112" s="23"/>
      <c r="R112" s="23"/>
      <c r="S112" s="70"/>
      <c r="T112" s="70"/>
      <c r="U112" s="70"/>
      <c r="V112" s="23"/>
      <c r="W112" s="23"/>
      <c r="X112" s="23"/>
      <c r="Y112" s="23"/>
      <c r="Z112" s="4"/>
    </row>
    <row r="113" spans="1:26" ht="23.25">
      <c r="A113" s="4"/>
      <c r="B113" s="56"/>
      <c r="C113" s="78"/>
      <c r="D113" s="51"/>
      <c r="E113" s="51"/>
      <c r="F113" s="56"/>
      <c r="G113" s="51"/>
      <c r="H113" s="51"/>
      <c r="I113" s="61"/>
      <c r="J113" s="52" t="s">
        <v>53</v>
      </c>
      <c r="K113" s="53"/>
      <c r="L113" s="70"/>
      <c r="M113" s="23"/>
      <c r="N113" s="70"/>
      <c r="O113" s="70"/>
      <c r="P113" s="23"/>
      <c r="Q113" s="23"/>
      <c r="R113" s="23"/>
      <c r="S113" s="70"/>
      <c r="T113" s="70"/>
      <c r="U113" s="70"/>
      <c r="V113" s="23"/>
      <c r="W113" s="23"/>
      <c r="X113" s="23"/>
      <c r="Y113" s="23"/>
      <c r="Z113" s="4"/>
    </row>
    <row r="114" spans="1:26" ht="23.25">
      <c r="A114" s="4"/>
      <c r="B114" s="78"/>
      <c r="C114" s="78"/>
      <c r="D114" s="51"/>
      <c r="E114" s="51"/>
      <c r="F114" s="56"/>
      <c r="G114" s="51"/>
      <c r="H114" s="51"/>
      <c r="I114" s="61"/>
      <c r="J114" s="52" t="s">
        <v>54</v>
      </c>
      <c r="K114" s="53"/>
      <c r="L114" s="70"/>
      <c r="M114" s="23"/>
      <c r="N114" s="70"/>
      <c r="O114" s="70"/>
      <c r="P114" s="23"/>
      <c r="Q114" s="23"/>
      <c r="R114" s="23"/>
      <c r="S114" s="70"/>
      <c r="T114" s="70"/>
      <c r="U114" s="70"/>
      <c r="V114" s="23"/>
      <c r="W114" s="23"/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6"/>
      <c r="G115" s="56"/>
      <c r="H115" s="56"/>
      <c r="I115" s="61"/>
      <c r="J115" s="52" t="s">
        <v>55</v>
      </c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6"/>
      <c r="G116" s="51"/>
      <c r="H116" s="51"/>
      <c r="I116" s="61"/>
      <c r="J116" s="52"/>
      <c r="K116" s="55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1"/>
      <c r="Y116" s="21"/>
      <c r="Z116" s="4"/>
    </row>
    <row r="117" spans="1:26" ht="23.25">
      <c r="A117" s="4"/>
      <c r="B117" s="51"/>
      <c r="C117" s="78"/>
      <c r="D117" s="51"/>
      <c r="E117" s="51"/>
      <c r="F117" s="56"/>
      <c r="G117" s="51" t="s">
        <v>67</v>
      </c>
      <c r="H117" s="51"/>
      <c r="I117" s="61"/>
      <c r="J117" s="52" t="s">
        <v>68</v>
      </c>
      <c r="K117" s="53"/>
      <c r="L117" s="70"/>
      <c r="M117" s="23"/>
      <c r="N117" s="70"/>
      <c r="O117" s="70"/>
      <c r="P117" s="23"/>
      <c r="Q117" s="70"/>
      <c r="R117" s="23"/>
      <c r="S117" s="70"/>
      <c r="T117" s="70"/>
      <c r="U117" s="70"/>
      <c r="V117" s="23"/>
      <c r="W117" s="70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6"/>
      <c r="G118" s="51"/>
      <c r="H118" s="51"/>
      <c r="I118" s="61"/>
      <c r="J118" s="52" t="s">
        <v>51</v>
      </c>
      <c r="K118" s="53"/>
      <c r="L118" s="23">
        <f>SUM(L125)</f>
        <v>35810</v>
      </c>
      <c r="M118" s="23"/>
      <c r="N118" s="70"/>
      <c r="O118" s="70"/>
      <c r="P118" s="23"/>
      <c r="Q118" s="23">
        <f>SUM(L118:P118)</f>
        <v>35810</v>
      </c>
      <c r="R118" s="23"/>
      <c r="S118" s="70"/>
      <c r="T118" s="70"/>
      <c r="U118" s="70"/>
      <c r="V118" s="23"/>
      <c r="W118" s="23">
        <f>SUM(Q118+V118)</f>
        <v>35810</v>
      </c>
      <c r="X118" s="23">
        <f>(Q118/W118)*100</f>
        <v>100</v>
      </c>
      <c r="Y118" s="23">
        <f>(V118/W118)*100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52</v>
      </c>
      <c r="K119" s="53"/>
      <c r="L119" s="70"/>
      <c r="M119" s="23"/>
      <c r="N119" s="70"/>
      <c r="O119" s="70"/>
      <c r="P119" s="23"/>
      <c r="Q119" s="23"/>
      <c r="R119" s="23"/>
      <c r="S119" s="70"/>
      <c r="T119" s="70"/>
      <c r="U119" s="70"/>
      <c r="V119" s="23"/>
      <c r="W119" s="23"/>
      <c r="X119" s="23"/>
      <c r="Y119" s="23"/>
      <c r="Z119" s="4"/>
    </row>
    <row r="120" spans="1:26" ht="23.25">
      <c r="A120" s="4"/>
      <c r="B120" s="51"/>
      <c r="C120" s="56"/>
      <c r="D120" s="56"/>
      <c r="E120" s="56"/>
      <c r="F120" s="51"/>
      <c r="G120" s="51"/>
      <c r="H120" s="51"/>
      <c r="I120" s="61"/>
      <c r="J120" s="52" t="s">
        <v>53</v>
      </c>
      <c r="K120" s="53"/>
      <c r="L120" s="70"/>
      <c r="M120" s="23"/>
      <c r="N120" s="70"/>
      <c r="O120" s="70"/>
      <c r="P120" s="23"/>
      <c r="Q120" s="23"/>
      <c r="R120" s="23"/>
      <c r="S120" s="70"/>
      <c r="T120" s="70"/>
      <c r="U120" s="70"/>
      <c r="V120" s="23"/>
      <c r="W120" s="23"/>
      <c r="X120" s="23"/>
      <c r="Y120" s="23"/>
      <c r="Z120" s="4"/>
    </row>
    <row r="121" spans="1:26" ht="23.25">
      <c r="A121" s="4"/>
      <c r="B121" s="51"/>
      <c r="C121" s="56"/>
      <c r="D121" s="57"/>
      <c r="E121" s="57"/>
      <c r="F121" s="51"/>
      <c r="G121" s="51"/>
      <c r="H121" s="51"/>
      <c r="I121" s="61"/>
      <c r="J121" s="52" t="s">
        <v>54</v>
      </c>
      <c r="K121" s="53"/>
      <c r="L121" s="70"/>
      <c r="M121" s="23"/>
      <c r="N121" s="70"/>
      <c r="O121" s="70"/>
      <c r="P121" s="23"/>
      <c r="Q121" s="23"/>
      <c r="R121" s="23"/>
      <c r="S121" s="70"/>
      <c r="T121" s="70"/>
      <c r="U121" s="70"/>
      <c r="V121" s="23"/>
      <c r="W121" s="23"/>
      <c r="X121" s="23"/>
      <c r="Y121" s="23"/>
      <c r="Z121" s="4"/>
    </row>
    <row r="122" spans="1:26" ht="23.25">
      <c r="A122" s="4"/>
      <c r="B122" s="51"/>
      <c r="C122" s="56"/>
      <c r="D122" s="56"/>
      <c r="E122" s="56"/>
      <c r="F122" s="51"/>
      <c r="G122" s="56"/>
      <c r="H122" s="57"/>
      <c r="I122" s="52"/>
      <c r="J122" s="52" t="s">
        <v>55</v>
      </c>
      <c r="K122" s="53"/>
      <c r="L122" s="70"/>
      <c r="M122" s="23"/>
      <c r="N122" s="70"/>
      <c r="O122" s="70"/>
      <c r="P122" s="23"/>
      <c r="Q122" s="23"/>
      <c r="R122" s="23"/>
      <c r="S122" s="70"/>
      <c r="T122" s="70"/>
      <c r="U122" s="70"/>
      <c r="V122" s="23"/>
      <c r="W122" s="23"/>
      <c r="X122" s="23"/>
      <c r="Y122" s="23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/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78"/>
      <c r="D124" s="51"/>
      <c r="E124" s="51"/>
      <c r="F124" s="51"/>
      <c r="G124" s="51"/>
      <c r="H124" s="51" t="s">
        <v>61</v>
      </c>
      <c r="I124" s="61"/>
      <c r="J124" s="52" t="s">
        <v>62</v>
      </c>
      <c r="K124" s="53"/>
      <c r="L124" s="70"/>
      <c r="M124" s="23"/>
      <c r="N124" s="70"/>
      <c r="O124" s="70"/>
      <c r="P124" s="23"/>
      <c r="Q124" s="70"/>
      <c r="R124" s="23"/>
      <c r="S124" s="70"/>
      <c r="T124" s="70"/>
      <c r="U124" s="70"/>
      <c r="V124" s="23"/>
      <c r="W124" s="70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6"/>
      <c r="G125" s="56"/>
      <c r="H125" s="51"/>
      <c r="I125" s="61"/>
      <c r="J125" s="52" t="s">
        <v>51</v>
      </c>
      <c r="K125" s="53"/>
      <c r="L125" s="70">
        <v>35810</v>
      </c>
      <c r="M125" s="23"/>
      <c r="N125" s="70"/>
      <c r="O125" s="70"/>
      <c r="P125" s="23"/>
      <c r="Q125" s="23">
        <f>SUM(L125:P125)</f>
        <v>35810</v>
      </c>
      <c r="R125" s="23"/>
      <c r="S125" s="70"/>
      <c r="T125" s="70"/>
      <c r="U125" s="70"/>
      <c r="V125" s="23"/>
      <c r="W125" s="23">
        <f>SUM(Q125+V125)</f>
        <v>35810</v>
      </c>
      <c r="X125" s="23">
        <f>(Q125/W125)*100</f>
        <v>100</v>
      </c>
      <c r="Y125" s="23">
        <f>(V125/W125)*100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52</v>
      </c>
      <c r="K126" s="53"/>
      <c r="L126" s="70"/>
      <c r="M126" s="23"/>
      <c r="N126" s="70"/>
      <c r="O126" s="70"/>
      <c r="P126" s="23"/>
      <c r="Q126" s="23"/>
      <c r="R126" s="23"/>
      <c r="S126" s="70"/>
      <c r="T126" s="70"/>
      <c r="U126" s="70"/>
      <c r="V126" s="23"/>
      <c r="W126" s="23"/>
      <c r="X126" s="23"/>
      <c r="Y126" s="23"/>
      <c r="Z126" s="4"/>
    </row>
    <row r="127" spans="1:26" ht="23.25">
      <c r="A127" s="4"/>
      <c r="B127" s="51"/>
      <c r="C127" s="56"/>
      <c r="D127" s="56"/>
      <c r="E127" s="56"/>
      <c r="F127" s="51"/>
      <c r="G127" s="51"/>
      <c r="H127" s="56"/>
      <c r="I127" s="61"/>
      <c r="J127" s="52" t="s">
        <v>53</v>
      </c>
      <c r="K127" s="53"/>
      <c r="L127" s="70"/>
      <c r="M127" s="23"/>
      <c r="N127" s="70"/>
      <c r="O127" s="70"/>
      <c r="P127" s="23"/>
      <c r="Q127" s="23"/>
      <c r="R127" s="23"/>
      <c r="S127" s="70"/>
      <c r="T127" s="70"/>
      <c r="U127" s="70"/>
      <c r="V127" s="23"/>
      <c r="W127" s="23"/>
      <c r="X127" s="23"/>
      <c r="Y127" s="23"/>
      <c r="Z127" s="4"/>
    </row>
    <row r="128" spans="1:26" ht="23.25">
      <c r="A128" s="4"/>
      <c r="B128" s="51"/>
      <c r="C128" s="56"/>
      <c r="D128" s="57"/>
      <c r="E128" s="57"/>
      <c r="F128" s="51"/>
      <c r="G128" s="56"/>
      <c r="H128" s="57"/>
      <c r="I128" s="52"/>
      <c r="J128" s="52" t="s">
        <v>54</v>
      </c>
      <c r="K128" s="53"/>
      <c r="L128" s="70">
        <f>(L127/L125)*100</f>
        <v>0</v>
      </c>
      <c r="M128" s="23"/>
      <c r="N128" s="70"/>
      <c r="O128" s="70"/>
      <c r="P128" s="23"/>
      <c r="Q128" s="23"/>
      <c r="R128" s="23"/>
      <c r="S128" s="70"/>
      <c r="T128" s="70"/>
      <c r="U128" s="70"/>
      <c r="V128" s="23"/>
      <c r="W128" s="23"/>
      <c r="X128" s="23"/>
      <c r="Y128" s="23"/>
      <c r="Z128" s="4"/>
    </row>
    <row r="129" spans="1:26" ht="23.25">
      <c r="A129" s="4"/>
      <c r="B129" s="51"/>
      <c r="C129" s="56"/>
      <c r="D129" s="56"/>
      <c r="E129" s="56"/>
      <c r="F129" s="51"/>
      <c r="G129" s="51"/>
      <c r="H129" s="56"/>
      <c r="I129" s="61"/>
      <c r="J129" s="52" t="s">
        <v>55</v>
      </c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/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1"/>
      <c r="G130" s="51"/>
      <c r="H130" s="51"/>
      <c r="I130" s="61"/>
      <c r="J130" s="52"/>
      <c r="K130" s="55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78" t="s">
        <v>63</v>
      </c>
      <c r="C131" s="51"/>
      <c r="D131" s="51"/>
      <c r="E131" s="51"/>
      <c r="F131" s="56"/>
      <c r="G131" s="56"/>
      <c r="H131" s="56"/>
      <c r="I131" s="61"/>
      <c r="J131" s="52" t="s">
        <v>64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7"/>
      <c r="D132" s="57"/>
      <c r="E132" s="57"/>
      <c r="F132" s="56"/>
      <c r="G132" s="56"/>
      <c r="H132" s="56"/>
      <c r="I132" s="61"/>
      <c r="J132" s="52" t="s">
        <v>51</v>
      </c>
      <c r="K132" s="53"/>
      <c r="L132" s="70">
        <f>SUM(L148)</f>
        <v>41445.100000000006</v>
      </c>
      <c r="M132" s="23"/>
      <c r="N132" s="70"/>
      <c r="O132" s="70"/>
      <c r="P132" s="23"/>
      <c r="Q132" s="23">
        <f>SUM(L132:P132)</f>
        <v>41445.100000000006</v>
      </c>
      <c r="R132" s="23"/>
      <c r="S132" s="70"/>
      <c r="T132" s="70"/>
      <c r="U132" s="70"/>
      <c r="V132" s="23"/>
      <c r="W132" s="23">
        <f>SUM(Q132+V132)</f>
        <v>41445.100000000006</v>
      </c>
      <c r="X132" s="23">
        <f>(Q132/W132)*100</f>
        <v>100</v>
      </c>
      <c r="Y132" s="21"/>
      <c r="Z132" s="4"/>
    </row>
    <row r="133" spans="1:26" ht="23.25">
      <c r="A133" s="4"/>
      <c r="B133" s="51"/>
      <c r="C133" s="51"/>
      <c r="D133" s="51"/>
      <c r="E133" s="51"/>
      <c r="F133" s="56"/>
      <c r="G133" s="56"/>
      <c r="H133" s="56"/>
      <c r="I133" s="61"/>
      <c r="J133" s="52" t="s">
        <v>52</v>
      </c>
      <c r="K133" s="53"/>
      <c r="L133" s="70">
        <f>SUM(L149)</f>
        <v>47544</v>
      </c>
      <c r="M133" s="23"/>
      <c r="N133" s="70"/>
      <c r="O133" s="70"/>
      <c r="P133" s="23"/>
      <c r="Q133" s="23">
        <f>SUM(L133:P133)</f>
        <v>47544</v>
      </c>
      <c r="R133" s="23"/>
      <c r="S133" s="70"/>
      <c r="T133" s="70"/>
      <c r="U133" s="70"/>
      <c r="V133" s="23"/>
      <c r="W133" s="23">
        <f>SUM(Q133+V133)</f>
        <v>47544</v>
      </c>
      <c r="X133" s="23">
        <f>(Q133/W133)*100</f>
        <v>100</v>
      </c>
      <c r="Y133" s="23"/>
      <c r="Z133" s="4"/>
    </row>
    <row r="134" spans="1:26" ht="23.25">
      <c r="A134" s="4"/>
      <c r="B134" s="51"/>
      <c r="C134" s="51"/>
      <c r="D134" s="51"/>
      <c r="E134" s="51"/>
      <c r="F134" s="51"/>
      <c r="G134" s="51"/>
      <c r="H134" s="51"/>
      <c r="I134" s="61"/>
      <c r="J134" s="52" t="s">
        <v>53</v>
      </c>
      <c r="K134" s="55"/>
      <c r="L134" s="70">
        <f>SUM(L150)</f>
        <v>30392.100000000002</v>
      </c>
      <c r="M134" s="21"/>
      <c r="N134" s="21"/>
      <c r="O134" s="21"/>
      <c r="P134" s="21"/>
      <c r="Q134" s="23">
        <f>SUM(L134:P134)</f>
        <v>30392.100000000002</v>
      </c>
      <c r="R134" s="21"/>
      <c r="S134" s="21"/>
      <c r="T134" s="21"/>
      <c r="U134" s="21"/>
      <c r="V134" s="21"/>
      <c r="W134" s="23">
        <f>SUM(Q134+V134)</f>
        <v>30392.100000000002</v>
      </c>
      <c r="X134" s="23">
        <f>(Q134/W134)*100</f>
        <v>100</v>
      </c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80"/>
      <c r="M135" s="71"/>
      <c r="N135" s="73"/>
      <c r="O135" s="73"/>
      <c r="P135" s="71"/>
      <c r="Q135" s="80"/>
      <c r="R135" s="71"/>
      <c r="S135" s="73"/>
      <c r="T135" s="73"/>
      <c r="U135" s="73"/>
      <c r="V135" s="71"/>
      <c r="W135" s="80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82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63</v>
      </c>
      <c r="C144" s="51"/>
      <c r="D144" s="51"/>
      <c r="E144" s="51"/>
      <c r="F144" s="51"/>
      <c r="G144" s="51"/>
      <c r="H144" s="51"/>
      <c r="I144" s="61"/>
      <c r="J144" s="52" t="s">
        <v>54</v>
      </c>
      <c r="K144" s="55"/>
      <c r="L144" s="70">
        <f>(L134/L132)*100</f>
        <v>73.33098484501183</v>
      </c>
      <c r="M144" s="23"/>
      <c r="N144" s="70"/>
      <c r="O144" s="70"/>
      <c r="P144" s="23"/>
      <c r="Q144" s="70">
        <f>(Q134/Q132)*100</f>
        <v>73.33098484501183</v>
      </c>
      <c r="R144" s="23"/>
      <c r="S144" s="70"/>
      <c r="T144" s="70"/>
      <c r="U144" s="70"/>
      <c r="V144" s="23"/>
      <c r="W144" s="70">
        <f>(W134/W132)*100</f>
        <v>73.33098484501183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6"/>
      <c r="G145" s="56"/>
      <c r="H145" s="56"/>
      <c r="I145" s="61"/>
      <c r="J145" s="52" t="s">
        <v>55</v>
      </c>
      <c r="K145" s="53"/>
      <c r="L145" s="70">
        <f>(L134/L133)*100</f>
        <v>63.92415446744069</v>
      </c>
      <c r="M145" s="23"/>
      <c r="N145" s="70"/>
      <c r="O145" s="70"/>
      <c r="P145" s="23"/>
      <c r="Q145" s="70">
        <f>(Q134/Q133)*100</f>
        <v>63.92415446744069</v>
      </c>
      <c r="R145" s="23"/>
      <c r="S145" s="70"/>
      <c r="T145" s="70"/>
      <c r="U145" s="70"/>
      <c r="V145" s="23"/>
      <c r="W145" s="70">
        <f>(W134/W133)*100</f>
        <v>63.92415446744069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6"/>
      <c r="H146" s="57"/>
      <c r="I146" s="52"/>
      <c r="J146" s="52"/>
      <c r="K146" s="53"/>
      <c r="L146" s="70"/>
      <c r="M146" s="23"/>
      <c r="N146" s="70"/>
      <c r="O146" s="70"/>
      <c r="P146" s="23"/>
      <c r="Q146" s="70"/>
      <c r="R146" s="23"/>
      <c r="S146" s="70"/>
      <c r="T146" s="70"/>
      <c r="U146" s="70"/>
      <c r="V146" s="23"/>
      <c r="W146" s="70"/>
      <c r="X146" s="23"/>
      <c r="Y146" s="23"/>
      <c r="Z146" s="4"/>
    </row>
    <row r="147" spans="1:26" ht="23.25">
      <c r="A147" s="4"/>
      <c r="B147" s="51"/>
      <c r="C147" s="95" t="s">
        <v>79</v>
      </c>
      <c r="D147" s="57"/>
      <c r="E147" s="57"/>
      <c r="F147" s="51"/>
      <c r="G147" s="51"/>
      <c r="H147" s="51"/>
      <c r="I147" s="61"/>
      <c r="J147" s="52" t="s">
        <v>65</v>
      </c>
      <c r="K147" s="55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1"/>
      <c r="Y147" s="21"/>
      <c r="Z147" s="4"/>
    </row>
    <row r="148" spans="1:26" ht="23.25">
      <c r="A148" s="4"/>
      <c r="B148" s="51"/>
      <c r="C148" s="56"/>
      <c r="D148" s="56"/>
      <c r="E148" s="56"/>
      <c r="F148" s="51"/>
      <c r="G148" s="51"/>
      <c r="H148" s="51"/>
      <c r="I148" s="61"/>
      <c r="J148" s="52" t="s">
        <v>51</v>
      </c>
      <c r="K148" s="53"/>
      <c r="L148" s="70">
        <f>SUM(L156)</f>
        <v>41445.100000000006</v>
      </c>
      <c r="M148" s="23"/>
      <c r="N148" s="70"/>
      <c r="O148" s="70"/>
      <c r="P148" s="23"/>
      <c r="Q148" s="23">
        <f>SUM(L148:P148)</f>
        <v>41445.100000000006</v>
      </c>
      <c r="R148" s="23"/>
      <c r="S148" s="70"/>
      <c r="T148" s="70"/>
      <c r="U148" s="70"/>
      <c r="V148" s="23"/>
      <c r="W148" s="23">
        <f>SUM(Q148+V148)</f>
        <v>41445.100000000006</v>
      </c>
      <c r="X148" s="23">
        <f>(Q148/W148)*100</f>
        <v>100</v>
      </c>
      <c r="Y148" s="23"/>
      <c r="Z148" s="4"/>
    </row>
    <row r="149" spans="1:26" ht="23.25">
      <c r="A149" s="4"/>
      <c r="B149" s="51"/>
      <c r="C149" s="56"/>
      <c r="D149" s="56"/>
      <c r="E149" s="56"/>
      <c r="F149" s="51"/>
      <c r="G149" s="51"/>
      <c r="H149" s="51"/>
      <c r="I149" s="61"/>
      <c r="J149" s="52" t="s">
        <v>52</v>
      </c>
      <c r="K149" s="53"/>
      <c r="L149" s="70">
        <f>SUM(L157)</f>
        <v>47544</v>
      </c>
      <c r="M149" s="23"/>
      <c r="N149" s="70"/>
      <c r="O149" s="70"/>
      <c r="P149" s="23"/>
      <c r="Q149" s="23">
        <f>SUM(L149:P149)</f>
        <v>47544</v>
      </c>
      <c r="R149" s="23"/>
      <c r="S149" s="70"/>
      <c r="T149" s="70"/>
      <c r="U149" s="70"/>
      <c r="V149" s="23"/>
      <c r="W149" s="23">
        <f>SUM(Q149+V149)</f>
        <v>47544</v>
      </c>
      <c r="X149" s="23">
        <f>(Q149/W149)*100</f>
        <v>100</v>
      </c>
      <c r="Y149" s="23"/>
      <c r="Z149" s="4"/>
    </row>
    <row r="150" spans="1:26" ht="23.25">
      <c r="A150" s="4"/>
      <c r="B150" s="78"/>
      <c r="C150" s="56"/>
      <c r="D150" s="56"/>
      <c r="E150" s="56"/>
      <c r="F150" s="51"/>
      <c r="G150" s="51"/>
      <c r="H150" s="51"/>
      <c r="I150" s="61"/>
      <c r="J150" s="52" t="s">
        <v>53</v>
      </c>
      <c r="K150" s="53"/>
      <c r="L150" s="70">
        <f>SUM(L158)</f>
        <v>30392.100000000002</v>
      </c>
      <c r="M150" s="23"/>
      <c r="N150" s="70"/>
      <c r="O150" s="70"/>
      <c r="P150" s="23"/>
      <c r="Q150" s="23">
        <f>SUM(L150:P150)</f>
        <v>30392.100000000002</v>
      </c>
      <c r="R150" s="23"/>
      <c r="S150" s="70"/>
      <c r="T150" s="70"/>
      <c r="U150" s="70"/>
      <c r="V150" s="23"/>
      <c r="W150" s="23">
        <f>SUM(Q150+V150)</f>
        <v>30392.100000000002</v>
      </c>
      <c r="X150" s="23">
        <f>(Q150/W150)*100</f>
        <v>100</v>
      </c>
      <c r="Y150" s="23"/>
      <c r="Z150" s="4"/>
    </row>
    <row r="151" spans="1:26" ht="23.25">
      <c r="A151" s="4"/>
      <c r="B151" s="56"/>
      <c r="C151" s="57"/>
      <c r="D151" s="51"/>
      <c r="E151" s="51"/>
      <c r="F151" s="51"/>
      <c r="G151" s="51"/>
      <c r="H151" s="56"/>
      <c r="I151" s="61"/>
      <c r="J151" s="52" t="s">
        <v>54</v>
      </c>
      <c r="K151" s="53"/>
      <c r="L151" s="70">
        <f>(L150/L148)*100</f>
        <v>73.33098484501183</v>
      </c>
      <c r="M151" s="23"/>
      <c r="N151" s="70"/>
      <c r="O151" s="70"/>
      <c r="P151" s="23"/>
      <c r="Q151" s="70">
        <f>(Q150/Q148)*100</f>
        <v>73.33098484501183</v>
      </c>
      <c r="R151" s="23"/>
      <c r="S151" s="70"/>
      <c r="T151" s="70"/>
      <c r="U151" s="70"/>
      <c r="V151" s="23"/>
      <c r="W151" s="70">
        <f>(W150/W148)*100</f>
        <v>73.33098484501183</v>
      </c>
      <c r="X151" s="23"/>
      <c r="Y151" s="23"/>
      <c r="Z151" s="4"/>
    </row>
    <row r="152" spans="1:26" ht="23.25">
      <c r="A152" s="4"/>
      <c r="B152" s="51"/>
      <c r="C152" s="51"/>
      <c r="D152" s="79"/>
      <c r="E152" s="79"/>
      <c r="F152" s="79"/>
      <c r="G152" s="79"/>
      <c r="H152" s="79"/>
      <c r="I152" s="85"/>
      <c r="J152" s="52" t="s">
        <v>55</v>
      </c>
      <c r="K152" s="53"/>
      <c r="L152" s="70">
        <f>(L150/L149)*100</f>
        <v>63.92415446744069</v>
      </c>
      <c r="M152" s="23"/>
      <c r="N152" s="70"/>
      <c r="O152" s="70"/>
      <c r="P152" s="23"/>
      <c r="Q152" s="70">
        <f>(Q150/Q149)*100</f>
        <v>63.92415446744069</v>
      </c>
      <c r="R152" s="23"/>
      <c r="S152" s="70"/>
      <c r="T152" s="70"/>
      <c r="U152" s="70"/>
      <c r="V152" s="23"/>
      <c r="W152" s="70">
        <f>(W150/W149)*100</f>
        <v>63.92415446744069</v>
      </c>
      <c r="X152" s="23"/>
      <c r="Y152" s="23"/>
      <c r="Z152" s="4"/>
    </row>
    <row r="153" spans="1:26" ht="23.25">
      <c r="A153" s="4"/>
      <c r="B153" s="51"/>
      <c r="C153" s="51"/>
      <c r="D153" s="79"/>
      <c r="E153" s="79"/>
      <c r="F153" s="79"/>
      <c r="G153" s="79"/>
      <c r="H153" s="79"/>
      <c r="I153" s="85"/>
      <c r="J153" s="82"/>
      <c r="K153" s="86"/>
      <c r="L153" s="70"/>
      <c r="M153" s="23"/>
      <c r="N153" s="70"/>
      <c r="O153" s="70"/>
      <c r="P153" s="23"/>
      <c r="Q153" s="23"/>
      <c r="R153" s="23"/>
      <c r="S153" s="70"/>
      <c r="T153" s="70"/>
      <c r="U153" s="70"/>
      <c r="V153" s="23"/>
      <c r="W153" s="23"/>
      <c r="X153" s="21"/>
      <c r="Y153" s="23"/>
      <c r="Z153" s="4"/>
    </row>
    <row r="154" spans="1:26" ht="23.25">
      <c r="A154" s="4"/>
      <c r="B154" s="51"/>
      <c r="C154" s="51"/>
      <c r="D154" s="78" t="s">
        <v>76</v>
      </c>
      <c r="E154" s="51"/>
      <c r="F154" s="51"/>
      <c r="G154" s="51"/>
      <c r="H154" s="56"/>
      <c r="I154" s="61"/>
      <c r="J154" s="98" t="s">
        <v>77</v>
      </c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6"/>
      <c r="I155" s="61"/>
      <c r="J155" s="52" t="s">
        <v>78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6"/>
      <c r="C156" s="56"/>
      <c r="D156" s="79"/>
      <c r="E156" s="79"/>
      <c r="F156" s="79"/>
      <c r="G156" s="79"/>
      <c r="H156" s="79"/>
      <c r="I156" s="85"/>
      <c r="J156" s="82" t="s">
        <v>51</v>
      </c>
      <c r="K156" s="86"/>
      <c r="L156" s="70">
        <f>SUM(L163)</f>
        <v>41445.100000000006</v>
      </c>
      <c r="M156" s="70"/>
      <c r="N156" s="70"/>
      <c r="O156" s="70"/>
      <c r="P156" s="70"/>
      <c r="Q156" s="23">
        <f>SUM(L156:P156)</f>
        <v>41445.100000000006</v>
      </c>
      <c r="R156" s="70"/>
      <c r="S156" s="70"/>
      <c r="T156" s="70"/>
      <c r="U156" s="70"/>
      <c r="V156" s="23"/>
      <c r="W156" s="23">
        <f>SUM(Q156+V156)</f>
        <v>41445.100000000006</v>
      </c>
      <c r="X156" s="23">
        <f>(Q156/W156)*100</f>
        <v>100</v>
      </c>
      <c r="Y156" s="23"/>
      <c r="Z156" s="4"/>
    </row>
    <row r="157" spans="1:26" ht="23.25">
      <c r="A157" s="4"/>
      <c r="B157" s="56"/>
      <c r="C157" s="84"/>
      <c r="D157" s="94"/>
      <c r="E157" s="57"/>
      <c r="F157" s="57"/>
      <c r="G157" s="51"/>
      <c r="H157" s="56"/>
      <c r="I157" s="61"/>
      <c r="J157" s="52" t="s">
        <v>52</v>
      </c>
      <c r="K157" s="53"/>
      <c r="L157" s="70">
        <f>SUM(L164)</f>
        <v>47544</v>
      </c>
      <c r="M157" s="70"/>
      <c r="N157" s="70"/>
      <c r="O157" s="70"/>
      <c r="P157" s="70"/>
      <c r="Q157" s="23">
        <f>SUM(L157:P157)</f>
        <v>47544</v>
      </c>
      <c r="R157" s="70"/>
      <c r="S157" s="70"/>
      <c r="T157" s="70"/>
      <c r="U157" s="70"/>
      <c r="V157" s="23"/>
      <c r="W157" s="23">
        <f>SUM(Q157+V157)</f>
        <v>47544</v>
      </c>
      <c r="X157" s="23">
        <f>(Q157/W157)*100</f>
        <v>100</v>
      </c>
      <c r="Y157" s="21"/>
      <c r="Z157" s="4"/>
    </row>
    <row r="158" spans="1:26" ht="23.25">
      <c r="A158" s="4"/>
      <c r="B158" s="56"/>
      <c r="C158" s="56"/>
      <c r="D158" s="51"/>
      <c r="E158" s="51"/>
      <c r="F158" s="51"/>
      <c r="G158" s="51"/>
      <c r="H158" s="56"/>
      <c r="I158" s="61"/>
      <c r="J158" s="52" t="s">
        <v>53</v>
      </c>
      <c r="K158" s="53"/>
      <c r="L158" s="70">
        <f>SUM(L165)</f>
        <v>30392.100000000002</v>
      </c>
      <c r="M158" s="23"/>
      <c r="N158" s="70"/>
      <c r="O158" s="70"/>
      <c r="P158" s="23"/>
      <c r="Q158" s="23">
        <f>SUM(L158:P158)</f>
        <v>30392.100000000002</v>
      </c>
      <c r="R158" s="23"/>
      <c r="S158" s="70"/>
      <c r="T158" s="70"/>
      <c r="U158" s="70"/>
      <c r="V158" s="23"/>
      <c r="W158" s="23">
        <f>SUM(Q158+V158)</f>
        <v>30392.100000000002</v>
      </c>
      <c r="X158" s="23">
        <f>(Q158/W158)*100</f>
        <v>100</v>
      </c>
      <c r="Y158" s="23"/>
      <c r="Z158" s="4"/>
    </row>
    <row r="159" spans="1:26" ht="23.25">
      <c r="A159" s="4"/>
      <c r="B159" s="56"/>
      <c r="C159" s="56"/>
      <c r="D159" s="51"/>
      <c r="E159" s="51"/>
      <c r="F159" s="51"/>
      <c r="G159" s="51"/>
      <c r="H159" s="56"/>
      <c r="I159" s="61"/>
      <c r="J159" s="52" t="s">
        <v>54</v>
      </c>
      <c r="K159" s="53"/>
      <c r="L159" s="70">
        <f>(L158/L156)*100</f>
        <v>73.33098484501183</v>
      </c>
      <c r="M159" s="23"/>
      <c r="N159" s="70"/>
      <c r="O159" s="70"/>
      <c r="P159" s="23"/>
      <c r="Q159" s="70">
        <f>(Q158/Q156)*100</f>
        <v>73.33098484501183</v>
      </c>
      <c r="R159" s="23"/>
      <c r="S159" s="70"/>
      <c r="T159" s="70"/>
      <c r="U159" s="70"/>
      <c r="V159" s="23"/>
      <c r="W159" s="70">
        <f>(W158/W156)*100</f>
        <v>73.33098484501183</v>
      </c>
      <c r="X159" s="23"/>
      <c r="Y159" s="23"/>
      <c r="Z159" s="4"/>
    </row>
    <row r="160" spans="1:26" ht="23.25">
      <c r="A160" s="4"/>
      <c r="B160" s="56"/>
      <c r="C160" s="56"/>
      <c r="D160" s="51"/>
      <c r="E160" s="51"/>
      <c r="F160" s="51"/>
      <c r="G160" s="51"/>
      <c r="H160" s="56"/>
      <c r="I160" s="61"/>
      <c r="J160" s="52" t="s">
        <v>55</v>
      </c>
      <c r="K160" s="53"/>
      <c r="L160" s="70">
        <f>(L158/L157)*100</f>
        <v>63.92415446744069</v>
      </c>
      <c r="M160" s="23"/>
      <c r="N160" s="70"/>
      <c r="O160" s="70"/>
      <c r="P160" s="23"/>
      <c r="Q160" s="70">
        <f>(Q158/Q157)*100</f>
        <v>63.92415446744069</v>
      </c>
      <c r="R160" s="23"/>
      <c r="S160" s="70"/>
      <c r="T160" s="70"/>
      <c r="U160" s="70"/>
      <c r="V160" s="23"/>
      <c r="W160" s="70">
        <f>(W158/W157)*100</f>
        <v>63.92415446744069</v>
      </c>
      <c r="X160" s="23"/>
      <c r="Y160" s="23"/>
      <c r="Z160" s="4"/>
    </row>
    <row r="161" spans="1:26" ht="23.25">
      <c r="A161" s="4"/>
      <c r="B161" s="56"/>
      <c r="C161" s="56"/>
      <c r="D161" s="56"/>
      <c r="E161" s="56"/>
      <c r="F161" s="51"/>
      <c r="G161" s="51"/>
      <c r="H161" s="51"/>
      <c r="I161" s="61"/>
      <c r="J161" s="82"/>
      <c r="K161" s="53"/>
      <c r="L161" s="70"/>
      <c r="M161" s="23"/>
      <c r="N161" s="70"/>
      <c r="O161" s="70"/>
      <c r="P161" s="23"/>
      <c r="Q161" s="70"/>
      <c r="R161" s="23"/>
      <c r="S161" s="70"/>
      <c r="T161" s="70"/>
      <c r="U161" s="70"/>
      <c r="V161" s="23"/>
      <c r="W161" s="70"/>
      <c r="X161" s="23"/>
      <c r="Y161" s="23"/>
      <c r="Z161" s="4"/>
    </row>
    <row r="162" spans="1:26" ht="23.25">
      <c r="A162" s="4"/>
      <c r="B162" s="56"/>
      <c r="C162" s="56"/>
      <c r="D162" s="56"/>
      <c r="E162" s="51" t="s">
        <v>84</v>
      </c>
      <c r="F162" s="51"/>
      <c r="G162" s="51"/>
      <c r="H162" s="51"/>
      <c r="I162" s="61"/>
      <c r="J162" s="52" t="s">
        <v>85</v>
      </c>
      <c r="K162" s="53"/>
      <c r="L162" s="70"/>
      <c r="M162" s="23"/>
      <c r="N162" s="70"/>
      <c r="O162" s="70"/>
      <c r="P162" s="23"/>
      <c r="Q162" s="70"/>
      <c r="R162" s="23"/>
      <c r="S162" s="70"/>
      <c r="T162" s="70"/>
      <c r="U162" s="70"/>
      <c r="V162" s="23"/>
      <c r="W162" s="70"/>
      <c r="X162" s="23"/>
      <c r="Y162" s="23"/>
      <c r="Z162" s="4"/>
    </row>
    <row r="163" spans="1:26" ht="23.25">
      <c r="A163" s="4"/>
      <c r="B163" s="51"/>
      <c r="C163" s="51"/>
      <c r="D163" s="51"/>
      <c r="E163" s="56"/>
      <c r="F163" s="51"/>
      <c r="G163" s="51"/>
      <c r="H163" s="51"/>
      <c r="I163" s="61"/>
      <c r="J163" s="82" t="s">
        <v>51</v>
      </c>
      <c r="K163" s="53"/>
      <c r="L163" s="70">
        <f>SUM(L170)</f>
        <v>41445.100000000006</v>
      </c>
      <c r="M163" s="70"/>
      <c r="N163" s="70"/>
      <c r="O163" s="70"/>
      <c r="P163" s="70"/>
      <c r="Q163" s="23">
        <f>SUM(L163:P163)</f>
        <v>41445.100000000006</v>
      </c>
      <c r="R163" s="70"/>
      <c r="S163" s="70"/>
      <c r="T163" s="70"/>
      <c r="U163" s="70"/>
      <c r="V163" s="23"/>
      <c r="W163" s="23">
        <f>SUM(Q163+V163)</f>
        <v>41445.100000000006</v>
      </c>
      <c r="X163" s="23">
        <f>(Q163/W163)*100</f>
        <v>100</v>
      </c>
      <c r="Y163" s="23"/>
      <c r="Z163" s="4"/>
    </row>
    <row r="164" spans="1:26" ht="23.25">
      <c r="A164" s="4"/>
      <c r="B164" s="51"/>
      <c r="C164" s="51"/>
      <c r="D164" s="78"/>
      <c r="E164" s="56"/>
      <c r="F164" s="56"/>
      <c r="G164" s="51"/>
      <c r="H164" s="51"/>
      <c r="I164" s="61"/>
      <c r="J164" s="52" t="s">
        <v>52</v>
      </c>
      <c r="K164" s="55"/>
      <c r="L164" s="70">
        <f>SUM(L171)</f>
        <v>47544</v>
      </c>
      <c r="M164" s="70"/>
      <c r="N164" s="70"/>
      <c r="O164" s="70"/>
      <c r="P164" s="70"/>
      <c r="Q164" s="23">
        <f>SUM(L164:P164)</f>
        <v>47544</v>
      </c>
      <c r="R164" s="70"/>
      <c r="S164" s="70"/>
      <c r="T164" s="70"/>
      <c r="U164" s="70"/>
      <c r="V164" s="23"/>
      <c r="W164" s="23">
        <f>SUM(Q164+V164)</f>
        <v>47544</v>
      </c>
      <c r="X164" s="23">
        <f>(Q164/W164)*100</f>
        <v>100</v>
      </c>
      <c r="Y164" s="23"/>
      <c r="Z164" s="4"/>
    </row>
    <row r="165" spans="1:26" ht="23.25">
      <c r="A165" s="4"/>
      <c r="B165" s="51"/>
      <c r="C165" s="51"/>
      <c r="D165" s="51"/>
      <c r="E165" s="51"/>
      <c r="F165" s="56"/>
      <c r="G165" s="57"/>
      <c r="H165" s="51"/>
      <c r="I165" s="61"/>
      <c r="J165" s="52" t="s">
        <v>53</v>
      </c>
      <c r="K165" s="53"/>
      <c r="L165" s="70">
        <f>SUM(L172)</f>
        <v>30392.100000000002</v>
      </c>
      <c r="M165" s="23"/>
      <c r="N165" s="70"/>
      <c r="O165" s="70"/>
      <c r="P165" s="23"/>
      <c r="Q165" s="23">
        <f>SUM(L165:P165)</f>
        <v>30392.100000000002</v>
      </c>
      <c r="R165" s="23"/>
      <c r="S165" s="70"/>
      <c r="T165" s="70"/>
      <c r="U165" s="70"/>
      <c r="V165" s="23"/>
      <c r="W165" s="23">
        <f>SUM(Q165+V165)</f>
        <v>30392.100000000002</v>
      </c>
      <c r="X165" s="23">
        <f>(Q165/W165)*100</f>
        <v>100</v>
      </c>
      <c r="Y165" s="23"/>
      <c r="Z165" s="4"/>
    </row>
    <row r="166" spans="1:26" ht="23.25">
      <c r="A166" s="4"/>
      <c r="B166" s="51"/>
      <c r="C166" s="56"/>
      <c r="D166" s="79"/>
      <c r="E166" s="51"/>
      <c r="F166" s="56"/>
      <c r="G166" s="87"/>
      <c r="H166" s="51"/>
      <c r="I166" s="61"/>
      <c r="J166" s="52" t="s">
        <v>54</v>
      </c>
      <c r="K166" s="53"/>
      <c r="L166" s="70">
        <f>(L165/L163)*100</f>
        <v>73.33098484501183</v>
      </c>
      <c r="M166" s="23"/>
      <c r="N166" s="70"/>
      <c r="O166" s="70"/>
      <c r="P166" s="23"/>
      <c r="Q166" s="70">
        <f>(Q165/Q163)*100</f>
        <v>73.33098484501183</v>
      </c>
      <c r="R166" s="23"/>
      <c r="S166" s="70"/>
      <c r="T166" s="70"/>
      <c r="U166" s="70"/>
      <c r="V166" s="23"/>
      <c r="W166" s="70">
        <f>(W165/W163)*100</f>
        <v>73.33098484501183</v>
      </c>
      <c r="X166" s="23"/>
      <c r="Y166" s="23"/>
      <c r="Z166" s="4"/>
    </row>
    <row r="167" spans="1:26" ht="23.25">
      <c r="A167" s="4"/>
      <c r="B167" s="56"/>
      <c r="C167" s="57"/>
      <c r="D167" s="57"/>
      <c r="E167" s="51"/>
      <c r="F167" s="56"/>
      <c r="G167" s="87"/>
      <c r="H167" s="51"/>
      <c r="I167" s="61"/>
      <c r="J167" s="52" t="s">
        <v>55</v>
      </c>
      <c r="K167" s="53"/>
      <c r="L167" s="70">
        <f>(L165/L164)*100</f>
        <v>63.92415446744069</v>
      </c>
      <c r="M167" s="23"/>
      <c r="N167" s="70"/>
      <c r="O167" s="70"/>
      <c r="P167" s="23"/>
      <c r="Q167" s="70">
        <f>(Q165/Q164)*100</f>
        <v>63.92415446744069</v>
      </c>
      <c r="R167" s="23"/>
      <c r="S167" s="70"/>
      <c r="T167" s="70"/>
      <c r="U167" s="70"/>
      <c r="V167" s="23"/>
      <c r="W167" s="70">
        <f>(W165/W164)*100</f>
        <v>63.92415446744069</v>
      </c>
      <c r="X167" s="23"/>
      <c r="Y167" s="23"/>
      <c r="Z167" s="4"/>
    </row>
    <row r="168" spans="1:26" ht="23.25">
      <c r="A168" s="84"/>
      <c r="B168" s="84"/>
      <c r="C168" s="51"/>
      <c r="D168" s="51"/>
      <c r="E168" s="51"/>
      <c r="F168" s="51"/>
      <c r="G168" s="51"/>
      <c r="H168" s="51"/>
      <c r="I168" s="61"/>
      <c r="J168" s="52"/>
      <c r="K168" s="55"/>
      <c r="L168" s="70"/>
      <c r="M168" s="70"/>
      <c r="N168" s="70"/>
      <c r="O168" s="70"/>
      <c r="P168" s="70"/>
      <c r="Q168" s="70"/>
      <c r="R168" s="70"/>
      <c r="S168" s="70"/>
      <c r="T168" s="70"/>
      <c r="U168" s="74"/>
      <c r="V168" s="23"/>
      <c r="W168" s="23"/>
      <c r="X168" s="23"/>
      <c r="Y168" s="23"/>
      <c r="Z168" s="4"/>
    </row>
    <row r="169" spans="1:26" ht="23.25">
      <c r="A169" s="57"/>
      <c r="B169" s="87"/>
      <c r="C169" s="51"/>
      <c r="D169" s="51"/>
      <c r="E169" s="51"/>
      <c r="F169" s="51" t="s">
        <v>66</v>
      </c>
      <c r="G169" s="51"/>
      <c r="H169" s="51"/>
      <c r="I169" s="61"/>
      <c r="J169" s="52" t="s">
        <v>89</v>
      </c>
      <c r="K169" s="55"/>
      <c r="L169" s="70"/>
      <c r="M169" s="70"/>
      <c r="N169" s="70"/>
      <c r="O169" s="70"/>
      <c r="P169" s="70"/>
      <c r="Q169" s="70"/>
      <c r="R169" s="70"/>
      <c r="S169" s="70"/>
      <c r="T169" s="70"/>
      <c r="U169" s="74"/>
      <c r="V169" s="23"/>
      <c r="W169" s="23"/>
      <c r="X169" s="23"/>
      <c r="Y169" s="23"/>
      <c r="Z169" s="4"/>
    </row>
    <row r="170" spans="1:26" ht="23.25">
      <c r="A170" s="57"/>
      <c r="B170" s="87"/>
      <c r="C170" s="51"/>
      <c r="D170" s="51"/>
      <c r="E170" s="51"/>
      <c r="F170" s="51"/>
      <c r="G170" s="51"/>
      <c r="H170" s="51"/>
      <c r="I170" s="61"/>
      <c r="J170" s="52" t="s">
        <v>51</v>
      </c>
      <c r="K170" s="55"/>
      <c r="L170" s="70">
        <f>SUM(L177)</f>
        <v>41445.100000000006</v>
      </c>
      <c r="M170" s="70"/>
      <c r="N170" s="70"/>
      <c r="O170" s="70"/>
      <c r="P170" s="70"/>
      <c r="Q170" s="23">
        <f>SUM(L170:P170)</f>
        <v>41445.100000000006</v>
      </c>
      <c r="R170" s="70"/>
      <c r="S170" s="70"/>
      <c r="T170" s="70"/>
      <c r="U170" s="70"/>
      <c r="V170" s="23"/>
      <c r="W170" s="23">
        <f>SUM(Q170+V170)</f>
        <v>41445.100000000006</v>
      </c>
      <c r="X170" s="23">
        <f>(Q170/W170)*100</f>
        <v>100</v>
      </c>
      <c r="Y170" s="23"/>
      <c r="Z170" s="4"/>
    </row>
    <row r="171" spans="1:26" ht="23.25">
      <c r="A171" s="57"/>
      <c r="B171" s="51"/>
      <c r="C171" s="51"/>
      <c r="D171" s="51"/>
      <c r="E171" s="51"/>
      <c r="F171" s="51"/>
      <c r="G171" s="51"/>
      <c r="H171" s="51"/>
      <c r="I171" s="61"/>
      <c r="J171" s="52" t="s">
        <v>52</v>
      </c>
      <c r="K171" s="53"/>
      <c r="L171" s="70">
        <f>SUM(L178)</f>
        <v>47544</v>
      </c>
      <c r="M171" s="70"/>
      <c r="N171" s="70"/>
      <c r="O171" s="70"/>
      <c r="P171" s="70"/>
      <c r="Q171" s="23">
        <f>SUM(L171:P171)</f>
        <v>47544</v>
      </c>
      <c r="R171" s="70"/>
      <c r="S171" s="70"/>
      <c r="T171" s="70"/>
      <c r="U171" s="70"/>
      <c r="V171" s="23"/>
      <c r="W171" s="23">
        <f>SUM(Q171+V171)</f>
        <v>47544</v>
      </c>
      <c r="X171" s="23">
        <f>(Q171/W171)*100</f>
        <v>100</v>
      </c>
      <c r="Y171" s="23"/>
      <c r="Z171" s="4"/>
    </row>
    <row r="172" spans="1:26" ht="23.25">
      <c r="A172" s="4"/>
      <c r="B172" s="78"/>
      <c r="C172" s="78"/>
      <c r="D172" s="51"/>
      <c r="E172" s="51"/>
      <c r="F172" s="51"/>
      <c r="G172" s="51"/>
      <c r="H172" s="51"/>
      <c r="I172" s="61"/>
      <c r="J172" s="52" t="s">
        <v>53</v>
      </c>
      <c r="K172" s="53"/>
      <c r="L172" s="70">
        <f>SUM(L179)</f>
        <v>30392.100000000002</v>
      </c>
      <c r="M172" s="23"/>
      <c r="N172" s="70"/>
      <c r="O172" s="70"/>
      <c r="P172" s="23"/>
      <c r="Q172" s="23">
        <f>SUM(L172:P172)</f>
        <v>30392.100000000002</v>
      </c>
      <c r="R172" s="23"/>
      <c r="S172" s="70"/>
      <c r="T172" s="70"/>
      <c r="U172" s="70"/>
      <c r="V172" s="23"/>
      <c r="W172" s="23">
        <f>SUM(Q172+V172)</f>
        <v>30392.100000000002</v>
      </c>
      <c r="X172" s="23">
        <f>(Q172/W172)*100</f>
        <v>100</v>
      </c>
      <c r="Y172" s="23"/>
      <c r="Z172" s="4"/>
    </row>
    <row r="173" spans="1:26" ht="23.25">
      <c r="A173" s="4"/>
      <c r="B173" s="51"/>
      <c r="C173" s="51"/>
      <c r="D173" s="51"/>
      <c r="E173" s="51"/>
      <c r="F173" s="51"/>
      <c r="G173" s="51"/>
      <c r="H173" s="51"/>
      <c r="I173" s="61"/>
      <c r="J173" s="52" t="s">
        <v>54</v>
      </c>
      <c r="K173" s="53"/>
      <c r="L173" s="70">
        <f>(L172/L170)*100</f>
        <v>73.33098484501183</v>
      </c>
      <c r="M173" s="23"/>
      <c r="N173" s="70"/>
      <c r="O173" s="70"/>
      <c r="P173" s="23"/>
      <c r="Q173" s="70">
        <f>(Q172/Q170)*100</f>
        <v>73.33098484501183</v>
      </c>
      <c r="R173" s="23"/>
      <c r="S173" s="70"/>
      <c r="T173" s="70"/>
      <c r="U173" s="70"/>
      <c r="V173" s="23"/>
      <c r="W173" s="70">
        <f>(W172/W170)*100</f>
        <v>73.33098484501183</v>
      </c>
      <c r="X173" s="23"/>
      <c r="Y173" s="23"/>
      <c r="Z173" s="4"/>
    </row>
    <row r="174" spans="1:26" ht="23.25">
      <c r="A174" s="4"/>
      <c r="B174" s="51"/>
      <c r="C174" s="51"/>
      <c r="D174" s="51"/>
      <c r="E174" s="51"/>
      <c r="F174" s="51"/>
      <c r="G174" s="51"/>
      <c r="H174" s="51"/>
      <c r="I174" s="61"/>
      <c r="J174" s="52" t="s">
        <v>55</v>
      </c>
      <c r="K174" s="53"/>
      <c r="L174" s="70">
        <f>(L172/L171)*100</f>
        <v>63.92415446744069</v>
      </c>
      <c r="M174" s="23"/>
      <c r="N174" s="70"/>
      <c r="O174" s="70"/>
      <c r="P174" s="23"/>
      <c r="Q174" s="70">
        <f>(Q172/Q171)*100</f>
        <v>63.92415446744069</v>
      </c>
      <c r="R174" s="23"/>
      <c r="S174" s="70"/>
      <c r="T174" s="70"/>
      <c r="U174" s="70"/>
      <c r="V174" s="23"/>
      <c r="W174" s="70">
        <f>(W172/W171)*100</f>
        <v>63.92415446744069</v>
      </c>
      <c r="X174" s="23"/>
      <c r="Y174" s="23"/>
      <c r="Z174" s="4"/>
    </row>
    <row r="175" spans="1:26" ht="23.25">
      <c r="A175" s="4"/>
      <c r="B175" s="51"/>
      <c r="C175" s="51"/>
      <c r="D175" s="51"/>
      <c r="E175" s="51"/>
      <c r="F175" s="51"/>
      <c r="G175" s="94"/>
      <c r="H175" s="51"/>
      <c r="I175" s="61"/>
      <c r="J175" s="52"/>
      <c r="K175" s="55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1"/>
      <c r="C176" s="51"/>
      <c r="D176" s="51"/>
      <c r="E176" s="51"/>
      <c r="F176" s="51"/>
      <c r="G176" s="94" t="s">
        <v>67</v>
      </c>
      <c r="H176" s="51"/>
      <c r="I176" s="61"/>
      <c r="J176" s="52" t="s">
        <v>68</v>
      </c>
      <c r="K176" s="55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1"/>
      <c r="C177" s="51"/>
      <c r="D177" s="51"/>
      <c r="E177" s="51"/>
      <c r="F177" s="51"/>
      <c r="G177" s="94"/>
      <c r="H177" s="51"/>
      <c r="I177" s="61"/>
      <c r="J177" s="52" t="s">
        <v>51</v>
      </c>
      <c r="K177" s="53"/>
      <c r="L177" s="70">
        <f>SUM(L193+L200+L207)</f>
        <v>41445.100000000006</v>
      </c>
      <c r="M177" s="23"/>
      <c r="N177" s="70"/>
      <c r="O177" s="70"/>
      <c r="P177" s="23"/>
      <c r="Q177" s="23">
        <f>SUM(L177:P177)</f>
        <v>41445.100000000006</v>
      </c>
      <c r="R177" s="23"/>
      <c r="S177" s="70"/>
      <c r="T177" s="70"/>
      <c r="U177" s="70"/>
      <c r="V177" s="23"/>
      <c r="W177" s="23">
        <f>SUM(Q177+V177)</f>
        <v>41445.100000000006</v>
      </c>
      <c r="X177" s="23">
        <f>(Q177/W177)*100</f>
        <v>100</v>
      </c>
      <c r="Y177" s="23"/>
      <c r="Z177" s="4"/>
    </row>
    <row r="178" spans="1:26" ht="23.25">
      <c r="A178" s="4"/>
      <c r="B178" s="56"/>
      <c r="C178" s="56"/>
      <c r="D178" s="56"/>
      <c r="E178" s="56"/>
      <c r="F178" s="51"/>
      <c r="G178" s="94"/>
      <c r="H178" s="51"/>
      <c r="I178" s="61"/>
      <c r="J178" s="52" t="s">
        <v>52</v>
      </c>
      <c r="K178" s="53"/>
      <c r="L178" s="70">
        <f>SUM(L194+L201+L208)</f>
        <v>47544</v>
      </c>
      <c r="M178" s="23"/>
      <c r="N178" s="70"/>
      <c r="O178" s="70"/>
      <c r="P178" s="23"/>
      <c r="Q178" s="23">
        <f>SUM(L178:P178)</f>
        <v>47544</v>
      </c>
      <c r="R178" s="23"/>
      <c r="S178" s="70"/>
      <c r="T178" s="70"/>
      <c r="U178" s="70"/>
      <c r="V178" s="23"/>
      <c r="W178" s="23">
        <f>SUM(Q178+V178)</f>
        <v>47544</v>
      </c>
      <c r="X178" s="23">
        <f>(Q178/W178)*100</f>
        <v>100</v>
      </c>
      <c r="Y178" s="23"/>
      <c r="Z178" s="4"/>
    </row>
    <row r="179" spans="1:26" ht="23.25">
      <c r="A179" s="4"/>
      <c r="B179" s="56"/>
      <c r="C179" s="56"/>
      <c r="D179" s="56"/>
      <c r="E179" s="56"/>
      <c r="F179" s="51"/>
      <c r="G179" s="94"/>
      <c r="H179" s="51"/>
      <c r="I179" s="61"/>
      <c r="J179" s="52" t="s">
        <v>53</v>
      </c>
      <c r="K179" s="53"/>
      <c r="L179" s="70">
        <f>SUM(L195+L202+L209)</f>
        <v>30392.100000000002</v>
      </c>
      <c r="M179" s="23"/>
      <c r="N179" s="70"/>
      <c r="O179" s="70"/>
      <c r="P179" s="23"/>
      <c r="Q179" s="23">
        <f>SUM(L179:P179)</f>
        <v>30392.100000000002</v>
      </c>
      <c r="R179" s="23"/>
      <c r="S179" s="70"/>
      <c r="T179" s="70"/>
      <c r="U179" s="70"/>
      <c r="V179" s="23"/>
      <c r="W179" s="23">
        <f>SUM(Q179+V179)</f>
        <v>30392.100000000002</v>
      </c>
      <c r="X179" s="23">
        <f>(Q179/W179)*100</f>
        <v>100</v>
      </c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83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78" t="s">
        <v>63</v>
      </c>
      <c r="C189" s="78" t="s">
        <v>79</v>
      </c>
      <c r="D189" s="78" t="s">
        <v>76</v>
      </c>
      <c r="E189" s="78" t="s">
        <v>84</v>
      </c>
      <c r="F189" s="51" t="s">
        <v>66</v>
      </c>
      <c r="G189" s="51" t="s">
        <v>67</v>
      </c>
      <c r="H189" s="56"/>
      <c r="I189" s="61"/>
      <c r="J189" s="52" t="s">
        <v>54</v>
      </c>
      <c r="K189" s="53"/>
      <c r="L189" s="70">
        <f>(L179/L177)*100</f>
        <v>73.33098484501183</v>
      </c>
      <c r="M189" s="23"/>
      <c r="N189" s="70"/>
      <c r="O189" s="70"/>
      <c r="P189" s="23"/>
      <c r="Q189" s="70">
        <f>(Q179/Q177)*100</f>
        <v>73.33098484501183</v>
      </c>
      <c r="R189" s="23"/>
      <c r="S189" s="70"/>
      <c r="T189" s="70"/>
      <c r="U189" s="70"/>
      <c r="V189" s="23"/>
      <c r="W189" s="70">
        <f>(W179/W177)*100</f>
        <v>73.33098484501183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2" t="s">
        <v>55</v>
      </c>
      <c r="K190" s="55"/>
      <c r="L190" s="70">
        <f>(L179/L178)*100</f>
        <v>63.92415446744069</v>
      </c>
      <c r="M190" s="23"/>
      <c r="N190" s="70"/>
      <c r="O190" s="70"/>
      <c r="P190" s="23"/>
      <c r="Q190" s="70">
        <f>(Q179/Q178)*100</f>
        <v>63.92415446744069</v>
      </c>
      <c r="R190" s="23"/>
      <c r="S190" s="70"/>
      <c r="T190" s="70"/>
      <c r="U190" s="70"/>
      <c r="V190" s="23"/>
      <c r="W190" s="70">
        <f>(W179/W178)*100</f>
        <v>63.92415446744069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6"/>
      <c r="G191" s="57"/>
      <c r="H191" s="81"/>
      <c r="I191" s="52"/>
      <c r="J191" s="82"/>
      <c r="K191" s="53"/>
      <c r="L191" s="70"/>
      <c r="M191" s="70"/>
      <c r="N191" s="70"/>
      <c r="O191" s="23"/>
      <c r="P191" s="23"/>
      <c r="Q191" s="23"/>
      <c r="R191" s="70"/>
      <c r="S191" s="70"/>
      <c r="T191" s="70"/>
      <c r="U191" s="23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 t="s">
        <v>56</v>
      </c>
      <c r="I192" s="61"/>
      <c r="J192" s="52" t="s">
        <v>57</v>
      </c>
      <c r="K192" s="55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1"/>
      <c r="Y192" s="21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51</v>
      </c>
      <c r="K193" s="53"/>
      <c r="L193" s="70">
        <v>8895.2</v>
      </c>
      <c r="M193" s="23"/>
      <c r="N193" s="70"/>
      <c r="O193" s="70"/>
      <c r="P193" s="23"/>
      <c r="Q193" s="23">
        <f>SUM(L193:P193)</f>
        <v>8895.2</v>
      </c>
      <c r="R193" s="23"/>
      <c r="S193" s="70"/>
      <c r="T193" s="70"/>
      <c r="U193" s="70"/>
      <c r="V193" s="23"/>
      <c r="W193" s="23">
        <f>SUM(Q193+V193)</f>
        <v>8895.2</v>
      </c>
      <c r="X193" s="23">
        <f>(Q193/W193)*100</f>
        <v>100</v>
      </c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52</v>
      </c>
      <c r="K194" s="53"/>
      <c r="L194" s="70">
        <v>10241.9</v>
      </c>
      <c r="M194" s="23"/>
      <c r="N194" s="70"/>
      <c r="O194" s="70"/>
      <c r="P194" s="23"/>
      <c r="Q194" s="23">
        <f>SUM(L194:P194)</f>
        <v>10241.9</v>
      </c>
      <c r="R194" s="23"/>
      <c r="S194" s="70"/>
      <c r="T194" s="70"/>
      <c r="U194" s="70"/>
      <c r="V194" s="23"/>
      <c r="W194" s="23">
        <f>SUM(Q194+V194)</f>
        <v>10241.9</v>
      </c>
      <c r="X194" s="23">
        <f>(Q194/W194)*100</f>
        <v>100</v>
      </c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6"/>
      <c r="H195" s="51"/>
      <c r="I195" s="61"/>
      <c r="J195" s="52" t="s">
        <v>53</v>
      </c>
      <c r="K195" s="53"/>
      <c r="L195" s="70">
        <v>6234.6</v>
      </c>
      <c r="M195" s="23"/>
      <c r="N195" s="70"/>
      <c r="O195" s="70"/>
      <c r="P195" s="23"/>
      <c r="Q195" s="23">
        <f>SUM(L195:P195)</f>
        <v>6234.6</v>
      </c>
      <c r="R195" s="23"/>
      <c r="S195" s="70"/>
      <c r="T195" s="70"/>
      <c r="U195" s="70"/>
      <c r="V195" s="23"/>
      <c r="W195" s="23">
        <f>SUM(Q195+V195)</f>
        <v>6234.6</v>
      </c>
      <c r="X195" s="23">
        <f>(Q195/W195)*100</f>
        <v>100</v>
      </c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6"/>
      <c r="I196" s="61"/>
      <c r="J196" s="52" t="s">
        <v>54</v>
      </c>
      <c r="K196" s="53"/>
      <c r="L196" s="70">
        <f>(L195/L193)*100</f>
        <v>70.08948646461013</v>
      </c>
      <c r="M196" s="21"/>
      <c r="N196" s="21"/>
      <c r="O196" s="21"/>
      <c r="P196" s="21"/>
      <c r="Q196" s="70">
        <f>(Q195/Q193)*100</f>
        <v>70.08948646461013</v>
      </c>
      <c r="R196" s="21"/>
      <c r="S196" s="21"/>
      <c r="T196" s="21"/>
      <c r="U196" s="21"/>
      <c r="V196" s="21"/>
      <c r="W196" s="70">
        <f>(W195/W193)*100</f>
        <v>70.08948646461013</v>
      </c>
      <c r="X196" s="70"/>
      <c r="Y196" s="23"/>
      <c r="Z196" s="4"/>
    </row>
    <row r="197" spans="1:26" ht="23.25">
      <c r="A197" s="4"/>
      <c r="B197" s="56"/>
      <c r="C197" s="57"/>
      <c r="D197" s="57"/>
      <c r="E197" s="57"/>
      <c r="F197" s="57"/>
      <c r="G197" s="51"/>
      <c r="H197" s="94"/>
      <c r="I197" s="52"/>
      <c r="J197" s="52" t="s">
        <v>55</v>
      </c>
      <c r="K197" s="53"/>
      <c r="L197" s="70">
        <f>(L195/L194)*100</f>
        <v>60.87347074273328</v>
      </c>
      <c r="M197" s="23"/>
      <c r="N197" s="70"/>
      <c r="O197" s="70"/>
      <c r="P197" s="23"/>
      <c r="Q197" s="70">
        <f>(Q195/Q194)*100</f>
        <v>60.87347074273328</v>
      </c>
      <c r="R197" s="23"/>
      <c r="S197" s="70"/>
      <c r="T197" s="70"/>
      <c r="U197" s="70"/>
      <c r="V197" s="23"/>
      <c r="W197" s="70">
        <f>(W195/W194)*100</f>
        <v>60.87347074273328</v>
      </c>
      <c r="X197" s="70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94"/>
      <c r="I198" s="52"/>
      <c r="J198" s="52"/>
      <c r="K198" s="53"/>
      <c r="L198" s="70"/>
      <c r="M198" s="23"/>
      <c r="N198" s="70"/>
      <c r="O198" s="70"/>
      <c r="P198" s="23"/>
      <c r="Q198" s="70"/>
      <c r="R198" s="23"/>
      <c r="S198" s="70"/>
      <c r="T198" s="70"/>
      <c r="U198" s="70"/>
      <c r="V198" s="23"/>
      <c r="W198" s="70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6" t="s">
        <v>58</v>
      </c>
      <c r="I199" s="61"/>
      <c r="J199" s="52" t="s">
        <v>71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6"/>
      <c r="G200" s="57"/>
      <c r="H200" s="56"/>
      <c r="I200" s="61"/>
      <c r="J200" s="52" t="s">
        <v>51</v>
      </c>
      <c r="K200" s="53"/>
      <c r="L200" s="70">
        <v>28197.6</v>
      </c>
      <c r="M200" s="23"/>
      <c r="N200" s="70"/>
      <c r="O200" s="70"/>
      <c r="P200" s="23"/>
      <c r="Q200" s="23">
        <f>SUM(L200:P200)</f>
        <v>28197.6</v>
      </c>
      <c r="R200" s="23"/>
      <c r="S200" s="70"/>
      <c r="T200" s="70"/>
      <c r="U200" s="70"/>
      <c r="V200" s="23"/>
      <c r="W200" s="23">
        <f>SUM(Q200+V200)</f>
        <v>28197.6</v>
      </c>
      <c r="X200" s="23">
        <f>(Q200/W200)*100</f>
        <v>100</v>
      </c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6"/>
      <c r="I201" s="61"/>
      <c r="J201" s="52" t="s">
        <v>52</v>
      </c>
      <c r="K201" s="53"/>
      <c r="L201" s="70">
        <v>32233.6</v>
      </c>
      <c r="M201" s="23"/>
      <c r="N201" s="70"/>
      <c r="O201" s="70"/>
      <c r="P201" s="23"/>
      <c r="Q201" s="23">
        <f>SUM(L201:P201)</f>
        <v>32233.6</v>
      </c>
      <c r="R201" s="23"/>
      <c r="S201" s="70"/>
      <c r="T201" s="70"/>
      <c r="U201" s="70"/>
      <c r="V201" s="23"/>
      <c r="W201" s="23">
        <f>SUM(Q201+V201)</f>
        <v>32233.6</v>
      </c>
      <c r="X201" s="23">
        <f>(Q201/W201)*100</f>
        <v>100</v>
      </c>
      <c r="Y201" s="21"/>
      <c r="Z201" s="4"/>
    </row>
    <row r="202" spans="1:26" ht="23.25">
      <c r="A202" s="4"/>
      <c r="B202" s="51"/>
      <c r="C202" s="51"/>
      <c r="D202" s="51"/>
      <c r="E202" s="51"/>
      <c r="F202" s="51"/>
      <c r="G202" s="56"/>
      <c r="H202" s="56"/>
      <c r="I202" s="61"/>
      <c r="J202" s="52" t="s">
        <v>53</v>
      </c>
      <c r="K202" s="53"/>
      <c r="L202" s="70">
        <v>20365.3</v>
      </c>
      <c r="M202" s="23"/>
      <c r="N202" s="70"/>
      <c r="O202" s="70"/>
      <c r="P202" s="23"/>
      <c r="Q202" s="23">
        <f>SUM(L202:P202)</f>
        <v>20365.3</v>
      </c>
      <c r="R202" s="23"/>
      <c r="S202" s="70"/>
      <c r="T202" s="70"/>
      <c r="U202" s="70"/>
      <c r="V202" s="23"/>
      <c r="W202" s="23">
        <f>SUM(Q202+V202)</f>
        <v>20365.3</v>
      </c>
      <c r="X202" s="23">
        <f>(Q202/W202)*100</f>
        <v>100</v>
      </c>
      <c r="Y202" s="23"/>
      <c r="Z202" s="4"/>
    </row>
    <row r="203" spans="1:26" ht="23.25">
      <c r="A203" s="4"/>
      <c r="B203" s="51"/>
      <c r="C203" s="51"/>
      <c r="D203" s="51"/>
      <c r="E203" s="51"/>
      <c r="F203" s="51"/>
      <c r="G203" s="51"/>
      <c r="H203" s="56"/>
      <c r="I203" s="61"/>
      <c r="J203" s="52" t="s">
        <v>54</v>
      </c>
      <c r="K203" s="53"/>
      <c r="L203" s="70">
        <f>(L202/L200)*100</f>
        <v>72.22352256929668</v>
      </c>
      <c r="M203" s="23"/>
      <c r="N203" s="70"/>
      <c r="O203" s="70"/>
      <c r="P203" s="23"/>
      <c r="Q203" s="70">
        <f>(Q202/Q200)*100</f>
        <v>72.22352256929668</v>
      </c>
      <c r="R203" s="23"/>
      <c r="S203" s="70"/>
      <c r="T203" s="70"/>
      <c r="U203" s="70"/>
      <c r="V203" s="23"/>
      <c r="W203" s="70">
        <f>(W202/W200)*100</f>
        <v>72.22352256929668</v>
      </c>
      <c r="X203" s="70"/>
      <c r="Y203" s="23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6"/>
      <c r="I204" s="61"/>
      <c r="J204" s="52" t="s">
        <v>55</v>
      </c>
      <c r="K204" s="53"/>
      <c r="L204" s="70">
        <f>(L202/L201)*100</f>
        <v>63.180345974386974</v>
      </c>
      <c r="M204" s="70"/>
      <c r="N204" s="70"/>
      <c r="O204" s="70"/>
      <c r="P204" s="23"/>
      <c r="Q204" s="70">
        <f>(Q202/Q201)*100</f>
        <v>63.180345974386974</v>
      </c>
      <c r="R204" s="70"/>
      <c r="S204" s="70"/>
      <c r="T204" s="70"/>
      <c r="U204" s="23"/>
      <c r="V204" s="23"/>
      <c r="W204" s="70">
        <f>(W202/W201)*100</f>
        <v>63.180345974386974</v>
      </c>
      <c r="X204" s="70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81"/>
      <c r="I205" s="52"/>
      <c r="J205" s="82"/>
      <c r="K205" s="53"/>
      <c r="L205" s="70"/>
      <c r="M205" s="70"/>
      <c r="N205" s="70"/>
      <c r="O205" s="23"/>
      <c r="P205" s="23"/>
      <c r="Q205" s="23"/>
      <c r="R205" s="70"/>
      <c r="S205" s="70"/>
      <c r="T205" s="70"/>
      <c r="U205" s="23"/>
      <c r="V205" s="23"/>
      <c r="W205" s="23"/>
      <c r="X205" s="23"/>
      <c r="Y205" s="23"/>
      <c r="Z205" s="4"/>
    </row>
    <row r="206" spans="1:26" ht="23.25">
      <c r="A206" s="4"/>
      <c r="B206" s="56"/>
      <c r="C206" s="57"/>
      <c r="D206" s="57"/>
      <c r="E206" s="57"/>
      <c r="F206" s="57"/>
      <c r="G206" s="51"/>
      <c r="H206" s="83" t="s">
        <v>61</v>
      </c>
      <c r="I206" s="52" t="s">
        <v>62</v>
      </c>
      <c r="J206" s="82"/>
      <c r="K206" s="53"/>
      <c r="L206" s="70"/>
      <c r="M206" s="70"/>
      <c r="N206" s="70"/>
      <c r="O206" s="23"/>
      <c r="P206" s="23">
        <f>SUM(K206:O206)</f>
        <v>0</v>
      </c>
      <c r="Q206" s="23"/>
      <c r="R206" s="70"/>
      <c r="S206" s="70"/>
      <c r="T206" s="70"/>
      <c r="U206" s="23"/>
      <c r="V206" s="23">
        <f>SUM(P206+U206)</f>
        <v>0</v>
      </c>
      <c r="W206" s="23"/>
      <c r="X206" s="23"/>
      <c r="Y206" s="23"/>
      <c r="Z206" s="4"/>
    </row>
    <row r="207" spans="1:26" ht="23.25">
      <c r="A207" s="84"/>
      <c r="B207" s="96"/>
      <c r="C207" s="51"/>
      <c r="D207" s="51"/>
      <c r="E207" s="51"/>
      <c r="F207" s="51"/>
      <c r="G207" s="51"/>
      <c r="H207" s="81"/>
      <c r="I207" s="52" t="s">
        <v>51</v>
      </c>
      <c r="J207" s="82"/>
      <c r="K207" s="53"/>
      <c r="L207" s="70">
        <v>4352.3</v>
      </c>
      <c r="M207" s="70"/>
      <c r="N207" s="70"/>
      <c r="O207" s="23"/>
      <c r="P207" s="23"/>
      <c r="Q207" s="23">
        <f>SUM(L207:P207)</f>
        <v>4352.3</v>
      </c>
      <c r="R207" s="70"/>
      <c r="S207" s="70"/>
      <c r="T207" s="70"/>
      <c r="U207" s="23"/>
      <c r="V207" s="23"/>
      <c r="W207" s="23">
        <f>SUM(Q207+V207)</f>
        <v>4352.3</v>
      </c>
      <c r="X207" s="23">
        <f>(Q207/W207)*100</f>
        <v>100</v>
      </c>
      <c r="Y207" s="23">
        <f>(V207/W207)*100</f>
        <v>0</v>
      </c>
      <c r="Z207" s="4"/>
    </row>
    <row r="208" spans="1:26" ht="23.25">
      <c r="A208" s="57"/>
      <c r="B208" s="87"/>
      <c r="C208" s="51"/>
      <c r="D208" s="51"/>
      <c r="E208" s="51"/>
      <c r="F208" s="51"/>
      <c r="G208" s="51"/>
      <c r="H208" s="81"/>
      <c r="I208" s="52" t="s">
        <v>52</v>
      </c>
      <c r="J208" s="82"/>
      <c r="K208" s="53"/>
      <c r="L208" s="70">
        <v>5068.5</v>
      </c>
      <c r="M208" s="70"/>
      <c r="N208" s="70"/>
      <c r="O208" s="23"/>
      <c r="P208" s="23"/>
      <c r="Q208" s="23">
        <f>SUM(L208:P208)</f>
        <v>5068.5</v>
      </c>
      <c r="R208" s="70"/>
      <c r="S208" s="70"/>
      <c r="T208" s="70"/>
      <c r="U208" s="23"/>
      <c r="V208" s="23"/>
      <c r="W208" s="23">
        <f>SUM(Q208+V208)</f>
        <v>5068.5</v>
      </c>
      <c r="X208" s="23">
        <f>(Q208/W208)*100</f>
        <v>100</v>
      </c>
      <c r="Y208" s="23">
        <f>(V208/W208)*100</f>
        <v>0</v>
      </c>
      <c r="Z208" s="4"/>
    </row>
    <row r="209" spans="1:26" ht="23.25">
      <c r="A209" s="57"/>
      <c r="B209" s="87"/>
      <c r="C209" s="51"/>
      <c r="D209" s="51"/>
      <c r="E209" s="51"/>
      <c r="F209" s="51"/>
      <c r="G209" s="51"/>
      <c r="H209" s="81"/>
      <c r="I209" s="52" t="s">
        <v>53</v>
      </c>
      <c r="J209" s="82"/>
      <c r="K209" s="53"/>
      <c r="L209" s="70">
        <v>3792.2</v>
      </c>
      <c r="M209" s="70"/>
      <c r="N209" s="70"/>
      <c r="O209" s="23"/>
      <c r="P209" s="70"/>
      <c r="Q209" s="23">
        <f>SUM(L209:P209)</f>
        <v>3792.2</v>
      </c>
      <c r="R209" s="70"/>
      <c r="S209" s="70"/>
      <c r="T209" s="70"/>
      <c r="U209" s="23"/>
      <c r="V209" s="23"/>
      <c r="W209" s="23">
        <f>SUM(Q209+V209)</f>
        <v>3792.2</v>
      </c>
      <c r="X209" s="23">
        <f>(Q209/W209)*100</f>
        <v>100</v>
      </c>
      <c r="Y209" s="23">
        <f>(V209/W209)*100</f>
        <v>0</v>
      </c>
      <c r="Z209" s="4"/>
    </row>
    <row r="210" spans="1:26" ht="23.25">
      <c r="A210" s="57"/>
      <c r="B210" s="87"/>
      <c r="C210" s="51"/>
      <c r="D210" s="51"/>
      <c r="E210" s="51"/>
      <c r="F210" s="51"/>
      <c r="G210" s="51"/>
      <c r="H210" s="81"/>
      <c r="I210" s="52" t="s">
        <v>54</v>
      </c>
      <c r="J210" s="82"/>
      <c r="K210" s="53"/>
      <c r="L210" s="70">
        <f>(L209/L207)*100</f>
        <v>87.13094226041403</v>
      </c>
      <c r="M210" s="70"/>
      <c r="N210" s="70"/>
      <c r="O210" s="23"/>
      <c r="P210" s="70"/>
      <c r="Q210" s="70">
        <f>(Q209/Q207)*100</f>
        <v>87.13094226041403</v>
      </c>
      <c r="R210" s="70"/>
      <c r="S210" s="70"/>
      <c r="T210" s="70"/>
      <c r="U210" s="23"/>
      <c r="V210" s="70"/>
      <c r="W210" s="70">
        <f>(W209/W207)*100</f>
        <v>87.13094226041403</v>
      </c>
      <c r="X210" s="70"/>
      <c r="Y210" s="23"/>
      <c r="Z210" s="4"/>
    </row>
    <row r="211" spans="1:26" ht="23.25">
      <c r="A211" s="57"/>
      <c r="B211" s="87"/>
      <c r="C211" s="51"/>
      <c r="D211" s="51"/>
      <c r="E211" s="51"/>
      <c r="F211" s="51"/>
      <c r="G211" s="51"/>
      <c r="H211" s="81"/>
      <c r="I211" s="52" t="s">
        <v>55</v>
      </c>
      <c r="J211" s="82"/>
      <c r="K211" s="70"/>
      <c r="L211" s="70">
        <f>(L209/L208)*100</f>
        <v>74.81897997435138</v>
      </c>
      <c r="M211" s="70"/>
      <c r="N211" s="70"/>
      <c r="O211" s="23"/>
      <c r="P211" s="23"/>
      <c r="Q211" s="70">
        <f>(Q209/Q208)*100</f>
        <v>74.81897997435138</v>
      </c>
      <c r="R211" s="70"/>
      <c r="S211" s="70"/>
      <c r="T211" s="70"/>
      <c r="U211" s="23"/>
      <c r="V211" s="70"/>
      <c r="W211" s="70">
        <f>(W209/W208)*100</f>
        <v>74.81897997435138</v>
      </c>
      <c r="X211" s="70"/>
      <c r="Y211" s="23"/>
      <c r="Z211" s="4"/>
    </row>
    <row r="212" spans="1:26" ht="23.25">
      <c r="A212" s="57"/>
      <c r="B212" s="87"/>
      <c r="C212" s="51"/>
      <c r="D212" s="51"/>
      <c r="E212" s="51"/>
      <c r="F212" s="51"/>
      <c r="G212" s="51"/>
      <c r="H212" s="81"/>
      <c r="I212" s="52"/>
      <c r="J212" s="82"/>
      <c r="K212" s="70"/>
      <c r="L212" s="70"/>
      <c r="M212" s="70"/>
      <c r="N212" s="70"/>
      <c r="O212" s="23"/>
      <c r="P212" s="23"/>
      <c r="Q212" s="70"/>
      <c r="R212" s="70"/>
      <c r="S212" s="70"/>
      <c r="T212" s="70"/>
      <c r="U212" s="23"/>
      <c r="V212" s="23"/>
      <c r="W212" s="70"/>
      <c r="X212" s="23"/>
      <c r="Y212" s="23"/>
      <c r="Z212" s="4"/>
    </row>
    <row r="213" spans="1:26" ht="23.25">
      <c r="A213" s="57"/>
      <c r="B213" s="87"/>
      <c r="C213" s="51"/>
      <c r="D213" s="51"/>
      <c r="E213" s="51"/>
      <c r="F213" s="51"/>
      <c r="G213" s="51"/>
      <c r="H213" s="81"/>
      <c r="I213" s="52"/>
      <c r="J213" s="82"/>
      <c r="K213" s="53"/>
      <c r="L213" s="70"/>
      <c r="M213" s="70"/>
      <c r="N213" s="70"/>
      <c r="O213" s="23"/>
      <c r="P213" s="70"/>
      <c r="Q213" s="23"/>
      <c r="R213" s="70"/>
      <c r="S213" s="70"/>
      <c r="T213" s="70"/>
      <c r="U213" s="23"/>
      <c r="V213" s="70"/>
      <c r="W213" s="23"/>
      <c r="X213" s="21"/>
      <c r="Y213" s="23"/>
      <c r="Z213" s="4"/>
    </row>
    <row r="214" spans="1:26" ht="23.25">
      <c r="A214" s="57"/>
      <c r="B214" s="87"/>
      <c r="C214" s="51"/>
      <c r="D214" s="51"/>
      <c r="E214" s="51"/>
      <c r="F214" s="51"/>
      <c r="G214" s="51"/>
      <c r="H214" s="81"/>
      <c r="I214" s="52"/>
      <c r="J214" s="82"/>
      <c r="K214" s="53"/>
      <c r="L214" s="23"/>
      <c r="M214" s="70"/>
      <c r="N214" s="70"/>
      <c r="O214" s="23"/>
      <c r="P214" s="70"/>
      <c r="Q214" s="23"/>
      <c r="R214" s="70"/>
      <c r="S214" s="70"/>
      <c r="T214" s="70"/>
      <c r="U214" s="23"/>
      <c r="V214" s="70"/>
      <c r="W214" s="23"/>
      <c r="X214" s="23"/>
      <c r="Y214" s="23"/>
      <c r="Z214" s="4"/>
    </row>
    <row r="215" spans="1:26" ht="23.25">
      <c r="A215" s="57"/>
      <c r="B215" s="87"/>
      <c r="C215" s="51"/>
      <c r="D215" s="51"/>
      <c r="E215" s="51"/>
      <c r="F215" s="51"/>
      <c r="G215" s="51"/>
      <c r="H215" s="81"/>
      <c r="I215" s="52"/>
      <c r="J215" s="82"/>
      <c r="K215" s="70"/>
      <c r="L215" s="70"/>
      <c r="M215" s="70"/>
      <c r="N215" s="70"/>
      <c r="O215" s="23"/>
      <c r="P215" s="23"/>
      <c r="Q215" s="70"/>
      <c r="R215" s="70"/>
      <c r="S215" s="70"/>
      <c r="T215" s="70"/>
      <c r="U215" s="23"/>
      <c r="V215" s="23"/>
      <c r="W215" s="70"/>
      <c r="X215" s="23"/>
      <c r="Y215" s="23"/>
      <c r="Z215" s="4"/>
    </row>
    <row r="216" spans="1:26" ht="23.25">
      <c r="A216" s="57"/>
      <c r="B216" s="87"/>
      <c r="C216" s="51"/>
      <c r="D216" s="51"/>
      <c r="E216" s="51"/>
      <c r="F216" s="51"/>
      <c r="G216" s="51"/>
      <c r="H216" s="81"/>
      <c r="I216" s="52"/>
      <c r="J216" s="82"/>
      <c r="K216" s="70"/>
      <c r="L216" s="70"/>
      <c r="M216" s="70"/>
      <c r="N216" s="70"/>
      <c r="O216" s="23"/>
      <c r="P216" s="23"/>
      <c r="Q216" s="70"/>
      <c r="R216" s="70"/>
      <c r="S216" s="70"/>
      <c r="T216" s="70"/>
      <c r="U216" s="23"/>
      <c r="V216" s="23"/>
      <c r="W216" s="70"/>
      <c r="X216" s="23"/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/>
      <c r="K217" s="53"/>
      <c r="L217" s="70"/>
      <c r="M217" s="23"/>
      <c r="N217" s="70"/>
      <c r="O217" s="70"/>
      <c r="P217" s="23"/>
      <c r="Q217" s="23"/>
      <c r="R217" s="23"/>
      <c r="S217" s="70"/>
      <c r="T217" s="70"/>
      <c r="U217" s="70"/>
      <c r="V217" s="23"/>
      <c r="W217" s="23"/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/>
      <c r="K218" s="53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/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/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4">
      <c r="A222" s="4"/>
      <c r="B222" s="56"/>
      <c r="C222" s="56"/>
      <c r="D222" s="56"/>
      <c r="E222" s="56"/>
      <c r="F222" s="56"/>
      <c r="G222" s="56"/>
      <c r="H222" s="56"/>
      <c r="I222" s="61"/>
      <c r="J222" s="97" t="s">
        <v>90</v>
      </c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/>
      <c r="K223" s="53"/>
      <c r="L223" s="70"/>
      <c r="M223" s="23"/>
      <c r="N223" s="70"/>
      <c r="O223" s="70"/>
      <c r="P223" s="23"/>
      <c r="Q223" s="23"/>
      <c r="R223" s="23"/>
      <c r="S223" s="70"/>
      <c r="T223" s="70"/>
      <c r="U223" s="70"/>
      <c r="V223" s="23"/>
      <c r="W223" s="23"/>
      <c r="X223" s="23"/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"/>
    </row>
    <row r="271" spans="1:26" ht="23.25">
      <c r="A271" t="s">
        <v>30</v>
      </c>
      <c r="Z27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2001-06-01T18:43:41Z</cp:lastPrinted>
  <dcterms:created xsi:type="dcterms:W3CDTF">1998-09-03T23:22:53Z</dcterms:created>
  <dcterms:modified xsi:type="dcterms:W3CDTF">2001-06-07T00:36:21Z</dcterms:modified>
  <cp:category/>
  <cp:version/>
  <cp:contentType/>
  <cp:contentStatus/>
</cp:coreProperties>
</file>