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'Hoja1'!$A$1:$X$270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<sst xmlns="http://schemas.openxmlformats.org/spreadsheetml/2006/main" count="538" uniqueCount="158">
  <si>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</si>
  <si>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</si>
  <si>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</si>
  <si>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</si>
  <si>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</si>
  <si>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</si>
  <si>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</si>
  <si>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</si>
  <si>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</si>
  <si>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</si>
  <si>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</si>
  <si>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</si>
  <si>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</si>
  <si>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</si>
  <si>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</si>
  <si>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</si>
  <si>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</si>
  <si>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</si>
  <si>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</si>
  <si>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</si>
  <si>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</si>
  <si>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</si>
  <si>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</si>
  <si>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</si>
  <si>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</si>
  <si>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</si>
  <si>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</si>
  <si>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</si>
  <si>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</si>
  <si>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</si>
  <si>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</si>
  <si>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</si>
  <si>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</si>
  <si>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</si>
  <si>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</si>
  <si>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</si>
  <si>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</si>
  <si>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</si>
  <si>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TRIBUNAL FISCAL DE LA FEDERACION</t>
  </si>
  <si>
    <t>02</t>
  </si>
  <si>
    <t>IMPARTICION DE JUSTICIA</t>
  </si>
  <si>
    <t xml:space="preserve">  Gasto Directo</t>
  </si>
  <si>
    <t xml:space="preserve">  Ayudas, Subsidios y Transferencias</t>
  </si>
  <si>
    <t>03</t>
  </si>
  <si>
    <t>Programa de Impartición de Justicia</t>
  </si>
  <si>
    <t>000</t>
  </si>
  <si>
    <t>Programa Normal de Operación</t>
  </si>
  <si>
    <t>409</t>
  </si>
  <si>
    <t>Impartir justicia</t>
  </si>
  <si>
    <t>OBJETIVO</t>
  </si>
  <si>
    <t>que garanticen a las partes la justa solución a</t>
  </si>
  <si>
    <t>sus controversias</t>
  </si>
  <si>
    <t>N000</t>
  </si>
  <si>
    <t>Actividad institucional no asociada  a  proyec-</t>
  </si>
  <si>
    <t>tos</t>
  </si>
  <si>
    <t>110</t>
  </si>
  <si>
    <t>111</t>
  </si>
  <si>
    <t>de en Cd. Obregón, Son.</t>
  </si>
  <si>
    <t xml:space="preserve">Primera Sala Regional del Norte-Centro,  con </t>
  </si>
  <si>
    <t>112</t>
  </si>
  <si>
    <t>sede en Torreón, Coah.</t>
  </si>
  <si>
    <t>113</t>
  </si>
  <si>
    <t>en Garza García, N. L.</t>
  </si>
  <si>
    <t>114</t>
  </si>
  <si>
    <t>de en Guadalajara, Jal.</t>
  </si>
  <si>
    <t>115</t>
  </si>
  <si>
    <t>en Celaya, Gto.</t>
  </si>
  <si>
    <t>116</t>
  </si>
  <si>
    <t>118</t>
  </si>
  <si>
    <t>119</t>
  </si>
  <si>
    <t>120</t>
  </si>
  <si>
    <t>Emitir  resoluciones en estricto apego a la ley,</t>
  </si>
  <si>
    <t>Actividad institucional no  asociada  a proyec-</t>
  </si>
  <si>
    <t>FORMULA DEL INDICADOR: Total  de juicios</t>
  </si>
  <si>
    <t xml:space="preserve">Indicador de </t>
  </si>
  <si>
    <t>concluídos/Total de juicios en trámite x 80 %</t>
  </si>
  <si>
    <t>cumplimiento</t>
  </si>
  <si>
    <t>Sentencia</t>
  </si>
  <si>
    <t>to Federal, con Sede en el Distrito Federal</t>
  </si>
  <si>
    <t>Primera Sala Regional del Noroeste,  con Se-</t>
  </si>
  <si>
    <t>Primera  Sala Regional del Noreste, con Sede</t>
  </si>
  <si>
    <t>Primera Sala  Regional de Occidente, con Se-</t>
  </si>
  <si>
    <t xml:space="preserve">Primera Sala Regional  del Centro,  con Sede </t>
  </si>
  <si>
    <t xml:space="preserve">Primera Sala Regional del Golfo-Centro,  con </t>
  </si>
  <si>
    <t>Primera Sala  Regional  del  Sureste, con Se-</t>
  </si>
  <si>
    <t>Primera  Sala  Regional  Peninsular,  con Se-</t>
  </si>
  <si>
    <t>de en Mérida, Yuc.</t>
  </si>
  <si>
    <t>Primera Sala Regional de  Guerrero,  con Se-</t>
  </si>
  <si>
    <t>de en Acapulco, Gro.</t>
  </si>
  <si>
    <t>121</t>
  </si>
  <si>
    <t xml:space="preserve">Primera  Sala  Regional  Hidalgo-México,  con </t>
  </si>
  <si>
    <t>sede en Tlalnepantla, Mex.</t>
  </si>
  <si>
    <t>201</t>
  </si>
  <si>
    <t xml:space="preserve">Segunda Sala Regional  Hidalgo-México,  con </t>
  </si>
  <si>
    <t>202</t>
  </si>
  <si>
    <t>Segunda  Sala Regional del  Centro,  con Se-</t>
  </si>
  <si>
    <t>de en Querétaro, Qro.</t>
  </si>
  <si>
    <t>203</t>
  </si>
  <si>
    <t>Segunda Sala Regional del Noreste,  con Se-</t>
  </si>
  <si>
    <t>de en Monterrey, N. L.</t>
  </si>
  <si>
    <t>204</t>
  </si>
  <si>
    <t xml:space="preserve">Segunda Sala Regional del Noroeste, con Se- </t>
  </si>
  <si>
    <t>de en Tijuana, B. C.</t>
  </si>
  <si>
    <t>205</t>
  </si>
  <si>
    <t>206</t>
  </si>
  <si>
    <t>Segunda Sala Regional del Norte-Centro, con</t>
  </si>
  <si>
    <t>Sede en Chihuahua, Chih.</t>
  </si>
  <si>
    <t>207</t>
  </si>
  <si>
    <t xml:space="preserve">Segunda Sala Regional del Golfo-Centro, con </t>
  </si>
  <si>
    <t>Sede en Puebla, Pue.</t>
  </si>
  <si>
    <t>301</t>
  </si>
  <si>
    <t xml:space="preserve">Tercera Sala Regional del Golfo-Centro,  con </t>
  </si>
  <si>
    <t>Sede en Jalapa, Ver.</t>
  </si>
  <si>
    <t>302</t>
  </si>
  <si>
    <t>Tercera Sala Regional de Occidente, con Se-</t>
  </si>
  <si>
    <t>de en Aguascalientes, Ags.</t>
  </si>
  <si>
    <t>303</t>
  </si>
  <si>
    <t>Tercera Sala Regional del Noroeste,  con Se-</t>
  </si>
  <si>
    <t>de en Culiacán, Sin. 1/</t>
  </si>
  <si>
    <t>304</t>
  </si>
  <si>
    <t xml:space="preserve">Tercera Sala Regional del Norte-Centro, con </t>
  </si>
  <si>
    <t>Sede en Tijuana, B. C. 1/</t>
  </si>
  <si>
    <t>305</t>
  </si>
  <si>
    <t>Tercera Sala Regional Hidalgo, Mex., con Se-</t>
  </si>
  <si>
    <t>de en Tlalnepantla, Mex. 1/</t>
  </si>
  <si>
    <t>701</t>
  </si>
  <si>
    <t xml:space="preserve">Administrar recursos humanos materiales y fi- </t>
  </si>
  <si>
    <t>nancieros</t>
  </si>
  <si>
    <t xml:space="preserve">Atender eficientemente los requerimientos de </t>
  </si>
  <si>
    <t>apoyo administrativo e informático</t>
  </si>
  <si>
    <t>708</t>
  </si>
  <si>
    <t xml:space="preserve">Prever el pago de los incrementos  por  servi- </t>
  </si>
  <si>
    <t>cios personales</t>
  </si>
  <si>
    <t>Proveer con oportunidad los incrementos deri-</t>
  </si>
  <si>
    <t>vados de la política salarial</t>
  </si>
  <si>
    <t>09</t>
  </si>
  <si>
    <t>SEGURIDAD SOCIAL</t>
  </si>
  <si>
    <t>Seguros</t>
  </si>
  <si>
    <t>707</t>
  </si>
  <si>
    <t>Pagar las aportaciones del Gobierno Federal</t>
  </si>
  <si>
    <t xml:space="preserve">cas y sociales  en  beneficio de los servidores </t>
  </si>
  <si>
    <t xml:space="preserve">públicos, para promover  el  mejoramiento  de </t>
  </si>
  <si>
    <t>los niveles de bienestar de éstos  y  sus  fami-</t>
  </si>
  <si>
    <t>lias</t>
  </si>
  <si>
    <t>Actividad institucional no  asociada a  proyec-</t>
  </si>
  <si>
    <t>HOJA   2   DE   6  .</t>
  </si>
  <si>
    <t>HOJA   3   DE  6   .</t>
  </si>
  <si>
    <t>HOJA   4   DE  6   .</t>
  </si>
  <si>
    <t>HOJA   5   DE  6   .</t>
  </si>
  <si>
    <t>HOJA   6   DE  6   .</t>
  </si>
  <si>
    <r>
      <t>Tribunal Fiscal de la Federación Región Distr</t>
    </r>
    <r>
      <rPr>
        <u val="single"/>
        <sz val="19"/>
        <rFont val="Arial"/>
        <family val="2"/>
      </rPr>
      <t>i</t>
    </r>
  </si>
  <si>
    <t>Sede en Guadalajara, Jal.</t>
  </si>
  <si>
    <t xml:space="preserve">Segunda  Sala  Regional  de  Occidente,  con </t>
  </si>
  <si>
    <t>Dar continuidad a  las  prestaciones económi-</t>
  </si>
  <si>
    <t>DEVENGADO</t>
  </si>
  <si>
    <t>TOTAL  DEL  GASTO  PROGRAMABLE</t>
  </si>
  <si>
    <t>1/ Unidad responsable incorporada durante el ejercicio.</t>
  </si>
  <si>
    <t>de en Oaxaca, Oax.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</si>
</sst>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  <numFmt numFmtId="181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89" t="s">
        <v>39</v>
      </c>
      <c r="C13" s="40"/>
      <c r="D13" s="40"/>
      <c r="E13" s="40"/>
      <c r="F13" s="41"/>
      <c r="G13" s="42"/>
      <c r="H13" s="43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>SUM(S14:S15)</f>
        <v>585503.7</v>
      </c>
      <c r="T13" s="81">
        <f>SUM(T14:T15)</f>
        <v>628406.5</v>
      </c>
      <c r="U13" s="88">
        <f>SUM(U14:U15)</f>
        <v>584682.0999999999</v>
      </c>
      <c r="V13" s="80">
        <f>SUM(U13/S13*100)</f>
        <v>99.85967637779231</v>
      </c>
      <c r="W13" s="81">
        <f>SUM(U13/T13*100)</f>
        <v>93.04201977541605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SUM(S18)</f>
        <v>585403.7</v>
      </c>
      <c r="T14" s="81">
        <f t="shared" si="0"/>
        <v>628306.5</v>
      </c>
      <c r="U14" s="88">
        <f t="shared" si="0"/>
        <v>584632.0999999999</v>
      </c>
      <c r="V14" s="80">
        <f>SUM(U14/S14*100)</f>
        <v>99.868193521838</v>
      </c>
      <c r="W14" s="81">
        <f>SUM(U14/T14*100)</f>
        <v>93.04887025679344</v>
      </c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100</v>
      </c>
      <c r="T15" s="81">
        <f t="shared" si="0"/>
        <v>100</v>
      </c>
      <c r="U15" s="88">
        <f t="shared" si="0"/>
        <v>50</v>
      </c>
      <c r="V15" s="80">
        <f>SUM(U15/S15*100)</f>
        <v>50</v>
      </c>
      <c r="W15" s="81">
        <f>SUM(U15/T15*100)</f>
        <v>50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/>
      <c r="D17" s="89" t="s">
        <v>43</v>
      </c>
      <c r="E17" s="40"/>
      <c r="F17" s="41"/>
      <c r="G17" s="42"/>
      <c r="H17" s="43"/>
      <c r="I17" s="44"/>
      <c r="J17" s="48" t="s">
        <v>44</v>
      </c>
      <c r="K17" s="49"/>
      <c r="L17" s="42"/>
      <c r="M17" s="86"/>
      <c r="N17" s="71"/>
      <c r="O17" s="72"/>
      <c r="P17" s="70"/>
      <c r="Q17" s="78"/>
      <c r="R17" s="79"/>
      <c r="S17" s="80">
        <f>SUM(S18:S19)</f>
        <v>585503.7</v>
      </c>
      <c r="T17" s="81">
        <f>SUM(T18:T19)</f>
        <v>628406.5</v>
      </c>
      <c r="U17" s="88">
        <f>SUM(U18:U19)</f>
        <v>584682.0999999999</v>
      </c>
      <c r="V17" s="80">
        <f>SUM(U17/S17*100)</f>
        <v>99.85967637779231</v>
      </c>
      <c r="W17" s="81">
        <f>SUM(U17/T17*100)</f>
        <v>93.04201977541605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41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SUM(S22)</f>
        <v>585403.7</v>
      </c>
      <c r="T18" s="81">
        <f t="shared" si="1"/>
        <v>628306.5</v>
      </c>
      <c r="U18" s="88">
        <f t="shared" si="1"/>
        <v>584632.0999999999</v>
      </c>
      <c r="V18" s="80">
        <f>SUM(U18/S18*100)</f>
        <v>99.868193521838</v>
      </c>
      <c r="W18" s="81">
        <f>SUM(U18/T18*100)</f>
        <v>93.04887025679344</v>
      </c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100</v>
      </c>
      <c r="T19" s="81">
        <f t="shared" si="1"/>
        <v>100</v>
      </c>
      <c r="U19" s="88">
        <f t="shared" si="1"/>
        <v>50</v>
      </c>
      <c r="V19" s="80">
        <f>SUM(U19/S19*100)</f>
        <v>50</v>
      </c>
      <c r="W19" s="81">
        <f>SUM(U19/T19*100)</f>
        <v>50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/>
      <c r="E21" s="89" t="s">
        <v>45</v>
      </c>
      <c r="F21" s="41"/>
      <c r="G21" s="42"/>
      <c r="H21" s="43"/>
      <c r="I21" s="44"/>
      <c r="J21" s="48" t="s">
        <v>46</v>
      </c>
      <c r="K21" s="49"/>
      <c r="L21" s="42"/>
      <c r="M21" s="86"/>
      <c r="N21" s="71"/>
      <c r="O21" s="72"/>
      <c r="P21" s="70"/>
      <c r="Q21" s="78"/>
      <c r="R21" s="79"/>
      <c r="S21" s="80">
        <f>SUM(S22:S23)</f>
        <v>585503.7</v>
      </c>
      <c r="T21" s="81">
        <f>SUM(T22:T23)</f>
        <v>628406.5</v>
      </c>
      <c r="U21" s="88">
        <f>SUM(U22:U23)</f>
        <v>584682.0999999999</v>
      </c>
      <c r="V21" s="80">
        <f>SUM(U21/S21*100)</f>
        <v>99.85967637779231</v>
      </c>
      <c r="W21" s="81">
        <f>SUM(U21/T21*100)</f>
        <v>93.04201977541605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41</v>
      </c>
      <c r="K22" s="49"/>
      <c r="L22" s="42"/>
      <c r="M22" s="86"/>
      <c r="N22" s="71"/>
      <c r="O22" s="72"/>
      <c r="P22" s="70"/>
      <c r="Q22" s="78"/>
      <c r="R22" s="79"/>
      <c r="S22" s="80">
        <f>SUM(S26+S169+S206)</f>
        <v>585403.7</v>
      </c>
      <c r="T22" s="81">
        <f>SUM(T26+T169+T206)</f>
        <v>628306.5</v>
      </c>
      <c r="U22" s="88">
        <f>SUM(U26+U169+U206)</f>
        <v>584632.0999999999</v>
      </c>
      <c r="V22" s="80">
        <f>SUM(U22/S22*100)</f>
        <v>99.868193521838</v>
      </c>
      <c r="W22" s="81">
        <f>SUM(U22/T22*100)</f>
        <v>93.04887025679344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>SUM(S27+S170)</f>
        <v>100</v>
      </c>
      <c r="T23" s="81">
        <f>SUM(T27+T170)</f>
        <v>100</v>
      </c>
      <c r="U23" s="88">
        <f>SUM(U27+U170)</f>
        <v>50</v>
      </c>
      <c r="V23" s="80">
        <f>SUM(U23/S23*100)</f>
        <v>50</v>
      </c>
      <c r="W23" s="81">
        <f>SUM(U23/T23*100)</f>
        <v>50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/>
      <c r="F25" s="41" t="s">
        <v>47</v>
      </c>
      <c r="G25" s="42"/>
      <c r="H25" s="43"/>
      <c r="I25" s="44"/>
      <c r="J25" s="48" t="s">
        <v>48</v>
      </c>
      <c r="K25" s="49"/>
      <c r="L25" s="42"/>
      <c r="M25" s="86"/>
      <c r="N25" s="71"/>
      <c r="O25" s="72"/>
      <c r="P25" s="70"/>
      <c r="Q25" s="78"/>
      <c r="R25" s="79"/>
      <c r="S25" s="80">
        <f>SUM(S26:S27)</f>
        <v>472655</v>
      </c>
      <c r="T25" s="81">
        <f>SUM(T26:T27)</f>
        <v>598265.3</v>
      </c>
      <c r="U25" s="88">
        <f>SUM(U26:U27)</f>
        <v>559580.8999999999</v>
      </c>
      <c r="V25" s="80">
        <f>SUM(U25/S25*100)</f>
        <v>118.39098285218603</v>
      </c>
      <c r="W25" s="81">
        <f>SUM(U25/T25*100)</f>
        <v>93.53390544295313</v>
      </c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41</v>
      </c>
      <c r="K26" s="49"/>
      <c r="L26" s="42"/>
      <c r="M26" s="86"/>
      <c r="N26" s="71"/>
      <c r="O26" s="72"/>
      <c r="P26" s="70"/>
      <c r="Q26" s="78"/>
      <c r="R26" s="79"/>
      <c r="S26" s="80">
        <f aca="true" t="shared" si="2" ref="S26:U27">SUM(S36)</f>
        <v>472605</v>
      </c>
      <c r="T26" s="81">
        <f t="shared" si="2"/>
        <v>598190.3</v>
      </c>
      <c r="U26" s="88">
        <f t="shared" si="2"/>
        <v>559530.8999999999</v>
      </c>
      <c r="V26" s="80">
        <f>SUM(U26/S26*100)</f>
        <v>118.39292855555905</v>
      </c>
      <c r="W26" s="81">
        <f>SUM(U26/T26*100)</f>
        <v>93.53727400795363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 t="shared" si="2"/>
        <v>50</v>
      </c>
      <c r="T27" s="81">
        <f t="shared" si="2"/>
        <v>75</v>
      </c>
      <c r="U27" s="88">
        <f t="shared" si="2"/>
        <v>50</v>
      </c>
      <c r="V27" s="80">
        <f>SUM(U27/S27*100)</f>
        <v>100</v>
      </c>
      <c r="W27" s="81">
        <f>SUM(U27/T27*100)</f>
        <v>66.66666666666666</v>
      </c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/>
      <c r="G29" s="42"/>
      <c r="H29" s="43"/>
      <c r="I29" s="44"/>
      <c r="J29" s="48" t="s">
        <v>49</v>
      </c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 t="s">
        <v>71</v>
      </c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50</v>
      </c>
      <c r="K31" s="49"/>
      <c r="L31" s="42"/>
      <c r="M31" s="86"/>
      <c r="N31" s="71"/>
      <c r="O31" s="72"/>
      <c r="P31" s="70"/>
      <c r="Q31" s="78"/>
      <c r="R31" s="79"/>
      <c r="S31" s="80"/>
      <c r="T31" s="81"/>
      <c r="U31" s="88"/>
      <c r="V31" s="80"/>
      <c r="W31" s="81"/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 t="s">
        <v>51</v>
      </c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3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/>
      <c r="T33" s="81"/>
      <c r="U33" s="88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41"/>
      <c r="G34" s="90" t="s">
        <v>52</v>
      </c>
      <c r="H34" s="43"/>
      <c r="I34" s="44"/>
      <c r="J34" s="48" t="s">
        <v>72</v>
      </c>
      <c r="K34" s="49"/>
      <c r="L34" s="42"/>
      <c r="M34" s="86"/>
      <c r="N34" s="71"/>
      <c r="O34" s="72"/>
      <c r="P34" s="70"/>
      <c r="Q34" s="78"/>
      <c r="R34" s="79"/>
      <c r="S34" s="80"/>
      <c r="T34" s="81"/>
      <c r="U34" s="88"/>
      <c r="V34" s="80"/>
      <c r="W34" s="81"/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54</v>
      </c>
      <c r="K35" s="49"/>
      <c r="L35" s="42"/>
      <c r="M35" s="86"/>
      <c r="N35" s="71"/>
      <c r="O35" s="72"/>
      <c r="P35" s="70"/>
      <c r="Q35" s="78"/>
      <c r="R35" s="79"/>
      <c r="S35" s="80">
        <f>SUM(S36:S37)</f>
        <v>472655</v>
      </c>
      <c r="T35" s="81">
        <f>SUM(T36:T37)</f>
        <v>598265.3</v>
      </c>
      <c r="U35" s="88">
        <f>SUM(U36:U37)</f>
        <v>559580.8999999999</v>
      </c>
      <c r="V35" s="80">
        <f>U35/S35*100</f>
        <v>118.39098285218603</v>
      </c>
      <c r="W35" s="81">
        <f>U35/T35*100</f>
        <v>93.53390544295313</v>
      </c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 t="s">
        <v>41</v>
      </c>
      <c r="K36" s="49"/>
      <c r="L36" s="42"/>
      <c r="M36" s="86"/>
      <c r="N36" s="71"/>
      <c r="O36" s="72"/>
      <c r="P36" s="70"/>
      <c r="Q36" s="78"/>
      <c r="R36" s="79"/>
      <c r="S36" s="80">
        <f aca="true" t="shared" si="3" ref="S36:U37">SUM(S41)</f>
        <v>472605</v>
      </c>
      <c r="T36" s="81">
        <f t="shared" si="3"/>
        <v>598190.3</v>
      </c>
      <c r="U36" s="88">
        <f t="shared" si="3"/>
        <v>559530.8999999999</v>
      </c>
      <c r="V36" s="80">
        <f>U36/S36*100</f>
        <v>118.39292855555905</v>
      </c>
      <c r="W36" s="81">
        <f>U36/T36*100</f>
        <v>93.53727400795363</v>
      </c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 t="s">
        <v>42</v>
      </c>
      <c r="K37" s="49"/>
      <c r="L37" s="42"/>
      <c r="M37" s="86"/>
      <c r="N37" s="71"/>
      <c r="O37" s="72"/>
      <c r="P37" s="70"/>
      <c r="Q37" s="78"/>
      <c r="R37" s="79"/>
      <c r="S37" s="80">
        <f t="shared" si="3"/>
        <v>50</v>
      </c>
      <c r="T37" s="81">
        <f t="shared" si="3"/>
        <v>75</v>
      </c>
      <c r="U37" s="88">
        <f t="shared" si="3"/>
        <v>50</v>
      </c>
      <c r="V37" s="80">
        <f>U37/S37*100</f>
        <v>100</v>
      </c>
      <c r="W37" s="81">
        <f>U37/T37*100</f>
        <v>66.66666666666666</v>
      </c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/>
      <c r="K38" s="49"/>
      <c r="L38" s="42"/>
      <c r="M38" s="86"/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3"/>
      <c r="I39" s="44"/>
      <c r="J39" s="48" t="s">
        <v>73</v>
      </c>
      <c r="K39" s="49"/>
      <c r="L39" s="42" t="s">
        <v>74</v>
      </c>
      <c r="M39" s="86"/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 t="s">
        <v>75</v>
      </c>
      <c r="K40" s="49"/>
      <c r="L40" s="42" t="s">
        <v>76</v>
      </c>
      <c r="M40" s="86" t="s">
        <v>77</v>
      </c>
      <c r="N40" s="71">
        <v>39080</v>
      </c>
      <c r="O40" s="72">
        <v>39080</v>
      </c>
      <c r="P40" s="70">
        <v>58727</v>
      </c>
      <c r="Q40" s="78">
        <v>150.3</v>
      </c>
      <c r="R40" s="79">
        <v>150.3</v>
      </c>
      <c r="S40" s="80">
        <f>SUM(S41:S42)</f>
        <v>472655</v>
      </c>
      <c r="T40" s="81">
        <f>SUM(T41:T42)</f>
        <v>598265.3</v>
      </c>
      <c r="U40" s="88">
        <f>SUM(U41:U42)</f>
        <v>559580.8999999999</v>
      </c>
      <c r="V40" s="80">
        <f>SUM(U40/S40*100)</f>
        <v>118.39098285218603</v>
      </c>
      <c r="W40" s="81">
        <f>SUM(U40/T40*100)</f>
        <v>93.53390544295313</v>
      </c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 t="s">
        <v>41</v>
      </c>
      <c r="K41" s="49"/>
      <c r="L41" s="42"/>
      <c r="M41" s="86"/>
      <c r="N41" s="71"/>
      <c r="O41" s="72"/>
      <c r="P41" s="70"/>
      <c r="Q41" s="78"/>
      <c r="R41" s="79"/>
      <c r="S41" s="80">
        <f>SUM(S56+S60+S64+S68+S72+S76+S80+S84+S88+S102+S106+S110+S114+S118+S122+S126+S130+S134+S148+S152+S156+S160+S164)</f>
        <v>472605</v>
      </c>
      <c r="T41" s="81">
        <f>SUM(T56+T60+T64+T68+T72+T76+T80+T84+T88+T102+T106+T110+T114+T118+T122+T126+T130+T134+T148+T152+T156+T160+T164)</f>
        <v>598190.3</v>
      </c>
      <c r="U41" s="88">
        <f>SUM(U56+U60+U64+U68+U72+U76+U80+U84+U88+U102+U106+U110+U114+U118+U122+U126+U130+U134+U148+U152+U156+U160+U164)</f>
        <v>559530.8999999999</v>
      </c>
      <c r="V41" s="80">
        <f>SUM(U41/S41*100)</f>
        <v>118.39292855555905</v>
      </c>
      <c r="W41" s="81">
        <f>SUM(U41/T41*100)</f>
        <v>93.53727400795363</v>
      </c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 t="s">
        <v>42</v>
      </c>
      <c r="K42" s="49"/>
      <c r="L42" s="42"/>
      <c r="M42" s="86"/>
      <c r="N42" s="71"/>
      <c r="O42" s="72"/>
      <c r="P42" s="70"/>
      <c r="Q42" s="78"/>
      <c r="R42" s="79"/>
      <c r="S42" s="80">
        <f>SUM(S57)</f>
        <v>50</v>
      </c>
      <c r="T42" s="81">
        <f>SUM(T57)</f>
        <v>75</v>
      </c>
      <c r="U42" s="88">
        <f>SUM(U57)</f>
        <v>50</v>
      </c>
      <c r="V42" s="80">
        <f>SUM(U42/S42*100)</f>
        <v>100</v>
      </c>
      <c r="W42" s="81">
        <f>SUM(U42/T42*100)</f>
        <v>66.66666666666666</v>
      </c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/>
      <c r="K43" s="49"/>
      <c r="L43" s="42"/>
      <c r="M43" s="86"/>
      <c r="N43" s="71"/>
      <c r="O43" s="72"/>
      <c r="P43" s="70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89" t="s">
        <v>55</v>
      </c>
      <c r="I44" s="44"/>
      <c r="J44" s="48" t="s">
        <v>150</v>
      </c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145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89" t="s">
        <v>39</v>
      </c>
      <c r="C55" s="40"/>
      <c r="D55" s="89" t="s">
        <v>43</v>
      </c>
      <c r="E55" s="89" t="s">
        <v>45</v>
      </c>
      <c r="F55" s="103" t="s">
        <v>47</v>
      </c>
      <c r="G55" s="104" t="s">
        <v>52</v>
      </c>
      <c r="H55" s="89" t="s">
        <v>55</v>
      </c>
      <c r="I55" s="44"/>
      <c r="J55" s="48" t="s">
        <v>78</v>
      </c>
      <c r="K55" s="49"/>
      <c r="L55" s="42"/>
      <c r="M55" s="86" t="s">
        <v>77</v>
      </c>
      <c r="N55" s="71">
        <v>14595</v>
      </c>
      <c r="O55" s="72">
        <v>14595</v>
      </c>
      <c r="P55" s="70">
        <v>20100</v>
      </c>
      <c r="Q55" s="78">
        <f>SUM(P55/N55*100)</f>
        <v>137.71839671120247</v>
      </c>
      <c r="R55" s="79">
        <f>SUM(P55/O55*100)</f>
        <v>137.71839671120247</v>
      </c>
      <c r="S55" s="80">
        <f>SUM(S56:S57)</f>
        <v>286134.1</v>
      </c>
      <c r="T55" s="81">
        <f>SUM(T56:T57)</f>
        <v>327276.2</v>
      </c>
      <c r="U55" s="88">
        <f>SUM(U56:U57)</f>
        <v>309235.5</v>
      </c>
      <c r="V55" s="80">
        <f>SUM(U55/S55*100)</f>
        <v>108.07362701614385</v>
      </c>
      <c r="W55" s="81">
        <f>SUM(U55/T55*100)</f>
        <v>94.48762238134029</v>
      </c>
      <c r="X55" s="1"/>
    </row>
    <row r="56" spans="1:24" ht="23.25">
      <c r="A56" s="1"/>
      <c r="B56" s="40"/>
      <c r="C56" s="40"/>
      <c r="D56" s="40"/>
      <c r="E56" s="40"/>
      <c r="F56" s="50"/>
      <c r="G56" s="105"/>
      <c r="H56" s="40"/>
      <c r="I56" s="44"/>
      <c r="J56" s="48" t="s">
        <v>41</v>
      </c>
      <c r="K56" s="49"/>
      <c r="L56" s="42"/>
      <c r="M56" s="86"/>
      <c r="N56" s="71"/>
      <c r="O56" s="72"/>
      <c r="P56" s="70"/>
      <c r="Q56" s="78"/>
      <c r="R56" s="79"/>
      <c r="S56" s="80">
        <v>286084.1</v>
      </c>
      <c r="T56" s="81">
        <v>327201.2</v>
      </c>
      <c r="U56" s="88">
        <v>309185.5</v>
      </c>
      <c r="V56" s="80">
        <f>SUM(U56/S56*100)</f>
        <v>108.07503807446832</v>
      </c>
      <c r="W56" s="81">
        <f>SUM(U56/T56*100)</f>
        <v>94.4939994107601</v>
      </c>
      <c r="X56" s="1"/>
    </row>
    <row r="57" spans="1:24" ht="23.25">
      <c r="A57" s="1"/>
      <c r="B57" s="40"/>
      <c r="C57" s="40"/>
      <c r="D57" s="40"/>
      <c r="E57" s="40"/>
      <c r="F57" s="50"/>
      <c r="G57" s="105"/>
      <c r="H57" s="40"/>
      <c r="I57" s="44"/>
      <c r="J57" s="48" t="s">
        <v>42</v>
      </c>
      <c r="K57" s="49"/>
      <c r="L57" s="42"/>
      <c r="M57" s="86"/>
      <c r="N57" s="71"/>
      <c r="O57" s="72"/>
      <c r="P57" s="70"/>
      <c r="Q57" s="78"/>
      <c r="R57" s="79"/>
      <c r="S57" s="80">
        <v>50</v>
      </c>
      <c r="T57" s="81">
        <v>75</v>
      </c>
      <c r="U57" s="88">
        <v>50</v>
      </c>
      <c r="V57" s="80">
        <f>SUM(U57/S57*100)</f>
        <v>100</v>
      </c>
      <c r="W57" s="81">
        <f>SUM(U57/T57*100)</f>
        <v>66.66666666666666</v>
      </c>
      <c r="X57" s="1"/>
    </row>
    <row r="58" spans="1:24" ht="23.25">
      <c r="A58" s="1"/>
      <c r="B58" s="40"/>
      <c r="C58" s="40"/>
      <c r="D58" s="40"/>
      <c r="E58" s="40"/>
      <c r="F58" s="50"/>
      <c r="G58" s="105"/>
      <c r="H58" s="40" t="s">
        <v>56</v>
      </c>
      <c r="I58" s="44"/>
      <c r="J58" s="48" t="s">
        <v>79</v>
      </c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0"/>
      <c r="C59" s="40"/>
      <c r="D59" s="40"/>
      <c r="E59" s="40"/>
      <c r="F59" s="50"/>
      <c r="G59" s="105"/>
      <c r="H59" s="89"/>
      <c r="I59" s="44"/>
      <c r="J59" s="48" t="s">
        <v>57</v>
      </c>
      <c r="K59" s="49"/>
      <c r="L59" s="42"/>
      <c r="M59" s="86" t="s">
        <v>77</v>
      </c>
      <c r="N59" s="71">
        <v>1985</v>
      </c>
      <c r="O59" s="72">
        <v>1985</v>
      </c>
      <c r="P59" s="70">
        <v>3025</v>
      </c>
      <c r="Q59" s="78">
        <f>SUM(P59/N59*100)</f>
        <v>152.39294710327457</v>
      </c>
      <c r="R59" s="79">
        <f>SUM(P59/O59*100)</f>
        <v>152.39294710327457</v>
      </c>
      <c r="S59" s="80">
        <f>SUM(S60:S61)</f>
        <v>9435.4</v>
      </c>
      <c r="T59" s="81">
        <f>SUM(T60:T61)</f>
        <v>12790.8</v>
      </c>
      <c r="U59" s="88">
        <f>SUM(U60:U61)</f>
        <v>12493.9</v>
      </c>
      <c r="V59" s="80">
        <f>SUM(U59/S59*100)</f>
        <v>132.41515992962672</v>
      </c>
      <c r="W59" s="81">
        <f>SUM(U59/T59*100)</f>
        <v>97.67880038777872</v>
      </c>
      <c r="X59" s="1"/>
    </row>
    <row r="60" spans="1:24" ht="23.25">
      <c r="A60" s="1"/>
      <c r="B60" s="40"/>
      <c r="C60" s="40"/>
      <c r="D60" s="40"/>
      <c r="E60" s="40"/>
      <c r="F60" s="50"/>
      <c r="G60" s="105"/>
      <c r="H60" s="40"/>
      <c r="I60" s="44"/>
      <c r="J60" s="48" t="s">
        <v>41</v>
      </c>
      <c r="K60" s="49"/>
      <c r="L60" s="42"/>
      <c r="M60" s="86"/>
      <c r="N60" s="71"/>
      <c r="O60" s="72"/>
      <c r="P60" s="70"/>
      <c r="Q60" s="78"/>
      <c r="R60" s="79"/>
      <c r="S60" s="80">
        <v>9435.4</v>
      </c>
      <c r="T60" s="81">
        <v>12790.8</v>
      </c>
      <c r="U60" s="88">
        <v>12493.9</v>
      </c>
      <c r="V60" s="80">
        <f>SUM(U60/S60*100)</f>
        <v>132.41515992962672</v>
      </c>
      <c r="W60" s="81">
        <f>SUM(U60/T60*100)</f>
        <v>97.67880038777872</v>
      </c>
      <c r="X60" s="1"/>
    </row>
    <row r="61" spans="1:24" ht="23.25">
      <c r="A61" s="1"/>
      <c r="B61" s="40"/>
      <c r="C61" s="40"/>
      <c r="D61" s="40"/>
      <c r="E61" s="40"/>
      <c r="F61" s="50"/>
      <c r="G61" s="105"/>
      <c r="H61" s="40"/>
      <c r="I61" s="44"/>
      <c r="J61" s="48" t="s">
        <v>42</v>
      </c>
      <c r="K61" s="49"/>
      <c r="L61" s="42"/>
      <c r="M61" s="86"/>
      <c r="N61" s="71"/>
      <c r="O61" s="72"/>
      <c r="P61" s="70"/>
      <c r="Q61" s="78"/>
      <c r="R61" s="79"/>
      <c r="S61" s="80"/>
      <c r="T61" s="81"/>
      <c r="U61" s="88"/>
      <c r="V61" s="80"/>
      <c r="W61" s="81"/>
      <c r="X61" s="1"/>
    </row>
    <row r="62" spans="1:24" ht="23.25">
      <c r="A62" s="1"/>
      <c r="B62" s="40"/>
      <c r="C62" s="40"/>
      <c r="D62" s="40"/>
      <c r="E62" s="40"/>
      <c r="F62" s="50"/>
      <c r="G62" s="105"/>
      <c r="H62" s="40" t="s">
        <v>59</v>
      </c>
      <c r="I62" s="44"/>
      <c r="J62" s="48" t="s">
        <v>58</v>
      </c>
      <c r="K62" s="49"/>
      <c r="L62" s="42"/>
      <c r="M62" s="86"/>
      <c r="N62" s="71"/>
      <c r="O62" s="72"/>
      <c r="P62" s="70"/>
      <c r="Q62" s="78"/>
      <c r="R62" s="79"/>
      <c r="S62" s="80"/>
      <c r="T62" s="81"/>
      <c r="U62" s="88"/>
      <c r="V62" s="80"/>
      <c r="W62" s="81"/>
      <c r="X62" s="1"/>
    </row>
    <row r="63" spans="1:24" ht="23.25">
      <c r="A63" s="1"/>
      <c r="B63" s="40"/>
      <c r="C63" s="40"/>
      <c r="D63" s="40"/>
      <c r="E63" s="40"/>
      <c r="F63" s="50"/>
      <c r="G63" s="105"/>
      <c r="H63" s="89"/>
      <c r="I63" s="44"/>
      <c r="J63" s="48" t="s">
        <v>60</v>
      </c>
      <c r="K63" s="49"/>
      <c r="L63" s="42"/>
      <c r="M63" s="86" t="s">
        <v>77</v>
      </c>
      <c r="N63" s="71">
        <v>1885</v>
      </c>
      <c r="O63" s="72">
        <v>1885</v>
      </c>
      <c r="P63" s="70">
        <v>2912</v>
      </c>
      <c r="Q63" s="78">
        <f>SUM(P63/N63*100)</f>
        <v>154.48275862068965</v>
      </c>
      <c r="R63" s="79">
        <f>SUM(P63/O63*100)</f>
        <v>154.48275862068965</v>
      </c>
      <c r="S63" s="80">
        <f>SUM(S64:S65)</f>
        <v>9369.4</v>
      </c>
      <c r="T63" s="81">
        <f>SUM(T64:T65)</f>
        <v>12863</v>
      </c>
      <c r="U63" s="88">
        <f>SUM(U64:U65)</f>
        <v>12718.3</v>
      </c>
      <c r="V63" s="80">
        <f>SUM(U63/S63*100)</f>
        <v>135.7429504557389</v>
      </c>
      <c r="W63" s="81">
        <f>SUM(U63/T63*100)</f>
        <v>98.87506802456659</v>
      </c>
      <c r="X63" s="1"/>
    </row>
    <row r="64" spans="1:24" ht="23.25">
      <c r="A64" s="1"/>
      <c r="B64" s="40"/>
      <c r="C64" s="40"/>
      <c r="D64" s="40"/>
      <c r="E64" s="40"/>
      <c r="F64" s="50"/>
      <c r="G64" s="105"/>
      <c r="H64" s="40"/>
      <c r="I64" s="44"/>
      <c r="J64" s="48" t="s">
        <v>41</v>
      </c>
      <c r="K64" s="49"/>
      <c r="L64" s="42"/>
      <c r="M64" s="86"/>
      <c r="N64" s="71"/>
      <c r="O64" s="72"/>
      <c r="P64" s="70"/>
      <c r="Q64" s="78"/>
      <c r="R64" s="79"/>
      <c r="S64" s="80">
        <v>9369.4</v>
      </c>
      <c r="T64" s="81">
        <v>12863</v>
      </c>
      <c r="U64" s="88">
        <v>12718.3</v>
      </c>
      <c r="V64" s="80">
        <f>SUM(U64/S64*100)</f>
        <v>135.7429504557389</v>
      </c>
      <c r="W64" s="81">
        <f>SUM(U64/T64*100)</f>
        <v>98.87506802456659</v>
      </c>
      <c r="X64" s="1"/>
    </row>
    <row r="65" spans="1:24" ht="23.25">
      <c r="A65" s="1"/>
      <c r="B65" s="40"/>
      <c r="C65" s="40"/>
      <c r="D65" s="40"/>
      <c r="E65" s="40"/>
      <c r="F65" s="50"/>
      <c r="G65" s="105"/>
      <c r="H65" s="40"/>
      <c r="I65" s="44"/>
      <c r="J65" s="48" t="s">
        <v>42</v>
      </c>
      <c r="K65" s="49"/>
      <c r="L65" s="42"/>
      <c r="M65" s="86"/>
      <c r="N65" s="71"/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40"/>
      <c r="C66" s="40"/>
      <c r="D66" s="40"/>
      <c r="E66" s="40"/>
      <c r="F66" s="50"/>
      <c r="G66" s="105"/>
      <c r="H66" s="40" t="s">
        <v>61</v>
      </c>
      <c r="I66" s="44"/>
      <c r="J66" s="48" t="s">
        <v>80</v>
      </c>
      <c r="K66" s="49"/>
      <c r="L66" s="42"/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0"/>
      <c r="C67" s="40"/>
      <c r="D67" s="40"/>
      <c r="E67" s="40"/>
      <c r="F67" s="50"/>
      <c r="G67" s="105"/>
      <c r="H67" s="89"/>
      <c r="I67" s="44"/>
      <c r="J67" s="48" t="s">
        <v>62</v>
      </c>
      <c r="K67" s="49"/>
      <c r="L67" s="42"/>
      <c r="M67" s="86" t="s">
        <v>77</v>
      </c>
      <c r="N67" s="71">
        <v>1675</v>
      </c>
      <c r="O67" s="72">
        <v>1675</v>
      </c>
      <c r="P67" s="70">
        <v>2639</v>
      </c>
      <c r="Q67" s="78">
        <f>SUM(P67/N67*100)</f>
        <v>157.55223880597015</v>
      </c>
      <c r="R67" s="79">
        <f>SUM(P67/O67*100)</f>
        <v>157.55223880597015</v>
      </c>
      <c r="S67" s="80">
        <f>SUM(S68:S69)</f>
        <v>9694.6</v>
      </c>
      <c r="T67" s="81">
        <f>SUM(T68:T69)</f>
        <v>13108.8</v>
      </c>
      <c r="U67" s="88">
        <f>SUM(U68:U69)</f>
        <v>12678.8</v>
      </c>
      <c r="V67" s="80">
        <f>SUM(U67/S67*100)</f>
        <v>130.78208487199058</v>
      </c>
      <c r="W67" s="81">
        <f>SUM(U67/T67*100)</f>
        <v>96.71976077139021</v>
      </c>
      <c r="X67" s="1"/>
    </row>
    <row r="68" spans="1:24" ht="23.25">
      <c r="A68" s="1"/>
      <c r="B68" s="40"/>
      <c r="C68" s="40"/>
      <c r="D68" s="40"/>
      <c r="E68" s="40"/>
      <c r="F68" s="50"/>
      <c r="G68" s="105"/>
      <c r="H68" s="40"/>
      <c r="I68" s="44"/>
      <c r="J68" s="48" t="s">
        <v>41</v>
      </c>
      <c r="K68" s="49"/>
      <c r="L68" s="42"/>
      <c r="M68" s="86"/>
      <c r="N68" s="71"/>
      <c r="O68" s="72"/>
      <c r="P68" s="70"/>
      <c r="Q68" s="78"/>
      <c r="R68" s="79"/>
      <c r="S68" s="80">
        <v>9694.6</v>
      </c>
      <c r="T68" s="81">
        <v>13108.8</v>
      </c>
      <c r="U68" s="88">
        <v>12678.8</v>
      </c>
      <c r="V68" s="80">
        <f>SUM(U68/S68*100)</f>
        <v>130.78208487199058</v>
      </c>
      <c r="W68" s="81">
        <f>SUM(U68/T68*100)</f>
        <v>96.71976077139021</v>
      </c>
      <c r="X68" s="1"/>
    </row>
    <row r="69" spans="1:24" ht="23.25">
      <c r="A69" s="1"/>
      <c r="B69" s="40"/>
      <c r="C69" s="40"/>
      <c r="D69" s="40"/>
      <c r="E69" s="40"/>
      <c r="F69" s="50"/>
      <c r="G69" s="105"/>
      <c r="H69" s="40"/>
      <c r="I69" s="44"/>
      <c r="J69" s="48" t="s">
        <v>42</v>
      </c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0"/>
      <c r="C70" s="40"/>
      <c r="D70" s="40"/>
      <c r="E70" s="40"/>
      <c r="F70" s="50"/>
      <c r="G70" s="105"/>
      <c r="H70" s="40" t="s">
        <v>63</v>
      </c>
      <c r="I70" s="44"/>
      <c r="J70" s="48" t="s">
        <v>81</v>
      </c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0"/>
      <c r="C71" s="40"/>
      <c r="D71" s="40"/>
      <c r="E71" s="40"/>
      <c r="F71" s="50"/>
      <c r="G71" s="105"/>
      <c r="H71" s="89"/>
      <c r="I71" s="44"/>
      <c r="J71" s="48" t="s">
        <v>64</v>
      </c>
      <c r="K71" s="49"/>
      <c r="L71" s="42"/>
      <c r="M71" s="86" t="s">
        <v>77</v>
      </c>
      <c r="N71" s="71">
        <v>1775</v>
      </c>
      <c r="O71" s="72">
        <v>1775</v>
      </c>
      <c r="P71" s="70">
        <v>2082</v>
      </c>
      <c r="Q71" s="78">
        <f>SUM(P71/N71*100)</f>
        <v>117.29577464788731</v>
      </c>
      <c r="R71" s="79">
        <f>SUM(P71/O71*100)</f>
        <v>117.29577464788731</v>
      </c>
      <c r="S71" s="80">
        <f>SUM(S72:S73)</f>
        <v>9423</v>
      </c>
      <c r="T71" s="81">
        <f>SUM(T72:T73)</f>
        <v>13144.7</v>
      </c>
      <c r="U71" s="88">
        <f>SUM(U72:U73)</f>
        <v>12692.3</v>
      </c>
      <c r="V71" s="80">
        <f>SUM(U71/S71*100)</f>
        <v>134.69489546853444</v>
      </c>
      <c r="W71" s="81">
        <f>SUM(U71/T71*100)</f>
        <v>96.55830867193622</v>
      </c>
      <c r="X71" s="1"/>
    </row>
    <row r="72" spans="1:24" ht="23.25">
      <c r="A72" s="1"/>
      <c r="B72" s="40"/>
      <c r="C72" s="40"/>
      <c r="D72" s="40"/>
      <c r="E72" s="40"/>
      <c r="F72" s="50"/>
      <c r="G72" s="105"/>
      <c r="H72" s="40"/>
      <c r="I72" s="44"/>
      <c r="J72" s="48" t="s">
        <v>41</v>
      </c>
      <c r="K72" s="49"/>
      <c r="L72" s="42"/>
      <c r="M72" s="86"/>
      <c r="N72" s="71"/>
      <c r="O72" s="72"/>
      <c r="P72" s="70"/>
      <c r="Q72" s="78"/>
      <c r="R72" s="79"/>
      <c r="S72" s="80">
        <v>9423</v>
      </c>
      <c r="T72" s="81">
        <v>13144.7</v>
      </c>
      <c r="U72" s="88">
        <v>12692.3</v>
      </c>
      <c r="V72" s="80">
        <f>SUM(U72/S72*100)</f>
        <v>134.69489546853444</v>
      </c>
      <c r="W72" s="81">
        <f>SUM(U72/T72*100)</f>
        <v>96.55830867193622</v>
      </c>
      <c r="X72" s="1"/>
    </row>
    <row r="73" spans="1:24" ht="23.25">
      <c r="A73" s="1"/>
      <c r="B73" s="40"/>
      <c r="C73" s="40"/>
      <c r="D73" s="40"/>
      <c r="E73" s="40"/>
      <c r="F73" s="50"/>
      <c r="G73" s="105"/>
      <c r="H73" s="40"/>
      <c r="I73" s="44"/>
      <c r="J73" s="48" t="s">
        <v>42</v>
      </c>
      <c r="K73" s="49"/>
      <c r="L73" s="42"/>
      <c r="M73" s="86"/>
      <c r="N73" s="71"/>
      <c r="O73" s="72"/>
      <c r="P73" s="70"/>
      <c r="Q73" s="78"/>
      <c r="R73" s="79"/>
      <c r="S73" s="80"/>
      <c r="T73" s="81"/>
      <c r="U73" s="88"/>
      <c r="V73" s="80"/>
      <c r="W73" s="81"/>
      <c r="X73" s="1"/>
    </row>
    <row r="74" spans="1:24" ht="23.25">
      <c r="A74" s="1"/>
      <c r="B74" s="40"/>
      <c r="C74" s="40"/>
      <c r="D74" s="40"/>
      <c r="E74" s="40"/>
      <c r="F74" s="50"/>
      <c r="G74" s="105"/>
      <c r="H74" s="40" t="s">
        <v>65</v>
      </c>
      <c r="I74" s="44"/>
      <c r="J74" s="48" t="s">
        <v>82</v>
      </c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0"/>
      <c r="C75" s="40"/>
      <c r="D75" s="40"/>
      <c r="E75" s="40"/>
      <c r="F75" s="50"/>
      <c r="G75" s="105"/>
      <c r="H75" s="89"/>
      <c r="I75" s="44"/>
      <c r="J75" s="48" t="s">
        <v>66</v>
      </c>
      <c r="K75" s="49"/>
      <c r="L75" s="42"/>
      <c r="M75" s="86" t="s">
        <v>77</v>
      </c>
      <c r="N75" s="71">
        <v>1620</v>
      </c>
      <c r="O75" s="72">
        <v>1620</v>
      </c>
      <c r="P75" s="70">
        <v>2185</v>
      </c>
      <c r="Q75" s="78">
        <f>SUM(P75/N75*100)</f>
        <v>134.87654320987653</v>
      </c>
      <c r="R75" s="79">
        <f>SUM(P75/O75*100)</f>
        <v>134.87654320987653</v>
      </c>
      <c r="S75" s="80">
        <f>SUM(S76:S77)</f>
        <v>11095.6</v>
      </c>
      <c r="T75" s="81">
        <f>SUM(T76:T77)</f>
        <v>17887.3</v>
      </c>
      <c r="U75" s="88">
        <f>SUM(U76:U77)</f>
        <v>15957.1</v>
      </c>
      <c r="V75" s="80">
        <f>SUM(U75/S75*100)</f>
        <v>143.8146652727207</v>
      </c>
      <c r="W75" s="81">
        <f>SUM(U75/T75*100)</f>
        <v>89.20910366572932</v>
      </c>
      <c r="X75" s="1"/>
    </row>
    <row r="76" spans="1:24" ht="23.25">
      <c r="A76" s="1"/>
      <c r="B76" s="40"/>
      <c r="C76" s="40"/>
      <c r="D76" s="40"/>
      <c r="E76" s="40"/>
      <c r="F76" s="50"/>
      <c r="G76" s="105"/>
      <c r="H76" s="40"/>
      <c r="I76" s="44"/>
      <c r="J76" s="48" t="s">
        <v>41</v>
      </c>
      <c r="K76" s="49"/>
      <c r="L76" s="42"/>
      <c r="M76" s="86"/>
      <c r="N76" s="71"/>
      <c r="O76" s="72"/>
      <c r="P76" s="70"/>
      <c r="Q76" s="78"/>
      <c r="R76" s="79"/>
      <c r="S76" s="80">
        <v>11095.6</v>
      </c>
      <c r="T76" s="81">
        <v>17887.3</v>
      </c>
      <c r="U76" s="88">
        <v>15957.1</v>
      </c>
      <c r="V76" s="80">
        <f>SUM(U76/S76*100)</f>
        <v>143.8146652727207</v>
      </c>
      <c r="W76" s="81">
        <f>SUM(U76/T76*100)</f>
        <v>89.20910366572932</v>
      </c>
      <c r="X76" s="1"/>
    </row>
    <row r="77" spans="1:24" ht="23.25">
      <c r="A77" s="1"/>
      <c r="B77" s="40"/>
      <c r="C77" s="40"/>
      <c r="D77" s="40"/>
      <c r="E77" s="40"/>
      <c r="F77" s="50"/>
      <c r="G77" s="105"/>
      <c r="H77" s="40"/>
      <c r="I77" s="44"/>
      <c r="J77" s="48" t="s">
        <v>42</v>
      </c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0"/>
      <c r="C78" s="40"/>
      <c r="D78" s="40"/>
      <c r="E78" s="40"/>
      <c r="F78" s="50"/>
      <c r="G78" s="105"/>
      <c r="H78" s="40" t="s">
        <v>67</v>
      </c>
      <c r="I78" s="44"/>
      <c r="J78" s="48" t="s">
        <v>83</v>
      </c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0"/>
      <c r="C79" s="40"/>
      <c r="D79" s="40"/>
      <c r="E79" s="40"/>
      <c r="F79" s="50"/>
      <c r="G79" s="105"/>
      <c r="H79" s="89"/>
      <c r="I79" s="44"/>
      <c r="J79" s="48" t="s">
        <v>109</v>
      </c>
      <c r="K79" s="49"/>
      <c r="L79" s="42"/>
      <c r="M79" s="86" t="s">
        <v>77</v>
      </c>
      <c r="N79" s="71">
        <v>1775</v>
      </c>
      <c r="O79" s="72">
        <v>1775</v>
      </c>
      <c r="P79" s="70">
        <v>1560</v>
      </c>
      <c r="Q79" s="78">
        <f>SUM(P79/N79*100)</f>
        <v>87.88732394366198</v>
      </c>
      <c r="R79" s="79">
        <f>SUM(P79/O79*100)</f>
        <v>87.88732394366198</v>
      </c>
      <c r="S79" s="80">
        <f>SUM(S80:S81)</f>
        <v>9277.2</v>
      </c>
      <c r="T79" s="81">
        <f>SUM(T80:T81)</f>
        <v>12533.1</v>
      </c>
      <c r="U79" s="88">
        <f>SUM(U80:U81)</f>
        <v>12195.1</v>
      </c>
      <c r="V79" s="80">
        <f>SUM(U79/S79*100)</f>
        <v>131.45237787263397</v>
      </c>
      <c r="W79" s="81">
        <f>SUM(U79/T79*100)</f>
        <v>97.30314128188556</v>
      </c>
      <c r="X79" s="1"/>
    </row>
    <row r="80" spans="1:24" ht="23.25">
      <c r="A80" s="1"/>
      <c r="B80" s="40"/>
      <c r="C80" s="40"/>
      <c r="D80" s="40"/>
      <c r="E80" s="40"/>
      <c r="F80" s="50"/>
      <c r="G80" s="105"/>
      <c r="H80" s="40"/>
      <c r="I80" s="44"/>
      <c r="J80" s="48" t="s">
        <v>41</v>
      </c>
      <c r="K80" s="49"/>
      <c r="L80" s="42"/>
      <c r="M80" s="86"/>
      <c r="N80" s="71"/>
      <c r="O80" s="72"/>
      <c r="P80" s="70"/>
      <c r="Q80" s="78"/>
      <c r="R80" s="79"/>
      <c r="S80" s="80">
        <v>9277.2</v>
      </c>
      <c r="T80" s="81">
        <v>12533.1</v>
      </c>
      <c r="U80" s="88">
        <v>12195.1</v>
      </c>
      <c r="V80" s="80">
        <f>SUM(U80/S80*100)</f>
        <v>131.45237787263397</v>
      </c>
      <c r="W80" s="81">
        <f>SUM(U80/T80*100)</f>
        <v>97.30314128188556</v>
      </c>
      <c r="X80" s="1"/>
    </row>
    <row r="81" spans="1:24" ht="23.25">
      <c r="A81" s="1"/>
      <c r="B81" s="40"/>
      <c r="C81" s="40"/>
      <c r="D81" s="40"/>
      <c r="E81" s="40"/>
      <c r="F81" s="50"/>
      <c r="G81" s="105"/>
      <c r="H81" s="40"/>
      <c r="I81" s="44"/>
      <c r="J81" s="48" t="s">
        <v>42</v>
      </c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0"/>
      <c r="C82" s="40"/>
      <c r="D82" s="40"/>
      <c r="E82" s="40"/>
      <c r="F82" s="50"/>
      <c r="G82" s="105"/>
      <c r="H82" s="40" t="s">
        <v>68</v>
      </c>
      <c r="I82" s="44"/>
      <c r="J82" s="48" t="s">
        <v>84</v>
      </c>
      <c r="K82" s="49"/>
      <c r="L82" s="42"/>
      <c r="M82" s="86"/>
      <c r="N82" s="71"/>
      <c r="O82" s="72"/>
      <c r="P82" s="70"/>
      <c r="Q82" s="78"/>
      <c r="R82" s="79"/>
      <c r="S82" s="80"/>
      <c r="T82" s="81"/>
      <c r="U82" s="88"/>
      <c r="V82" s="80"/>
      <c r="W82" s="81"/>
      <c r="X82" s="1"/>
    </row>
    <row r="83" spans="1:24" ht="23.25">
      <c r="A83" s="1"/>
      <c r="B83" s="40"/>
      <c r="C83" s="40"/>
      <c r="D83" s="40"/>
      <c r="E83" s="40"/>
      <c r="F83" s="50"/>
      <c r="G83" s="105"/>
      <c r="H83" s="89"/>
      <c r="I83" s="44"/>
      <c r="J83" s="48" t="s">
        <v>157</v>
      </c>
      <c r="K83" s="49"/>
      <c r="L83" s="42"/>
      <c r="M83" s="86" t="s">
        <v>77</v>
      </c>
      <c r="N83" s="71">
        <v>1255</v>
      </c>
      <c r="O83" s="72">
        <v>1255</v>
      </c>
      <c r="P83" s="70">
        <v>1698</v>
      </c>
      <c r="Q83" s="78">
        <f>SUM(P83/N83*100)</f>
        <v>135.2988047808765</v>
      </c>
      <c r="R83" s="79">
        <f>SUM(P83/O83*100)</f>
        <v>135.2988047808765</v>
      </c>
      <c r="S83" s="80">
        <f>SUM(S84:S85)</f>
        <v>9347</v>
      </c>
      <c r="T83" s="81">
        <f>SUM(T84:T85)</f>
        <v>12946.3</v>
      </c>
      <c r="U83" s="88">
        <f>SUM(U84:U85)</f>
        <v>12308.5</v>
      </c>
      <c r="V83" s="80">
        <f>SUM(U83/S83*100)</f>
        <v>131.68396276880284</v>
      </c>
      <c r="W83" s="81">
        <f>SUM(U83/T83*100)</f>
        <v>95.07349590230415</v>
      </c>
      <c r="X83" s="1"/>
    </row>
    <row r="84" spans="1:24" ht="23.25">
      <c r="A84" s="1"/>
      <c r="B84" s="40"/>
      <c r="C84" s="40"/>
      <c r="D84" s="40"/>
      <c r="E84" s="40"/>
      <c r="F84" s="50"/>
      <c r="G84" s="105"/>
      <c r="H84" s="40"/>
      <c r="I84" s="44"/>
      <c r="J84" s="48" t="s">
        <v>41</v>
      </c>
      <c r="K84" s="49"/>
      <c r="L84" s="42"/>
      <c r="M84" s="86"/>
      <c r="N84" s="71"/>
      <c r="O84" s="72"/>
      <c r="P84" s="70"/>
      <c r="Q84" s="78"/>
      <c r="R84" s="79"/>
      <c r="S84" s="80">
        <v>9347</v>
      </c>
      <c r="T84" s="81">
        <v>12946.3</v>
      </c>
      <c r="U84" s="88">
        <v>12308.5</v>
      </c>
      <c r="V84" s="80">
        <f>SUM(U84/S84*100)</f>
        <v>131.68396276880284</v>
      </c>
      <c r="W84" s="81">
        <f>SUM(U84/T84*100)</f>
        <v>95.07349590230415</v>
      </c>
      <c r="X84" s="1"/>
    </row>
    <row r="85" spans="1:24" ht="23.25">
      <c r="A85" s="1"/>
      <c r="B85" s="40"/>
      <c r="C85" s="40"/>
      <c r="D85" s="40"/>
      <c r="E85" s="40"/>
      <c r="F85" s="50"/>
      <c r="G85" s="105"/>
      <c r="H85" s="40"/>
      <c r="I85" s="44"/>
      <c r="J85" s="48" t="s">
        <v>42</v>
      </c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0"/>
      <c r="C86" s="40"/>
      <c r="D86" s="40"/>
      <c r="E86" s="40"/>
      <c r="F86" s="50"/>
      <c r="G86" s="105"/>
      <c r="H86" s="40" t="s">
        <v>69</v>
      </c>
      <c r="I86" s="44"/>
      <c r="J86" s="48" t="s">
        <v>85</v>
      </c>
      <c r="K86" s="49"/>
      <c r="L86" s="42"/>
      <c r="M86" s="86"/>
      <c r="N86" s="71"/>
      <c r="O86" s="72"/>
      <c r="P86" s="70"/>
      <c r="Q86" s="78"/>
      <c r="R86" s="79"/>
      <c r="S86" s="80"/>
      <c r="T86" s="81"/>
      <c r="U86" s="88"/>
      <c r="V86" s="80"/>
      <c r="W86" s="81"/>
      <c r="X86" s="1"/>
    </row>
    <row r="87" spans="1:24" ht="23.25">
      <c r="A87" s="1"/>
      <c r="B87" s="40"/>
      <c r="C87" s="40"/>
      <c r="D87" s="40"/>
      <c r="E87" s="40"/>
      <c r="F87" s="50"/>
      <c r="G87" s="105"/>
      <c r="H87" s="40"/>
      <c r="I87" s="44"/>
      <c r="J87" s="48" t="s">
        <v>86</v>
      </c>
      <c r="K87" s="49"/>
      <c r="L87" s="42"/>
      <c r="M87" s="86" t="s">
        <v>77</v>
      </c>
      <c r="N87" s="71">
        <v>1255</v>
      </c>
      <c r="O87" s="72">
        <v>1255</v>
      </c>
      <c r="P87" s="70">
        <v>2627</v>
      </c>
      <c r="Q87" s="78">
        <f>SUM(P87/N87*100)</f>
        <v>209.32270916334664</v>
      </c>
      <c r="R87" s="79">
        <f>SUM(P87/O87*100)</f>
        <v>209.32270916334664</v>
      </c>
      <c r="S87" s="80">
        <f>SUM(S88:S89)</f>
        <v>10890.8</v>
      </c>
      <c r="T87" s="81">
        <f>SUM(T88:T89)</f>
        <v>14775.5</v>
      </c>
      <c r="U87" s="88">
        <f>SUM(U88:U89)</f>
        <v>13768.4</v>
      </c>
      <c r="V87" s="80">
        <f>SUM(U87/S87*100)</f>
        <v>126.42230139200059</v>
      </c>
      <c r="W87" s="81">
        <f>SUM(U87/T87*100)</f>
        <v>93.18398700551589</v>
      </c>
      <c r="X87" s="1"/>
    </row>
    <row r="88" spans="1:24" ht="23.25">
      <c r="A88" s="1"/>
      <c r="B88" s="40"/>
      <c r="C88" s="40"/>
      <c r="D88" s="40"/>
      <c r="E88" s="40"/>
      <c r="F88" s="50"/>
      <c r="G88" s="105"/>
      <c r="H88" s="40"/>
      <c r="I88" s="44"/>
      <c r="J88" s="48" t="s">
        <v>41</v>
      </c>
      <c r="K88" s="49"/>
      <c r="L88" s="42"/>
      <c r="M88" s="86"/>
      <c r="N88" s="71"/>
      <c r="O88" s="72"/>
      <c r="P88" s="70"/>
      <c r="Q88" s="78"/>
      <c r="R88" s="79"/>
      <c r="S88" s="80">
        <v>10890.8</v>
      </c>
      <c r="T88" s="81">
        <v>14775.5</v>
      </c>
      <c r="U88" s="88">
        <v>13768.4</v>
      </c>
      <c r="V88" s="80">
        <f>SUM(U88/S88*100)</f>
        <v>126.42230139200059</v>
      </c>
      <c r="W88" s="81">
        <f>SUM(U88/T88*100)</f>
        <v>93.18398700551589</v>
      </c>
      <c r="X88" s="1"/>
    </row>
    <row r="89" spans="1:24" ht="23.25">
      <c r="A89" s="1"/>
      <c r="B89" s="40"/>
      <c r="C89" s="40"/>
      <c r="D89" s="40"/>
      <c r="E89" s="40"/>
      <c r="F89" s="50"/>
      <c r="G89" s="105"/>
      <c r="H89" s="40"/>
      <c r="I89" s="44"/>
      <c r="J89" s="48" t="s">
        <v>42</v>
      </c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146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89" t="s">
        <v>39</v>
      </c>
      <c r="C100" s="40"/>
      <c r="D100" s="89" t="s">
        <v>43</v>
      </c>
      <c r="E100" s="89" t="s">
        <v>45</v>
      </c>
      <c r="F100" s="103" t="s">
        <v>47</v>
      </c>
      <c r="G100" s="104" t="s">
        <v>52</v>
      </c>
      <c r="H100" s="89" t="s">
        <v>70</v>
      </c>
      <c r="I100" s="44"/>
      <c r="J100" s="48" t="s">
        <v>87</v>
      </c>
      <c r="K100" s="49"/>
      <c r="L100" s="42"/>
      <c r="M100" s="86"/>
      <c r="N100" s="71"/>
      <c r="O100" s="72"/>
      <c r="P100" s="70"/>
      <c r="Q100" s="78"/>
      <c r="R100" s="79"/>
      <c r="S100" s="80"/>
      <c r="T100" s="81"/>
      <c r="U100" s="88"/>
      <c r="V100" s="80"/>
      <c r="W100" s="81"/>
      <c r="X100" s="1"/>
    </row>
    <row r="101" spans="1:24" ht="23.25">
      <c r="A101" s="1"/>
      <c r="B101" s="40"/>
      <c r="C101" s="40"/>
      <c r="D101" s="40"/>
      <c r="E101" s="40"/>
      <c r="F101" s="50"/>
      <c r="G101" s="105"/>
      <c r="H101" s="40"/>
      <c r="I101" s="44"/>
      <c r="J101" s="48" t="s">
        <v>88</v>
      </c>
      <c r="K101" s="49"/>
      <c r="L101" s="42"/>
      <c r="M101" s="86" t="s">
        <v>77</v>
      </c>
      <c r="N101" s="71">
        <v>890</v>
      </c>
      <c r="O101" s="72">
        <v>890</v>
      </c>
      <c r="P101" s="70">
        <v>1094</v>
      </c>
      <c r="Q101" s="78">
        <f>SUM(P101/N101*100)</f>
        <v>122.92134831460675</v>
      </c>
      <c r="R101" s="79">
        <f>SUM(P101/O101*100)</f>
        <v>122.92134831460675</v>
      </c>
      <c r="S101" s="80">
        <f>SUM(S102)</f>
        <v>8797.6</v>
      </c>
      <c r="T101" s="81">
        <f>SUM(T102)</f>
        <v>11860.1</v>
      </c>
      <c r="U101" s="88">
        <f>SUM(U102)</f>
        <v>11108.7</v>
      </c>
      <c r="V101" s="80">
        <f>SUM(V102)</f>
        <v>126.26966445394199</v>
      </c>
      <c r="W101" s="81">
        <f>SUM(W102)</f>
        <v>93.66447163177376</v>
      </c>
      <c r="X101" s="1"/>
    </row>
    <row r="102" spans="1:24" ht="23.25">
      <c r="A102" s="1"/>
      <c r="B102" s="40"/>
      <c r="C102" s="40"/>
      <c r="D102" s="40"/>
      <c r="E102" s="40"/>
      <c r="F102" s="50"/>
      <c r="G102" s="105"/>
      <c r="H102" s="40"/>
      <c r="I102" s="44"/>
      <c r="J102" s="48" t="s">
        <v>41</v>
      </c>
      <c r="K102" s="49"/>
      <c r="L102" s="42"/>
      <c r="M102" s="86"/>
      <c r="N102" s="71"/>
      <c r="O102" s="72"/>
      <c r="P102" s="70"/>
      <c r="Q102" s="78"/>
      <c r="R102" s="79"/>
      <c r="S102" s="80">
        <v>8797.6</v>
      </c>
      <c r="T102" s="81">
        <v>11860.1</v>
      </c>
      <c r="U102" s="88">
        <v>11108.7</v>
      </c>
      <c r="V102" s="80">
        <f>SUM(U102/S102*100)</f>
        <v>126.26966445394199</v>
      </c>
      <c r="W102" s="81">
        <f>SUM(U102/T102*100)</f>
        <v>93.66447163177376</v>
      </c>
      <c r="X102" s="1"/>
    </row>
    <row r="103" spans="1:24" ht="23.25">
      <c r="A103" s="1"/>
      <c r="B103" s="40"/>
      <c r="C103" s="40"/>
      <c r="D103" s="40"/>
      <c r="E103" s="40"/>
      <c r="F103" s="50"/>
      <c r="G103" s="105"/>
      <c r="H103" s="40"/>
      <c r="I103" s="44"/>
      <c r="J103" s="48" t="s">
        <v>42</v>
      </c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0"/>
      <c r="C104" s="40"/>
      <c r="D104" s="40"/>
      <c r="E104" s="40"/>
      <c r="F104" s="50"/>
      <c r="G104" s="105"/>
      <c r="H104" s="40" t="s">
        <v>89</v>
      </c>
      <c r="I104" s="44"/>
      <c r="J104" s="48" t="s">
        <v>90</v>
      </c>
      <c r="K104" s="49"/>
      <c r="L104" s="42"/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0"/>
      <c r="C105" s="40"/>
      <c r="D105" s="40"/>
      <c r="E105" s="40"/>
      <c r="F105" s="50"/>
      <c r="G105" s="105"/>
      <c r="H105" s="40"/>
      <c r="I105" s="44"/>
      <c r="J105" s="48" t="s">
        <v>91</v>
      </c>
      <c r="K105" s="49"/>
      <c r="L105" s="42"/>
      <c r="M105" s="86" t="s">
        <v>77</v>
      </c>
      <c r="N105" s="71">
        <v>1460</v>
      </c>
      <c r="O105" s="72">
        <v>1460</v>
      </c>
      <c r="P105" s="70">
        <v>2371</v>
      </c>
      <c r="Q105" s="78">
        <f>SUM(P105/N105*100)</f>
        <v>162.39726027397262</v>
      </c>
      <c r="R105" s="79">
        <f>SUM(P105/O105*100)</f>
        <v>162.39726027397262</v>
      </c>
      <c r="S105" s="80">
        <f>SUM(S106)</f>
        <v>9990.1</v>
      </c>
      <c r="T105" s="81">
        <f>SUM(T106)</f>
        <v>13929.6</v>
      </c>
      <c r="U105" s="88">
        <f>SUM(U106)</f>
        <v>13127.1</v>
      </c>
      <c r="V105" s="80">
        <f>SUM(U105/S105*100)</f>
        <v>131.40108707620544</v>
      </c>
      <c r="W105" s="81">
        <f>SUM(U105/T105*100)</f>
        <v>94.23888697450035</v>
      </c>
      <c r="X105" s="1"/>
    </row>
    <row r="106" spans="1:24" ht="23.25">
      <c r="A106" s="1"/>
      <c r="B106" s="40"/>
      <c r="C106" s="40"/>
      <c r="D106" s="40"/>
      <c r="E106" s="40"/>
      <c r="F106" s="50"/>
      <c r="G106" s="105"/>
      <c r="H106" s="40"/>
      <c r="I106" s="44"/>
      <c r="J106" s="48" t="s">
        <v>41</v>
      </c>
      <c r="K106" s="49"/>
      <c r="L106" s="42"/>
      <c r="M106" s="86"/>
      <c r="N106" s="71"/>
      <c r="O106" s="72"/>
      <c r="P106" s="70"/>
      <c r="Q106" s="78"/>
      <c r="R106" s="79"/>
      <c r="S106" s="80">
        <v>9990.1</v>
      </c>
      <c r="T106" s="81">
        <v>13929.6</v>
      </c>
      <c r="U106" s="88">
        <v>13127.1</v>
      </c>
      <c r="V106" s="80">
        <f>SUM(U106/S106*100)</f>
        <v>131.40108707620544</v>
      </c>
      <c r="W106" s="81">
        <f>SUM(U106/T106*100)</f>
        <v>94.23888697450035</v>
      </c>
      <c r="X106" s="1"/>
    </row>
    <row r="107" spans="1:24" ht="23.25">
      <c r="A107" s="1"/>
      <c r="B107" s="40"/>
      <c r="C107" s="40"/>
      <c r="D107" s="40"/>
      <c r="E107" s="40"/>
      <c r="F107" s="50"/>
      <c r="G107" s="105"/>
      <c r="H107" s="40"/>
      <c r="I107" s="44"/>
      <c r="J107" s="48" t="s">
        <v>42</v>
      </c>
      <c r="K107" s="49"/>
      <c r="L107" s="42"/>
      <c r="M107" s="86"/>
      <c r="N107" s="7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0"/>
      <c r="C108" s="40"/>
      <c r="D108" s="40"/>
      <c r="E108" s="40"/>
      <c r="F108" s="50"/>
      <c r="G108" s="105"/>
      <c r="H108" s="40" t="s">
        <v>92</v>
      </c>
      <c r="I108" s="44"/>
      <c r="J108" s="48" t="s">
        <v>93</v>
      </c>
      <c r="K108" s="49"/>
      <c r="L108" s="42"/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0"/>
      <c r="C109" s="40"/>
      <c r="D109" s="40"/>
      <c r="E109" s="40"/>
      <c r="F109" s="50"/>
      <c r="G109" s="105"/>
      <c r="H109" s="40"/>
      <c r="I109" s="44"/>
      <c r="J109" s="48" t="s">
        <v>91</v>
      </c>
      <c r="K109" s="49"/>
      <c r="L109" s="42"/>
      <c r="M109" s="86" t="s">
        <v>77</v>
      </c>
      <c r="N109" s="71">
        <v>1460</v>
      </c>
      <c r="O109" s="72">
        <v>1460</v>
      </c>
      <c r="P109" s="70">
        <v>2479</v>
      </c>
      <c r="Q109" s="78">
        <f>SUM(P109/N109*100)</f>
        <v>169.7945205479452</v>
      </c>
      <c r="R109" s="79">
        <f>SUM(P109/O109*100)</f>
        <v>169.7945205479452</v>
      </c>
      <c r="S109" s="80">
        <f>SUM(S110:S111)</f>
        <v>9681.4</v>
      </c>
      <c r="T109" s="81">
        <f>SUM(T110:T111)</f>
        <v>13010.3</v>
      </c>
      <c r="U109" s="88">
        <f>SUM(U110:U111)</f>
        <v>12630.1</v>
      </c>
      <c r="V109" s="80">
        <f>SUM(U109/S109*100)</f>
        <v>130.4573718677051</v>
      </c>
      <c r="W109" s="81">
        <f>SUM(U109/T109*100)</f>
        <v>97.07769997617274</v>
      </c>
      <c r="X109" s="1"/>
    </row>
    <row r="110" spans="1:24" ht="23.25">
      <c r="A110" s="1"/>
      <c r="B110" s="40"/>
      <c r="C110" s="40"/>
      <c r="D110" s="40"/>
      <c r="E110" s="40"/>
      <c r="F110" s="50"/>
      <c r="G110" s="105"/>
      <c r="H110" s="40"/>
      <c r="I110" s="44"/>
      <c r="J110" s="48" t="s">
        <v>41</v>
      </c>
      <c r="K110" s="49"/>
      <c r="L110" s="42"/>
      <c r="M110" s="86"/>
      <c r="N110" s="71"/>
      <c r="O110" s="72"/>
      <c r="P110" s="70"/>
      <c r="Q110" s="78"/>
      <c r="R110" s="79"/>
      <c r="S110" s="80">
        <v>9681.4</v>
      </c>
      <c r="T110" s="81">
        <v>13010.3</v>
      </c>
      <c r="U110" s="88">
        <v>12630.1</v>
      </c>
      <c r="V110" s="80">
        <f>SUM(U110/S110*100)</f>
        <v>130.4573718677051</v>
      </c>
      <c r="W110" s="81">
        <f>SUM(U110/T110*100)</f>
        <v>97.07769997617274</v>
      </c>
      <c r="X110" s="1"/>
    </row>
    <row r="111" spans="1:24" ht="23.25">
      <c r="A111" s="1"/>
      <c r="B111" s="40"/>
      <c r="C111" s="40"/>
      <c r="D111" s="40"/>
      <c r="E111" s="40"/>
      <c r="F111" s="50"/>
      <c r="G111" s="105"/>
      <c r="H111" s="40"/>
      <c r="I111" s="44"/>
      <c r="J111" s="48" t="s">
        <v>42</v>
      </c>
      <c r="K111" s="49"/>
      <c r="L111" s="42"/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0"/>
      <c r="C112" s="40"/>
      <c r="D112" s="40"/>
      <c r="E112" s="40"/>
      <c r="F112" s="50"/>
      <c r="G112" s="105"/>
      <c r="H112" s="40" t="s">
        <v>94</v>
      </c>
      <c r="I112" s="44"/>
      <c r="J112" s="48" t="s">
        <v>95</v>
      </c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0"/>
      <c r="C113" s="40"/>
      <c r="D113" s="40"/>
      <c r="E113" s="40"/>
      <c r="F113" s="50"/>
      <c r="G113" s="105"/>
      <c r="H113" s="40"/>
      <c r="I113" s="44"/>
      <c r="J113" s="48" t="s">
        <v>96</v>
      </c>
      <c r="K113" s="49"/>
      <c r="L113" s="42"/>
      <c r="M113" s="86" t="s">
        <v>77</v>
      </c>
      <c r="N113" s="71">
        <v>1150</v>
      </c>
      <c r="O113" s="72">
        <v>1150</v>
      </c>
      <c r="P113" s="70">
        <v>1615</v>
      </c>
      <c r="Q113" s="78">
        <f>SUM(P113/N113*100)</f>
        <v>140.43478260869566</v>
      </c>
      <c r="R113" s="79">
        <f>SUM(P113/O113*100)</f>
        <v>140.43478260869566</v>
      </c>
      <c r="S113" s="80">
        <f>SUM(S114:S115)</f>
        <v>9424.1</v>
      </c>
      <c r="T113" s="81">
        <f>SUM(T114:T115)</f>
        <v>12573.7</v>
      </c>
      <c r="U113" s="88">
        <f>SUM(U114:U115)</f>
        <v>11597.2</v>
      </c>
      <c r="V113" s="80">
        <f>SUM(U113/S113*100)</f>
        <v>123.05896584289215</v>
      </c>
      <c r="W113" s="81">
        <f>SUM(U113/T113*100)</f>
        <v>92.23378957665604</v>
      </c>
      <c r="X113" s="1"/>
    </row>
    <row r="114" spans="1:24" ht="23.25">
      <c r="A114" s="1"/>
      <c r="B114" s="40"/>
      <c r="C114" s="40"/>
      <c r="D114" s="40"/>
      <c r="E114" s="40"/>
      <c r="F114" s="50"/>
      <c r="G114" s="105"/>
      <c r="H114" s="40"/>
      <c r="I114" s="44"/>
      <c r="J114" s="48" t="s">
        <v>41</v>
      </c>
      <c r="K114" s="49"/>
      <c r="L114" s="42"/>
      <c r="M114" s="86"/>
      <c r="N114" s="71"/>
      <c r="O114" s="72"/>
      <c r="P114" s="70"/>
      <c r="Q114" s="78"/>
      <c r="R114" s="79"/>
      <c r="S114" s="80">
        <v>9424.1</v>
      </c>
      <c r="T114" s="81">
        <v>12573.7</v>
      </c>
      <c r="U114" s="88">
        <v>11597.2</v>
      </c>
      <c r="V114" s="80">
        <f>SUM(U114/S114*100)</f>
        <v>123.05896584289215</v>
      </c>
      <c r="W114" s="81">
        <f>SUM(U114/T114*100)</f>
        <v>92.23378957665604</v>
      </c>
      <c r="X114" s="1"/>
    </row>
    <row r="115" spans="1:24" ht="23.25">
      <c r="A115" s="1"/>
      <c r="B115" s="40"/>
      <c r="C115" s="40"/>
      <c r="D115" s="40"/>
      <c r="E115" s="40"/>
      <c r="F115" s="50"/>
      <c r="G115" s="105"/>
      <c r="H115" s="40"/>
      <c r="I115" s="44"/>
      <c r="J115" s="48" t="s">
        <v>42</v>
      </c>
      <c r="K115" s="49"/>
      <c r="L115" s="42"/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0"/>
      <c r="C116" s="40"/>
      <c r="D116" s="40"/>
      <c r="E116" s="40"/>
      <c r="F116" s="50"/>
      <c r="G116" s="105"/>
      <c r="H116" s="40" t="s">
        <v>97</v>
      </c>
      <c r="I116" s="44"/>
      <c r="J116" s="48" t="s">
        <v>98</v>
      </c>
      <c r="K116" s="49"/>
      <c r="L116" s="42"/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0"/>
      <c r="C117" s="40"/>
      <c r="D117" s="40"/>
      <c r="E117" s="40"/>
      <c r="F117" s="50"/>
      <c r="G117" s="105"/>
      <c r="H117" s="40"/>
      <c r="I117" s="44"/>
      <c r="J117" s="48" t="s">
        <v>99</v>
      </c>
      <c r="K117" s="49"/>
      <c r="L117" s="42"/>
      <c r="M117" s="86" t="s">
        <v>77</v>
      </c>
      <c r="N117" s="71">
        <v>1150</v>
      </c>
      <c r="O117" s="72">
        <v>1150</v>
      </c>
      <c r="P117" s="70">
        <v>2280</v>
      </c>
      <c r="Q117" s="78">
        <f>SUM(P117/N117*100)</f>
        <v>198.2608695652174</v>
      </c>
      <c r="R117" s="79">
        <f>SUM(P117/O117*100)</f>
        <v>198.2608695652174</v>
      </c>
      <c r="S117" s="80">
        <f>SUM(S118:S119)</f>
        <v>9094.3</v>
      </c>
      <c r="T117" s="81">
        <f>SUM(T118:T119)</f>
        <v>11719.5</v>
      </c>
      <c r="U117" s="88">
        <f>SUM(U118:U119)</f>
        <v>11381</v>
      </c>
      <c r="V117" s="80">
        <f>SUM(U117/S117*100)</f>
        <v>125.14432116820427</v>
      </c>
      <c r="W117" s="81">
        <f>SUM(U117/T117*100)</f>
        <v>97.11165152096932</v>
      </c>
      <c r="X117" s="1"/>
    </row>
    <row r="118" spans="1:24" ht="23.25">
      <c r="A118" s="1"/>
      <c r="B118" s="40"/>
      <c r="C118" s="40"/>
      <c r="D118" s="40"/>
      <c r="E118" s="40"/>
      <c r="F118" s="50"/>
      <c r="G118" s="105"/>
      <c r="H118" s="40"/>
      <c r="I118" s="44"/>
      <c r="J118" s="48" t="s">
        <v>41</v>
      </c>
      <c r="K118" s="49"/>
      <c r="L118" s="42"/>
      <c r="M118" s="86"/>
      <c r="N118" s="71"/>
      <c r="O118" s="72"/>
      <c r="P118" s="70"/>
      <c r="Q118" s="78"/>
      <c r="R118" s="79"/>
      <c r="S118" s="80">
        <v>9094.3</v>
      </c>
      <c r="T118" s="81">
        <v>11719.5</v>
      </c>
      <c r="U118" s="88">
        <v>11381</v>
      </c>
      <c r="V118" s="80">
        <f>SUM(U118/S118*100)</f>
        <v>125.14432116820427</v>
      </c>
      <c r="W118" s="81">
        <f>SUM(U118/T118*100)</f>
        <v>97.11165152096932</v>
      </c>
      <c r="X118" s="1"/>
    </row>
    <row r="119" spans="1:24" ht="23.25">
      <c r="A119" s="1"/>
      <c r="B119" s="40"/>
      <c r="C119" s="40"/>
      <c r="D119" s="40"/>
      <c r="E119" s="40"/>
      <c r="F119" s="50"/>
      <c r="G119" s="105"/>
      <c r="H119" s="40"/>
      <c r="I119" s="44"/>
      <c r="J119" s="48" t="s">
        <v>42</v>
      </c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0"/>
      <c r="C120" s="40"/>
      <c r="D120" s="40"/>
      <c r="E120" s="40"/>
      <c r="F120" s="50"/>
      <c r="G120" s="105"/>
      <c r="H120" s="40" t="s">
        <v>100</v>
      </c>
      <c r="I120" s="44"/>
      <c r="J120" s="48" t="s">
        <v>101</v>
      </c>
      <c r="K120" s="49"/>
      <c r="L120" s="42"/>
      <c r="M120" s="86"/>
      <c r="N120" s="71"/>
      <c r="O120" s="72"/>
      <c r="P120" s="70"/>
      <c r="Q120" s="78"/>
      <c r="R120" s="79"/>
      <c r="S120" s="80"/>
      <c r="T120" s="81"/>
      <c r="U120" s="88"/>
      <c r="V120" s="80"/>
      <c r="W120" s="81"/>
      <c r="X120" s="1"/>
    </row>
    <row r="121" spans="1:24" ht="23.25">
      <c r="A121" s="1"/>
      <c r="B121" s="40"/>
      <c r="C121" s="40"/>
      <c r="D121" s="40"/>
      <c r="E121" s="40"/>
      <c r="F121" s="50"/>
      <c r="G121" s="105"/>
      <c r="H121" s="40"/>
      <c r="I121" s="44"/>
      <c r="J121" s="48" t="s">
        <v>102</v>
      </c>
      <c r="K121" s="49"/>
      <c r="L121" s="42"/>
      <c r="M121" s="86" t="s">
        <v>77</v>
      </c>
      <c r="N121" s="71">
        <v>1150</v>
      </c>
      <c r="O121" s="72">
        <v>1150</v>
      </c>
      <c r="P121" s="70">
        <v>1580</v>
      </c>
      <c r="Q121" s="78">
        <f>SUM(P121/N121*100)</f>
        <v>137.3913043478261</v>
      </c>
      <c r="R121" s="79">
        <f>SUM(P121/O121*100)</f>
        <v>137.3913043478261</v>
      </c>
      <c r="S121" s="80">
        <f>SUM(S122:S123)</f>
        <v>9069.7</v>
      </c>
      <c r="T121" s="81">
        <f>SUM(T122:T123)</f>
        <v>12119.4</v>
      </c>
      <c r="U121" s="88">
        <f>SUM(U122:U123)</f>
        <v>11887.1</v>
      </c>
      <c r="V121" s="80">
        <f>SUM(U121/S121*100)</f>
        <v>131.0638720134073</v>
      </c>
      <c r="W121" s="81">
        <f>SUM(U121/T121*100)</f>
        <v>98.0832384441474</v>
      </c>
      <c r="X121" s="1"/>
    </row>
    <row r="122" spans="1:24" ht="23.25">
      <c r="A122" s="1"/>
      <c r="B122" s="40"/>
      <c r="C122" s="40"/>
      <c r="D122" s="40"/>
      <c r="E122" s="40"/>
      <c r="F122" s="50"/>
      <c r="G122" s="105"/>
      <c r="H122" s="40"/>
      <c r="I122" s="44"/>
      <c r="J122" s="48" t="s">
        <v>41</v>
      </c>
      <c r="K122" s="49"/>
      <c r="L122" s="42"/>
      <c r="M122" s="86"/>
      <c r="N122" s="71"/>
      <c r="O122" s="72"/>
      <c r="P122" s="70"/>
      <c r="Q122" s="78"/>
      <c r="R122" s="79"/>
      <c r="S122" s="80">
        <v>9069.7</v>
      </c>
      <c r="T122" s="81">
        <v>12119.4</v>
      </c>
      <c r="U122" s="88">
        <v>11887.1</v>
      </c>
      <c r="V122" s="80">
        <f>SUM(U122/S122*100)</f>
        <v>131.0638720134073</v>
      </c>
      <c r="W122" s="81">
        <f>SUM(U122/T122*100)</f>
        <v>98.0832384441474</v>
      </c>
      <c r="X122" s="1"/>
    </row>
    <row r="123" spans="1:24" ht="23.25">
      <c r="A123" s="1"/>
      <c r="B123" s="40"/>
      <c r="C123" s="40"/>
      <c r="D123" s="40"/>
      <c r="E123" s="40"/>
      <c r="F123" s="50"/>
      <c r="G123" s="105"/>
      <c r="H123" s="40"/>
      <c r="I123" s="44"/>
      <c r="J123" s="48" t="s">
        <v>42</v>
      </c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0"/>
      <c r="C124" s="40"/>
      <c r="D124" s="40"/>
      <c r="E124" s="40"/>
      <c r="F124" s="50"/>
      <c r="G124" s="105"/>
      <c r="H124" s="40" t="s">
        <v>103</v>
      </c>
      <c r="I124" s="44"/>
      <c r="J124" s="48" t="s">
        <v>152</v>
      </c>
      <c r="K124" s="49"/>
      <c r="L124" s="42"/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0"/>
      <c r="C125" s="40"/>
      <c r="D125" s="40"/>
      <c r="E125" s="40"/>
      <c r="F125" s="50"/>
      <c r="G125" s="105"/>
      <c r="H125" s="40"/>
      <c r="I125" s="44"/>
      <c r="J125" s="48" t="s">
        <v>151</v>
      </c>
      <c r="K125" s="49"/>
      <c r="L125" s="42"/>
      <c r="M125" s="86" t="s">
        <v>77</v>
      </c>
      <c r="N125" s="71">
        <v>800</v>
      </c>
      <c r="O125" s="72">
        <v>800</v>
      </c>
      <c r="P125" s="70">
        <v>2155</v>
      </c>
      <c r="Q125" s="78">
        <f>SUM(P125/N125*100)</f>
        <v>269.375</v>
      </c>
      <c r="R125" s="79">
        <f>SUM(P125/O125*100)</f>
        <v>269.375</v>
      </c>
      <c r="S125" s="80">
        <f>SUM(S126:S127)</f>
        <v>10318.9</v>
      </c>
      <c r="T125" s="81">
        <f>SUM(T126:T127)</f>
        <v>14062.6</v>
      </c>
      <c r="U125" s="88">
        <f>SUM(U126:U127)</f>
        <v>13557.5</v>
      </c>
      <c r="V125" s="80">
        <f>SUM(U125/S125*100)</f>
        <v>131.38512825979512</v>
      </c>
      <c r="W125" s="81">
        <f>SUM(U125/T125*100)</f>
        <v>96.40820331944306</v>
      </c>
      <c r="X125" s="1"/>
    </row>
    <row r="126" spans="1:24" ht="23.25">
      <c r="A126" s="1"/>
      <c r="B126" s="40"/>
      <c r="C126" s="40"/>
      <c r="D126" s="40"/>
      <c r="E126" s="40"/>
      <c r="F126" s="50"/>
      <c r="G126" s="105"/>
      <c r="H126" s="40"/>
      <c r="I126" s="44"/>
      <c r="J126" s="48" t="s">
        <v>41</v>
      </c>
      <c r="K126" s="49"/>
      <c r="L126" s="42"/>
      <c r="M126" s="86"/>
      <c r="N126" s="71"/>
      <c r="O126" s="72"/>
      <c r="P126" s="70"/>
      <c r="Q126" s="78"/>
      <c r="R126" s="79"/>
      <c r="S126" s="80">
        <v>10318.9</v>
      </c>
      <c r="T126" s="81">
        <v>14062.6</v>
      </c>
      <c r="U126" s="88">
        <v>13557.5</v>
      </c>
      <c r="V126" s="80">
        <f>SUM(U126/S126*100)</f>
        <v>131.38512825979512</v>
      </c>
      <c r="W126" s="81">
        <f>SUM(U126/T126*100)</f>
        <v>96.40820331944306</v>
      </c>
      <c r="X126" s="1"/>
    </row>
    <row r="127" spans="1:24" ht="23.25">
      <c r="A127" s="1"/>
      <c r="B127" s="40"/>
      <c r="C127" s="40"/>
      <c r="D127" s="40"/>
      <c r="E127" s="40"/>
      <c r="F127" s="50"/>
      <c r="G127" s="105"/>
      <c r="H127" s="40"/>
      <c r="I127" s="44"/>
      <c r="J127" s="48" t="s">
        <v>42</v>
      </c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0"/>
      <c r="C128" s="40"/>
      <c r="D128" s="40"/>
      <c r="E128" s="40"/>
      <c r="F128" s="50"/>
      <c r="G128" s="105"/>
      <c r="H128" s="40" t="s">
        <v>104</v>
      </c>
      <c r="I128" s="44"/>
      <c r="J128" s="48" t="s">
        <v>105</v>
      </c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0"/>
      <c r="C129" s="40"/>
      <c r="D129" s="40"/>
      <c r="E129" s="40"/>
      <c r="F129" s="50"/>
      <c r="G129" s="105"/>
      <c r="H129" s="40"/>
      <c r="I129" s="44"/>
      <c r="J129" s="48" t="s">
        <v>106</v>
      </c>
      <c r="K129" s="49"/>
      <c r="L129" s="42"/>
      <c r="M129" s="86" t="s">
        <v>77</v>
      </c>
      <c r="N129" s="71">
        <v>800</v>
      </c>
      <c r="O129" s="72">
        <v>800</v>
      </c>
      <c r="P129" s="70">
        <v>1661</v>
      </c>
      <c r="Q129" s="78">
        <f>SUM(P129/N129*100)</f>
        <v>207.625</v>
      </c>
      <c r="R129" s="79">
        <f>SUM(P129/O129*100)</f>
        <v>207.625</v>
      </c>
      <c r="S129" s="80">
        <f>SUM(S130:S131)</f>
        <v>10456</v>
      </c>
      <c r="T129" s="81">
        <f>SUM(T130:T131)</f>
        <v>14159.8</v>
      </c>
      <c r="U129" s="88">
        <f>SUM(U130:U131)</f>
        <v>13581.6</v>
      </c>
      <c r="V129" s="80">
        <f>SUM(U129/S129*100)</f>
        <v>129.8928844682479</v>
      </c>
      <c r="W129" s="81">
        <f>SUM(U129/T129*100)</f>
        <v>95.91660899165242</v>
      </c>
      <c r="X129" s="1"/>
    </row>
    <row r="130" spans="1:24" ht="23.25">
      <c r="A130" s="1"/>
      <c r="B130" s="40"/>
      <c r="C130" s="40"/>
      <c r="D130" s="40"/>
      <c r="E130" s="40"/>
      <c r="F130" s="50"/>
      <c r="G130" s="105"/>
      <c r="H130" s="40"/>
      <c r="I130" s="44"/>
      <c r="J130" s="48" t="s">
        <v>41</v>
      </c>
      <c r="K130" s="49"/>
      <c r="L130" s="42"/>
      <c r="M130" s="86"/>
      <c r="N130" s="71"/>
      <c r="O130" s="72"/>
      <c r="P130" s="70"/>
      <c r="Q130" s="78"/>
      <c r="R130" s="79"/>
      <c r="S130" s="80">
        <v>10456</v>
      </c>
      <c r="T130" s="81">
        <v>14159.8</v>
      </c>
      <c r="U130" s="88">
        <v>13581.6</v>
      </c>
      <c r="V130" s="80">
        <f>SUM(U130/S130*100)</f>
        <v>129.8928844682479</v>
      </c>
      <c r="W130" s="81">
        <f>SUM(U130/T130*100)</f>
        <v>95.91660899165242</v>
      </c>
      <c r="X130" s="1"/>
    </row>
    <row r="131" spans="1:24" ht="23.25">
      <c r="A131" s="1"/>
      <c r="B131" s="40"/>
      <c r="C131" s="40"/>
      <c r="D131" s="40"/>
      <c r="E131" s="40"/>
      <c r="F131" s="50"/>
      <c r="G131" s="105"/>
      <c r="H131" s="40"/>
      <c r="I131" s="44"/>
      <c r="J131" s="48" t="s">
        <v>42</v>
      </c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0"/>
      <c r="C132" s="40"/>
      <c r="D132" s="40"/>
      <c r="E132" s="40"/>
      <c r="F132" s="50"/>
      <c r="G132" s="105"/>
      <c r="H132" s="40" t="s">
        <v>107</v>
      </c>
      <c r="I132" s="44"/>
      <c r="J132" s="48" t="s">
        <v>108</v>
      </c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0"/>
      <c r="C133" s="40"/>
      <c r="D133" s="40"/>
      <c r="E133" s="40"/>
      <c r="F133" s="50"/>
      <c r="G133" s="105"/>
      <c r="H133" s="40"/>
      <c r="I133" s="44"/>
      <c r="J133" s="48" t="s">
        <v>109</v>
      </c>
      <c r="K133" s="49"/>
      <c r="L133" s="42"/>
      <c r="M133" s="86" t="s">
        <v>77</v>
      </c>
      <c r="N133" s="71">
        <v>800</v>
      </c>
      <c r="O133" s="72">
        <v>800</v>
      </c>
      <c r="P133" s="70">
        <v>1714</v>
      </c>
      <c r="Q133" s="78">
        <f>SUM(P133/N133*100)</f>
        <v>214.25</v>
      </c>
      <c r="R133" s="79">
        <f>SUM(P133/O133*100)</f>
        <v>214.25</v>
      </c>
      <c r="S133" s="80">
        <f>SUM(S134:S135)</f>
        <v>10360.9</v>
      </c>
      <c r="T133" s="81">
        <f>SUM(T134:T135)</f>
        <v>13909.9</v>
      </c>
      <c r="U133" s="88">
        <f>SUM(U134:U135)</f>
        <v>13166.5</v>
      </c>
      <c r="V133" s="80">
        <f>SUM(U133/S133*100)</f>
        <v>127.07872868187127</v>
      </c>
      <c r="W133" s="81">
        <f>SUM(U133/T133*100)</f>
        <v>94.65560500075486</v>
      </c>
      <c r="X133" s="1"/>
    </row>
    <row r="134" spans="1:24" ht="23.25">
      <c r="A134" s="1"/>
      <c r="B134" s="40"/>
      <c r="C134" s="40"/>
      <c r="D134" s="40"/>
      <c r="E134" s="40"/>
      <c r="F134" s="50"/>
      <c r="G134" s="105"/>
      <c r="H134" s="40"/>
      <c r="I134" s="44"/>
      <c r="J134" s="48" t="s">
        <v>41</v>
      </c>
      <c r="K134" s="49"/>
      <c r="L134" s="42"/>
      <c r="M134" s="86"/>
      <c r="N134" s="71"/>
      <c r="O134" s="72"/>
      <c r="P134" s="70"/>
      <c r="Q134" s="78"/>
      <c r="R134" s="79"/>
      <c r="S134" s="80">
        <v>10360.9</v>
      </c>
      <c r="T134" s="81">
        <v>13909.9</v>
      </c>
      <c r="U134" s="88">
        <v>13166.5</v>
      </c>
      <c r="V134" s="80">
        <f>SUM(U134/S134*100)</f>
        <v>127.07872868187127</v>
      </c>
      <c r="W134" s="81">
        <f>SUM(U134/T134*100)</f>
        <v>94.65560500075486</v>
      </c>
      <c r="X134" s="1"/>
    </row>
    <row r="135" spans="1:24" ht="23.25">
      <c r="A135" s="1"/>
      <c r="B135" s="51"/>
      <c r="C135" s="51"/>
      <c r="D135" s="51"/>
      <c r="E135" s="51"/>
      <c r="F135" s="106"/>
      <c r="G135" s="107"/>
      <c r="H135" s="51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147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39</v>
      </c>
      <c r="C145" s="40"/>
      <c r="D145" s="40" t="s">
        <v>43</v>
      </c>
      <c r="E145" s="40" t="s">
        <v>45</v>
      </c>
      <c r="F145" s="50" t="s">
        <v>47</v>
      </c>
      <c r="G145" s="105" t="s">
        <v>52</v>
      </c>
      <c r="H145" s="40" t="s">
        <v>107</v>
      </c>
      <c r="I145" s="44"/>
      <c r="J145" s="48" t="s">
        <v>42</v>
      </c>
      <c r="K145" s="49"/>
      <c r="L145" s="42"/>
      <c r="M145" s="86"/>
      <c r="N145" s="71"/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40"/>
      <c r="D146" s="40"/>
      <c r="E146" s="40"/>
      <c r="F146" s="50"/>
      <c r="G146" s="105"/>
      <c r="H146" s="40" t="s">
        <v>110</v>
      </c>
      <c r="I146" s="44"/>
      <c r="J146" s="48" t="s">
        <v>111</v>
      </c>
      <c r="K146" s="49"/>
      <c r="L146" s="42"/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0"/>
      <c r="C147" s="40"/>
      <c r="D147" s="40"/>
      <c r="E147" s="40"/>
      <c r="F147" s="50"/>
      <c r="G147" s="105"/>
      <c r="H147" s="40"/>
      <c r="I147" s="44"/>
      <c r="J147" s="48" t="s">
        <v>112</v>
      </c>
      <c r="K147" s="49"/>
      <c r="L147" s="42"/>
      <c r="M147" s="86" t="s">
        <v>77</v>
      </c>
      <c r="N147" s="71">
        <v>800</v>
      </c>
      <c r="O147" s="72">
        <v>800</v>
      </c>
      <c r="P147" s="70">
        <v>1712</v>
      </c>
      <c r="Q147" s="78">
        <f>SUM(P147/N147*100)</f>
        <v>214</v>
      </c>
      <c r="R147" s="79">
        <f>SUM(P147/O147*100)</f>
        <v>214</v>
      </c>
      <c r="S147" s="80">
        <f>SUM(S148:S149)</f>
        <v>10617</v>
      </c>
      <c r="T147" s="81">
        <f>SUM(T148:T149)</f>
        <v>14190.5</v>
      </c>
      <c r="U147" s="88">
        <f>SUM(U148:U149)</f>
        <v>13647.5</v>
      </c>
      <c r="V147" s="80">
        <f>SUM(U147/S147*100)</f>
        <v>128.54384477724403</v>
      </c>
      <c r="W147" s="81">
        <f>SUM(U147/T147*100)</f>
        <v>96.17349635319404</v>
      </c>
      <c r="X147" s="1"/>
    </row>
    <row r="148" spans="1:24" ht="23.25">
      <c r="A148" s="1"/>
      <c r="B148" s="40"/>
      <c r="C148" s="40"/>
      <c r="D148" s="40"/>
      <c r="E148" s="40"/>
      <c r="F148" s="50"/>
      <c r="G148" s="105"/>
      <c r="H148" s="40"/>
      <c r="I148" s="44"/>
      <c r="J148" s="48" t="s">
        <v>41</v>
      </c>
      <c r="K148" s="49"/>
      <c r="L148" s="42"/>
      <c r="M148" s="86"/>
      <c r="N148" s="71"/>
      <c r="O148" s="72"/>
      <c r="P148" s="70"/>
      <c r="Q148" s="78"/>
      <c r="R148" s="79"/>
      <c r="S148" s="80">
        <v>10617</v>
      </c>
      <c r="T148" s="81">
        <v>14190.5</v>
      </c>
      <c r="U148" s="88">
        <v>13647.5</v>
      </c>
      <c r="V148" s="80">
        <f>SUM(U148/S148*100)</f>
        <v>128.54384477724403</v>
      </c>
      <c r="W148" s="81">
        <f>SUM(U148/T148*100)</f>
        <v>96.17349635319404</v>
      </c>
      <c r="X148" s="1"/>
    </row>
    <row r="149" spans="1:24" ht="23.25">
      <c r="A149" s="1"/>
      <c r="B149" s="40"/>
      <c r="C149" s="40"/>
      <c r="D149" s="40"/>
      <c r="E149" s="40"/>
      <c r="F149" s="50"/>
      <c r="G149" s="105"/>
      <c r="H149" s="40"/>
      <c r="I149" s="44"/>
      <c r="J149" s="48" t="s">
        <v>42</v>
      </c>
      <c r="K149" s="49"/>
      <c r="L149" s="42"/>
      <c r="M149" s="86"/>
      <c r="N149" s="71"/>
      <c r="O149" s="72"/>
      <c r="P149" s="70"/>
      <c r="Q149" s="78"/>
      <c r="R149" s="79"/>
      <c r="S149" s="80"/>
      <c r="T149" s="81"/>
      <c r="U149" s="88"/>
      <c r="V149" s="80"/>
      <c r="W149" s="81"/>
      <c r="X149" s="1"/>
    </row>
    <row r="150" spans="1:24" ht="23.25">
      <c r="A150" s="1"/>
      <c r="B150" s="40"/>
      <c r="C150" s="40"/>
      <c r="D150" s="40"/>
      <c r="E150" s="40"/>
      <c r="F150" s="50"/>
      <c r="G150" s="105"/>
      <c r="H150" s="40" t="s">
        <v>113</v>
      </c>
      <c r="I150" s="44"/>
      <c r="J150" s="48" t="s">
        <v>114</v>
      </c>
      <c r="K150" s="49"/>
      <c r="L150" s="42"/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0"/>
      <c r="C151" s="40"/>
      <c r="D151" s="40"/>
      <c r="E151" s="40"/>
      <c r="F151" s="50"/>
      <c r="G151" s="105"/>
      <c r="H151" s="40"/>
      <c r="I151" s="44"/>
      <c r="J151" s="48" t="s">
        <v>115</v>
      </c>
      <c r="K151" s="49"/>
      <c r="L151" s="42"/>
      <c r="M151" s="86" t="s">
        <v>77</v>
      </c>
      <c r="N151" s="71">
        <v>800</v>
      </c>
      <c r="O151" s="72">
        <v>800</v>
      </c>
      <c r="P151" s="70">
        <v>1155</v>
      </c>
      <c r="Q151" s="78">
        <f>SUM(P151/N151*100)</f>
        <v>144.375</v>
      </c>
      <c r="R151" s="79">
        <f>SUM(P151/O151*100)</f>
        <v>144.375</v>
      </c>
      <c r="S151" s="80">
        <f>SUM(S152:S153)</f>
        <v>10177.9</v>
      </c>
      <c r="T151" s="81">
        <f>SUM(T152:T153)</f>
        <v>13558</v>
      </c>
      <c r="U151" s="88">
        <f>SUM(U152:U153)</f>
        <v>12606.1</v>
      </c>
      <c r="V151" s="80">
        <f>SUM(U151/S151*100)</f>
        <v>123.8575737627605</v>
      </c>
      <c r="W151" s="81">
        <f>SUM(U151/T151*100)</f>
        <v>92.97905295766338</v>
      </c>
      <c r="X151" s="1"/>
    </row>
    <row r="152" spans="1:24" ht="23.25">
      <c r="A152" s="1"/>
      <c r="B152" s="40"/>
      <c r="C152" s="40"/>
      <c r="D152" s="40"/>
      <c r="E152" s="40"/>
      <c r="F152" s="50"/>
      <c r="G152" s="105"/>
      <c r="H152" s="40"/>
      <c r="I152" s="44"/>
      <c r="J152" s="48" t="s">
        <v>41</v>
      </c>
      <c r="K152" s="49"/>
      <c r="L152" s="42"/>
      <c r="M152" s="86"/>
      <c r="N152" s="71"/>
      <c r="O152" s="72"/>
      <c r="P152" s="70"/>
      <c r="Q152" s="78"/>
      <c r="R152" s="79"/>
      <c r="S152" s="80">
        <v>10177.9</v>
      </c>
      <c r="T152" s="81">
        <v>13558</v>
      </c>
      <c r="U152" s="88">
        <v>12606.1</v>
      </c>
      <c r="V152" s="80">
        <f>SUM(U152/S152*100)</f>
        <v>123.8575737627605</v>
      </c>
      <c r="W152" s="81">
        <f>SUM(U152/T152*100)</f>
        <v>92.97905295766338</v>
      </c>
      <c r="X152" s="1"/>
    </row>
    <row r="153" spans="1:24" ht="23.25">
      <c r="A153" s="1"/>
      <c r="B153" s="40"/>
      <c r="C153" s="40"/>
      <c r="D153" s="40"/>
      <c r="E153" s="40"/>
      <c r="F153" s="50"/>
      <c r="G153" s="105"/>
      <c r="H153" s="40"/>
      <c r="I153" s="44"/>
      <c r="J153" s="48" t="s">
        <v>42</v>
      </c>
      <c r="K153" s="49"/>
      <c r="L153" s="42"/>
      <c r="M153" s="86"/>
      <c r="N153" s="71"/>
      <c r="O153" s="72"/>
      <c r="P153" s="70"/>
      <c r="Q153" s="78"/>
      <c r="R153" s="79"/>
      <c r="S153" s="80"/>
      <c r="T153" s="81"/>
      <c r="U153" s="88"/>
      <c r="V153" s="80"/>
      <c r="W153" s="81"/>
      <c r="X153" s="1"/>
    </row>
    <row r="154" spans="1:24" ht="23.25">
      <c r="A154" s="1"/>
      <c r="B154" s="40"/>
      <c r="C154" s="40"/>
      <c r="D154" s="40"/>
      <c r="E154" s="40"/>
      <c r="F154" s="50"/>
      <c r="G154" s="105"/>
      <c r="H154" s="40" t="s">
        <v>116</v>
      </c>
      <c r="I154" s="44"/>
      <c r="J154" s="48" t="s">
        <v>117</v>
      </c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0"/>
      <c r="C155" s="40"/>
      <c r="D155" s="40"/>
      <c r="E155" s="40"/>
      <c r="F155" s="50"/>
      <c r="G155" s="105"/>
      <c r="H155" s="40"/>
      <c r="I155" s="44"/>
      <c r="J155" s="48" t="s">
        <v>118</v>
      </c>
      <c r="K155" s="49"/>
      <c r="L155" s="42"/>
      <c r="M155" s="86" t="s">
        <v>77</v>
      </c>
      <c r="N155" s="71"/>
      <c r="O155" s="72"/>
      <c r="P155" s="70">
        <v>35</v>
      </c>
      <c r="Q155" s="78"/>
      <c r="R155" s="79"/>
      <c r="S155" s="80"/>
      <c r="T155" s="81">
        <f>SUM(T156:T157)</f>
        <v>4952.4</v>
      </c>
      <c r="U155" s="88">
        <f>SUM(U156:U157)</f>
        <v>2589.1</v>
      </c>
      <c r="V155" s="80"/>
      <c r="W155" s="81">
        <f>SUM(U155/T155*100)</f>
        <v>52.27970277037396</v>
      </c>
      <c r="X155" s="1"/>
    </row>
    <row r="156" spans="1:24" ht="23.25">
      <c r="A156" s="1"/>
      <c r="B156" s="40"/>
      <c r="C156" s="40"/>
      <c r="D156" s="40"/>
      <c r="E156" s="40"/>
      <c r="F156" s="50"/>
      <c r="G156" s="105"/>
      <c r="H156" s="40"/>
      <c r="I156" s="44"/>
      <c r="J156" s="48" t="s">
        <v>41</v>
      </c>
      <c r="K156" s="49"/>
      <c r="L156" s="42"/>
      <c r="M156" s="86"/>
      <c r="N156" s="71"/>
      <c r="O156" s="72"/>
      <c r="P156" s="70"/>
      <c r="Q156" s="78"/>
      <c r="R156" s="79"/>
      <c r="S156" s="80"/>
      <c r="T156" s="81">
        <v>4952.4</v>
      </c>
      <c r="U156" s="88">
        <v>2589.1</v>
      </c>
      <c r="V156" s="80"/>
      <c r="W156" s="81">
        <f>SUM(U156/T156*100)</f>
        <v>52.27970277037396</v>
      </c>
      <c r="X156" s="1"/>
    </row>
    <row r="157" spans="1:24" ht="23.25">
      <c r="A157" s="1"/>
      <c r="B157" s="40"/>
      <c r="C157" s="40"/>
      <c r="D157" s="40"/>
      <c r="E157" s="40"/>
      <c r="F157" s="50"/>
      <c r="G157" s="105"/>
      <c r="H157" s="40"/>
      <c r="I157" s="44"/>
      <c r="J157" s="48" t="s">
        <v>42</v>
      </c>
      <c r="K157" s="49"/>
      <c r="L157" s="42"/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0"/>
      <c r="C158" s="40"/>
      <c r="D158" s="40"/>
      <c r="E158" s="40"/>
      <c r="F158" s="50"/>
      <c r="G158" s="105"/>
      <c r="H158" s="40" t="s">
        <v>119</v>
      </c>
      <c r="I158" s="44"/>
      <c r="J158" s="48" t="s">
        <v>120</v>
      </c>
      <c r="K158" s="49"/>
      <c r="L158" s="42"/>
      <c r="M158" s="86"/>
      <c r="N158" s="71"/>
      <c r="O158" s="72"/>
      <c r="P158" s="70"/>
      <c r="Q158" s="78"/>
      <c r="R158" s="79"/>
      <c r="S158" s="80"/>
      <c r="T158" s="81"/>
      <c r="U158" s="88"/>
      <c r="V158" s="80"/>
      <c r="W158" s="81"/>
      <c r="X158" s="1"/>
    </row>
    <row r="159" spans="1:24" ht="23.25">
      <c r="A159" s="1"/>
      <c r="B159" s="40"/>
      <c r="C159" s="40"/>
      <c r="D159" s="40"/>
      <c r="E159" s="40"/>
      <c r="F159" s="50"/>
      <c r="G159" s="105"/>
      <c r="H159" s="40"/>
      <c r="I159" s="44"/>
      <c r="J159" s="48" t="s">
        <v>121</v>
      </c>
      <c r="K159" s="49"/>
      <c r="L159" s="42"/>
      <c r="M159" s="86" t="s">
        <v>77</v>
      </c>
      <c r="N159" s="71"/>
      <c r="O159" s="72"/>
      <c r="P159" s="70">
        <v>19</v>
      </c>
      <c r="Q159" s="78"/>
      <c r="R159" s="79"/>
      <c r="S159" s="80"/>
      <c r="T159" s="81">
        <f>SUM(T160:T161)</f>
        <v>5375</v>
      </c>
      <c r="U159" s="88">
        <f>SUM(U160:U161)</f>
        <v>2275.9</v>
      </c>
      <c r="V159" s="80"/>
      <c r="W159" s="81">
        <f>SUM(U159/T159*100)</f>
        <v>42.34232558139535</v>
      </c>
      <c r="X159" s="1"/>
    </row>
    <row r="160" spans="1:24" ht="23.25">
      <c r="A160" s="1"/>
      <c r="B160" s="40"/>
      <c r="C160" s="40"/>
      <c r="D160" s="40"/>
      <c r="E160" s="40"/>
      <c r="F160" s="50"/>
      <c r="G160" s="105"/>
      <c r="H160" s="40"/>
      <c r="I160" s="44"/>
      <c r="J160" s="48" t="s">
        <v>41</v>
      </c>
      <c r="K160" s="49"/>
      <c r="L160" s="42"/>
      <c r="M160" s="86"/>
      <c r="N160" s="71"/>
      <c r="O160" s="72"/>
      <c r="P160" s="70"/>
      <c r="Q160" s="78"/>
      <c r="R160" s="79"/>
      <c r="S160" s="80"/>
      <c r="T160" s="81">
        <v>5375</v>
      </c>
      <c r="U160" s="88">
        <v>2275.9</v>
      </c>
      <c r="V160" s="80"/>
      <c r="W160" s="81">
        <f>SUM(U160/T160*100)</f>
        <v>42.34232558139535</v>
      </c>
      <c r="X160" s="1"/>
    </row>
    <row r="161" spans="1:24" ht="23.25">
      <c r="A161" s="1"/>
      <c r="B161" s="40"/>
      <c r="C161" s="40"/>
      <c r="D161" s="40"/>
      <c r="E161" s="40"/>
      <c r="F161" s="50"/>
      <c r="G161" s="105"/>
      <c r="H161" s="40"/>
      <c r="I161" s="44"/>
      <c r="J161" s="48" t="s">
        <v>42</v>
      </c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0"/>
      <c r="C162" s="40"/>
      <c r="D162" s="40"/>
      <c r="E162" s="40"/>
      <c r="F162" s="50"/>
      <c r="G162" s="105"/>
      <c r="H162" s="40" t="s">
        <v>122</v>
      </c>
      <c r="I162" s="44"/>
      <c r="J162" s="48" t="s">
        <v>123</v>
      </c>
      <c r="K162" s="49"/>
      <c r="L162" s="42"/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0"/>
      <c r="C163" s="40"/>
      <c r="D163" s="40"/>
      <c r="E163" s="40"/>
      <c r="F163" s="50"/>
      <c r="G163" s="105"/>
      <c r="H163" s="40"/>
      <c r="I163" s="44"/>
      <c r="J163" s="48" t="s">
        <v>124</v>
      </c>
      <c r="K163" s="49"/>
      <c r="L163" s="42"/>
      <c r="M163" s="86" t="s">
        <v>77</v>
      </c>
      <c r="N163" s="71"/>
      <c r="O163" s="72"/>
      <c r="P163" s="70">
        <v>29</v>
      </c>
      <c r="Q163" s="78"/>
      <c r="R163" s="79"/>
      <c r="S163" s="80"/>
      <c r="T163" s="81">
        <f>SUM(T164:T165)</f>
        <v>5518.8</v>
      </c>
      <c r="U163" s="88">
        <f>SUM(U164:U165)</f>
        <v>2377.6</v>
      </c>
      <c r="V163" s="80"/>
      <c r="W163" s="81">
        <f>SUM(U163/T163*100)</f>
        <v>43.08182938319924</v>
      </c>
      <c r="X163" s="1"/>
    </row>
    <row r="164" spans="1:24" ht="23.25">
      <c r="A164" s="1"/>
      <c r="B164" s="40"/>
      <c r="C164" s="40"/>
      <c r="D164" s="40"/>
      <c r="E164" s="40"/>
      <c r="F164" s="50"/>
      <c r="G164" s="105"/>
      <c r="H164" s="40"/>
      <c r="I164" s="44"/>
      <c r="J164" s="48" t="s">
        <v>41</v>
      </c>
      <c r="K164" s="49"/>
      <c r="L164" s="42"/>
      <c r="M164" s="86"/>
      <c r="N164" s="71"/>
      <c r="O164" s="72"/>
      <c r="P164" s="70"/>
      <c r="Q164" s="78"/>
      <c r="R164" s="79"/>
      <c r="S164" s="80"/>
      <c r="T164" s="81">
        <v>5518.8</v>
      </c>
      <c r="U164" s="88">
        <v>2377.6</v>
      </c>
      <c r="V164" s="80"/>
      <c r="W164" s="81">
        <f>SUM(U164/T164*100)</f>
        <v>43.08182938319924</v>
      </c>
      <c r="X164" s="1"/>
    </row>
    <row r="165" spans="1:24" ht="23.25">
      <c r="A165" s="1"/>
      <c r="B165" s="40"/>
      <c r="C165" s="40"/>
      <c r="D165" s="40"/>
      <c r="E165" s="40"/>
      <c r="F165" s="50"/>
      <c r="G165" s="105"/>
      <c r="H165" s="40"/>
      <c r="I165" s="44"/>
      <c r="J165" s="48" t="s">
        <v>42</v>
      </c>
      <c r="K165" s="49"/>
      <c r="L165" s="42"/>
      <c r="M165" s="86"/>
      <c r="N165" s="71"/>
      <c r="O165" s="72"/>
      <c r="P165" s="70"/>
      <c r="Q165" s="78"/>
      <c r="R165" s="79"/>
      <c r="S165" s="80"/>
      <c r="T165" s="81"/>
      <c r="U165" s="88"/>
      <c r="V165" s="80"/>
      <c r="W165" s="81"/>
      <c r="X165" s="1"/>
    </row>
    <row r="166" spans="1:24" ht="23.25">
      <c r="A166" s="1"/>
      <c r="B166" s="40"/>
      <c r="C166" s="40"/>
      <c r="D166" s="40"/>
      <c r="E166" s="40"/>
      <c r="F166" s="50"/>
      <c r="G166" s="105"/>
      <c r="H166" s="40"/>
      <c r="I166" s="44"/>
      <c r="J166" s="48"/>
      <c r="K166" s="49"/>
      <c r="L166" s="42"/>
      <c r="M166" s="86"/>
      <c r="N166" s="71"/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0"/>
      <c r="C167" s="40"/>
      <c r="D167" s="40"/>
      <c r="E167" s="40"/>
      <c r="F167" s="50" t="s">
        <v>125</v>
      </c>
      <c r="G167" s="105"/>
      <c r="H167" s="40"/>
      <c r="I167" s="44"/>
      <c r="J167" s="48" t="s">
        <v>126</v>
      </c>
      <c r="K167" s="49"/>
      <c r="L167" s="42"/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0"/>
      <c r="C168" s="40"/>
      <c r="D168" s="40"/>
      <c r="E168" s="40"/>
      <c r="F168" s="50"/>
      <c r="G168" s="105"/>
      <c r="H168" s="40"/>
      <c r="I168" s="44"/>
      <c r="J168" s="48" t="s">
        <v>127</v>
      </c>
      <c r="K168" s="49"/>
      <c r="L168" s="42"/>
      <c r="M168" s="86"/>
      <c r="N168" s="71"/>
      <c r="O168" s="72"/>
      <c r="P168" s="70"/>
      <c r="Q168" s="78"/>
      <c r="R168" s="79"/>
      <c r="S168" s="80">
        <f>SUM(S169:S170)</f>
        <v>22838.7</v>
      </c>
      <c r="T168" s="81">
        <f>SUM(T169:T170)</f>
        <v>30141.2</v>
      </c>
      <c r="U168" s="88">
        <f>SUM(U169:U170)</f>
        <v>25101.2</v>
      </c>
      <c r="V168" s="80">
        <f>SUM(U168/S168*100)</f>
        <v>109.90643075131246</v>
      </c>
      <c r="W168" s="81">
        <f>SUM(U168/T168*100)</f>
        <v>83.27870157790666</v>
      </c>
      <c r="X168" s="1"/>
    </row>
    <row r="169" spans="1:24" ht="23.25">
      <c r="A169" s="1"/>
      <c r="B169" s="40"/>
      <c r="C169" s="40"/>
      <c r="D169" s="40"/>
      <c r="E169" s="40"/>
      <c r="F169" s="50"/>
      <c r="G169" s="105"/>
      <c r="H169" s="40"/>
      <c r="I169" s="44"/>
      <c r="J169" s="48" t="s">
        <v>41</v>
      </c>
      <c r="K169" s="49"/>
      <c r="L169" s="42"/>
      <c r="M169" s="86"/>
      <c r="N169" s="71"/>
      <c r="O169" s="72"/>
      <c r="P169" s="70"/>
      <c r="Q169" s="78"/>
      <c r="R169" s="79"/>
      <c r="S169" s="80">
        <f aca="true" t="shared" si="4" ref="S169:U170">SUM(S178)</f>
        <v>22788.7</v>
      </c>
      <c r="T169" s="81">
        <f t="shared" si="4"/>
        <v>30116.2</v>
      </c>
      <c r="U169" s="88">
        <f t="shared" si="4"/>
        <v>25101.2</v>
      </c>
      <c r="V169" s="80">
        <f>SUM(U169/S169*100)</f>
        <v>110.14757313931905</v>
      </c>
      <c r="W169" s="81">
        <f>SUM(U169/T169*100)</f>
        <v>83.3478327279006</v>
      </c>
      <c r="X169" s="1"/>
    </row>
    <row r="170" spans="1:24" ht="23.25">
      <c r="A170" s="1"/>
      <c r="B170" s="40"/>
      <c r="C170" s="40"/>
      <c r="D170" s="40"/>
      <c r="E170" s="40"/>
      <c r="F170" s="50"/>
      <c r="G170" s="105"/>
      <c r="H170" s="40"/>
      <c r="I170" s="44"/>
      <c r="J170" s="48" t="s">
        <v>42</v>
      </c>
      <c r="K170" s="49"/>
      <c r="L170" s="42"/>
      <c r="M170" s="86"/>
      <c r="N170" s="71"/>
      <c r="O170" s="72"/>
      <c r="P170" s="70"/>
      <c r="Q170" s="78"/>
      <c r="R170" s="79"/>
      <c r="S170" s="80">
        <f t="shared" si="4"/>
        <v>50</v>
      </c>
      <c r="T170" s="81">
        <f t="shared" si="4"/>
        <v>25</v>
      </c>
      <c r="U170" s="88">
        <f t="shared" si="4"/>
        <v>0</v>
      </c>
      <c r="V170" s="80">
        <f>SUM(V179)</f>
        <v>0</v>
      </c>
      <c r="W170" s="81">
        <f>SUM(W179)</f>
        <v>0</v>
      </c>
      <c r="X170" s="1"/>
    </row>
    <row r="171" spans="1:24" ht="23.25">
      <c r="A171" s="1"/>
      <c r="B171" s="40"/>
      <c r="C171" s="40"/>
      <c r="D171" s="40"/>
      <c r="E171" s="40"/>
      <c r="F171" s="50"/>
      <c r="G171" s="105"/>
      <c r="H171" s="40"/>
      <c r="I171" s="44"/>
      <c r="J171" s="48"/>
      <c r="K171" s="49"/>
      <c r="L171" s="42"/>
      <c r="M171" s="86"/>
      <c r="N171" s="71"/>
      <c r="O171" s="72"/>
      <c r="P171" s="70"/>
      <c r="Q171" s="78"/>
      <c r="R171" s="79"/>
      <c r="S171" s="80"/>
      <c r="T171" s="81"/>
      <c r="U171" s="88"/>
      <c r="V171" s="80"/>
      <c r="W171" s="81"/>
      <c r="X171" s="1"/>
    </row>
    <row r="172" spans="1:24" ht="23.25">
      <c r="A172" s="1"/>
      <c r="B172" s="40"/>
      <c r="C172" s="40"/>
      <c r="D172" s="40"/>
      <c r="E172" s="40"/>
      <c r="F172" s="50"/>
      <c r="G172" s="105"/>
      <c r="H172" s="40"/>
      <c r="I172" s="44"/>
      <c r="J172" s="48" t="s">
        <v>49</v>
      </c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0"/>
      <c r="C173" s="40"/>
      <c r="D173" s="40"/>
      <c r="E173" s="40"/>
      <c r="F173" s="50"/>
      <c r="G173" s="105"/>
      <c r="H173" s="40"/>
      <c r="I173" s="44"/>
      <c r="J173" s="48" t="s">
        <v>128</v>
      </c>
      <c r="K173" s="49"/>
      <c r="L173" s="42"/>
      <c r="M173" s="86"/>
      <c r="N173" s="71"/>
      <c r="O173" s="72"/>
      <c r="P173" s="70"/>
      <c r="Q173" s="78"/>
      <c r="R173" s="79"/>
      <c r="S173" s="80"/>
      <c r="T173" s="81"/>
      <c r="U173" s="88"/>
      <c r="V173" s="80"/>
      <c r="W173" s="81"/>
      <c r="X173" s="1"/>
    </row>
    <row r="174" spans="1:24" ht="23.25">
      <c r="A174" s="1"/>
      <c r="B174" s="40"/>
      <c r="C174" s="40"/>
      <c r="D174" s="40"/>
      <c r="E174" s="40"/>
      <c r="F174" s="50"/>
      <c r="G174" s="105"/>
      <c r="H174" s="40"/>
      <c r="I174" s="44"/>
      <c r="J174" s="48" t="s">
        <v>129</v>
      </c>
      <c r="K174" s="49"/>
      <c r="L174" s="42"/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40"/>
      <c r="C175" s="40"/>
      <c r="D175" s="40"/>
      <c r="E175" s="40"/>
      <c r="F175" s="50"/>
      <c r="G175" s="105"/>
      <c r="H175" s="40"/>
      <c r="I175" s="44"/>
      <c r="J175" s="48"/>
      <c r="K175" s="49"/>
      <c r="L175" s="42"/>
      <c r="M175" s="86"/>
      <c r="N175" s="71"/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0"/>
      <c r="C176" s="40"/>
      <c r="D176" s="40"/>
      <c r="E176" s="40"/>
      <c r="F176" s="50"/>
      <c r="G176" s="105" t="s">
        <v>52</v>
      </c>
      <c r="H176" s="40"/>
      <c r="I176" s="44"/>
      <c r="J176" s="48" t="s">
        <v>53</v>
      </c>
      <c r="K176" s="49"/>
      <c r="L176" s="42"/>
      <c r="M176" s="86"/>
      <c r="N176" s="71"/>
      <c r="O176" s="72"/>
      <c r="P176" s="70"/>
      <c r="Q176" s="78"/>
      <c r="R176" s="79"/>
      <c r="S176" s="80"/>
      <c r="T176" s="81"/>
      <c r="U176" s="88"/>
      <c r="V176" s="80"/>
      <c r="W176" s="81"/>
      <c r="X176" s="1"/>
    </row>
    <row r="177" spans="1:24" ht="23.25">
      <c r="A177" s="1"/>
      <c r="B177" s="40"/>
      <c r="C177" s="40"/>
      <c r="D177" s="40"/>
      <c r="E177" s="40"/>
      <c r="F177" s="50"/>
      <c r="G177" s="105"/>
      <c r="H177" s="40"/>
      <c r="I177" s="44"/>
      <c r="J177" s="48" t="s">
        <v>54</v>
      </c>
      <c r="K177" s="49"/>
      <c r="L177" s="42"/>
      <c r="M177" s="86"/>
      <c r="N177" s="71"/>
      <c r="O177" s="72"/>
      <c r="P177" s="70"/>
      <c r="Q177" s="78"/>
      <c r="R177" s="79"/>
      <c r="S177" s="80">
        <f>SUM(S178:S179)</f>
        <v>22838.7</v>
      </c>
      <c r="T177" s="81">
        <f>SUM(T178:T179)</f>
        <v>30141.2</v>
      </c>
      <c r="U177" s="88">
        <f>SUM(U178:U179)</f>
        <v>25101.2</v>
      </c>
      <c r="V177" s="80">
        <f>U177/S177*100</f>
        <v>109.90643075131246</v>
      </c>
      <c r="W177" s="81">
        <f>U177/T177*100</f>
        <v>83.27870157790666</v>
      </c>
      <c r="X177" s="1"/>
    </row>
    <row r="178" spans="1:24" ht="23.25">
      <c r="A178" s="1"/>
      <c r="B178" s="40"/>
      <c r="C178" s="40"/>
      <c r="D178" s="40"/>
      <c r="E178" s="40"/>
      <c r="F178" s="50"/>
      <c r="G178" s="105"/>
      <c r="H178" s="40"/>
      <c r="I178" s="44"/>
      <c r="J178" s="48" t="s">
        <v>41</v>
      </c>
      <c r="K178" s="49"/>
      <c r="L178" s="42"/>
      <c r="M178" s="86"/>
      <c r="N178" s="71"/>
      <c r="O178" s="72"/>
      <c r="P178" s="70"/>
      <c r="Q178" s="78"/>
      <c r="R178" s="79"/>
      <c r="S178" s="80">
        <f aca="true" t="shared" si="5" ref="S178:U179">SUM(S192)</f>
        <v>22788.7</v>
      </c>
      <c r="T178" s="81">
        <f t="shared" si="5"/>
        <v>30116.2</v>
      </c>
      <c r="U178" s="88">
        <f t="shared" si="5"/>
        <v>25101.2</v>
      </c>
      <c r="V178" s="80">
        <f>U178/S178*100</f>
        <v>110.14757313931905</v>
      </c>
      <c r="W178" s="81">
        <f>U178/T178*100</f>
        <v>83.3478327279006</v>
      </c>
      <c r="X178" s="1"/>
    </row>
    <row r="179" spans="1:24" ht="23.25">
      <c r="A179" s="1"/>
      <c r="B179" s="40"/>
      <c r="C179" s="40"/>
      <c r="D179" s="40"/>
      <c r="E179" s="40"/>
      <c r="F179" s="50"/>
      <c r="G179" s="105"/>
      <c r="H179" s="40"/>
      <c r="I179" s="44"/>
      <c r="J179" s="48" t="s">
        <v>42</v>
      </c>
      <c r="K179" s="49"/>
      <c r="L179" s="42"/>
      <c r="M179" s="86"/>
      <c r="N179" s="71"/>
      <c r="O179" s="72"/>
      <c r="P179" s="70"/>
      <c r="Q179" s="78"/>
      <c r="R179" s="79"/>
      <c r="S179" s="80">
        <f t="shared" si="5"/>
        <v>50</v>
      </c>
      <c r="T179" s="81">
        <f t="shared" si="5"/>
        <v>25</v>
      </c>
      <c r="U179" s="88">
        <f t="shared" si="5"/>
        <v>0</v>
      </c>
      <c r="V179" s="80"/>
      <c r="W179" s="81"/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148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39</v>
      </c>
      <c r="C190" s="40"/>
      <c r="D190" s="40" t="s">
        <v>43</v>
      </c>
      <c r="E190" s="40" t="s">
        <v>45</v>
      </c>
      <c r="F190" s="50" t="s">
        <v>125</v>
      </c>
      <c r="G190" s="105" t="s">
        <v>52</v>
      </c>
      <c r="H190" s="40" t="s">
        <v>55</v>
      </c>
      <c r="I190" s="44"/>
      <c r="J190" s="48" t="s">
        <v>150</v>
      </c>
      <c r="K190" s="49"/>
      <c r="L190" s="42"/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40"/>
      <c r="C191" s="40"/>
      <c r="D191" s="40"/>
      <c r="E191" s="40"/>
      <c r="F191" s="50"/>
      <c r="G191" s="105"/>
      <c r="H191" s="40"/>
      <c r="I191" s="44"/>
      <c r="J191" s="48" t="s">
        <v>78</v>
      </c>
      <c r="K191" s="49"/>
      <c r="L191" s="42"/>
      <c r="M191" s="86"/>
      <c r="N191" s="71"/>
      <c r="O191" s="72"/>
      <c r="P191" s="70"/>
      <c r="Q191" s="78"/>
      <c r="R191" s="79"/>
      <c r="S191" s="80">
        <f>SUM(S192:S193)</f>
        <v>22838.7</v>
      </c>
      <c r="T191" s="81">
        <f>SUM(T192:T193)</f>
        <v>30141.2</v>
      </c>
      <c r="U191" s="88">
        <f>SUM(U192:U193)</f>
        <v>25101.2</v>
      </c>
      <c r="V191" s="80">
        <f>SUM(U191/S191*100)</f>
        <v>109.90643075131246</v>
      </c>
      <c r="W191" s="81">
        <f>SUM(U191/T191*100)</f>
        <v>83.27870157790666</v>
      </c>
      <c r="X191" s="1"/>
    </row>
    <row r="192" spans="1:24" ht="23.25">
      <c r="A192" s="1"/>
      <c r="B192" s="40"/>
      <c r="C192" s="40"/>
      <c r="D192" s="40"/>
      <c r="E192" s="40"/>
      <c r="F192" s="50"/>
      <c r="G192" s="105"/>
      <c r="H192" s="40"/>
      <c r="I192" s="44"/>
      <c r="J192" s="48" t="s">
        <v>41</v>
      </c>
      <c r="K192" s="49"/>
      <c r="L192" s="42"/>
      <c r="M192" s="86"/>
      <c r="N192" s="71"/>
      <c r="O192" s="72"/>
      <c r="P192" s="70"/>
      <c r="Q192" s="78"/>
      <c r="R192" s="79"/>
      <c r="S192" s="80">
        <v>22788.7</v>
      </c>
      <c r="T192" s="81">
        <v>30116.2</v>
      </c>
      <c r="U192" s="88">
        <v>25101.2</v>
      </c>
      <c r="V192" s="80">
        <f>SUM(U192/S192*100)</f>
        <v>110.14757313931905</v>
      </c>
      <c r="W192" s="81">
        <f>SUM(U192/T192*100)</f>
        <v>83.3478327279006</v>
      </c>
      <c r="X192" s="1"/>
    </row>
    <row r="193" spans="1:24" ht="23.25">
      <c r="A193" s="1"/>
      <c r="B193" s="40"/>
      <c r="C193" s="40"/>
      <c r="D193" s="40"/>
      <c r="E193" s="40"/>
      <c r="F193" s="50"/>
      <c r="G193" s="105"/>
      <c r="H193" s="40"/>
      <c r="I193" s="44"/>
      <c r="J193" s="48" t="s">
        <v>42</v>
      </c>
      <c r="K193" s="49"/>
      <c r="L193" s="42"/>
      <c r="M193" s="86"/>
      <c r="N193" s="71"/>
      <c r="O193" s="72"/>
      <c r="P193" s="70"/>
      <c r="Q193" s="78"/>
      <c r="R193" s="79"/>
      <c r="S193" s="80">
        <v>50</v>
      </c>
      <c r="T193" s="81">
        <v>25</v>
      </c>
      <c r="U193" s="88"/>
      <c r="V193" s="80"/>
      <c r="W193" s="81"/>
      <c r="X193" s="1"/>
    </row>
    <row r="194" spans="1:24" ht="23.25">
      <c r="A194" s="1"/>
      <c r="B194" s="40"/>
      <c r="C194" s="40"/>
      <c r="D194" s="40"/>
      <c r="E194" s="40"/>
      <c r="F194" s="50"/>
      <c r="G194" s="105"/>
      <c r="H194" s="40"/>
      <c r="I194" s="44"/>
      <c r="J194" s="48"/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0"/>
      <c r="C195" s="40"/>
      <c r="D195" s="40"/>
      <c r="E195" s="40"/>
      <c r="F195" s="50" t="s">
        <v>130</v>
      </c>
      <c r="G195" s="105"/>
      <c r="H195" s="40"/>
      <c r="I195" s="44"/>
      <c r="J195" s="48" t="s">
        <v>131</v>
      </c>
      <c r="K195" s="49"/>
      <c r="L195" s="42"/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40"/>
      <c r="C196" s="40"/>
      <c r="D196" s="40"/>
      <c r="E196" s="40"/>
      <c r="F196" s="50"/>
      <c r="G196" s="105"/>
      <c r="H196" s="40"/>
      <c r="I196" s="44"/>
      <c r="J196" s="48" t="s">
        <v>132</v>
      </c>
      <c r="K196" s="49"/>
      <c r="L196" s="42"/>
      <c r="M196" s="86"/>
      <c r="N196" s="71"/>
      <c r="O196" s="72"/>
      <c r="P196" s="70"/>
      <c r="Q196" s="78"/>
      <c r="R196" s="79"/>
      <c r="S196" s="80">
        <f>SUM(S197)</f>
        <v>90010</v>
      </c>
      <c r="T196" s="81">
        <f>SUM(T197)</f>
        <v>0</v>
      </c>
      <c r="U196" s="88">
        <f>SUM(U197)</f>
        <v>0</v>
      </c>
      <c r="V196" s="80">
        <f>SUM(V197)</f>
        <v>0</v>
      </c>
      <c r="W196" s="81">
        <f>SUM(W197)</f>
        <v>0</v>
      </c>
      <c r="X196" s="1"/>
    </row>
    <row r="197" spans="1:24" ht="23.25">
      <c r="A197" s="1"/>
      <c r="B197" s="40"/>
      <c r="C197" s="40"/>
      <c r="D197" s="40"/>
      <c r="E197" s="40"/>
      <c r="F197" s="50"/>
      <c r="G197" s="105"/>
      <c r="H197" s="40"/>
      <c r="I197" s="44"/>
      <c r="J197" s="48" t="s">
        <v>41</v>
      </c>
      <c r="K197" s="49"/>
      <c r="L197" s="42"/>
      <c r="M197" s="86"/>
      <c r="N197" s="71"/>
      <c r="O197" s="72"/>
      <c r="P197" s="70"/>
      <c r="Q197" s="78"/>
      <c r="R197" s="79"/>
      <c r="S197" s="80">
        <f>SUM(S206)</f>
        <v>90010</v>
      </c>
      <c r="T197" s="81">
        <f>SUM(T206)</f>
        <v>0</v>
      </c>
      <c r="U197" s="88">
        <f>SUM(U206)</f>
        <v>0</v>
      </c>
      <c r="V197" s="80">
        <f>SUM(V206)</f>
        <v>0</v>
      </c>
      <c r="W197" s="81">
        <f>SUM(W206)</f>
        <v>0</v>
      </c>
      <c r="X197" s="1"/>
    </row>
    <row r="198" spans="1:24" ht="23.25">
      <c r="A198" s="1"/>
      <c r="B198" s="40"/>
      <c r="C198" s="40"/>
      <c r="D198" s="40"/>
      <c r="E198" s="40"/>
      <c r="F198" s="50"/>
      <c r="G198" s="105"/>
      <c r="H198" s="40"/>
      <c r="I198" s="44"/>
      <c r="J198" s="48" t="s">
        <v>42</v>
      </c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0"/>
      <c r="C199" s="40"/>
      <c r="D199" s="40"/>
      <c r="E199" s="40"/>
      <c r="F199" s="50"/>
      <c r="G199" s="105"/>
      <c r="H199" s="40"/>
      <c r="I199" s="44"/>
      <c r="J199" s="48"/>
      <c r="K199" s="49"/>
      <c r="L199" s="42"/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0"/>
      <c r="C200" s="40"/>
      <c r="D200" s="40"/>
      <c r="E200" s="40"/>
      <c r="F200" s="50"/>
      <c r="G200" s="105"/>
      <c r="H200" s="40"/>
      <c r="I200" s="44"/>
      <c r="J200" s="48" t="s">
        <v>49</v>
      </c>
      <c r="K200" s="49"/>
      <c r="L200" s="42"/>
      <c r="M200" s="86"/>
      <c r="N200" s="71"/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0"/>
      <c r="C201" s="40"/>
      <c r="D201" s="40"/>
      <c r="E201" s="40"/>
      <c r="F201" s="50"/>
      <c r="G201" s="105"/>
      <c r="H201" s="40"/>
      <c r="I201" s="44"/>
      <c r="J201" s="48" t="s">
        <v>133</v>
      </c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0"/>
      <c r="C202" s="40"/>
      <c r="D202" s="40"/>
      <c r="E202" s="40"/>
      <c r="F202" s="50"/>
      <c r="G202" s="105"/>
      <c r="H202" s="40"/>
      <c r="I202" s="44"/>
      <c r="J202" s="48" t="s">
        <v>134</v>
      </c>
      <c r="K202" s="49"/>
      <c r="L202" s="42"/>
      <c r="M202" s="86"/>
      <c r="N202" s="71"/>
      <c r="O202" s="72"/>
      <c r="P202" s="70"/>
      <c r="Q202" s="78"/>
      <c r="R202" s="79"/>
      <c r="S202" s="80"/>
      <c r="T202" s="81"/>
      <c r="U202" s="88"/>
      <c r="V202" s="80"/>
      <c r="W202" s="81"/>
      <c r="X202" s="1"/>
    </row>
    <row r="203" spans="1:24" ht="23.25">
      <c r="A203" s="1"/>
      <c r="B203" s="40"/>
      <c r="C203" s="40"/>
      <c r="D203" s="40"/>
      <c r="E203" s="40"/>
      <c r="F203" s="50"/>
      <c r="G203" s="105"/>
      <c r="H203" s="40"/>
      <c r="I203" s="44"/>
      <c r="J203" s="48"/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0"/>
      <c r="C204" s="40"/>
      <c r="D204" s="40"/>
      <c r="E204" s="40"/>
      <c r="F204" s="50"/>
      <c r="G204" s="105" t="s">
        <v>52</v>
      </c>
      <c r="H204" s="40"/>
      <c r="I204" s="44"/>
      <c r="J204" s="48" t="s">
        <v>53</v>
      </c>
      <c r="K204" s="49"/>
      <c r="L204" s="42"/>
      <c r="M204" s="86"/>
      <c r="N204" s="71"/>
      <c r="O204" s="72"/>
      <c r="P204" s="70"/>
      <c r="Q204" s="78"/>
      <c r="R204" s="79"/>
      <c r="S204" s="80"/>
      <c r="T204" s="81">
        <f>SUM(T205:T206)</f>
        <v>0</v>
      </c>
      <c r="U204" s="88">
        <f>SUM(U205:U206)</f>
        <v>0</v>
      </c>
      <c r="V204" s="80"/>
      <c r="W204" s="81"/>
      <c r="X204" s="1"/>
    </row>
    <row r="205" spans="1:24" ht="23.25">
      <c r="A205" s="1"/>
      <c r="B205" s="40"/>
      <c r="C205" s="40"/>
      <c r="D205" s="40"/>
      <c r="E205" s="40"/>
      <c r="F205" s="50"/>
      <c r="G205" s="105"/>
      <c r="H205" s="40"/>
      <c r="I205" s="44"/>
      <c r="J205" s="48" t="s">
        <v>54</v>
      </c>
      <c r="K205" s="49"/>
      <c r="L205" s="42"/>
      <c r="M205" s="86"/>
      <c r="N205" s="71"/>
      <c r="O205" s="72"/>
      <c r="P205" s="70"/>
      <c r="Q205" s="78"/>
      <c r="R205" s="79"/>
      <c r="S205" s="80">
        <f>SUM(S206)</f>
        <v>90010</v>
      </c>
      <c r="T205" s="81">
        <f>SUM(T210)</f>
        <v>0</v>
      </c>
      <c r="U205" s="88">
        <f>SUM(U210)</f>
        <v>0</v>
      </c>
      <c r="V205" s="80"/>
      <c r="W205" s="81"/>
      <c r="X205" s="1"/>
    </row>
    <row r="206" spans="1:24" ht="23.25">
      <c r="A206" s="1"/>
      <c r="B206" s="40"/>
      <c r="C206" s="40"/>
      <c r="D206" s="40"/>
      <c r="E206" s="40"/>
      <c r="F206" s="50"/>
      <c r="G206" s="105"/>
      <c r="H206" s="40"/>
      <c r="I206" s="44"/>
      <c r="J206" s="48" t="s">
        <v>41</v>
      </c>
      <c r="K206" s="49"/>
      <c r="L206" s="42"/>
      <c r="M206" s="86"/>
      <c r="N206" s="71"/>
      <c r="O206" s="72"/>
      <c r="P206" s="70"/>
      <c r="Q206" s="78"/>
      <c r="R206" s="79"/>
      <c r="S206" s="80">
        <v>90010</v>
      </c>
      <c r="T206" s="81">
        <f>SUM(T211)</f>
        <v>0</v>
      </c>
      <c r="U206" s="88">
        <f>SUM(U211)</f>
        <v>0</v>
      </c>
      <c r="V206" s="80"/>
      <c r="W206" s="81"/>
      <c r="X206" s="1"/>
    </row>
    <row r="207" spans="1:24" ht="23.25">
      <c r="A207" s="1"/>
      <c r="B207" s="40"/>
      <c r="C207" s="40"/>
      <c r="D207" s="40"/>
      <c r="E207" s="40"/>
      <c r="F207" s="50"/>
      <c r="G207" s="105"/>
      <c r="H207" s="40"/>
      <c r="I207" s="44"/>
      <c r="J207" s="48" t="s">
        <v>42</v>
      </c>
      <c r="K207" s="49"/>
      <c r="L207" s="42"/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0"/>
      <c r="C208" s="40"/>
      <c r="D208" s="40"/>
      <c r="E208" s="40"/>
      <c r="F208" s="50"/>
      <c r="G208" s="105"/>
      <c r="H208" s="40"/>
      <c r="I208" s="44"/>
      <c r="J208" s="48"/>
      <c r="K208" s="49"/>
      <c r="L208" s="42"/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40"/>
      <c r="C209" s="40"/>
      <c r="D209" s="40"/>
      <c r="E209" s="40"/>
      <c r="F209" s="50"/>
      <c r="G209" s="105"/>
      <c r="H209" s="40" t="s">
        <v>55</v>
      </c>
      <c r="I209" s="44"/>
      <c r="J209" s="48" t="s">
        <v>150</v>
      </c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0"/>
      <c r="C210" s="40"/>
      <c r="D210" s="40"/>
      <c r="E210" s="40"/>
      <c r="F210" s="50"/>
      <c r="G210" s="105"/>
      <c r="H210" s="40"/>
      <c r="I210" s="44"/>
      <c r="J210" s="48" t="s">
        <v>78</v>
      </c>
      <c r="K210" s="49"/>
      <c r="L210" s="42"/>
      <c r="M210" s="86"/>
      <c r="N210" s="71"/>
      <c r="O210" s="72"/>
      <c r="P210" s="70"/>
      <c r="Q210" s="78"/>
      <c r="R210" s="79"/>
      <c r="S210" s="80">
        <f>SUM(S211:S212)</f>
        <v>90010</v>
      </c>
      <c r="T210" s="81">
        <f>SUM(T211:T212)</f>
        <v>0</v>
      </c>
      <c r="U210" s="88">
        <f>SUM(U211:U212)</f>
        <v>0</v>
      </c>
      <c r="V210" s="80"/>
      <c r="W210" s="81"/>
      <c r="X210" s="1"/>
    </row>
    <row r="211" spans="1:24" ht="23.25">
      <c r="A211" s="1"/>
      <c r="B211" s="40"/>
      <c r="C211" s="40"/>
      <c r="D211" s="40"/>
      <c r="E211" s="40"/>
      <c r="F211" s="50"/>
      <c r="G211" s="105"/>
      <c r="H211" s="40"/>
      <c r="I211" s="44"/>
      <c r="J211" s="48" t="s">
        <v>41</v>
      </c>
      <c r="K211" s="49"/>
      <c r="L211" s="42"/>
      <c r="M211" s="86"/>
      <c r="N211" s="71"/>
      <c r="O211" s="72"/>
      <c r="P211" s="70"/>
      <c r="Q211" s="78"/>
      <c r="R211" s="79"/>
      <c r="S211" s="80">
        <v>90010</v>
      </c>
      <c r="T211" s="81"/>
      <c r="U211" s="88"/>
      <c r="V211" s="80"/>
      <c r="W211" s="81"/>
      <c r="X211" s="1"/>
    </row>
    <row r="212" spans="1:24" ht="23.25">
      <c r="A212" s="1"/>
      <c r="B212" s="40"/>
      <c r="C212" s="40"/>
      <c r="D212" s="40"/>
      <c r="E212" s="40"/>
      <c r="F212" s="50"/>
      <c r="G212" s="105"/>
      <c r="H212" s="40"/>
      <c r="I212" s="44"/>
      <c r="J212" s="48" t="s">
        <v>42</v>
      </c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0"/>
      <c r="C213" s="40"/>
      <c r="D213" s="40"/>
      <c r="E213" s="40"/>
      <c r="F213" s="50"/>
      <c r="G213" s="105"/>
      <c r="H213" s="40"/>
      <c r="I213" s="44"/>
      <c r="J213" s="48"/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0" t="s">
        <v>135</v>
      </c>
      <c r="C214" s="40"/>
      <c r="D214" s="40"/>
      <c r="E214" s="40"/>
      <c r="F214" s="50"/>
      <c r="G214" s="105"/>
      <c r="H214" s="40"/>
      <c r="I214" s="44"/>
      <c r="J214" s="48" t="s">
        <v>136</v>
      </c>
      <c r="K214" s="49"/>
      <c r="L214" s="42"/>
      <c r="M214" s="86"/>
      <c r="N214" s="71"/>
      <c r="O214" s="72"/>
      <c r="P214" s="70"/>
      <c r="Q214" s="78"/>
      <c r="R214" s="79"/>
      <c r="S214" s="80">
        <f>SUM(S215:S216)</f>
        <v>43612.4</v>
      </c>
      <c r="T214" s="81">
        <f>SUM(T215:T216)</f>
        <v>54697.4</v>
      </c>
      <c r="U214" s="88">
        <f>SUM(U215:U216)</f>
        <v>36322</v>
      </c>
      <c r="V214" s="80">
        <f>SUM(U214/S214*100)</f>
        <v>83.28365327292238</v>
      </c>
      <c r="W214" s="81">
        <f>SUM(U214/T214*100)</f>
        <v>66.40535016289623</v>
      </c>
      <c r="X214" s="1"/>
    </row>
    <row r="215" spans="1:24" ht="23.25">
      <c r="A215" s="1"/>
      <c r="B215" s="40"/>
      <c r="C215" s="40"/>
      <c r="D215" s="40"/>
      <c r="E215" s="40"/>
      <c r="F215" s="50"/>
      <c r="G215" s="105"/>
      <c r="H215" s="40"/>
      <c r="I215" s="44"/>
      <c r="J215" s="48" t="s">
        <v>41</v>
      </c>
      <c r="K215" s="49"/>
      <c r="L215" s="42"/>
      <c r="M215" s="86"/>
      <c r="N215" s="71"/>
      <c r="O215" s="72"/>
      <c r="P215" s="70"/>
      <c r="Q215" s="78"/>
      <c r="R215" s="79"/>
      <c r="S215" s="80">
        <f>SUM(S219)</f>
        <v>43612.4</v>
      </c>
      <c r="T215" s="81">
        <f>SUM(T219)</f>
        <v>54697.4</v>
      </c>
      <c r="U215" s="88">
        <f>SUM(U219)</f>
        <v>36322</v>
      </c>
      <c r="V215" s="80">
        <f>SUM(U215/S215*100)</f>
        <v>83.28365327292238</v>
      </c>
      <c r="W215" s="81">
        <f>SUM(U215/T215*100)</f>
        <v>66.40535016289623</v>
      </c>
      <c r="X215" s="1"/>
    </row>
    <row r="216" spans="1:24" ht="23.25">
      <c r="A216" s="1"/>
      <c r="B216" s="40"/>
      <c r="C216" s="40"/>
      <c r="D216" s="40"/>
      <c r="E216" s="40"/>
      <c r="F216" s="50"/>
      <c r="G216" s="105"/>
      <c r="H216" s="40"/>
      <c r="I216" s="44"/>
      <c r="J216" s="48" t="s">
        <v>42</v>
      </c>
      <c r="K216" s="49"/>
      <c r="L216" s="42"/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0"/>
      <c r="C217" s="40"/>
      <c r="D217" s="40"/>
      <c r="E217" s="40"/>
      <c r="F217" s="50"/>
      <c r="G217" s="105"/>
      <c r="H217" s="40"/>
      <c r="I217" s="44"/>
      <c r="J217" s="48"/>
      <c r="K217" s="49"/>
      <c r="L217" s="42"/>
      <c r="M217" s="86"/>
      <c r="N217" s="71"/>
      <c r="O217" s="72"/>
      <c r="P217" s="70"/>
      <c r="Q217" s="78"/>
      <c r="R217" s="79"/>
      <c r="S217" s="80"/>
      <c r="T217" s="81"/>
      <c r="U217" s="88"/>
      <c r="V217" s="80"/>
      <c r="W217" s="81"/>
      <c r="X217" s="1"/>
    </row>
    <row r="218" spans="1:24" ht="23.25">
      <c r="A218" s="1"/>
      <c r="B218" s="40"/>
      <c r="C218" s="40" t="s">
        <v>43</v>
      </c>
      <c r="D218" s="40"/>
      <c r="E218" s="40"/>
      <c r="F218" s="50"/>
      <c r="G218" s="105"/>
      <c r="H218" s="40"/>
      <c r="I218" s="44"/>
      <c r="J218" s="48" t="s">
        <v>137</v>
      </c>
      <c r="K218" s="49"/>
      <c r="L218" s="42"/>
      <c r="M218" s="86"/>
      <c r="N218" s="71"/>
      <c r="O218" s="72"/>
      <c r="P218" s="70"/>
      <c r="Q218" s="78"/>
      <c r="R218" s="79"/>
      <c r="S218" s="80">
        <f>SUM(S219:S220)</f>
        <v>43612.4</v>
      </c>
      <c r="T218" s="81">
        <f>SUM(T219:T220)</f>
        <v>54697.4</v>
      </c>
      <c r="U218" s="88">
        <f>SUM(U219:U220)</f>
        <v>36322</v>
      </c>
      <c r="V218" s="80">
        <f>SUM(U218/S218*100)</f>
        <v>83.28365327292238</v>
      </c>
      <c r="W218" s="81">
        <f>SUM(U218/T218*100)</f>
        <v>66.40535016289623</v>
      </c>
      <c r="X218" s="1"/>
    </row>
    <row r="219" spans="1:24" ht="23.25">
      <c r="A219" s="1"/>
      <c r="B219" s="40"/>
      <c r="C219" s="40"/>
      <c r="D219" s="40"/>
      <c r="E219" s="40"/>
      <c r="F219" s="50"/>
      <c r="G219" s="105"/>
      <c r="H219" s="40"/>
      <c r="I219" s="44"/>
      <c r="J219" s="48" t="s">
        <v>41</v>
      </c>
      <c r="K219" s="49"/>
      <c r="L219" s="42"/>
      <c r="M219" s="86"/>
      <c r="N219" s="71"/>
      <c r="O219" s="72"/>
      <c r="P219" s="70"/>
      <c r="Q219" s="78"/>
      <c r="R219" s="79"/>
      <c r="S219" s="80">
        <f>SUM(S223)</f>
        <v>43612.4</v>
      </c>
      <c r="T219" s="81">
        <f>SUM(T223)</f>
        <v>54697.4</v>
      </c>
      <c r="U219" s="88">
        <f>SUM(U223)</f>
        <v>36322</v>
      </c>
      <c r="V219" s="80">
        <f>SUM(U219/S219*100)</f>
        <v>83.28365327292238</v>
      </c>
      <c r="W219" s="81">
        <f>SUM(U219/T219*100)</f>
        <v>66.40535016289623</v>
      </c>
      <c r="X219" s="1"/>
    </row>
    <row r="220" spans="1:24" ht="23.25">
      <c r="A220" s="1"/>
      <c r="B220" s="40"/>
      <c r="C220" s="40"/>
      <c r="D220" s="40"/>
      <c r="E220" s="40"/>
      <c r="F220" s="50"/>
      <c r="G220" s="105"/>
      <c r="H220" s="40"/>
      <c r="I220" s="44"/>
      <c r="J220" s="48" t="s">
        <v>42</v>
      </c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0"/>
      <c r="C221" s="40"/>
      <c r="D221" s="40"/>
      <c r="E221" s="40"/>
      <c r="F221" s="50"/>
      <c r="G221" s="105"/>
      <c r="H221" s="40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0"/>
      <c r="C222" s="40"/>
      <c r="D222" s="40" t="s">
        <v>43</v>
      </c>
      <c r="E222" s="40"/>
      <c r="F222" s="50"/>
      <c r="G222" s="105"/>
      <c r="H222" s="40"/>
      <c r="I222" s="44"/>
      <c r="J222" s="48" t="s">
        <v>44</v>
      </c>
      <c r="K222" s="49"/>
      <c r="L222" s="42"/>
      <c r="M222" s="86"/>
      <c r="N222" s="71"/>
      <c r="O222" s="72"/>
      <c r="P222" s="70"/>
      <c r="Q222" s="78"/>
      <c r="R222" s="79"/>
      <c r="S222" s="80">
        <f>SUM(S223:S224)</f>
        <v>43612.4</v>
      </c>
      <c r="T222" s="81">
        <f>SUM(T223:T224)</f>
        <v>54697.4</v>
      </c>
      <c r="U222" s="88">
        <f>SUM(U223:U224)</f>
        <v>36322</v>
      </c>
      <c r="V222" s="80">
        <f>SUM(U222/S222*100)</f>
        <v>83.28365327292238</v>
      </c>
      <c r="W222" s="81">
        <f>SUM(U222/T222*100)</f>
        <v>66.40535016289623</v>
      </c>
      <c r="X222" s="1"/>
    </row>
    <row r="223" spans="1:24" ht="23.25">
      <c r="A223" s="1"/>
      <c r="B223" s="40"/>
      <c r="C223" s="40"/>
      <c r="D223" s="40"/>
      <c r="E223" s="40"/>
      <c r="F223" s="50"/>
      <c r="G223" s="105"/>
      <c r="H223" s="40"/>
      <c r="I223" s="44"/>
      <c r="J223" s="48" t="s">
        <v>41</v>
      </c>
      <c r="K223" s="49"/>
      <c r="L223" s="42"/>
      <c r="M223" s="86"/>
      <c r="N223" s="71"/>
      <c r="O223" s="72"/>
      <c r="P223" s="70"/>
      <c r="Q223" s="78"/>
      <c r="R223" s="79"/>
      <c r="S223" s="80">
        <f aca="true" t="shared" si="6" ref="S223:W224">SUM(S236)</f>
        <v>43612.4</v>
      </c>
      <c r="T223" s="81">
        <f t="shared" si="6"/>
        <v>54697.4</v>
      </c>
      <c r="U223" s="88">
        <f t="shared" si="6"/>
        <v>36322</v>
      </c>
      <c r="V223" s="80">
        <f t="shared" si="6"/>
        <v>83.28365327292238</v>
      </c>
      <c r="W223" s="81">
        <f t="shared" si="6"/>
        <v>66.40535016289623</v>
      </c>
      <c r="X223" s="1"/>
    </row>
    <row r="224" spans="1:24" ht="23.25">
      <c r="A224" s="1"/>
      <c r="B224" s="40"/>
      <c r="C224" s="40"/>
      <c r="D224" s="40"/>
      <c r="E224" s="40"/>
      <c r="F224" s="50"/>
      <c r="G224" s="105"/>
      <c r="H224" s="40"/>
      <c r="I224" s="44"/>
      <c r="J224" s="48" t="s">
        <v>42</v>
      </c>
      <c r="K224" s="49"/>
      <c r="L224" s="42"/>
      <c r="M224" s="86"/>
      <c r="N224" s="71"/>
      <c r="O224" s="72"/>
      <c r="P224" s="70"/>
      <c r="Q224" s="78"/>
      <c r="R224" s="79"/>
      <c r="S224" s="80">
        <f t="shared" si="6"/>
        <v>0</v>
      </c>
      <c r="T224" s="81">
        <f t="shared" si="6"/>
        <v>0</v>
      </c>
      <c r="U224" s="88">
        <f t="shared" si="6"/>
        <v>0</v>
      </c>
      <c r="V224" s="80">
        <f t="shared" si="6"/>
        <v>0</v>
      </c>
      <c r="W224" s="81">
        <f t="shared" si="6"/>
        <v>0</v>
      </c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149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135</v>
      </c>
      <c r="C235" s="40" t="s">
        <v>43</v>
      </c>
      <c r="D235" s="40" t="s">
        <v>43</v>
      </c>
      <c r="E235" s="40" t="s">
        <v>45</v>
      </c>
      <c r="F235" s="50"/>
      <c r="G235" s="105"/>
      <c r="H235" s="40"/>
      <c r="I235" s="44"/>
      <c r="J235" s="48" t="s">
        <v>46</v>
      </c>
      <c r="K235" s="49"/>
      <c r="L235" s="42"/>
      <c r="M235" s="86"/>
      <c r="N235" s="71"/>
      <c r="O235" s="72"/>
      <c r="P235" s="70"/>
      <c r="Q235" s="78"/>
      <c r="R235" s="79"/>
      <c r="S235" s="80">
        <f>SUM(S238:S239)</f>
        <v>43612.4</v>
      </c>
      <c r="T235" s="81">
        <f>SUM(T238:T239)</f>
        <v>54697.4</v>
      </c>
      <c r="U235" s="88">
        <f>SUM(U238:U239)</f>
        <v>36322</v>
      </c>
      <c r="V235" s="80">
        <f>SUM(U235/S235*100)</f>
        <v>83.28365327292238</v>
      </c>
      <c r="W235" s="81">
        <f>SUM(U235/T235*100)</f>
        <v>66.40535016289623</v>
      </c>
      <c r="X235" s="1"/>
    </row>
    <row r="236" spans="1:24" ht="23.25">
      <c r="A236" s="1"/>
      <c r="B236" s="40"/>
      <c r="C236" s="40"/>
      <c r="D236" s="40"/>
      <c r="E236" s="40"/>
      <c r="F236" s="50"/>
      <c r="G236" s="105"/>
      <c r="H236" s="40"/>
      <c r="I236" s="44"/>
      <c r="J236" s="48" t="s">
        <v>41</v>
      </c>
      <c r="K236" s="49"/>
      <c r="L236" s="42"/>
      <c r="M236" s="86"/>
      <c r="N236" s="71"/>
      <c r="O236" s="72"/>
      <c r="P236" s="70"/>
      <c r="Q236" s="78"/>
      <c r="R236" s="79"/>
      <c r="S236" s="80">
        <f>SUM(S240)</f>
        <v>43612.4</v>
      </c>
      <c r="T236" s="81">
        <f>SUM(T240)</f>
        <v>54697.4</v>
      </c>
      <c r="U236" s="88">
        <f>SUM(U240)</f>
        <v>36322</v>
      </c>
      <c r="V236" s="80">
        <f>SUM(U236/S236*100)</f>
        <v>83.28365327292238</v>
      </c>
      <c r="W236" s="81">
        <f>SUM(U236/T236*100)</f>
        <v>66.40535016289623</v>
      </c>
      <c r="X236" s="1"/>
    </row>
    <row r="237" spans="1:24" ht="23.25">
      <c r="A237" s="1"/>
      <c r="B237" s="40"/>
      <c r="C237" s="40"/>
      <c r="D237" s="40"/>
      <c r="E237" s="40"/>
      <c r="F237" s="50"/>
      <c r="G237" s="105"/>
      <c r="H237" s="40"/>
      <c r="I237" s="44"/>
      <c r="J237" s="48" t="s">
        <v>42</v>
      </c>
      <c r="K237" s="49"/>
      <c r="L237" s="42"/>
      <c r="M237" s="86"/>
      <c r="N237" s="71"/>
      <c r="O237" s="72"/>
      <c r="P237" s="70"/>
      <c r="Q237" s="78"/>
      <c r="R237" s="79"/>
      <c r="S237" s="80"/>
      <c r="T237" s="81"/>
      <c r="U237" s="88"/>
      <c r="V237" s="80"/>
      <c r="W237" s="81"/>
      <c r="X237" s="1"/>
    </row>
    <row r="238" spans="1:24" ht="23.25">
      <c r="A238" s="1"/>
      <c r="B238" s="40"/>
      <c r="C238" s="40"/>
      <c r="D238" s="40"/>
      <c r="E238" s="40"/>
      <c r="F238" s="50"/>
      <c r="G238" s="105"/>
      <c r="H238" s="40"/>
      <c r="I238" s="44"/>
      <c r="J238" s="48"/>
      <c r="K238" s="49"/>
      <c r="L238" s="42"/>
      <c r="M238" s="86"/>
      <c r="N238" s="71"/>
      <c r="O238" s="72"/>
      <c r="P238" s="70"/>
      <c r="Q238" s="78"/>
      <c r="R238" s="79"/>
      <c r="S238" s="80"/>
      <c r="T238" s="81"/>
      <c r="U238" s="88"/>
      <c r="V238" s="80"/>
      <c r="W238" s="81"/>
      <c r="X238" s="1"/>
    </row>
    <row r="239" spans="1:24" ht="23.25">
      <c r="A239" s="1"/>
      <c r="B239" s="40"/>
      <c r="C239" s="40"/>
      <c r="D239" s="40"/>
      <c r="E239" s="40"/>
      <c r="F239" s="50" t="s">
        <v>138</v>
      </c>
      <c r="G239" s="105"/>
      <c r="H239" s="40"/>
      <c r="I239" s="44"/>
      <c r="J239" s="48" t="s">
        <v>139</v>
      </c>
      <c r="K239" s="49"/>
      <c r="L239" s="42"/>
      <c r="M239" s="86"/>
      <c r="N239" s="71"/>
      <c r="O239" s="72"/>
      <c r="P239" s="70"/>
      <c r="Q239" s="78"/>
      <c r="R239" s="79"/>
      <c r="S239" s="80">
        <f>SUM(S240:S241)</f>
        <v>43612.4</v>
      </c>
      <c r="T239" s="81">
        <f>SUM(T240:T241)</f>
        <v>54697.4</v>
      </c>
      <c r="U239" s="88">
        <f>SUM(U240:U241)</f>
        <v>36322</v>
      </c>
      <c r="V239" s="80">
        <f>SUM(U239/S239*100)</f>
        <v>83.28365327292238</v>
      </c>
      <c r="W239" s="81">
        <f>SUM(U239/T239*100)</f>
        <v>66.40535016289623</v>
      </c>
      <c r="X239" s="1"/>
    </row>
    <row r="240" spans="1:24" ht="23.25">
      <c r="A240" s="1"/>
      <c r="B240" s="40"/>
      <c r="C240" s="40"/>
      <c r="D240" s="40"/>
      <c r="E240" s="40"/>
      <c r="F240" s="50"/>
      <c r="G240" s="105"/>
      <c r="H240" s="40"/>
      <c r="I240" s="44"/>
      <c r="J240" s="48" t="s">
        <v>41</v>
      </c>
      <c r="K240" s="49"/>
      <c r="L240" s="42"/>
      <c r="M240" s="86"/>
      <c r="N240" s="71"/>
      <c r="O240" s="72"/>
      <c r="P240" s="70"/>
      <c r="Q240" s="78"/>
      <c r="R240" s="79"/>
      <c r="S240" s="80">
        <f>SUM(S252)</f>
        <v>43612.4</v>
      </c>
      <c r="T240" s="81">
        <f>SUM(T252)</f>
        <v>54697.4</v>
      </c>
      <c r="U240" s="88">
        <f>SUM(U252)</f>
        <v>36322</v>
      </c>
      <c r="V240" s="80">
        <f>SUM(V252)</f>
        <v>83.28365327292238</v>
      </c>
      <c r="W240" s="81">
        <f>SUM(W252)</f>
        <v>66.40535016289623</v>
      </c>
      <c r="X240" s="1"/>
    </row>
    <row r="241" spans="1:24" ht="23.25">
      <c r="A241" s="1"/>
      <c r="B241" s="40"/>
      <c r="C241" s="40"/>
      <c r="D241" s="40"/>
      <c r="E241" s="40"/>
      <c r="F241" s="50"/>
      <c r="G241" s="105"/>
      <c r="H241" s="40"/>
      <c r="I241" s="44"/>
      <c r="J241" s="48" t="s">
        <v>42</v>
      </c>
      <c r="K241" s="49"/>
      <c r="L241" s="42"/>
      <c r="M241" s="86"/>
      <c r="N241" s="71"/>
      <c r="O241" s="72"/>
      <c r="P241" s="70"/>
      <c r="Q241" s="78"/>
      <c r="R241" s="79"/>
      <c r="S241" s="80"/>
      <c r="T241" s="81"/>
      <c r="U241" s="88"/>
      <c r="V241" s="80"/>
      <c r="W241" s="81"/>
      <c r="X241" s="1"/>
    </row>
    <row r="242" spans="1:24" ht="23.25">
      <c r="A242" s="1"/>
      <c r="B242" s="40"/>
      <c r="C242" s="40"/>
      <c r="D242" s="40"/>
      <c r="E242" s="40"/>
      <c r="F242" s="50"/>
      <c r="G242" s="105"/>
      <c r="H242" s="40"/>
      <c r="I242" s="44"/>
      <c r="J242" s="48"/>
      <c r="K242" s="49"/>
      <c r="L242" s="42"/>
      <c r="M242" s="86"/>
      <c r="N242" s="71"/>
      <c r="O242" s="72"/>
      <c r="P242" s="70"/>
      <c r="Q242" s="78"/>
      <c r="R242" s="79"/>
      <c r="S242" s="80"/>
      <c r="T242" s="81"/>
      <c r="U242" s="88"/>
      <c r="V242" s="80"/>
      <c r="W242" s="81"/>
      <c r="X242" s="1"/>
    </row>
    <row r="243" spans="1:24" ht="23.25">
      <c r="A243" s="1"/>
      <c r="B243" s="40"/>
      <c r="C243" s="40"/>
      <c r="D243" s="40"/>
      <c r="E243" s="40"/>
      <c r="F243" s="50"/>
      <c r="G243" s="105"/>
      <c r="H243" s="40"/>
      <c r="I243" s="44"/>
      <c r="J243" s="48" t="s">
        <v>49</v>
      </c>
      <c r="K243" s="49"/>
      <c r="L243" s="42"/>
      <c r="M243" s="86"/>
      <c r="N243" s="71"/>
      <c r="O243" s="72"/>
      <c r="P243" s="70"/>
      <c r="Q243" s="78"/>
      <c r="R243" s="79"/>
      <c r="S243" s="80"/>
      <c r="T243" s="81"/>
      <c r="U243" s="88"/>
      <c r="V243" s="80"/>
      <c r="W243" s="81"/>
      <c r="X243" s="1"/>
    </row>
    <row r="244" spans="1:24" ht="23.25">
      <c r="A244" s="1"/>
      <c r="B244" s="40"/>
      <c r="C244" s="40"/>
      <c r="D244" s="40"/>
      <c r="E244" s="40"/>
      <c r="F244" s="50"/>
      <c r="G244" s="105"/>
      <c r="H244" s="40"/>
      <c r="I244" s="44"/>
      <c r="J244" s="48" t="s">
        <v>153</v>
      </c>
      <c r="K244" s="49"/>
      <c r="L244" s="42"/>
      <c r="M244" s="86"/>
      <c r="N244" s="71"/>
      <c r="O244" s="72"/>
      <c r="P244" s="70"/>
      <c r="Q244" s="78"/>
      <c r="R244" s="79"/>
      <c r="S244" s="80"/>
      <c r="T244" s="81"/>
      <c r="U244" s="88"/>
      <c r="V244" s="80"/>
      <c r="W244" s="81"/>
      <c r="X244" s="1"/>
    </row>
    <row r="245" spans="1:24" ht="23.25">
      <c r="A245" s="1"/>
      <c r="B245" s="40"/>
      <c r="C245" s="40"/>
      <c r="D245" s="40"/>
      <c r="E245" s="40"/>
      <c r="F245" s="50"/>
      <c r="G245" s="105"/>
      <c r="H245" s="40"/>
      <c r="I245" s="44"/>
      <c r="J245" s="48" t="s">
        <v>140</v>
      </c>
      <c r="K245" s="49"/>
      <c r="L245" s="42"/>
      <c r="M245" s="86"/>
      <c r="N245" s="71"/>
      <c r="O245" s="72"/>
      <c r="P245" s="70"/>
      <c r="Q245" s="78"/>
      <c r="R245" s="79"/>
      <c r="S245" s="80"/>
      <c r="T245" s="81"/>
      <c r="U245" s="88"/>
      <c r="V245" s="80"/>
      <c r="W245" s="81"/>
      <c r="X245" s="1"/>
    </row>
    <row r="246" spans="1:24" ht="23.25">
      <c r="A246" s="1"/>
      <c r="B246" s="40"/>
      <c r="C246" s="40"/>
      <c r="D246" s="40"/>
      <c r="E246" s="40"/>
      <c r="F246" s="50"/>
      <c r="G246" s="105"/>
      <c r="H246" s="40"/>
      <c r="I246" s="44"/>
      <c r="J246" s="48" t="s">
        <v>141</v>
      </c>
      <c r="K246" s="49"/>
      <c r="L246" s="42"/>
      <c r="M246" s="86"/>
      <c r="N246" s="71"/>
      <c r="O246" s="72"/>
      <c r="P246" s="70"/>
      <c r="Q246" s="78"/>
      <c r="R246" s="79"/>
      <c r="S246" s="80"/>
      <c r="T246" s="81"/>
      <c r="U246" s="88"/>
      <c r="V246" s="80"/>
      <c r="W246" s="81"/>
      <c r="X246" s="1"/>
    </row>
    <row r="247" spans="1:24" ht="23.25">
      <c r="A247" s="1"/>
      <c r="B247" s="40"/>
      <c r="C247" s="40"/>
      <c r="D247" s="40"/>
      <c r="E247" s="40"/>
      <c r="F247" s="50"/>
      <c r="G247" s="105"/>
      <c r="H247" s="40"/>
      <c r="I247" s="44"/>
      <c r="J247" s="48" t="s">
        <v>142</v>
      </c>
      <c r="K247" s="49"/>
      <c r="L247" s="42"/>
      <c r="M247" s="86"/>
      <c r="N247" s="71"/>
      <c r="O247" s="72"/>
      <c r="P247" s="70"/>
      <c r="Q247" s="78"/>
      <c r="R247" s="79"/>
      <c r="S247" s="80"/>
      <c r="T247" s="81"/>
      <c r="U247" s="88"/>
      <c r="V247" s="80"/>
      <c r="W247" s="81"/>
      <c r="X247" s="1"/>
    </row>
    <row r="248" spans="1:24" ht="23.25">
      <c r="A248" s="1"/>
      <c r="B248" s="40"/>
      <c r="C248" s="40"/>
      <c r="D248" s="40"/>
      <c r="E248" s="40"/>
      <c r="F248" s="50"/>
      <c r="G248" s="105"/>
      <c r="H248" s="40"/>
      <c r="I248" s="44"/>
      <c r="J248" s="48" t="s">
        <v>143</v>
      </c>
      <c r="K248" s="49"/>
      <c r="L248" s="42"/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0"/>
      <c r="C249" s="40"/>
      <c r="D249" s="40"/>
      <c r="E249" s="40"/>
      <c r="F249" s="50"/>
      <c r="G249" s="105"/>
      <c r="H249" s="40"/>
      <c r="I249" s="44"/>
      <c r="J249" s="48"/>
      <c r="K249" s="49"/>
      <c r="L249" s="42"/>
      <c r="M249" s="86"/>
      <c r="N249" s="71"/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40"/>
      <c r="C250" s="40"/>
      <c r="D250" s="40"/>
      <c r="E250" s="40"/>
      <c r="F250" s="50"/>
      <c r="G250" s="105" t="s">
        <v>52</v>
      </c>
      <c r="H250" s="40"/>
      <c r="I250" s="44"/>
      <c r="J250" s="48" t="s">
        <v>144</v>
      </c>
      <c r="K250" s="49"/>
      <c r="L250" s="42"/>
      <c r="M250" s="86"/>
      <c r="N250" s="71"/>
      <c r="O250" s="72"/>
      <c r="P250" s="70"/>
      <c r="Q250" s="78"/>
      <c r="R250" s="79"/>
      <c r="S250" s="80"/>
      <c r="T250" s="81"/>
      <c r="U250" s="88"/>
      <c r="V250" s="80"/>
      <c r="W250" s="81"/>
      <c r="X250" s="1"/>
    </row>
    <row r="251" spans="1:24" ht="23.25">
      <c r="A251" s="1"/>
      <c r="B251" s="40"/>
      <c r="C251" s="40"/>
      <c r="D251" s="40"/>
      <c r="E251" s="40"/>
      <c r="F251" s="50"/>
      <c r="G251" s="105"/>
      <c r="H251" s="40"/>
      <c r="I251" s="44"/>
      <c r="J251" s="48" t="s">
        <v>54</v>
      </c>
      <c r="K251" s="49"/>
      <c r="L251" s="42"/>
      <c r="M251" s="86"/>
      <c r="N251" s="71"/>
      <c r="O251" s="72"/>
      <c r="P251" s="70"/>
      <c r="Q251" s="78"/>
      <c r="R251" s="79"/>
      <c r="S251" s="80">
        <f aca="true" t="shared" si="7" ref="S251:U252">SUM(S256)</f>
        <v>43612.4</v>
      </c>
      <c r="T251" s="81">
        <f t="shared" si="7"/>
        <v>54697.4</v>
      </c>
      <c r="U251" s="88">
        <f t="shared" si="7"/>
        <v>36322</v>
      </c>
      <c r="V251" s="80">
        <f>SUM(U251/S251*100)</f>
        <v>83.28365327292238</v>
      </c>
      <c r="W251" s="81">
        <f>SUM(U251/T251*100)</f>
        <v>66.40535016289623</v>
      </c>
      <c r="X251" s="1"/>
    </row>
    <row r="252" spans="1:24" ht="23.25">
      <c r="A252" s="1"/>
      <c r="B252" s="40"/>
      <c r="C252" s="40"/>
      <c r="D252" s="40"/>
      <c r="E252" s="40"/>
      <c r="F252" s="50"/>
      <c r="G252" s="105"/>
      <c r="H252" s="40"/>
      <c r="I252" s="44"/>
      <c r="J252" s="48" t="s">
        <v>41</v>
      </c>
      <c r="K252" s="49"/>
      <c r="L252" s="42"/>
      <c r="M252" s="86"/>
      <c r="N252" s="71"/>
      <c r="O252" s="72"/>
      <c r="P252" s="70"/>
      <c r="Q252" s="78"/>
      <c r="R252" s="79"/>
      <c r="S252" s="80">
        <f t="shared" si="7"/>
        <v>43612.4</v>
      </c>
      <c r="T252" s="81">
        <f t="shared" si="7"/>
        <v>54697.4</v>
      </c>
      <c r="U252" s="88">
        <f t="shared" si="7"/>
        <v>36322</v>
      </c>
      <c r="V252" s="80">
        <f>SUM(U252/S252*100)</f>
        <v>83.28365327292238</v>
      </c>
      <c r="W252" s="81">
        <f>SUM(U252/T252*100)</f>
        <v>66.40535016289623</v>
      </c>
      <c r="X252" s="1"/>
    </row>
    <row r="253" spans="1:24" ht="23.25">
      <c r="A253" s="1"/>
      <c r="B253" s="40"/>
      <c r="C253" s="40"/>
      <c r="D253" s="40"/>
      <c r="E253" s="40"/>
      <c r="F253" s="50"/>
      <c r="G253" s="105"/>
      <c r="H253" s="40"/>
      <c r="I253" s="44"/>
      <c r="J253" s="48" t="s">
        <v>42</v>
      </c>
      <c r="K253" s="49"/>
      <c r="L253" s="42"/>
      <c r="M253" s="86"/>
      <c r="N253" s="71"/>
      <c r="O253" s="72"/>
      <c r="P253" s="70"/>
      <c r="Q253" s="78"/>
      <c r="R253" s="79"/>
      <c r="S253" s="80"/>
      <c r="T253" s="81"/>
      <c r="U253" s="88"/>
      <c r="V253" s="80"/>
      <c r="W253" s="81"/>
      <c r="X253" s="1"/>
    </row>
    <row r="254" spans="1:24" ht="23.25">
      <c r="A254" s="1"/>
      <c r="B254" s="40"/>
      <c r="C254" s="40"/>
      <c r="D254" s="40"/>
      <c r="E254" s="40"/>
      <c r="F254" s="50"/>
      <c r="G254" s="105"/>
      <c r="H254" s="40"/>
      <c r="I254" s="44"/>
      <c r="J254" s="48"/>
      <c r="K254" s="49"/>
      <c r="L254" s="42"/>
      <c r="M254" s="86"/>
      <c r="N254" s="71"/>
      <c r="O254" s="72"/>
      <c r="P254" s="70"/>
      <c r="Q254" s="78"/>
      <c r="R254" s="79"/>
      <c r="S254" s="80"/>
      <c r="T254" s="81"/>
      <c r="U254" s="88"/>
      <c r="V254" s="80"/>
      <c r="W254" s="81"/>
      <c r="X254" s="1"/>
    </row>
    <row r="255" spans="1:24" ht="23.25">
      <c r="A255" s="1"/>
      <c r="B255" s="40"/>
      <c r="C255" s="40"/>
      <c r="D255" s="40"/>
      <c r="E255" s="40"/>
      <c r="F255" s="50"/>
      <c r="G255" s="105"/>
      <c r="H255" s="40" t="s">
        <v>55</v>
      </c>
      <c r="I255" s="44"/>
      <c r="J255" s="48" t="s">
        <v>150</v>
      </c>
      <c r="K255" s="49"/>
      <c r="L255" s="42"/>
      <c r="M255" s="86"/>
      <c r="N255" s="71"/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40"/>
      <c r="C256" s="40"/>
      <c r="D256" s="40"/>
      <c r="E256" s="40"/>
      <c r="F256" s="50"/>
      <c r="G256" s="105"/>
      <c r="H256" s="40"/>
      <c r="I256" s="44"/>
      <c r="J256" s="48" t="s">
        <v>78</v>
      </c>
      <c r="K256" s="49"/>
      <c r="L256" s="42"/>
      <c r="M256" s="86"/>
      <c r="N256" s="71"/>
      <c r="O256" s="72"/>
      <c r="P256" s="70"/>
      <c r="Q256" s="78"/>
      <c r="R256" s="79"/>
      <c r="S256" s="80">
        <f>SUM(S257:S258)</f>
        <v>43612.4</v>
      </c>
      <c r="T256" s="81">
        <f>SUM(T257:T258)</f>
        <v>54697.4</v>
      </c>
      <c r="U256" s="88">
        <v>36322</v>
      </c>
      <c r="V256" s="80">
        <f>SUM(U256/S256*100)</f>
        <v>83.28365327292238</v>
      </c>
      <c r="W256" s="81">
        <f>SUM(U256/T256*100)</f>
        <v>66.40535016289623</v>
      </c>
      <c r="X256" s="1"/>
    </row>
    <row r="257" spans="1:24" ht="23.25">
      <c r="A257" s="1"/>
      <c r="B257" s="40"/>
      <c r="C257" s="40"/>
      <c r="D257" s="40"/>
      <c r="E257" s="40"/>
      <c r="F257" s="50"/>
      <c r="G257" s="105"/>
      <c r="H257" s="40"/>
      <c r="I257" s="44"/>
      <c r="J257" s="48" t="s">
        <v>41</v>
      </c>
      <c r="K257" s="49"/>
      <c r="L257" s="42"/>
      <c r="M257" s="86"/>
      <c r="N257" s="71"/>
      <c r="O257" s="72"/>
      <c r="P257" s="70"/>
      <c r="Q257" s="78"/>
      <c r="R257" s="79"/>
      <c r="S257" s="80">
        <v>43612.4</v>
      </c>
      <c r="T257" s="81">
        <v>54697.4</v>
      </c>
      <c r="U257" s="88">
        <v>36322</v>
      </c>
      <c r="V257" s="80">
        <f>SUM(U257/S257*100)</f>
        <v>83.28365327292238</v>
      </c>
      <c r="W257" s="81">
        <f>SUM(U257/T257*100)</f>
        <v>66.40535016289623</v>
      </c>
      <c r="X257" s="1"/>
    </row>
    <row r="258" spans="1:24" ht="23.25">
      <c r="A258" s="1"/>
      <c r="B258" s="40"/>
      <c r="C258" s="40"/>
      <c r="D258" s="40"/>
      <c r="E258" s="40"/>
      <c r="F258" s="50"/>
      <c r="G258" s="105"/>
      <c r="H258" s="40"/>
      <c r="I258" s="44"/>
      <c r="J258" s="48" t="s">
        <v>42</v>
      </c>
      <c r="K258" s="49"/>
      <c r="L258" s="42"/>
      <c r="M258" s="86"/>
      <c r="N258" s="71"/>
      <c r="O258" s="72"/>
      <c r="P258" s="70"/>
      <c r="Q258" s="78"/>
      <c r="R258" s="79"/>
      <c r="S258" s="80"/>
      <c r="T258" s="81"/>
      <c r="U258" s="88"/>
      <c r="V258" s="80"/>
      <c r="W258" s="81"/>
      <c r="X258" s="1"/>
    </row>
    <row r="259" spans="1:24" ht="23.25">
      <c r="A259" s="1"/>
      <c r="B259" s="40"/>
      <c r="C259" s="40"/>
      <c r="D259" s="40"/>
      <c r="E259" s="40"/>
      <c r="F259" s="50"/>
      <c r="G259" s="105"/>
      <c r="H259" s="40"/>
      <c r="I259" s="44"/>
      <c r="J259" s="48"/>
      <c r="K259" s="49"/>
      <c r="L259" s="42"/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0"/>
      <c r="C260" s="40"/>
      <c r="D260" s="40"/>
      <c r="E260" s="40"/>
      <c r="F260" s="50"/>
      <c r="G260" s="105"/>
      <c r="H260" s="40"/>
      <c r="I260" s="44"/>
      <c r="J260" s="91" t="s">
        <v>155</v>
      </c>
      <c r="K260" s="92"/>
      <c r="L260" s="93"/>
      <c r="M260" s="94"/>
      <c r="N260" s="95"/>
      <c r="O260" s="96"/>
      <c r="P260" s="97"/>
      <c r="Q260" s="98"/>
      <c r="R260" s="99"/>
      <c r="S260" s="100"/>
      <c r="T260" s="101"/>
      <c r="U260" s="102"/>
      <c r="V260" s="100"/>
      <c r="W260" s="101"/>
      <c r="X260" s="1"/>
    </row>
    <row r="261" spans="1:24" ht="23.25">
      <c r="A261" s="1"/>
      <c r="B261" s="40"/>
      <c r="C261" s="40"/>
      <c r="D261" s="40"/>
      <c r="E261" s="40"/>
      <c r="F261" s="50"/>
      <c r="G261" s="105"/>
      <c r="H261" s="40"/>
      <c r="I261" s="44"/>
      <c r="J261" s="91" t="s">
        <v>154</v>
      </c>
      <c r="K261" s="92"/>
      <c r="L261" s="93"/>
      <c r="M261" s="94"/>
      <c r="N261" s="95"/>
      <c r="O261" s="96"/>
      <c r="P261" s="97"/>
      <c r="Q261" s="98"/>
      <c r="R261" s="99"/>
      <c r="S261" s="100">
        <f>SUM(S262:S263)</f>
        <v>629116.1</v>
      </c>
      <c r="T261" s="101">
        <f>SUM(T262:T263)</f>
        <v>683103.9</v>
      </c>
      <c r="U261" s="102">
        <f>SUM(U262:U263)</f>
        <v>621004.0999999999</v>
      </c>
      <c r="V261" s="100">
        <f>SUM(U261/S261*100)</f>
        <v>98.71057186423936</v>
      </c>
      <c r="W261" s="101">
        <f>SUM(U261/T261*100)</f>
        <v>90.909172089341</v>
      </c>
      <c r="X261" s="1"/>
    </row>
    <row r="262" spans="1:24" ht="23.25">
      <c r="A262" s="1"/>
      <c r="B262" s="40"/>
      <c r="C262" s="40"/>
      <c r="D262" s="40"/>
      <c r="E262" s="40"/>
      <c r="F262" s="50"/>
      <c r="G262" s="105"/>
      <c r="H262" s="40"/>
      <c r="I262" s="44"/>
      <c r="J262" s="91" t="s">
        <v>41</v>
      </c>
      <c r="K262" s="92"/>
      <c r="L262" s="93"/>
      <c r="M262" s="94"/>
      <c r="N262" s="95"/>
      <c r="O262" s="96"/>
      <c r="P262" s="97"/>
      <c r="Q262" s="98"/>
      <c r="R262" s="99"/>
      <c r="S262" s="100">
        <f aca="true" t="shared" si="8" ref="S262:U263">SUM(S215+S14)</f>
        <v>629016.1</v>
      </c>
      <c r="T262" s="101">
        <f t="shared" si="8"/>
        <v>683003.9</v>
      </c>
      <c r="U262" s="102">
        <f t="shared" si="8"/>
        <v>620954.0999999999</v>
      </c>
      <c r="V262" s="100">
        <f>SUM(U262/S262*100)</f>
        <v>98.71831579509647</v>
      </c>
      <c r="W262" s="101">
        <f>SUM(U262/T262*100)</f>
        <v>90.9151616850211</v>
      </c>
      <c r="X262" s="1"/>
    </row>
    <row r="263" spans="1:24" ht="23.25">
      <c r="A263" s="1"/>
      <c r="B263" s="40"/>
      <c r="C263" s="40"/>
      <c r="D263" s="40"/>
      <c r="E263" s="40"/>
      <c r="F263" s="50"/>
      <c r="G263" s="105"/>
      <c r="H263" s="40"/>
      <c r="I263" s="44"/>
      <c r="J263" s="91" t="s">
        <v>42</v>
      </c>
      <c r="K263" s="92"/>
      <c r="L263" s="93"/>
      <c r="M263" s="94"/>
      <c r="N263" s="95"/>
      <c r="O263" s="96"/>
      <c r="P263" s="97"/>
      <c r="Q263" s="98"/>
      <c r="R263" s="99"/>
      <c r="S263" s="100">
        <f t="shared" si="8"/>
        <v>100</v>
      </c>
      <c r="T263" s="101">
        <f t="shared" si="8"/>
        <v>100</v>
      </c>
      <c r="U263" s="102">
        <f t="shared" si="8"/>
        <v>50</v>
      </c>
      <c r="V263" s="100">
        <f>SUM(U263/S263*100)</f>
        <v>50</v>
      </c>
      <c r="W263" s="101">
        <f>SUM(U263/T263*100)</f>
        <v>50</v>
      </c>
      <c r="X263" s="1"/>
    </row>
    <row r="264" spans="1:24" ht="23.25">
      <c r="A264" s="1"/>
      <c r="B264" s="40"/>
      <c r="C264" s="40"/>
      <c r="D264" s="40"/>
      <c r="E264" s="40"/>
      <c r="F264" s="50"/>
      <c r="G264" s="105"/>
      <c r="H264" s="40"/>
      <c r="I264" s="44"/>
      <c r="J264" s="48"/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0"/>
      <c r="C265" s="40"/>
      <c r="D265" s="40"/>
      <c r="E265" s="40"/>
      <c r="F265" s="50"/>
      <c r="G265" s="105"/>
      <c r="H265" s="40"/>
      <c r="I265" s="44"/>
      <c r="J265" s="48"/>
      <c r="K265" s="49"/>
      <c r="L265" s="42"/>
      <c r="M265" s="86"/>
      <c r="N265" s="71"/>
      <c r="O265" s="72"/>
      <c r="P265" s="70"/>
      <c r="Q265" s="78"/>
      <c r="R265" s="79"/>
      <c r="S265" s="80"/>
      <c r="T265" s="81"/>
      <c r="U265" s="88"/>
      <c r="V265" s="80"/>
      <c r="W265" s="81"/>
      <c r="X265" s="1"/>
    </row>
    <row r="266" spans="1:24" ht="23.25">
      <c r="A266" s="1"/>
      <c r="B266" s="40"/>
      <c r="C266" s="40"/>
      <c r="D266" s="40"/>
      <c r="E266" s="40"/>
      <c r="F266" s="50"/>
      <c r="G266" s="105"/>
      <c r="H266" s="40"/>
      <c r="I266" s="44"/>
      <c r="J266" s="48"/>
      <c r="K266" s="49"/>
      <c r="L266" s="42"/>
      <c r="M266" s="86"/>
      <c r="N266" s="71"/>
      <c r="O266" s="72"/>
      <c r="P266" s="70"/>
      <c r="Q266" s="78"/>
      <c r="R266" s="79"/>
      <c r="S266" s="80"/>
      <c r="T266" s="81"/>
      <c r="U266" s="88"/>
      <c r="V266" s="80"/>
      <c r="W266" s="81"/>
      <c r="X266" s="1"/>
    </row>
    <row r="267" spans="1:24" ht="23.25">
      <c r="A267" s="1"/>
      <c r="B267" s="40"/>
      <c r="C267" s="40"/>
      <c r="D267" s="40"/>
      <c r="E267" s="40"/>
      <c r="F267" s="50"/>
      <c r="G267" s="105"/>
      <c r="H267" s="40"/>
      <c r="I267" s="44"/>
      <c r="J267" s="48"/>
      <c r="K267" s="49"/>
      <c r="L267" s="42"/>
      <c r="M267" s="86"/>
      <c r="N267" s="71"/>
      <c r="O267" s="72"/>
      <c r="P267" s="70"/>
      <c r="Q267" s="78"/>
      <c r="R267" s="79"/>
      <c r="S267" s="80"/>
      <c r="T267" s="81"/>
      <c r="U267" s="88"/>
      <c r="V267" s="80"/>
      <c r="W267" s="81"/>
      <c r="X267" s="1"/>
    </row>
    <row r="268" spans="1:24" ht="23.25">
      <c r="A268" s="1"/>
      <c r="B268" s="40"/>
      <c r="C268" s="40"/>
      <c r="D268" s="40"/>
      <c r="E268" s="40"/>
      <c r="F268" s="50"/>
      <c r="G268" s="105"/>
      <c r="H268" s="40"/>
      <c r="I268" s="44"/>
      <c r="J268" s="48"/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0"/>
      <c r="C269" s="40"/>
      <c r="D269" s="40"/>
      <c r="E269" s="40"/>
      <c r="F269" s="50"/>
      <c r="G269" s="105"/>
      <c r="H269" s="40"/>
      <c r="I269" s="44"/>
      <c r="J269" s="48" t="s">
        <v>156</v>
      </c>
      <c r="K269" s="49"/>
      <c r="L269" s="42"/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 t="s">
        <v>13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2001-05-23T20:03:42Z</cp:lastPrinted>
  <dcterms:created xsi:type="dcterms:W3CDTF">1998-09-03T23:55:40Z</dcterms:created>
  <dcterms:modified xsi:type="dcterms:W3CDTF">2001-06-07T00:39:23Z</dcterms:modified>
  <cp:category/>
  <cp:version/>
  <cp:contentType/>
  <cp:contentStatus/>
</cp:coreProperties>
</file>