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'Hoja1'!$A$1:$W$90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<sst xmlns="http://schemas.openxmlformats.org/spreadsheetml/2006/main" count="165" uniqueCount="65">
  <si>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</si>
  <si>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</si>
  <si>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</si>
  <si>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</si>
  <si>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</si>
  <si>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</si>
  <si>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</si>
  <si>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</si>
  <si>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</si>
  <si>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</si>
  <si>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</si>
  <si>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</si>
  <si>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</si>
  <si>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</si>
  <si>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</si>
  <si>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</si>
  <si>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</si>
  <si>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</si>
  <si>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</si>
  <si>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</si>
  <si>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</si>
  <si>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</si>
  <si>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</si>
  <si>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</si>
  <si>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</si>
  <si>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</si>
  <si>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</si>
  <si>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</si>
  <si>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</si>
  <si>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</si>
  <si>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</si>
  <si>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</si>
  <si>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</si>
  <si>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</si>
  <si>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</si>
  <si>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</si>
  <si>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</si>
  <si>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</si>
  <si>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>S E C T O R : HACIENDA Y CREDITO PUBLICO</t>
  </si>
  <si>
    <t>TOTAL ORIGINAL</t>
  </si>
  <si>
    <t>TOTAL EJERCIDO</t>
  </si>
  <si>
    <t>PORCENTAJE DE EJERCICIO EJER/ORIG</t>
  </si>
  <si>
    <t>17</t>
  </si>
  <si>
    <t>OTROS SERVICIOS Y ACTIVIDADES</t>
  </si>
  <si>
    <t>ECONOMICAS</t>
  </si>
  <si>
    <t xml:space="preserve">  Original</t>
  </si>
  <si>
    <t xml:space="preserve">  Ejercido</t>
  </si>
  <si>
    <t xml:space="preserve">  Porcentaje de Ejercicio Ejer/Orig</t>
  </si>
  <si>
    <t>00</t>
  </si>
  <si>
    <t>Servicios Compartidos</t>
  </si>
  <si>
    <t>11</t>
  </si>
  <si>
    <t>Programa Nacional de Financiamiento del</t>
  </si>
  <si>
    <t>Desarrollo</t>
  </si>
  <si>
    <t>501</t>
  </si>
  <si>
    <t>Producir y comercializar productos</t>
  </si>
  <si>
    <t>N000</t>
  </si>
  <si>
    <t>Actividad institucional no asociada a</t>
  </si>
  <si>
    <t>proyectos</t>
  </si>
  <si>
    <t>701</t>
  </si>
  <si>
    <t>Administrar recursos humanos, materiales y</t>
  </si>
  <si>
    <t>financieros</t>
  </si>
  <si>
    <t>HOJA   2   DE   2   .</t>
  </si>
  <si>
    <t>000</t>
  </si>
  <si>
    <t>Programa Normal de Operación</t>
  </si>
  <si>
    <t xml:space="preserve"> E N T I D A D :  06750 LOTERIA NACIONAL PARA LA ASISTENCIA PUBLICA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</si>
</sst>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_);\(#,##0.0\)"/>
    <numFmt numFmtId="189" formatCode="#,###.0_);\(#,###.0\)"/>
    <numFmt numFmtId="190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centerContinuous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centerContinuous" vertical="center"/>
    </xf>
    <xf numFmtId="188" fontId="0" fillId="0" borderId="1" xfId="0" applyNumberFormat="1" applyFont="1" applyFill="1" applyBorder="1" applyAlignment="1">
      <alignment horizontal="centerContinuous" vertical="center"/>
    </xf>
    <xf numFmtId="188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9" xfId="0" applyNumberFormat="1" applyFont="1" applyFill="1" applyBorder="1" applyAlignment="1">
      <alignment horizontal="center" vertical="center"/>
    </xf>
    <xf numFmtId="188" fontId="1" fillId="0" borderId="9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Continuous" vertical="center"/>
    </xf>
    <xf numFmtId="188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1" fillId="0" borderId="20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horizontal="center" vertical="center"/>
    </xf>
    <xf numFmtId="188" fontId="1" fillId="0" borderId="22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23" xfId="0" applyNumberFormat="1" applyFont="1" applyFill="1" applyBorder="1" applyAlignment="1">
      <alignment horizontal="center" vertical="center"/>
    </xf>
    <xf numFmtId="188" fontId="1" fillId="0" borderId="24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8" fontId="5" fillId="0" borderId="11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centerContinuous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25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 t="s">
        <v>34</v>
      </c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64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35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39</v>
      </c>
      <c r="J13" s="64"/>
      <c r="K13" s="81">
        <f>+K19</f>
        <v>368600</v>
      </c>
      <c r="L13" s="81">
        <f aca="true" t="shared" si="0" ref="L13:T13">+L19</f>
        <v>123802.2</v>
      </c>
      <c r="M13" s="81">
        <f t="shared" si="0"/>
        <v>552197.8</v>
      </c>
      <c r="N13" s="81"/>
      <c r="O13" s="81">
        <f t="shared" si="0"/>
        <v>1044600</v>
      </c>
      <c r="P13" s="81">
        <f t="shared" si="0"/>
        <v>12900</v>
      </c>
      <c r="Q13" s="81">
        <f>+Q19</f>
        <v>4000</v>
      </c>
      <c r="R13" s="81">
        <f>+R19</f>
        <v>8000</v>
      </c>
      <c r="S13" s="81">
        <f t="shared" si="0"/>
        <v>24900</v>
      </c>
      <c r="T13" s="81">
        <f t="shared" si="0"/>
        <v>1069500</v>
      </c>
      <c r="U13" s="58">
        <f>+O13/T13*100</f>
        <v>97.67180925666199</v>
      </c>
      <c r="V13" s="58">
        <f>+S13/T13*100</f>
        <v>2.3281907433380082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40</v>
      </c>
      <c r="J14" s="64"/>
      <c r="K14" s="81">
        <f>+K20</f>
        <v>367268</v>
      </c>
      <c r="L14" s="81">
        <f aca="true" t="shared" si="1" ref="L14:T14">+L20</f>
        <v>113389.59999999999</v>
      </c>
      <c r="M14" s="81">
        <f t="shared" si="1"/>
        <v>594200.2</v>
      </c>
      <c r="N14" s="81"/>
      <c r="O14" s="81">
        <f t="shared" si="1"/>
        <v>1074857.8</v>
      </c>
      <c r="P14" s="81">
        <f t="shared" si="1"/>
        <v>10365.8</v>
      </c>
      <c r="Q14" s="81">
        <f>+Q20</f>
        <v>6188.5</v>
      </c>
      <c r="R14" s="81">
        <f>+R20</f>
        <v>0</v>
      </c>
      <c r="S14" s="81">
        <f t="shared" si="1"/>
        <v>16554.3</v>
      </c>
      <c r="T14" s="81">
        <f t="shared" si="1"/>
        <v>1091412.1</v>
      </c>
      <c r="U14" s="58">
        <f>+O14/T14*100</f>
        <v>98.48322187375419</v>
      </c>
      <c r="V14" s="58">
        <f>+S14/T14*100</f>
        <v>1.5167781262458055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41</v>
      </c>
      <c r="J15" s="62"/>
      <c r="K15" s="81">
        <f>+K14/K13*100</f>
        <v>99.63863266413456</v>
      </c>
      <c r="L15" s="81">
        <f aca="true" t="shared" si="2" ref="L15:T15">+L14/L13*100</f>
        <v>91.58932555318079</v>
      </c>
      <c r="M15" s="81">
        <f t="shared" si="2"/>
        <v>107.60640480639363</v>
      </c>
      <c r="N15" s="81"/>
      <c r="O15" s="81">
        <f t="shared" si="2"/>
        <v>102.89659199693664</v>
      </c>
      <c r="P15" s="81">
        <f t="shared" si="2"/>
        <v>80.35503875968992</v>
      </c>
      <c r="Q15" s="81">
        <f t="shared" si="2"/>
        <v>154.7125</v>
      </c>
      <c r="R15" s="81">
        <f t="shared" si="2"/>
        <v>0</v>
      </c>
      <c r="S15" s="81">
        <f t="shared" si="2"/>
        <v>66.48313253012049</v>
      </c>
      <c r="T15" s="81">
        <f t="shared" si="2"/>
        <v>102.04881720430107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20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17"/>
      <c r="D17" s="17"/>
      <c r="E17" s="17"/>
      <c r="F17" s="17"/>
      <c r="G17" s="17"/>
      <c r="H17" s="60"/>
      <c r="I17" s="61" t="s">
        <v>43</v>
      </c>
      <c r="J17" s="62"/>
      <c r="K17" s="82"/>
      <c r="L17" s="20"/>
      <c r="M17" s="82"/>
      <c r="N17" s="20"/>
      <c r="O17" s="20"/>
      <c r="P17" s="82"/>
      <c r="Q17" s="82"/>
      <c r="R17" s="20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60"/>
      <c r="I18" s="61" t="s">
        <v>44</v>
      </c>
      <c r="J18" s="62"/>
      <c r="K18" s="82"/>
      <c r="L18" s="20"/>
      <c r="M18" s="82"/>
      <c r="N18" s="20"/>
      <c r="O18" s="20"/>
      <c r="P18" s="82"/>
      <c r="Q18" s="82"/>
      <c r="R18" s="20"/>
      <c r="S18" s="20"/>
      <c r="T18" s="20"/>
      <c r="U18" s="20"/>
      <c r="V18" s="20"/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60"/>
      <c r="I19" s="61" t="s">
        <v>45</v>
      </c>
      <c r="J19" s="62"/>
      <c r="K19" s="82">
        <f>+K24</f>
        <v>368600</v>
      </c>
      <c r="L19" s="82">
        <f aca="true" t="shared" si="3" ref="L19:T19">+L24</f>
        <v>123802.2</v>
      </c>
      <c r="M19" s="82">
        <f t="shared" si="3"/>
        <v>552197.8</v>
      </c>
      <c r="N19" s="82"/>
      <c r="O19" s="82">
        <f t="shared" si="3"/>
        <v>1044600</v>
      </c>
      <c r="P19" s="82">
        <f t="shared" si="3"/>
        <v>12900</v>
      </c>
      <c r="Q19" s="82">
        <f>+Q24</f>
        <v>4000</v>
      </c>
      <c r="R19" s="82">
        <f>+R24</f>
        <v>8000</v>
      </c>
      <c r="S19" s="82">
        <f t="shared" si="3"/>
        <v>24900</v>
      </c>
      <c r="T19" s="82">
        <f t="shared" si="3"/>
        <v>1069500</v>
      </c>
      <c r="U19" s="20">
        <f>+O19/T19*100</f>
        <v>97.67180925666199</v>
      </c>
      <c r="V19" s="20">
        <f>+S19/T19*100</f>
        <v>2.3281907433380082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60"/>
      <c r="I20" s="61" t="s">
        <v>46</v>
      </c>
      <c r="J20" s="62"/>
      <c r="K20" s="82">
        <f>+K25</f>
        <v>367268</v>
      </c>
      <c r="L20" s="82">
        <f aca="true" t="shared" si="4" ref="L20:T20">+L25</f>
        <v>113389.59999999999</v>
      </c>
      <c r="M20" s="82">
        <f t="shared" si="4"/>
        <v>594200.2</v>
      </c>
      <c r="N20" s="82"/>
      <c r="O20" s="82">
        <f t="shared" si="4"/>
        <v>1074857.8</v>
      </c>
      <c r="P20" s="82">
        <f t="shared" si="4"/>
        <v>10365.8</v>
      </c>
      <c r="Q20" s="82">
        <f>+Q25</f>
        <v>6188.5</v>
      </c>
      <c r="R20" s="82">
        <f>+R25</f>
        <v>0</v>
      </c>
      <c r="S20" s="82">
        <f t="shared" si="4"/>
        <v>16554.3</v>
      </c>
      <c r="T20" s="82">
        <f t="shared" si="4"/>
        <v>1091412.1</v>
      </c>
      <c r="U20" s="20">
        <f>+O20/T20*100</f>
        <v>98.48322187375419</v>
      </c>
      <c r="V20" s="20">
        <f>+S20/T20*100</f>
        <v>1.5167781262458055</v>
      </c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60"/>
      <c r="I21" s="61" t="s">
        <v>47</v>
      </c>
      <c r="J21" s="62"/>
      <c r="K21" s="82">
        <f>+K20/K19*100</f>
        <v>99.63863266413456</v>
      </c>
      <c r="L21" s="82">
        <f aca="true" t="shared" si="5" ref="L21:T21">+L20/L19*100</f>
        <v>91.58932555318079</v>
      </c>
      <c r="M21" s="82">
        <f t="shared" si="5"/>
        <v>107.60640480639363</v>
      </c>
      <c r="N21" s="82"/>
      <c r="O21" s="82">
        <f t="shared" si="5"/>
        <v>102.89659199693664</v>
      </c>
      <c r="P21" s="82">
        <f t="shared" si="5"/>
        <v>80.35503875968992</v>
      </c>
      <c r="Q21" s="82">
        <f t="shared" si="5"/>
        <v>154.7125</v>
      </c>
      <c r="R21" s="82">
        <f t="shared" si="5"/>
        <v>0</v>
      </c>
      <c r="S21" s="82">
        <f t="shared" si="5"/>
        <v>66.48313253012049</v>
      </c>
      <c r="T21" s="82">
        <f t="shared" si="5"/>
        <v>102.04881720430107</v>
      </c>
      <c r="U21" s="20"/>
      <c r="V21" s="20"/>
      <c r="W21" s="1"/>
    </row>
    <row r="22" spans="1:23" ht="23.25">
      <c r="A22" s="2"/>
      <c r="B22" s="17"/>
      <c r="C22" s="17"/>
      <c r="D22" s="17"/>
      <c r="E22" s="17"/>
      <c r="F22" s="17"/>
      <c r="G22" s="17"/>
      <c r="H22" s="60"/>
      <c r="I22" s="61"/>
      <c r="J22" s="62"/>
      <c r="K22" s="82"/>
      <c r="L22" s="20"/>
      <c r="M22" s="82"/>
      <c r="N22" s="20"/>
      <c r="O22" s="20"/>
      <c r="P22" s="82"/>
      <c r="Q22" s="82"/>
      <c r="R22" s="20"/>
      <c r="S22" s="20"/>
      <c r="T22" s="20"/>
      <c r="U22" s="20"/>
      <c r="V22" s="20"/>
      <c r="W22" s="1"/>
    </row>
    <row r="23" spans="1:23" ht="23.25">
      <c r="A23" s="2"/>
      <c r="B23" s="17"/>
      <c r="C23" s="35" t="s">
        <v>48</v>
      </c>
      <c r="D23" s="17"/>
      <c r="E23" s="17"/>
      <c r="F23" s="17"/>
      <c r="G23" s="17"/>
      <c r="H23" s="60"/>
      <c r="I23" s="61" t="s">
        <v>49</v>
      </c>
      <c r="J23" s="62"/>
      <c r="K23" s="82"/>
      <c r="L23" s="20"/>
      <c r="M23" s="82"/>
      <c r="N23" s="20"/>
      <c r="O23" s="20"/>
      <c r="P23" s="82"/>
      <c r="Q23" s="82"/>
      <c r="R23" s="20"/>
      <c r="S23" s="20"/>
      <c r="T23" s="20"/>
      <c r="U23" s="20"/>
      <c r="V23" s="20"/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60"/>
      <c r="I24" s="61" t="s">
        <v>45</v>
      </c>
      <c r="J24" s="62"/>
      <c r="K24" s="82">
        <f>+K30</f>
        <v>368600</v>
      </c>
      <c r="L24" s="82">
        <f aca="true" t="shared" si="6" ref="L24:T24">+L30</f>
        <v>123802.2</v>
      </c>
      <c r="M24" s="82">
        <f t="shared" si="6"/>
        <v>552197.8</v>
      </c>
      <c r="N24" s="82"/>
      <c r="O24" s="82">
        <f t="shared" si="6"/>
        <v>1044600</v>
      </c>
      <c r="P24" s="82">
        <f t="shared" si="6"/>
        <v>12900</v>
      </c>
      <c r="Q24" s="82">
        <f>+Q30</f>
        <v>4000</v>
      </c>
      <c r="R24" s="82">
        <f>+R30</f>
        <v>8000</v>
      </c>
      <c r="S24" s="82">
        <f t="shared" si="6"/>
        <v>24900</v>
      </c>
      <c r="T24" s="82">
        <f t="shared" si="6"/>
        <v>1069500</v>
      </c>
      <c r="U24" s="20">
        <f>+O24/T24*100</f>
        <v>97.67180925666199</v>
      </c>
      <c r="V24" s="20">
        <f>+S24/T24*100</f>
        <v>2.3281907433380082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60"/>
      <c r="I25" s="61" t="s">
        <v>46</v>
      </c>
      <c r="J25" s="62"/>
      <c r="K25" s="82">
        <f>+K31</f>
        <v>367268</v>
      </c>
      <c r="L25" s="82">
        <f aca="true" t="shared" si="7" ref="L25:T25">+L31</f>
        <v>113389.59999999999</v>
      </c>
      <c r="M25" s="82">
        <f t="shared" si="7"/>
        <v>594200.2</v>
      </c>
      <c r="N25" s="82"/>
      <c r="O25" s="82">
        <f t="shared" si="7"/>
        <v>1074857.8</v>
      </c>
      <c r="P25" s="82">
        <f t="shared" si="7"/>
        <v>10365.8</v>
      </c>
      <c r="Q25" s="82">
        <f>+Q31</f>
        <v>6188.5</v>
      </c>
      <c r="R25" s="82">
        <f>+R31</f>
        <v>0</v>
      </c>
      <c r="S25" s="82">
        <f t="shared" si="7"/>
        <v>16554.3</v>
      </c>
      <c r="T25" s="82">
        <f t="shared" si="7"/>
        <v>1091412.1</v>
      </c>
      <c r="U25" s="20">
        <f>+O25/T25*100</f>
        <v>98.48322187375419</v>
      </c>
      <c r="V25" s="20">
        <f>+S25/T25*100</f>
        <v>1.5167781262458055</v>
      </c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60"/>
      <c r="I26" s="61" t="s">
        <v>47</v>
      </c>
      <c r="J26" s="62"/>
      <c r="K26" s="82">
        <f>+K25/K24*100</f>
        <v>99.63863266413456</v>
      </c>
      <c r="L26" s="82">
        <f aca="true" t="shared" si="8" ref="L26:T26">+L25/L24*100</f>
        <v>91.58932555318079</v>
      </c>
      <c r="M26" s="82">
        <f t="shared" si="8"/>
        <v>107.60640480639363</v>
      </c>
      <c r="N26" s="82"/>
      <c r="O26" s="82">
        <f t="shared" si="8"/>
        <v>102.89659199693664</v>
      </c>
      <c r="P26" s="82">
        <f t="shared" si="8"/>
        <v>80.35503875968992</v>
      </c>
      <c r="Q26" s="82">
        <f t="shared" si="8"/>
        <v>154.7125</v>
      </c>
      <c r="R26" s="82">
        <f t="shared" si="8"/>
        <v>0</v>
      </c>
      <c r="S26" s="82">
        <f t="shared" si="8"/>
        <v>66.48313253012049</v>
      </c>
      <c r="T26" s="82">
        <f t="shared" si="8"/>
        <v>102.04881720430107</v>
      </c>
      <c r="U26" s="20"/>
      <c r="V26" s="20"/>
      <c r="W26" s="1"/>
    </row>
    <row r="27" spans="1:23" ht="23.25">
      <c r="A27" s="2"/>
      <c r="B27" s="17"/>
      <c r="C27" s="17"/>
      <c r="D27" s="17"/>
      <c r="E27" s="17"/>
      <c r="F27" s="17"/>
      <c r="G27" s="17"/>
      <c r="H27" s="60"/>
      <c r="I27" s="61"/>
      <c r="J27" s="62"/>
      <c r="K27" s="82"/>
      <c r="L27" s="20"/>
      <c r="M27" s="82"/>
      <c r="N27" s="20"/>
      <c r="O27" s="20"/>
      <c r="P27" s="82"/>
      <c r="Q27" s="82"/>
      <c r="R27" s="20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35" t="s">
        <v>50</v>
      </c>
      <c r="E28" s="17"/>
      <c r="F28" s="17"/>
      <c r="G28" s="17"/>
      <c r="H28" s="60"/>
      <c r="I28" s="61" t="s">
        <v>51</v>
      </c>
      <c r="J28" s="62"/>
      <c r="K28" s="82"/>
      <c r="L28" s="20"/>
      <c r="M28" s="82"/>
      <c r="N28" s="20"/>
      <c r="O28" s="20"/>
      <c r="P28" s="82"/>
      <c r="Q28" s="82"/>
      <c r="R28" s="20"/>
      <c r="S28" s="20"/>
      <c r="T28" s="20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60"/>
      <c r="I29" s="61" t="s">
        <v>52</v>
      </c>
      <c r="J29" s="62"/>
      <c r="K29" s="82"/>
      <c r="L29" s="20"/>
      <c r="M29" s="82"/>
      <c r="N29" s="20"/>
      <c r="O29" s="20"/>
      <c r="P29" s="82"/>
      <c r="Q29" s="82"/>
      <c r="R29" s="20"/>
      <c r="S29" s="20"/>
      <c r="T29" s="20"/>
      <c r="U29" s="20"/>
      <c r="V29" s="20"/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60"/>
      <c r="I30" s="61" t="s">
        <v>45</v>
      </c>
      <c r="J30" s="62"/>
      <c r="K30" s="82">
        <f aca="true" t="shared" si="9" ref="K30:M31">+K35</f>
        <v>368600</v>
      </c>
      <c r="L30" s="82">
        <f t="shared" si="9"/>
        <v>123802.2</v>
      </c>
      <c r="M30" s="82">
        <f t="shared" si="9"/>
        <v>552197.8</v>
      </c>
      <c r="N30" s="82"/>
      <c r="O30" s="82">
        <f aca="true" t="shared" si="10" ref="O30:T31">+O35</f>
        <v>1044600</v>
      </c>
      <c r="P30" s="82">
        <f t="shared" si="10"/>
        <v>12900</v>
      </c>
      <c r="Q30" s="82">
        <f t="shared" si="10"/>
        <v>4000</v>
      </c>
      <c r="R30" s="82">
        <f t="shared" si="10"/>
        <v>8000</v>
      </c>
      <c r="S30" s="82">
        <f t="shared" si="10"/>
        <v>24900</v>
      </c>
      <c r="T30" s="82">
        <f t="shared" si="10"/>
        <v>1069500</v>
      </c>
      <c r="U30" s="20">
        <f>+O30/T30*100</f>
        <v>97.67180925666199</v>
      </c>
      <c r="V30" s="20">
        <f>+S30/T30*100</f>
        <v>2.3281907433380082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60"/>
      <c r="I31" s="61" t="s">
        <v>46</v>
      </c>
      <c r="J31" s="62"/>
      <c r="K31" s="82">
        <f t="shared" si="9"/>
        <v>367268</v>
      </c>
      <c r="L31" s="82">
        <f t="shared" si="9"/>
        <v>113389.59999999999</v>
      </c>
      <c r="M31" s="82">
        <f t="shared" si="9"/>
        <v>594200.2</v>
      </c>
      <c r="N31" s="82"/>
      <c r="O31" s="82">
        <f t="shared" si="10"/>
        <v>1074857.8</v>
      </c>
      <c r="P31" s="82">
        <f t="shared" si="10"/>
        <v>10365.8</v>
      </c>
      <c r="Q31" s="82">
        <f t="shared" si="10"/>
        <v>6188.5</v>
      </c>
      <c r="R31" s="82">
        <f t="shared" si="10"/>
        <v>0</v>
      </c>
      <c r="S31" s="82">
        <f t="shared" si="10"/>
        <v>16554.3</v>
      </c>
      <c r="T31" s="82">
        <f t="shared" si="10"/>
        <v>1091412.1</v>
      </c>
      <c r="U31" s="20">
        <f>+O31/T31*100</f>
        <v>98.48322187375419</v>
      </c>
      <c r="V31" s="20">
        <f>+S31/T31*100</f>
        <v>1.5167781262458055</v>
      </c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60"/>
      <c r="I32" s="61" t="s">
        <v>47</v>
      </c>
      <c r="J32" s="62"/>
      <c r="K32" s="82">
        <f>+K31/K30*100</f>
        <v>99.63863266413456</v>
      </c>
      <c r="L32" s="82">
        <f>+L31/L30*100</f>
        <v>91.58932555318079</v>
      </c>
      <c r="M32" s="82">
        <f>+M31/M30*100</f>
        <v>107.60640480639363</v>
      </c>
      <c r="N32" s="82"/>
      <c r="O32" s="82">
        <f aca="true" t="shared" si="11" ref="O32:T32">+O31/O30*100</f>
        <v>102.89659199693664</v>
      </c>
      <c r="P32" s="82">
        <f t="shared" si="11"/>
        <v>80.35503875968992</v>
      </c>
      <c r="Q32" s="82">
        <f t="shared" si="11"/>
        <v>154.7125</v>
      </c>
      <c r="R32" s="82">
        <f t="shared" si="11"/>
        <v>0</v>
      </c>
      <c r="S32" s="82">
        <f t="shared" si="11"/>
        <v>66.48313253012049</v>
      </c>
      <c r="T32" s="82">
        <f t="shared" si="11"/>
        <v>102.04881720430107</v>
      </c>
      <c r="U32" s="20"/>
      <c r="V32" s="20"/>
      <c r="W32" s="1"/>
    </row>
    <row r="33" spans="1:23" ht="23.25">
      <c r="A33" s="2"/>
      <c r="B33" s="17"/>
      <c r="C33" s="17"/>
      <c r="D33" s="17"/>
      <c r="E33" s="17"/>
      <c r="F33" s="17"/>
      <c r="G33" s="35"/>
      <c r="H33" s="60"/>
      <c r="I33" s="61"/>
      <c r="J33" s="62"/>
      <c r="K33" s="82"/>
      <c r="L33" s="20"/>
      <c r="M33" s="82"/>
      <c r="N33" s="20"/>
      <c r="O33" s="20"/>
      <c r="P33" s="82"/>
      <c r="Q33" s="82"/>
      <c r="R33" s="20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35" t="s">
        <v>62</v>
      </c>
      <c r="F34" s="35"/>
      <c r="G34" s="17"/>
      <c r="H34" s="60"/>
      <c r="I34" s="61" t="s">
        <v>63</v>
      </c>
      <c r="J34" s="62"/>
      <c r="K34" s="82"/>
      <c r="L34" s="20"/>
      <c r="M34" s="82"/>
      <c r="N34" s="20"/>
      <c r="O34" s="20"/>
      <c r="P34" s="82"/>
      <c r="Q34" s="82"/>
      <c r="R34" s="20"/>
      <c r="S34" s="20"/>
      <c r="T34" s="20"/>
      <c r="U34" s="20"/>
      <c r="V34" s="20"/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60"/>
      <c r="I35" s="61" t="s">
        <v>45</v>
      </c>
      <c r="J35" s="62"/>
      <c r="K35" s="82">
        <f aca="true" t="shared" si="12" ref="K35:M36">+K40+K62</f>
        <v>368600</v>
      </c>
      <c r="L35" s="82">
        <f t="shared" si="12"/>
        <v>123802.2</v>
      </c>
      <c r="M35" s="82">
        <f t="shared" si="12"/>
        <v>552197.8</v>
      </c>
      <c r="N35" s="82"/>
      <c r="O35" s="82">
        <f aca="true" t="shared" si="13" ref="O35:T36">+O40+O62</f>
        <v>1044600</v>
      </c>
      <c r="P35" s="82">
        <f t="shared" si="13"/>
        <v>12900</v>
      </c>
      <c r="Q35" s="82">
        <f t="shared" si="13"/>
        <v>4000</v>
      </c>
      <c r="R35" s="82">
        <f t="shared" si="13"/>
        <v>8000</v>
      </c>
      <c r="S35" s="82">
        <f t="shared" si="13"/>
        <v>24900</v>
      </c>
      <c r="T35" s="82">
        <f t="shared" si="13"/>
        <v>1069500</v>
      </c>
      <c r="U35" s="20">
        <f>+O35/T35*100</f>
        <v>97.67180925666199</v>
      </c>
      <c r="V35" s="20">
        <f>+S35/T35*100</f>
        <v>2.3281907433380082</v>
      </c>
      <c r="W35" s="1"/>
    </row>
    <row r="36" spans="1:23" ht="23.25">
      <c r="A36" s="2"/>
      <c r="B36" s="17"/>
      <c r="C36" s="17"/>
      <c r="D36" s="17"/>
      <c r="E36" s="17"/>
      <c r="F36" s="35"/>
      <c r="G36" s="17"/>
      <c r="H36" s="60"/>
      <c r="I36" s="61" t="s">
        <v>46</v>
      </c>
      <c r="J36" s="62"/>
      <c r="K36" s="82">
        <f t="shared" si="12"/>
        <v>367268</v>
      </c>
      <c r="L36" s="82">
        <f t="shared" si="12"/>
        <v>113389.59999999999</v>
      </c>
      <c r="M36" s="82">
        <f t="shared" si="12"/>
        <v>594200.2</v>
      </c>
      <c r="N36" s="82"/>
      <c r="O36" s="82">
        <f t="shared" si="13"/>
        <v>1074857.8</v>
      </c>
      <c r="P36" s="82">
        <f t="shared" si="13"/>
        <v>10365.8</v>
      </c>
      <c r="Q36" s="82">
        <f t="shared" si="13"/>
        <v>6188.5</v>
      </c>
      <c r="R36" s="82">
        <f t="shared" si="13"/>
        <v>0</v>
      </c>
      <c r="S36" s="82">
        <f t="shared" si="13"/>
        <v>16554.3</v>
      </c>
      <c r="T36" s="82">
        <f t="shared" si="13"/>
        <v>1091412.1</v>
      </c>
      <c r="U36" s="20">
        <f>+O36/T36*100</f>
        <v>98.48322187375419</v>
      </c>
      <c r="V36" s="20">
        <f>+S36/T36*100</f>
        <v>1.5167781262458055</v>
      </c>
      <c r="W36" s="1"/>
    </row>
    <row r="37" spans="1:23" ht="23.25">
      <c r="A37" s="2"/>
      <c r="B37" s="47"/>
      <c r="C37" s="48"/>
      <c r="D37" s="48"/>
      <c r="E37" s="48"/>
      <c r="F37" s="17"/>
      <c r="G37" s="17"/>
      <c r="H37" s="60"/>
      <c r="I37" s="61" t="s">
        <v>47</v>
      </c>
      <c r="J37" s="62"/>
      <c r="K37" s="82">
        <f>+K36/K35*100</f>
        <v>99.63863266413456</v>
      </c>
      <c r="L37" s="82">
        <f>+L36/L35*100</f>
        <v>91.58932555318079</v>
      </c>
      <c r="M37" s="82">
        <f>+M36/M35*100</f>
        <v>107.60640480639363</v>
      </c>
      <c r="N37" s="82"/>
      <c r="O37" s="82">
        <f aca="true" t="shared" si="14" ref="O37:T37">+O36/O35*100</f>
        <v>102.89659199693664</v>
      </c>
      <c r="P37" s="82">
        <f t="shared" si="14"/>
        <v>80.35503875968992</v>
      </c>
      <c r="Q37" s="82">
        <f t="shared" si="14"/>
        <v>154.7125</v>
      </c>
      <c r="R37" s="82">
        <f t="shared" si="14"/>
        <v>0</v>
      </c>
      <c r="S37" s="82">
        <f t="shared" si="14"/>
        <v>66.48313253012049</v>
      </c>
      <c r="T37" s="82">
        <f t="shared" si="14"/>
        <v>102.04881720430107</v>
      </c>
      <c r="U37" s="20"/>
      <c r="V37" s="20"/>
      <c r="W37" s="1"/>
    </row>
    <row r="38" spans="1:23" ht="23.25">
      <c r="A38" s="2"/>
      <c r="B38" s="35"/>
      <c r="C38" s="35"/>
      <c r="D38" s="35"/>
      <c r="E38" s="35"/>
      <c r="F38" s="35"/>
      <c r="G38" s="17"/>
      <c r="H38" s="60"/>
      <c r="I38" s="61"/>
      <c r="J38" s="62"/>
      <c r="K38" s="82"/>
      <c r="L38" s="20"/>
      <c r="M38" s="82"/>
      <c r="N38" s="20"/>
      <c r="O38" s="20"/>
      <c r="P38" s="82"/>
      <c r="Q38" s="82"/>
      <c r="R38" s="20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47"/>
      <c r="F39" s="35" t="s">
        <v>53</v>
      </c>
      <c r="G39" s="17"/>
      <c r="H39" s="60"/>
      <c r="I39" s="61" t="s">
        <v>54</v>
      </c>
      <c r="J39" s="62"/>
      <c r="K39" s="82"/>
      <c r="L39" s="20"/>
      <c r="M39" s="82"/>
      <c r="N39" s="20"/>
      <c r="O39" s="20"/>
      <c r="P39" s="82"/>
      <c r="Q39" s="82"/>
      <c r="R39" s="20"/>
      <c r="S39" s="20"/>
      <c r="T39" s="20"/>
      <c r="U39" s="20"/>
      <c r="V39" s="20"/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45</v>
      </c>
      <c r="J40" s="62"/>
      <c r="K40" s="82">
        <f aca="true" t="shared" si="15" ref="K40:M41">+K56</f>
        <v>243129.3</v>
      </c>
      <c r="L40" s="82">
        <f t="shared" si="15"/>
        <v>85574.5</v>
      </c>
      <c r="M40" s="82">
        <f t="shared" si="15"/>
        <v>482849.9</v>
      </c>
      <c r="N40" s="82"/>
      <c r="O40" s="82">
        <f>+O56</f>
        <v>811553.7</v>
      </c>
      <c r="P40" s="82">
        <f>+P56</f>
        <v>12870</v>
      </c>
      <c r="Q40" s="82"/>
      <c r="R40" s="82">
        <f aca="true" t="shared" si="16" ref="R40:V41">+R56</f>
        <v>6000</v>
      </c>
      <c r="S40" s="82">
        <f t="shared" si="16"/>
        <v>18870</v>
      </c>
      <c r="T40" s="82">
        <f t="shared" si="16"/>
        <v>830423.7</v>
      </c>
      <c r="U40" s="82">
        <f t="shared" si="16"/>
        <v>97.72766600953224</v>
      </c>
      <c r="V40" s="82">
        <f t="shared" si="16"/>
        <v>2.2723339904677577</v>
      </c>
      <c r="W40" s="1"/>
    </row>
    <row r="41" spans="1:23" ht="23.25">
      <c r="A41" s="2"/>
      <c r="B41" s="17"/>
      <c r="C41" s="17"/>
      <c r="D41" s="17"/>
      <c r="E41" s="47"/>
      <c r="F41" s="17"/>
      <c r="G41" s="17"/>
      <c r="H41" s="60"/>
      <c r="I41" s="61" t="s">
        <v>46</v>
      </c>
      <c r="J41" s="62"/>
      <c r="K41" s="82">
        <f t="shared" si="15"/>
        <v>230503.6</v>
      </c>
      <c r="L41" s="82">
        <f t="shared" si="15"/>
        <v>70161.9</v>
      </c>
      <c r="M41" s="82">
        <f t="shared" si="15"/>
        <v>531378.5</v>
      </c>
      <c r="N41" s="82"/>
      <c r="O41" s="82">
        <f>+O57</f>
        <v>832044</v>
      </c>
      <c r="P41" s="82">
        <f>+P57</f>
        <v>9736.3</v>
      </c>
      <c r="Q41" s="82"/>
      <c r="R41" s="82">
        <f t="shared" si="16"/>
        <v>0</v>
      </c>
      <c r="S41" s="82">
        <f t="shared" si="16"/>
        <v>9736.3</v>
      </c>
      <c r="T41" s="82">
        <f t="shared" si="16"/>
        <v>841780.3</v>
      </c>
      <c r="U41" s="82">
        <f t="shared" si="16"/>
        <v>98.84336803795479</v>
      </c>
      <c r="V41" s="82">
        <f t="shared" si="16"/>
        <v>1.1566319620452035</v>
      </c>
      <c r="W41" s="1"/>
    </row>
    <row r="42" spans="1:23" ht="23.25">
      <c r="A42" s="2"/>
      <c r="B42" s="17"/>
      <c r="C42" s="17"/>
      <c r="D42" s="17"/>
      <c r="E42" s="47"/>
      <c r="F42" s="48"/>
      <c r="G42" s="48"/>
      <c r="H42" s="61"/>
      <c r="I42" s="61" t="s">
        <v>47</v>
      </c>
      <c r="J42" s="62"/>
      <c r="K42" s="82">
        <f>+K41/K40*100</f>
        <v>94.8070018710209</v>
      </c>
      <c r="L42" s="82">
        <f>+L41/L40*100</f>
        <v>81.98926081951983</v>
      </c>
      <c r="M42" s="82">
        <f>+M41/M40*100</f>
        <v>110.0504525319359</v>
      </c>
      <c r="N42" s="82"/>
      <c r="O42" s="82">
        <f>+O41/O40*100</f>
        <v>102.52482368079893</v>
      </c>
      <c r="P42" s="82">
        <f>+P41/P40*100</f>
        <v>75.65112665112665</v>
      </c>
      <c r="Q42" s="82"/>
      <c r="R42" s="82">
        <f>+R41/R40*100</f>
        <v>0</v>
      </c>
      <c r="S42" s="82">
        <f>+S41/S40*100</f>
        <v>51.59671436142024</v>
      </c>
      <c r="T42" s="82">
        <f>+T41/T40*100</f>
        <v>101.36756694203213</v>
      </c>
      <c r="U42" s="82"/>
      <c r="V42" s="82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60"/>
      <c r="I43" s="61"/>
      <c r="J43" s="6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3"/>
      <c r="L45" s="59"/>
      <c r="M45" s="83"/>
      <c r="N45" s="59"/>
      <c r="O45" s="84"/>
      <c r="P45" s="83"/>
      <c r="Q45" s="83"/>
      <c r="R45" s="83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61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35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48</v>
      </c>
      <c r="D54" s="35" t="s">
        <v>50</v>
      </c>
      <c r="E54" s="85" t="s">
        <v>62</v>
      </c>
      <c r="F54" s="35" t="s">
        <v>53</v>
      </c>
      <c r="G54" s="35" t="s">
        <v>55</v>
      </c>
      <c r="H54" s="60"/>
      <c r="I54" s="61" t="s">
        <v>56</v>
      </c>
      <c r="J54" s="62"/>
      <c r="K54" s="82"/>
      <c r="L54" s="20"/>
      <c r="M54" s="82"/>
      <c r="N54" s="20"/>
      <c r="O54" s="20"/>
      <c r="P54" s="82"/>
      <c r="Q54" s="82"/>
      <c r="R54" s="20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57</v>
      </c>
      <c r="J55" s="62"/>
      <c r="K55" s="82"/>
      <c r="L55" s="20"/>
      <c r="M55" s="82"/>
      <c r="N55" s="20"/>
      <c r="O55" s="20"/>
      <c r="P55" s="82"/>
      <c r="Q55" s="82"/>
      <c r="R55" s="20"/>
      <c r="S55" s="20"/>
      <c r="T55" s="20"/>
      <c r="U55" s="20"/>
      <c r="V55" s="20"/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45</v>
      </c>
      <c r="J56" s="62"/>
      <c r="K56" s="82">
        <v>243129.3</v>
      </c>
      <c r="L56" s="82">
        <v>85574.5</v>
      </c>
      <c r="M56" s="82">
        <v>482849.9</v>
      </c>
      <c r="N56" s="20"/>
      <c r="O56" s="20">
        <f>+K56+L56+M56+N56</f>
        <v>811553.7</v>
      </c>
      <c r="P56" s="82">
        <v>12870</v>
      </c>
      <c r="Q56" s="82"/>
      <c r="R56" s="20">
        <v>6000</v>
      </c>
      <c r="S56" s="20">
        <f>+P56+Q56+R56</f>
        <v>18870</v>
      </c>
      <c r="T56" s="20">
        <f>+O56+S56</f>
        <v>830423.7</v>
      </c>
      <c r="U56" s="20">
        <f>+O56/T56*100</f>
        <v>97.72766600953224</v>
      </c>
      <c r="V56" s="20">
        <f>+S56/T56*100</f>
        <v>2.2723339904677577</v>
      </c>
      <c r="W56" s="1"/>
    </row>
    <row r="57" spans="1:23" ht="23.25">
      <c r="A57" s="2"/>
      <c r="B57" s="17"/>
      <c r="C57" s="17"/>
      <c r="D57" s="17"/>
      <c r="E57" s="17"/>
      <c r="F57" s="47"/>
      <c r="G57" s="17"/>
      <c r="H57" s="60"/>
      <c r="I57" s="61" t="s">
        <v>46</v>
      </c>
      <c r="J57" s="62"/>
      <c r="K57" s="82">
        <v>230503.6</v>
      </c>
      <c r="L57" s="82">
        <v>70161.9</v>
      </c>
      <c r="M57" s="82">
        <v>531378.5</v>
      </c>
      <c r="N57" s="20"/>
      <c r="O57" s="20">
        <f>+K57+L57+M57+N57</f>
        <v>832044</v>
      </c>
      <c r="P57" s="82">
        <v>9736.3</v>
      </c>
      <c r="Q57" s="82"/>
      <c r="R57" s="82"/>
      <c r="S57" s="20">
        <f>+P57+Q57</f>
        <v>9736.3</v>
      </c>
      <c r="T57" s="20">
        <f>+O57+S57</f>
        <v>841780.3</v>
      </c>
      <c r="U57" s="20">
        <f>+O57/T57*100</f>
        <v>98.84336803795479</v>
      </c>
      <c r="V57" s="20">
        <f>+S57/T57*100</f>
        <v>1.1566319620452035</v>
      </c>
      <c r="W57" s="1"/>
    </row>
    <row r="58" spans="1:23" ht="23.25">
      <c r="A58" s="2"/>
      <c r="B58" s="17"/>
      <c r="C58" s="17"/>
      <c r="D58" s="17"/>
      <c r="E58" s="17"/>
      <c r="F58" s="35"/>
      <c r="G58" s="17"/>
      <c r="H58" s="60"/>
      <c r="I58" s="61" t="s">
        <v>47</v>
      </c>
      <c r="J58" s="62"/>
      <c r="K58" s="82">
        <f>+K57/K56*100</f>
        <v>94.8070018710209</v>
      </c>
      <c r="L58" s="82">
        <f>+L57/L56*100</f>
        <v>81.98926081951983</v>
      </c>
      <c r="M58" s="82">
        <f>+M57/M56*100</f>
        <v>110.0504525319359</v>
      </c>
      <c r="N58" s="82"/>
      <c r="O58" s="82">
        <f>+O57/O56*100</f>
        <v>102.52482368079893</v>
      </c>
      <c r="P58" s="82">
        <f>+P57/P56*100</f>
        <v>75.65112665112665</v>
      </c>
      <c r="Q58" s="82"/>
      <c r="R58" s="82"/>
      <c r="S58" s="82">
        <f>+S57/S56*100</f>
        <v>51.59671436142024</v>
      </c>
      <c r="T58" s="82">
        <f>+T57/T56*100</f>
        <v>101.36756694203213</v>
      </c>
      <c r="U58" s="20"/>
      <c r="V58" s="20"/>
      <c r="W58" s="1"/>
    </row>
    <row r="59" spans="1:23" ht="23.25">
      <c r="A59" s="2"/>
      <c r="B59" s="17"/>
      <c r="C59" s="17"/>
      <c r="D59" s="17"/>
      <c r="E59" s="17"/>
      <c r="F59" s="17"/>
      <c r="G59" s="35"/>
      <c r="H59" s="60"/>
      <c r="I59" s="61"/>
      <c r="J59" s="62"/>
      <c r="K59" s="82"/>
      <c r="L59" s="20"/>
      <c r="M59" s="82"/>
      <c r="N59" s="20"/>
      <c r="O59" s="20"/>
      <c r="P59" s="82"/>
      <c r="Q59" s="82"/>
      <c r="R59" s="20"/>
      <c r="S59" s="20"/>
      <c r="T59" s="20"/>
      <c r="U59" s="20"/>
      <c r="V59" s="20"/>
      <c r="W59" s="1"/>
    </row>
    <row r="60" spans="1:23" ht="23.25">
      <c r="A60" s="2"/>
      <c r="B60" s="35"/>
      <c r="C60" s="35"/>
      <c r="D60" s="35"/>
      <c r="E60" s="17"/>
      <c r="F60" s="35" t="s">
        <v>58</v>
      </c>
      <c r="G60" s="17"/>
      <c r="H60" s="60"/>
      <c r="I60" s="61" t="s">
        <v>59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60"/>
      <c r="I61" s="61" t="s">
        <v>60</v>
      </c>
      <c r="J61" s="62"/>
      <c r="K61" s="82"/>
      <c r="L61" s="20"/>
      <c r="M61" s="82"/>
      <c r="N61" s="20"/>
      <c r="O61" s="20"/>
      <c r="P61" s="82"/>
      <c r="Q61" s="82"/>
      <c r="R61" s="82"/>
      <c r="S61" s="20"/>
      <c r="T61" s="20"/>
      <c r="U61" s="20"/>
      <c r="V61" s="20"/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60"/>
      <c r="I62" s="61" t="s">
        <v>45</v>
      </c>
      <c r="J62" s="62"/>
      <c r="K62" s="82">
        <f aca="true" t="shared" si="17" ref="K62:M63">+K68</f>
        <v>125470.7</v>
      </c>
      <c r="L62" s="82">
        <f t="shared" si="17"/>
        <v>38227.7</v>
      </c>
      <c r="M62" s="82">
        <f t="shared" si="17"/>
        <v>69347.9</v>
      </c>
      <c r="N62" s="82"/>
      <c r="O62" s="82">
        <f aca="true" t="shared" si="18" ref="O62:T63">+O68</f>
        <v>233046.3</v>
      </c>
      <c r="P62" s="82">
        <f t="shared" si="18"/>
        <v>30</v>
      </c>
      <c r="Q62" s="82">
        <f t="shared" si="18"/>
        <v>4000</v>
      </c>
      <c r="R62" s="82">
        <f t="shared" si="18"/>
        <v>2000</v>
      </c>
      <c r="S62" s="82">
        <f t="shared" si="18"/>
        <v>6030</v>
      </c>
      <c r="T62" s="82">
        <f t="shared" si="18"/>
        <v>239076.3</v>
      </c>
      <c r="U62" s="20">
        <f>+O62/T62*100</f>
        <v>97.47779265447892</v>
      </c>
      <c r="V62" s="20">
        <f>+S62/T62*100</f>
        <v>2.5222073455210747</v>
      </c>
      <c r="W62" s="1"/>
    </row>
    <row r="63" spans="1:23" ht="23.25">
      <c r="A63" s="2"/>
      <c r="B63" s="17"/>
      <c r="C63" s="17"/>
      <c r="D63" s="17"/>
      <c r="E63" s="17"/>
      <c r="F63" s="47"/>
      <c r="G63" s="48"/>
      <c r="H63" s="61"/>
      <c r="I63" s="61" t="s">
        <v>46</v>
      </c>
      <c r="J63" s="62"/>
      <c r="K63" s="82">
        <f t="shared" si="17"/>
        <v>136764.4</v>
      </c>
      <c r="L63" s="82">
        <f t="shared" si="17"/>
        <v>43227.7</v>
      </c>
      <c r="M63" s="82">
        <f t="shared" si="17"/>
        <v>62821.7</v>
      </c>
      <c r="N63" s="82"/>
      <c r="O63" s="82">
        <f t="shared" si="18"/>
        <v>242813.8</v>
      </c>
      <c r="P63" s="82">
        <f t="shared" si="18"/>
        <v>629.5</v>
      </c>
      <c r="Q63" s="82">
        <f t="shared" si="18"/>
        <v>6188.5</v>
      </c>
      <c r="R63" s="82">
        <f t="shared" si="18"/>
        <v>0</v>
      </c>
      <c r="S63" s="82">
        <f t="shared" si="18"/>
        <v>6818</v>
      </c>
      <c r="T63" s="82">
        <f t="shared" si="18"/>
        <v>249631.8</v>
      </c>
      <c r="U63" s="20">
        <f>+O63/T63*100</f>
        <v>97.26877745543636</v>
      </c>
      <c r="V63" s="20">
        <f>+S63/T63*100</f>
        <v>2.7312225445636336</v>
      </c>
      <c r="W63" s="1"/>
    </row>
    <row r="64" spans="1:23" ht="23.25">
      <c r="A64" s="2"/>
      <c r="B64" s="17"/>
      <c r="C64" s="17"/>
      <c r="D64" s="17"/>
      <c r="E64" s="17"/>
      <c r="F64" s="35"/>
      <c r="G64" s="17"/>
      <c r="H64" s="60"/>
      <c r="I64" s="61" t="s">
        <v>47</v>
      </c>
      <c r="J64" s="62"/>
      <c r="K64" s="82">
        <f>+K63/K62*100</f>
        <v>109.001065587424</v>
      </c>
      <c r="L64" s="82">
        <f>+L63/L62*100</f>
        <v>113.07952087099144</v>
      </c>
      <c r="M64" s="82">
        <f>+M63/M62*100</f>
        <v>90.58918871371736</v>
      </c>
      <c r="N64" s="82"/>
      <c r="O64" s="82">
        <f aca="true" t="shared" si="19" ref="O64:T64">+O63/O62*100</f>
        <v>104.19122723681946</v>
      </c>
      <c r="P64" s="82">
        <f t="shared" si="19"/>
        <v>2098.3333333333335</v>
      </c>
      <c r="Q64" s="82">
        <f t="shared" si="19"/>
        <v>154.7125</v>
      </c>
      <c r="R64" s="82">
        <f t="shared" si="19"/>
        <v>0</v>
      </c>
      <c r="S64" s="82">
        <f t="shared" si="19"/>
        <v>113.06799336650082</v>
      </c>
      <c r="T64" s="82">
        <f t="shared" si="19"/>
        <v>104.41511768418701</v>
      </c>
      <c r="U64" s="20"/>
      <c r="V64" s="20"/>
      <c r="W64" s="1"/>
    </row>
    <row r="65" spans="1:23" ht="23.25">
      <c r="A65" s="2"/>
      <c r="B65" s="17"/>
      <c r="C65" s="17"/>
      <c r="D65" s="17"/>
      <c r="E65" s="17"/>
      <c r="F65" s="17"/>
      <c r="G65" s="35"/>
      <c r="H65" s="60"/>
      <c r="I65" s="61"/>
      <c r="J65" s="62"/>
      <c r="K65" s="82"/>
      <c r="L65" s="20"/>
      <c r="M65" s="82"/>
      <c r="N65" s="20"/>
      <c r="O65" s="20"/>
      <c r="P65" s="82"/>
      <c r="Q65" s="82"/>
      <c r="R65" s="20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35" t="s">
        <v>55</v>
      </c>
      <c r="H66" s="60"/>
      <c r="I66" s="61" t="s">
        <v>56</v>
      </c>
      <c r="J66" s="62"/>
      <c r="K66" s="82"/>
      <c r="L66" s="20"/>
      <c r="M66" s="82"/>
      <c r="N66" s="20"/>
      <c r="O66" s="20"/>
      <c r="P66" s="82"/>
      <c r="Q66" s="82"/>
      <c r="R66" s="20"/>
      <c r="S66" s="20"/>
      <c r="T66" s="20"/>
      <c r="U66" s="20"/>
      <c r="V66" s="20"/>
      <c r="W66" s="1"/>
    </row>
    <row r="67" spans="1:23" ht="23.25">
      <c r="A67" s="2"/>
      <c r="B67" s="17"/>
      <c r="C67" s="17"/>
      <c r="D67" s="17"/>
      <c r="E67" s="17"/>
      <c r="F67" s="17"/>
      <c r="G67" s="17"/>
      <c r="H67" s="60"/>
      <c r="I67" s="61" t="s">
        <v>57</v>
      </c>
      <c r="J67" s="62"/>
      <c r="K67" s="82"/>
      <c r="L67" s="20"/>
      <c r="M67" s="82"/>
      <c r="N67" s="20"/>
      <c r="O67" s="20"/>
      <c r="P67" s="82"/>
      <c r="Q67" s="82"/>
      <c r="R67" s="20"/>
      <c r="S67" s="20"/>
      <c r="T67" s="20"/>
      <c r="U67" s="20"/>
      <c r="V67" s="20"/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60"/>
      <c r="I68" s="61" t="s">
        <v>45</v>
      </c>
      <c r="J68" s="62"/>
      <c r="K68" s="82">
        <v>125470.7</v>
      </c>
      <c r="L68" s="20">
        <v>38227.7</v>
      </c>
      <c r="M68" s="82">
        <v>69347.9</v>
      </c>
      <c r="N68" s="20"/>
      <c r="O68" s="20">
        <f>+K68+L68+M68+N68</f>
        <v>233046.3</v>
      </c>
      <c r="P68" s="82">
        <v>30</v>
      </c>
      <c r="Q68" s="82">
        <v>4000</v>
      </c>
      <c r="R68" s="20">
        <v>2000</v>
      </c>
      <c r="S68" s="20">
        <f>+P68+Q68+R68</f>
        <v>6030</v>
      </c>
      <c r="T68" s="20">
        <f>+O68+S68</f>
        <v>239076.3</v>
      </c>
      <c r="U68" s="20">
        <f>+O68/T68*100</f>
        <v>97.47779265447892</v>
      </c>
      <c r="V68" s="20">
        <f>+S68/T68*100</f>
        <v>2.5222073455210747</v>
      </c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60"/>
      <c r="I69" s="61" t="s">
        <v>46</v>
      </c>
      <c r="J69" s="62"/>
      <c r="K69" s="82">
        <v>136764.4</v>
      </c>
      <c r="L69" s="20">
        <v>43227.7</v>
      </c>
      <c r="M69" s="82">
        <v>62821.7</v>
      </c>
      <c r="N69" s="20"/>
      <c r="O69" s="20">
        <f>+K69+L69+M69+N69</f>
        <v>242813.8</v>
      </c>
      <c r="P69" s="82">
        <v>629.5</v>
      </c>
      <c r="Q69" s="82">
        <v>6188.5</v>
      </c>
      <c r="R69" s="82"/>
      <c r="S69" s="20">
        <f>+P69+Q69</f>
        <v>6818</v>
      </c>
      <c r="T69" s="20">
        <f>+O69+S69</f>
        <v>249631.8</v>
      </c>
      <c r="U69" s="20">
        <f>+O69/T69*100</f>
        <v>97.26877745543636</v>
      </c>
      <c r="V69" s="20">
        <f>+S69/T69*100</f>
        <v>2.7312225445636336</v>
      </c>
      <c r="W69" s="1"/>
    </row>
    <row r="70" spans="1:23" ht="23.25">
      <c r="A70" s="2"/>
      <c r="B70" s="17"/>
      <c r="C70" s="17"/>
      <c r="D70" s="17"/>
      <c r="E70" s="17"/>
      <c r="F70" s="17"/>
      <c r="G70" s="17"/>
      <c r="H70" s="60"/>
      <c r="I70" s="61" t="s">
        <v>47</v>
      </c>
      <c r="J70" s="62"/>
      <c r="K70" s="82">
        <f>+K69/K68*100</f>
        <v>109.001065587424</v>
      </c>
      <c r="L70" s="82">
        <f>+L69/L68*100</f>
        <v>113.07952087099144</v>
      </c>
      <c r="M70" s="82">
        <f>+M69/M68*100</f>
        <v>90.58918871371736</v>
      </c>
      <c r="N70" s="82"/>
      <c r="O70" s="82">
        <f>+O69/O68*100</f>
        <v>104.19122723681946</v>
      </c>
      <c r="P70" s="82">
        <f>+P69/P68*100</f>
        <v>2098.3333333333335</v>
      </c>
      <c r="Q70" s="82">
        <f>+Q69/Q68*100</f>
        <v>154.7125</v>
      </c>
      <c r="R70" s="82"/>
      <c r="S70" s="82">
        <f>+S69/S68*100</f>
        <v>113.06799336650082</v>
      </c>
      <c r="T70" s="82">
        <f>+T69/T68*100</f>
        <v>104.41511768418701</v>
      </c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60"/>
      <c r="I71" s="61"/>
      <c r="J71" s="6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60"/>
      <c r="I72" s="61"/>
      <c r="J72" s="62"/>
      <c r="K72" s="82"/>
      <c r="L72" s="20"/>
      <c r="M72" s="82"/>
      <c r="N72" s="20"/>
      <c r="O72" s="20"/>
      <c r="P72" s="82"/>
      <c r="Q72" s="82"/>
      <c r="R72" s="82"/>
      <c r="S72" s="20"/>
      <c r="T72" s="20"/>
      <c r="U72" s="20"/>
      <c r="V72" s="20"/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60"/>
      <c r="I73" s="61"/>
      <c r="J73" s="62"/>
      <c r="K73" s="82"/>
      <c r="L73" s="20"/>
      <c r="M73" s="82"/>
      <c r="N73" s="20"/>
      <c r="O73" s="20"/>
      <c r="P73" s="82"/>
      <c r="Q73" s="82"/>
      <c r="R73" s="82"/>
      <c r="S73" s="20"/>
      <c r="T73" s="20"/>
      <c r="U73" s="20"/>
      <c r="V73" s="20"/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60"/>
      <c r="I75" s="69"/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/>
      <c r="J76" s="62"/>
      <c r="K76" s="19"/>
      <c r="L76" s="20"/>
      <c r="M76" s="21"/>
      <c r="N76" s="23"/>
      <c r="O76" s="23"/>
      <c r="P76" s="24"/>
      <c r="Q76" s="19"/>
      <c r="R76" s="80"/>
      <c r="S76" s="23"/>
      <c r="T76" s="23"/>
      <c r="U76" s="23"/>
      <c r="V76" s="20"/>
      <c r="W76" s="1"/>
    </row>
    <row r="77" spans="1:23" ht="23.25">
      <c r="A77" s="2"/>
      <c r="B77" s="47"/>
      <c r="C77" s="17"/>
      <c r="D77" s="17"/>
      <c r="E77" s="17"/>
      <c r="F77" s="17"/>
      <c r="G77" s="17"/>
      <c r="H77" s="60"/>
      <c r="I77" s="61"/>
      <c r="J77" s="62"/>
      <c r="K77" s="19"/>
      <c r="L77" s="20"/>
      <c r="M77" s="21"/>
      <c r="N77" s="23"/>
      <c r="O77" s="23"/>
      <c r="P77" s="24"/>
      <c r="Q77" s="19"/>
      <c r="R77" s="80"/>
      <c r="S77" s="23"/>
      <c r="T77" s="23"/>
      <c r="U77" s="23"/>
      <c r="V77" s="20"/>
      <c r="W77" s="1"/>
    </row>
    <row r="78" spans="1:23" ht="23.25">
      <c r="A78" s="2"/>
      <c r="B78" s="47"/>
      <c r="C78" s="17"/>
      <c r="D78" s="17"/>
      <c r="E78" s="17"/>
      <c r="F78" s="17"/>
      <c r="G78" s="17"/>
      <c r="H78" s="60"/>
      <c r="I78" s="61"/>
      <c r="J78" s="62"/>
      <c r="K78" s="19"/>
      <c r="L78" s="20"/>
      <c r="M78" s="21"/>
      <c r="N78" s="23"/>
      <c r="O78" s="23"/>
      <c r="P78" s="24"/>
      <c r="Q78" s="19"/>
      <c r="R78" s="80"/>
      <c r="S78" s="23"/>
      <c r="T78" s="23"/>
      <c r="U78" s="23"/>
      <c r="V78" s="20"/>
      <c r="W78" s="1"/>
    </row>
    <row r="79" spans="1:23" ht="23.25">
      <c r="A79" s="2"/>
      <c r="B79" s="47"/>
      <c r="C79" s="48"/>
      <c r="D79" s="48"/>
      <c r="E79" s="48"/>
      <c r="F79" s="48"/>
      <c r="G79" s="48"/>
      <c r="H79" s="61"/>
      <c r="I79" s="61"/>
      <c r="J79" s="6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47"/>
      <c r="C80" s="48"/>
      <c r="D80" s="48"/>
      <c r="E80" s="48"/>
      <c r="F80" s="48"/>
      <c r="G80" s="48"/>
      <c r="H80" s="61"/>
      <c r="I80" s="61"/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/>
      <c r="G81" s="47"/>
      <c r="H81" s="60"/>
      <c r="I81" s="61"/>
      <c r="J81" s="62"/>
      <c r="K81" s="82"/>
      <c r="L81" s="20"/>
      <c r="M81" s="82"/>
      <c r="N81" s="20"/>
      <c r="O81" s="20"/>
      <c r="P81" s="82"/>
      <c r="Q81" s="82"/>
      <c r="R81" s="82"/>
      <c r="S81" s="20"/>
      <c r="T81" s="20"/>
      <c r="U81" s="20"/>
      <c r="V81" s="20"/>
      <c r="W81" s="1"/>
    </row>
    <row r="82" spans="1:23" ht="23.25">
      <c r="A82" s="2"/>
      <c r="B82" s="47"/>
      <c r="C82" s="47"/>
      <c r="D82" s="47"/>
      <c r="E82" s="47"/>
      <c r="F82" s="47"/>
      <c r="G82" s="47"/>
      <c r="H82" s="60"/>
      <c r="I82" s="61"/>
      <c r="J82" s="62"/>
      <c r="K82" s="82"/>
      <c r="L82" s="20"/>
      <c r="M82" s="82"/>
      <c r="N82" s="20"/>
      <c r="O82" s="20"/>
      <c r="P82" s="82"/>
      <c r="Q82" s="82"/>
      <c r="R82" s="82"/>
      <c r="S82" s="20"/>
      <c r="T82" s="20"/>
      <c r="U82" s="20"/>
      <c r="V82" s="20"/>
      <c r="W82" s="1"/>
    </row>
    <row r="83" spans="1:23" ht="23.25">
      <c r="A83" s="2"/>
      <c r="B83" s="47"/>
      <c r="C83" s="48"/>
      <c r="D83" s="48"/>
      <c r="E83" s="48"/>
      <c r="F83" s="48"/>
      <c r="G83" s="48"/>
      <c r="H83" s="61"/>
      <c r="I83" s="61"/>
      <c r="J83" s="6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"/>
    </row>
    <row r="84" spans="1:23" ht="23.25">
      <c r="A84" s="2"/>
      <c r="B84" s="47"/>
      <c r="C84" s="47"/>
      <c r="D84" s="47"/>
      <c r="E84" s="47"/>
      <c r="F84" s="47"/>
      <c r="G84" s="47"/>
      <c r="H84" s="60"/>
      <c r="I84" s="61"/>
      <c r="J84" s="62"/>
      <c r="K84" s="82"/>
      <c r="L84" s="20"/>
      <c r="M84" s="82"/>
      <c r="N84" s="20"/>
      <c r="O84" s="20"/>
      <c r="P84" s="82"/>
      <c r="Q84" s="82"/>
      <c r="R84" s="82"/>
      <c r="S84" s="20"/>
      <c r="T84" s="20"/>
      <c r="U84" s="20"/>
      <c r="V84" s="20"/>
      <c r="W84" s="1"/>
    </row>
    <row r="85" spans="1:23" ht="23.25">
      <c r="A85" s="2"/>
      <c r="B85" s="47"/>
      <c r="C85" s="47"/>
      <c r="D85" s="47"/>
      <c r="E85" s="47"/>
      <c r="F85" s="47"/>
      <c r="G85" s="47"/>
      <c r="H85" s="60"/>
      <c r="I85" s="61"/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47"/>
      <c r="C86" s="47"/>
      <c r="D86" s="47"/>
      <c r="E86" s="47"/>
      <c r="F86" s="47"/>
      <c r="G86" s="47"/>
      <c r="H86" s="60"/>
      <c r="I86" s="61"/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/>
      <c r="J87" s="62"/>
      <c r="K87" s="82"/>
      <c r="L87" s="20"/>
      <c r="M87" s="82"/>
      <c r="N87" s="20"/>
      <c r="O87" s="20"/>
      <c r="P87" s="82"/>
      <c r="Q87" s="82"/>
      <c r="R87" s="82"/>
      <c r="S87" s="20"/>
      <c r="T87" s="20"/>
      <c r="U87" s="20"/>
      <c r="V87" s="20"/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/>
      <c r="J88" s="62"/>
      <c r="K88" s="82"/>
      <c r="L88" s="20"/>
      <c r="M88" s="82"/>
      <c r="N88" s="20"/>
      <c r="O88" s="20"/>
      <c r="P88" s="82"/>
      <c r="Q88" s="82"/>
      <c r="R88" s="82"/>
      <c r="S88" s="20"/>
      <c r="T88" s="20"/>
      <c r="U88" s="20"/>
      <c r="V88" s="20"/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/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/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3"/>
      <c r="L90" s="59"/>
      <c r="M90" s="83"/>
      <c r="N90" s="59"/>
      <c r="O90" s="59"/>
      <c r="P90" s="83"/>
      <c r="Q90" s="83"/>
      <c r="R90" s="83"/>
      <c r="S90" s="59"/>
      <c r="T90" s="59"/>
      <c r="U90" s="59"/>
      <c r="V90" s="59"/>
      <c r="W90" s="1"/>
    </row>
    <row r="91" spans="1:23" ht="23.25">
      <c r="A91" s="1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35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3"/>
      <c r="L65535" s="59"/>
      <c r="M65535" s="83"/>
      <c r="N65535" s="59"/>
      <c r="O65535" s="59"/>
      <c r="P65535" s="83"/>
      <c r="Q65535" s="83"/>
      <c r="R65535" s="83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2001-05-23T22:43:36Z</cp:lastPrinted>
  <dcterms:created xsi:type="dcterms:W3CDTF">1998-09-17T22:24:54Z</dcterms:created>
  <dcterms:modified xsi:type="dcterms:W3CDTF">2001-06-07T00:40:54Z</dcterms:modified>
  <cp:category/>
  <cp:version/>
  <cp:contentType/>
  <cp:contentStatus/>
</cp:coreProperties>
</file>