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'Hoja1'!$A$1:$W$225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<sst xmlns="http://schemas.openxmlformats.org/spreadsheetml/2006/main" count="372" uniqueCount="92">
  <si>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</si>
  <si>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</si>
  <si>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</si>
  <si>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</si>
  <si>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</si>
  <si>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</si>
  <si>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</si>
  <si>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</si>
  <si>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</si>
  <si>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</si>
  <si>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</si>
  <si>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</si>
  <si>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</si>
  <si>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</si>
  <si>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</si>
  <si>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</si>
  <si>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</si>
  <si>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</si>
  <si>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</si>
  <si>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</si>
  <si>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</si>
  <si>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</si>
  <si>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</si>
  <si>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</si>
  <si>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</si>
  <si>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</si>
  <si>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</si>
  <si>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</si>
  <si>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</si>
  <si>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</si>
  <si>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</si>
  <si>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</si>
  <si>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</si>
  <si>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</si>
  <si>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</si>
  <si>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</si>
  <si>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</si>
  <si>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</si>
  <si>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</si>
  <si>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</si>
  <si>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</si>
  <si>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</si>
  <si>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</si>
  <si>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</si>
  <si>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</si>
  <si>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</si>
  <si>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</si>
  <si>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</si>
  <si>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del Sector de la Energía</t>
  </si>
  <si>
    <t>000</t>
  </si>
  <si>
    <t>Programa Normal de Operación</t>
  </si>
  <si>
    <t>423</t>
  </si>
  <si>
    <t>Proporcionar prestaciones económicas</t>
  </si>
  <si>
    <t>N000</t>
  </si>
  <si>
    <t>15</t>
  </si>
  <si>
    <t>ENERGIA</t>
  </si>
  <si>
    <t>00</t>
  </si>
  <si>
    <t>Subfunción de Servicios Compartidos</t>
  </si>
  <si>
    <t>602</t>
  </si>
  <si>
    <t>Auditar a la gestión pública</t>
  </si>
  <si>
    <t>01</t>
  </si>
  <si>
    <t>Hidrocarburos</t>
  </si>
  <si>
    <t>444</t>
  </si>
  <si>
    <t>petroquímicos</t>
  </si>
  <si>
    <t>506</t>
  </si>
  <si>
    <t>I002</t>
  </si>
  <si>
    <t>Programas operacionales de obras</t>
  </si>
  <si>
    <t>I003</t>
  </si>
  <si>
    <t>Otros programas operacionales de inversión</t>
  </si>
  <si>
    <t>701</t>
  </si>
  <si>
    <t>Administrar recursos humanos, materiales y</t>
  </si>
  <si>
    <t>financieros</t>
  </si>
  <si>
    <t xml:space="preserve">Programa de Desarrollo y  Reestructuración </t>
  </si>
  <si>
    <t>Comercializar petróleo, gas, petrolíferos</t>
  </si>
  <si>
    <t>y petroquímicos</t>
  </si>
  <si>
    <t xml:space="preserve">Actividad institucional no asociada a </t>
  </si>
  <si>
    <t>proyectos</t>
  </si>
  <si>
    <t>Actividad institucional no asociada a</t>
  </si>
  <si>
    <t>Producir petróleo, gas, petrolíferos  y</t>
  </si>
  <si>
    <t>HOJA    4   DE  5     .</t>
  </si>
  <si>
    <t>HOJA   3    DE  5  .</t>
  </si>
  <si>
    <t>HOJA   2    DE  5    .</t>
  </si>
  <si>
    <t>HOJA   5    DE  5  .</t>
  </si>
  <si>
    <t xml:space="preserve">Programa de Desarrollo y Reestructuración </t>
  </si>
  <si>
    <t>1/ Para la AI 506 Producir petróleo, gas, petrolíferos y petroquímicos, PY I003 Otros programas operacionales de inversión, en el rubro Obra Pública, la Secretaría de Hacienda y Crédito Público autorizó un presupuesto modificado</t>
  </si>
  <si>
    <t>de 4 320.1 miles de pesos con el oficio No. 340-A-2777 de fecha 28 de diciembre del 2000.</t>
  </si>
  <si>
    <t>2/ Para la AI 506 Producir petróleo, gas, petrolíferos y petroquímicos, PY N000 Actividad institucional no asociada a proyectos, en el rubro Servicios Generales, la Secretaría de Hacienda y Crédito Público autorizó un presupuesto modificado</t>
  </si>
  <si>
    <t>de 153 203.3 miles de pesos con el oficio No. 340-A-2777 de fecha 28 de diciembre del 2000.</t>
  </si>
  <si>
    <t xml:space="preserve">3/  Para la AI 701 Administrar recursos humanos, materiales y financieros, PY N000 Actividad institucional no asociada a proyectos, en el rubro de Servicios Generales, la Secretaría de Hacienda y Crédito Público </t>
  </si>
  <si>
    <t>autorizó un presupuesto modificado de 136 722.6 miles de pesos con el oficio No. 340-A-2777 de fecha 28 de diciembre del 2000.</t>
  </si>
  <si>
    <t xml:space="preserve"> E N T I D A D :  PETROQUIMICA CORPORATIVO </t>
  </si>
  <si>
    <t>S E C T O R :  ENERGIA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</si>
</sst>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90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91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37</v>
      </c>
      <c r="J13" s="64"/>
      <c r="K13" s="81">
        <f aca="true" t="shared" si="0" ref="K13:M14">+K18+K61</f>
        <v>680593.6</v>
      </c>
      <c r="L13" s="81">
        <f t="shared" si="0"/>
        <v>215570.4</v>
      </c>
      <c r="M13" s="81">
        <f t="shared" si="0"/>
        <v>9399.179</v>
      </c>
      <c r="N13" s="82">
        <f>+N18+N60</f>
        <v>0</v>
      </c>
      <c r="O13" s="81">
        <f>SUM(K13:N13)-0.1</f>
        <v>905563.079</v>
      </c>
      <c r="P13" s="81">
        <f aca="true" t="shared" si="1" ref="P13:R14">+P18+P61</f>
        <v>25890</v>
      </c>
      <c r="Q13" s="81">
        <f t="shared" si="1"/>
        <v>33560</v>
      </c>
      <c r="R13" s="81">
        <f t="shared" si="1"/>
        <v>0</v>
      </c>
      <c r="S13" s="58">
        <f>SUM(P13:R13)</f>
        <v>59450</v>
      </c>
      <c r="T13" s="58">
        <f>+O13+S13</f>
        <v>965013.079</v>
      </c>
      <c r="U13" s="58">
        <f>+O13/T13*100</f>
        <v>93.8394617343834</v>
      </c>
      <c r="V13" s="58">
        <f>+S13/T13*100</f>
        <v>6.160538265616605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38</v>
      </c>
      <c r="J14" s="64"/>
      <c r="K14" s="81">
        <f t="shared" si="0"/>
        <v>729255.4</v>
      </c>
      <c r="L14" s="81">
        <f t="shared" si="0"/>
        <v>145766.21300000002</v>
      </c>
      <c r="M14" s="81">
        <f t="shared" si="0"/>
        <v>253395.4</v>
      </c>
      <c r="N14" s="81">
        <f>+N19</f>
        <v>0</v>
      </c>
      <c r="O14" s="81">
        <f>SUM(K14:N14)</f>
        <v>1128417.013</v>
      </c>
      <c r="P14" s="81">
        <f t="shared" si="1"/>
        <v>14840.8</v>
      </c>
      <c r="Q14" s="81">
        <f t="shared" si="1"/>
        <v>19074.7</v>
      </c>
      <c r="R14" s="81">
        <f t="shared" si="1"/>
        <v>0</v>
      </c>
      <c r="S14" s="58">
        <f>SUM(P14:R14)</f>
        <v>33915.5</v>
      </c>
      <c r="T14" s="58">
        <f>+O14+S14</f>
        <v>1162332.513</v>
      </c>
      <c r="U14" s="58">
        <f>+O14/T14*100</f>
        <v>97.08211724092072</v>
      </c>
      <c r="V14" s="58">
        <f>+S14/T14*100</f>
        <v>2.917882759079286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39</v>
      </c>
      <c r="J15" s="62"/>
      <c r="K15" s="81">
        <f>+K14/K13*100</f>
        <v>107.1499056118071</v>
      </c>
      <c r="L15" s="81">
        <f>+L14/L13*100</f>
        <v>67.61884423835556</v>
      </c>
      <c r="M15" s="81">
        <f>+M14/M13*100</f>
        <v>2695.9312084598023</v>
      </c>
      <c r="N15" s="82"/>
      <c r="O15" s="81">
        <f>+O14/O13*100</f>
        <v>124.60943242585533</v>
      </c>
      <c r="P15" s="81">
        <f>+P14/P13*100</f>
        <v>57.32251834685206</v>
      </c>
      <c r="Q15" s="81">
        <f>+Q14/Q13*100</f>
        <v>56.837604290822405</v>
      </c>
      <c r="R15" s="82"/>
      <c r="S15" s="81">
        <f>+S14/S13*100</f>
        <v>57.048780487804876</v>
      </c>
      <c r="T15" s="58">
        <f>+T14/T13*100</f>
        <v>120.4473326107117</v>
      </c>
      <c r="U15" s="58"/>
      <c r="V15" s="5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35" t="s">
        <v>40</v>
      </c>
      <c r="C17" s="17"/>
      <c r="D17" s="17"/>
      <c r="E17" s="17"/>
      <c r="F17" s="17"/>
      <c r="G17" s="17"/>
      <c r="H17" s="60"/>
      <c r="I17" s="61" t="s">
        <v>41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60"/>
      <c r="I18" s="61" t="s">
        <v>42</v>
      </c>
      <c r="J18" s="62"/>
      <c r="K18" s="82">
        <f>+K23</f>
        <v>285749.8</v>
      </c>
      <c r="L18" s="20">
        <f>+L23</f>
        <v>0</v>
      </c>
      <c r="M18" s="82">
        <f>+M23</f>
        <v>0</v>
      </c>
      <c r="N18" s="20">
        <f>+N23</f>
        <v>0</v>
      </c>
      <c r="O18" s="20">
        <f>+K18+L18+M18+N18</f>
        <v>285749.8</v>
      </c>
      <c r="P18" s="82">
        <f>+P23</f>
        <v>0</v>
      </c>
      <c r="Q18" s="82">
        <f>+Q23</f>
        <v>0</v>
      </c>
      <c r="R18" s="82">
        <f>+R23</f>
        <v>0</v>
      </c>
      <c r="S18" s="20">
        <f>SUM(P18:R18)</f>
        <v>0</v>
      </c>
      <c r="T18" s="20">
        <f>+O18+S18</f>
        <v>285749.8</v>
      </c>
      <c r="U18" s="20">
        <f>+O18/T18*100</f>
        <v>100</v>
      </c>
      <c r="V18" s="20">
        <f>+S18/T18*100</f>
        <v>0</v>
      </c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60"/>
      <c r="I19" s="61" t="s">
        <v>43</v>
      </c>
      <c r="J19" s="62"/>
      <c r="K19" s="82">
        <f>+K24</f>
        <v>343500</v>
      </c>
      <c r="L19" s="82">
        <f>+L24</f>
        <v>0</v>
      </c>
      <c r="M19" s="82">
        <f>+M24</f>
        <v>0</v>
      </c>
      <c r="N19" s="20"/>
      <c r="O19" s="20">
        <f>+K19+L19+M19+N19</f>
        <v>343500</v>
      </c>
      <c r="P19" s="82">
        <f>+P24</f>
        <v>0</v>
      </c>
      <c r="Q19" s="82">
        <f>+Q24</f>
        <v>0</v>
      </c>
      <c r="R19" s="82"/>
      <c r="S19" s="20"/>
      <c r="T19" s="20">
        <f aca="true" t="shared" si="2" ref="T19:T44">+O19+S19</f>
        <v>343500</v>
      </c>
      <c r="U19" s="20">
        <f>+O19/T19*100</f>
        <v>100</v>
      </c>
      <c r="V19" s="20">
        <f>+S19/T19*100</f>
        <v>0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60"/>
      <c r="I20" s="61" t="s">
        <v>44</v>
      </c>
      <c r="J20" s="62"/>
      <c r="K20" s="82">
        <f>+K19/K18*100</f>
        <v>120.2100578898043</v>
      </c>
      <c r="L20" s="20"/>
      <c r="M20" s="82"/>
      <c r="N20" s="20"/>
      <c r="O20" s="82">
        <f>+O19/O18*100</f>
        <v>120.2100578898043</v>
      </c>
      <c r="P20" s="82"/>
      <c r="Q20" s="82"/>
      <c r="R20" s="82"/>
      <c r="S20" s="20"/>
      <c r="T20" s="20">
        <f>+T19/T18*100</f>
        <v>120.2100578898043</v>
      </c>
      <c r="U20" s="20"/>
      <c r="V20" s="20"/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>
        <f t="shared" si="2"/>
        <v>0</v>
      </c>
      <c r="U21" s="20"/>
      <c r="V21" s="20"/>
      <c r="W21" s="1"/>
    </row>
    <row r="22" spans="1:23" ht="23.25">
      <c r="A22" s="2"/>
      <c r="B22" s="17"/>
      <c r="C22" s="35" t="s">
        <v>45</v>
      </c>
      <c r="D22" s="17"/>
      <c r="E22" s="17"/>
      <c r="F22" s="17"/>
      <c r="G22" s="17"/>
      <c r="H22" s="60"/>
      <c r="I22" s="61" t="s">
        <v>46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>
        <f t="shared" si="2"/>
        <v>0</v>
      </c>
      <c r="U22" s="20"/>
      <c r="V22" s="20"/>
      <c r="W22" s="1"/>
    </row>
    <row r="23" spans="1:23" ht="23.25">
      <c r="A23" s="2"/>
      <c r="B23" s="17"/>
      <c r="C23" s="17"/>
      <c r="D23" s="17"/>
      <c r="E23" s="17"/>
      <c r="F23" s="17"/>
      <c r="G23" s="17"/>
      <c r="H23" s="60"/>
      <c r="I23" s="61" t="s">
        <v>42</v>
      </c>
      <c r="J23" s="62"/>
      <c r="K23" s="82">
        <f>+K29</f>
        <v>285749.8</v>
      </c>
      <c r="L23" s="20">
        <f>+L29</f>
        <v>0</v>
      </c>
      <c r="M23" s="82">
        <f>+M29</f>
        <v>0</v>
      </c>
      <c r="N23" s="20">
        <f>+N29</f>
        <v>0</v>
      </c>
      <c r="O23" s="20">
        <f>+K23+L23+M23+N23</f>
        <v>285749.8</v>
      </c>
      <c r="P23" s="82">
        <f aca="true" t="shared" si="3" ref="P23:R24">+P29</f>
        <v>0</v>
      </c>
      <c r="Q23" s="82">
        <f t="shared" si="3"/>
        <v>0</v>
      </c>
      <c r="R23" s="82">
        <f t="shared" si="3"/>
        <v>0</v>
      </c>
      <c r="S23" s="20"/>
      <c r="T23" s="20">
        <f t="shared" si="2"/>
        <v>285749.8</v>
      </c>
      <c r="U23" s="20">
        <f>+O23/T23*100</f>
        <v>100</v>
      </c>
      <c r="V23" s="20">
        <f>+S23/T23*100</f>
        <v>0</v>
      </c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60"/>
      <c r="I24" s="61" t="s">
        <v>43</v>
      </c>
      <c r="J24" s="62"/>
      <c r="K24" s="82">
        <f>+K30</f>
        <v>343500</v>
      </c>
      <c r="L24" s="82">
        <f>+L30</f>
        <v>0</v>
      </c>
      <c r="M24" s="82">
        <f>+M30</f>
        <v>0</v>
      </c>
      <c r="N24" s="20"/>
      <c r="O24" s="20">
        <f>+K24+L24+M24+N24</f>
        <v>343500</v>
      </c>
      <c r="P24" s="82">
        <f t="shared" si="3"/>
        <v>0</v>
      </c>
      <c r="Q24" s="82">
        <f t="shared" si="3"/>
        <v>0</v>
      </c>
      <c r="R24" s="82">
        <f t="shared" si="3"/>
        <v>0</v>
      </c>
      <c r="S24" s="20"/>
      <c r="T24" s="20">
        <f t="shared" si="2"/>
        <v>343500</v>
      </c>
      <c r="U24" s="20">
        <f>+O24/T24*100</f>
        <v>100</v>
      </c>
      <c r="V24" s="20">
        <f>+S24/T24*100</f>
        <v>0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60"/>
      <c r="I25" s="61" t="s">
        <v>44</v>
      </c>
      <c r="J25" s="62"/>
      <c r="K25" s="82">
        <f>+K24/K23*100</f>
        <v>120.2100578898043</v>
      </c>
      <c r="L25" s="20"/>
      <c r="M25" s="82"/>
      <c r="N25" s="20"/>
      <c r="O25" s="82">
        <f>+O24/O23*100</f>
        <v>120.2100578898043</v>
      </c>
      <c r="P25" s="82"/>
      <c r="Q25" s="82"/>
      <c r="R25" s="82"/>
      <c r="S25" s="20"/>
      <c r="T25" s="20">
        <f>+T24/T23*100</f>
        <v>120.2100578898043</v>
      </c>
      <c r="U25" s="20"/>
      <c r="V25" s="20"/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>
        <f t="shared" si="2"/>
        <v>0</v>
      </c>
      <c r="U26" s="20"/>
      <c r="V26" s="20"/>
      <c r="W26" s="1"/>
    </row>
    <row r="27" spans="1:23" ht="23.25">
      <c r="A27" s="2"/>
      <c r="B27" s="17"/>
      <c r="C27" s="17"/>
      <c r="D27" s="35" t="s">
        <v>47</v>
      </c>
      <c r="E27" s="17"/>
      <c r="F27" s="17"/>
      <c r="G27" s="17"/>
      <c r="H27" s="60"/>
      <c r="I27" s="61" t="s">
        <v>83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>
        <f t="shared" si="2"/>
        <v>0</v>
      </c>
      <c r="U27" s="20"/>
      <c r="V27" s="20"/>
      <c r="W27" s="1"/>
    </row>
    <row r="28" spans="1:23" ht="23.25">
      <c r="A28" s="2"/>
      <c r="B28" s="17"/>
      <c r="C28" s="17"/>
      <c r="D28" s="17"/>
      <c r="E28" s="17"/>
      <c r="F28" s="17"/>
      <c r="G28" s="17"/>
      <c r="H28" s="60"/>
      <c r="I28" s="61" t="s">
        <v>48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>
        <f t="shared" si="2"/>
        <v>0</v>
      </c>
      <c r="U28" s="20"/>
      <c r="V28" s="20"/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60"/>
      <c r="I29" s="61" t="s">
        <v>42</v>
      </c>
      <c r="J29" s="62"/>
      <c r="K29" s="82">
        <f aca="true" t="shared" si="4" ref="K29:M30">+K34</f>
        <v>285749.8</v>
      </c>
      <c r="L29" s="82">
        <f t="shared" si="4"/>
        <v>0</v>
      </c>
      <c r="M29" s="82">
        <f t="shared" si="4"/>
        <v>0</v>
      </c>
      <c r="N29" s="20"/>
      <c r="O29" s="20">
        <f>+K29+L29+M29+N29</f>
        <v>285749.8</v>
      </c>
      <c r="P29" s="82">
        <f aca="true" t="shared" si="5" ref="P29:R30">+P34</f>
        <v>0</v>
      </c>
      <c r="Q29" s="82">
        <f t="shared" si="5"/>
        <v>0</v>
      </c>
      <c r="R29" s="82">
        <f t="shared" si="5"/>
        <v>0</v>
      </c>
      <c r="S29" s="20"/>
      <c r="T29" s="20">
        <f t="shared" si="2"/>
        <v>285749.8</v>
      </c>
      <c r="U29" s="20">
        <f>+O29/T29*100</f>
        <v>100</v>
      </c>
      <c r="V29" s="20">
        <f>+S29/T29*100</f>
        <v>0</v>
      </c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60"/>
      <c r="I30" s="61" t="s">
        <v>43</v>
      </c>
      <c r="J30" s="62"/>
      <c r="K30" s="82">
        <f t="shared" si="4"/>
        <v>343500</v>
      </c>
      <c r="L30" s="82">
        <f t="shared" si="4"/>
        <v>0</v>
      </c>
      <c r="M30" s="82">
        <f t="shared" si="4"/>
        <v>0</v>
      </c>
      <c r="N30" s="20"/>
      <c r="O30" s="20">
        <f>+K30+L30+M30+N30</f>
        <v>343500</v>
      </c>
      <c r="P30" s="82">
        <f t="shared" si="5"/>
        <v>0</v>
      </c>
      <c r="Q30" s="82">
        <f t="shared" si="5"/>
        <v>0</v>
      </c>
      <c r="R30" s="82">
        <f t="shared" si="5"/>
        <v>0</v>
      </c>
      <c r="S30" s="20"/>
      <c r="T30" s="20">
        <f t="shared" si="2"/>
        <v>343500</v>
      </c>
      <c r="U30" s="20">
        <f>+O30/T30*100</f>
        <v>100</v>
      </c>
      <c r="V30" s="20">
        <f>+S30/T30*100</f>
        <v>0</v>
      </c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60"/>
      <c r="I31" s="61" t="s">
        <v>44</v>
      </c>
      <c r="J31" s="62"/>
      <c r="K31" s="82">
        <f>+K30/K29*100</f>
        <v>120.2100578898043</v>
      </c>
      <c r="L31" s="82"/>
      <c r="M31" s="82"/>
      <c r="N31" s="20"/>
      <c r="O31" s="82">
        <f>+O30/O29*100</f>
        <v>120.2100578898043</v>
      </c>
      <c r="P31" s="82"/>
      <c r="Q31" s="82"/>
      <c r="R31" s="82"/>
      <c r="S31" s="20"/>
      <c r="T31" s="20">
        <f>+T30/T29*100</f>
        <v>120.2100578898043</v>
      </c>
      <c r="U31" s="20"/>
      <c r="V31" s="20"/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60"/>
      <c r="I32" s="61"/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>
        <f t="shared" si="2"/>
        <v>0</v>
      </c>
      <c r="U32" s="20"/>
      <c r="V32" s="20"/>
      <c r="W32" s="1"/>
    </row>
    <row r="33" spans="1:23" ht="23.25">
      <c r="A33" s="2"/>
      <c r="B33" s="17"/>
      <c r="C33" s="17"/>
      <c r="D33" s="17"/>
      <c r="E33" s="35" t="s">
        <v>49</v>
      </c>
      <c r="F33" s="17"/>
      <c r="G33" s="35"/>
      <c r="H33" s="60"/>
      <c r="I33" s="61" t="s">
        <v>50</v>
      </c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>
        <f t="shared" si="2"/>
        <v>0</v>
      </c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17"/>
      <c r="G34" s="17"/>
      <c r="H34" s="60"/>
      <c r="I34" s="61" t="s">
        <v>42</v>
      </c>
      <c r="J34" s="62"/>
      <c r="K34" s="82">
        <f aca="true" t="shared" si="6" ref="K34:M35">+K39</f>
        <v>285749.8</v>
      </c>
      <c r="L34" s="82">
        <f t="shared" si="6"/>
        <v>0</v>
      </c>
      <c r="M34" s="82">
        <f t="shared" si="6"/>
        <v>0</v>
      </c>
      <c r="N34" s="20"/>
      <c r="O34" s="20">
        <f>+K34+L34+M34+N34</f>
        <v>285749.8</v>
      </c>
      <c r="P34" s="82">
        <f aca="true" t="shared" si="7" ref="P34:R35">+P39</f>
        <v>0</v>
      </c>
      <c r="Q34" s="82">
        <f t="shared" si="7"/>
        <v>0</v>
      </c>
      <c r="R34" s="82">
        <f t="shared" si="7"/>
        <v>0</v>
      </c>
      <c r="S34" s="20"/>
      <c r="T34" s="20">
        <f t="shared" si="2"/>
        <v>285749.8</v>
      </c>
      <c r="U34" s="20">
        <f>+O34/T34*100</f>
        <v>100</v>
      </c>
      <c r="V34" s="20">
        <f>+S34/T34*100</f>
        <v>0</v>
      </c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60"/>
      <c r="I35" s="61" t="s">
        <v>43</v>
      </c>
      <c r="J35" s="62"/>
      <c r="K35" s="82">
        <f t="shared" si="6"/>
        <v>343500</v>
      </c>
      <c r="L35" s="82">
        <f t="shared" si="6"/>
        <v>0</v>
      </c>
      <c r="M35" s="82">
        <f t="shared" si="6"/>
        <v>0</v>
      </c>
      <c r="N35" s="20"/>
      <c r="O35" s="20">
        <f>+K35+L35+M35+N35</f>
        <v>343500</v>
      </c>
      <c r="P35" s="82">
        <f t="shared" si="7"/>
        <v>0</v>
      </c>
      <c r="Q35" s="82">
        <f t="shared" si="7"/>
        <v>0</v>
      </c>
      <c r="R35" s="82">
        <f t="shared" si="7"/>
        <v>0</v>
      </c>
      <c r="S35" s="20"/>
      <c r="T35" s="20">
        <f t="shared" si="2"/>
        <v>343500</v>
      </c>
      <c r="U35" s="20">
        <f>+O35/T35*100</f>
        <v>100</v>
      </c>
      <c r="V35" s="20">
        <f>+S35/T35*100</f>
        <v>0</v>
      </c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60"/>
      <c r="I36" s="61" t="s">
        <v>44</v>
      </c>
      <c r="J36" s="62"/>
      <c r="K36" s="82">
        <f>+K35/K34*100</f>
        <v>120.2100578898043</v>
      </c>
      <c r="L36" s="82"/>
      <c r="M36" s="82"/>
      <c r="N36" s="20"/>
      <c r="O36" s="82">
        <f>+O35/O34*100</f>
        <v>120.2100578898043</v>
      </c>
      <c r="P36" s="82"/>
      <c r="Q36" s="82"/>
      <c r="R36" s="82"/>
      <c r="S36" s="20"/>
      <c r="T36" s="20">
        <f>+T35/T34*100</f>
        <v>120.2100578898043</v>
      </c>
      <c r="U36" s="20"/>
      <c r="V36" s="20"/>
      <c r="W36" s="1"/>
    </row>
    <row r="37" spans="1:23" ht="23.25">
      <c r="A37" s="2"/>
      <c r="B37" s="47"/>
      <c r="C37" s="48"/>
      <c r="D37" s="48"/>
      <c r="E37" s="48"/>
      <c r="F37" s="48"/>
      <c r="G37" s="48"/>
      <c r="H37" s="61"/>
      <c r="I37" s="61"/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>
        <f t="shared" si="2"/>
        <v>0</v>
      </c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 t="s">
        <v>51</v>
      </c>
      <c r="G38" s="17"/>
      <c r="H38" s="60"/>
      <c r="I38" s="61" t="s">
        <v>52</v>
      </c>
      <c r="J38" s="62"/>
      <c r="K38" s="82"/>
      <c r="L38" s="20"/>
      <c r="M38" s="82"/>
      <c r="N38" s="20"/>
      <c r="O38" s="20"/>
      <c r="P38" s="82"/>
      <c r="Q38" s="82"/>
      <c r="R38" s="82"/>
      <c r="S38" s="20"/>
      <c r="T38" s="20">
        <f t="shared" si="2"/>
        <v>0</v>
      </c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17"/>
      <c r="G39" s="17"/>
      <c r="H39" s="60"/>
      <c r="I39" s="61" t="s">
        <v>42</v>
      </c>
      <c r="J39" s="62"/>
      <c r="K39" s="82">
        <f aca="true" t="shared" si="8" ref="K39:M40">+K56</f>
        <v>285749.8</v>
      </c>
      <c r="L39" s="82">
        <f t="shared" si="8"/>
        <v>0</v>
      </c>
      <c r="M39" s="82">
        <f t="shared" si="8"/>
        <v>0</v>
      </c>
      <c r="N39" s="20">
        <f>+N55</f>
        <v>0</v>
      </c>
      <c r="O39" s="20">
        <f>+K39+L39+M39+N39</f>
        <v>285749.8</v>
      </c>
      <c r="P39" s="82">
        <f aca="true" t="shared" si="9" ref="P39:R40">+P56</f>
        <v>0</v>
      </c>
      <c r="Q39" s="82">
        <f t="shared" si="9"/>
        <v>0</v>
      </c>
      <c r="R39" s="82">
        <f t="shared" si="9"/>
        <v>0</v>
      </c>
      <c r="S39" s="20"/>
      <c r="T39" s="20">
        <f t="shared" si="2"/>
        <v>285749.8</v>
      </c>
      <c r="U39" s="20">
        <f>+O39/T39*100</f>
        <v>100</v>
      </c>
      <c r="V39" s="20">
        <f>+S39/T39*100</f>
        <v>0</v>
      </c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60"/>
      <c r="I40" s="61" t="s">
        <v>43</v>
      </c>
      <c r="J40" s="62"/>
      <c r="K40" s="82">
        <f t="shared" si="8"/>
        <v>343500</v>
      </c>
      <c r="L40" s="82">
        <f t="shared" si="8"/>
        <v>0</v>
      </c>
      <c r="M40" s="82">
        <f t="shared" si="8"/>
        <v>0</v>
      </c>
      <c r="N40" s="20"/>
      <c r="O40" s="20">
        <f>+K40+L40+M40+N40</f>
        <v>343500</v>
      </c>
      <c r="P40" s="82">
        <f t="shared" si="9"/>
        <v>0</v>
      </c>
      <c r="Q40" s="82">
        <f t="shared" si="9"/>
        <v>0</v>
      </c>
      <c r="R40" s="82">
        <f t="shared" si="9"/>
        <v>0</v>
      </c>
      <c r="S40" s="20"/>
      <c r="T40" s="20">
        <f t="shared" si="2"/>
        <v>343500</v>
      </c>
      <c r="U40" s="20">
        <f>+O40/T40*100</f>
        <v>100</v>
      </c>
      <c r="V40" s="20">
        <f>+S40/T40*100</f>
        <v>0</v>
      </c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60"/>
      <c r="I41" s="61" t="s">
        <v>44</v>
      </c>
      <c r="J41" s="62"/>
      <c r="K41" s="82">
        <f>+K40/K39*100</f>
        <v>120.2100578898043</v>
      </c>
      <c r="L41" s="82"/>
      <c r="M41" s="82"/>
      <c r="N41" s="20"/>
      <c r="O41" s="82">
        <f>+O40/O39*100</f>
        <v>120.2100578898043</v>
      </c>
      <c r="P41" s="82"/>
      <c r="Q41" s="82"/>
      <c r="R41" s="82"/>
      <c r="S41" s="20"/>
      <c r="T41" s="20">
        <f>+T40/T39*100</f>
        <v>120.2100578898043</v>
      </c>
      <c r="U41" s="20"/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>
        <f t="shared" si="2"/>
        <v>0</v>
      </c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>
        <f t="shared" si="2"/>
        <v>0</v>
      </c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>
        <f t="shared" si="2"/>
        <v>0</v>
      </c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3"/>
      <c r="L45" s="59"/>
      <c r="M45" s="83"/>
      <c r="N45" s="59"/>
      <c r="O45" s="84"/>
      <c r="P45" s="83"/>
      <c r="Q45" s="83"/>
      <c r="R45" s="83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81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40</v>
      </c>
      <c r="C54" s="35" t="s">
        <v>45</v>
      </c>
      <c r="D54" s="35" t="s">
        <v>47</v>
      </c>
      <c r="E54" s="35" t="s">
        <v>49</v>
      </c>
      <c r="F54" s="35" t="s">
        <v>51</v>
      </c>
      <c r="G54" s="35" t="s">
        <v>53</v>
      </c>
      <c r="H54" s="60"/>
      <c r="I54" s="61" t="s">
        <v>75</v>
      </c>
      <c r="J54" s="62"/>
      <c r="K54" s="82"/>
      <c r="L54" s="20"/>
      <c r="M54" s="82"/>
      <c r="N54" s="20"/>
      <c r="O54" s="20"/>
      <c r="P54" s="82"/>
      <c r="Q54" s="82"/>
      <c r="R54" s="82"/>
      <c r="S54" s="20"/>
      <c r="T54" s="20">
        <f aca="true" t="shared" si="10" ref="T54:T59">+O54+S54</f>
        <v>0</v>
      </c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76</v>
      </c>
      <c r="J55" s="62"/>
      <c r="K55" s="82"/>
      <c r="L55" s="20"/>
      <c r="M55" s="82"/>
      <c r="N55" s="20"/>
      <c r="O55" s="20">
        <f>+K55+L55+M55+N55</f>
        <v>0</v>
      </c>
      <c r="P55" s="82"/>
      <c r="Q55" s="82"/>
      <c r="R55" s="82"/>
      <c r="S55" s="20">
        <f>+P55+Q55+R55</f>
        <v>0</v>
      </c>
      <c r="T55" s="20">
        <f t="shared" si="10"/>
        <v>0</v>
      </c>
      <c r="U55" s="20"/>
      <c r="V55" s="20"/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42</v>
      </c>
      <c r="J56" s="62"/>
      <c r="K56" s="82">
        <v>285749.8</v>
      </c>
      <c r="L56" s="20"/>
      <c r="M56" s="82"/>
      <c r="N56" s="20"/>
      <c r="O56" s="20">
        <f>+K56+L56+M56+N56</f>
        <v>285749.8</v>
      </c>
      <c r="P56" s="82"/>
      <c r="Q56" s="82"/>
      <c r="R56" s="82"/>
      <c r="S56" s="20">
        <f>+P56+Q56+R56</f>
        <v>0</v>
      </c>
      <c r="T56" s="20">
        <f t="shared" si="10"/>
        <v>285749.8</v>
      </c>
      <c r="U56" s="20">
        <f>+O56/T56*100</f>
        <v>100</v>
      </c>
      <c r="V56" s="20">
        <f>+S56/T56*100</f>
        <v>0</v>
      </c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60"/>
      <c r="I57" s="61" t="s">
        <v>43</v>
      </c>
      <c r="J57" s="62"/>
      <c r="K57" s="82">
        <v>343500</v>
      </c>
      <c r="L57" s="82"/>
      <c r="M57" s="82"/>
      <c r="N57" s="82"/>
      <c r="O57" s="20">
        <f>+K57+L57+M57+N57</f>
        <v>343500</v>
      </c>
      <c r="P57" s="82"/>
      <c r="Q57" s="82"/>
      <c r="R57" s="82"/>
      <c r="S57" s="20"/>
      <c r="T57" s="20">
        <f t="shared" si="10"/>
        <v>343500</v>
      </c>
      <c r="U57" s="20">
        <f>+O57/T57*100</f>
        <v>100</v>
      </c>
      <c r="V57" s="20">
        <f>+P57/U57*100</f>
        <v>0</v>
      </c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60"/>
      <c r="I58" s="61" t="s">
        <v>44</v>
      </c>
      <c r="J58" s="62"/>
      <c r="K58" s="82">
        <f>+K57/K56*100</f>
        <v>120.2100578898043</v>
      </c>
      <c r="L58" s="20"/>
      <c r="M58" s="82"/>
      <c r="N58" s="20"/>
      <c r="O58" s="82">
        <f>+O57/O56*100</f>
        <v>120.2100578898043</v>
      </c>
      <c r="P58" s="82"/>
      <c r="Q58" s="82"/>
      <c r="R58" s="82"/>
      <c r="S58" s="20"/>
      <c r="T58" s="20">
        <f t="shared" si="10"/>
        <v>120.2100578898043</v>
      </c>
      <c r="U58" s="20"/>
      <c r="V58" s="20"/>
      <c r="W58" s="1"/>
    </row>
    <row r="59" spans="1:23" ht="23.25">
      <c r="A59" s="2"/>
      <c r="B59" s="35"/>
      <c r="C59" s="17"/>
      <c r="D59" s="17"/>
      <c r="E59" s="17"/>
      <c r="F59" s="17"/>
      <c r="G59" s="17"/>
      <c r="H59" s="60"/>
      <c r="I59" s="61"/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>
        <f t="shared" si="10"/>
        <v>0</v>
      </c>
      <c r="U59" s="20"/>
      <c r="V59" s="20"/>
      <c r="W59" s="1"/>
    </row>
    <row r="60" spans="1:23" ht="23.25">
      <c r="A60" s="2"/>
      <c r="B60" s="35" t="s">
        <v>54</v>
      </c>
      <c r="C60" s="35"/>
      <c r="D60" s="35"/>
      <c r="E60" s="35"/>
      <c r="F60" s="35"/>
      <c r="G60" s="35"/>
      <c r="H60" s="60"/>
      <c r="I60" s="61" t="s">
        <v>55</v>
      </c>
      <c r="J60" s="62"/>
      <c r="K60" s="82"/>
      <c r="L60" s="20"/>
      <c r="M60" s="82"/>
      <c r="N60" s="20"/>
      <c r="O60" s="20"/>
      <c r="P60" s="82"/>
      <c r="Q60" s="82"/>
      <c r="R60" s="82"/>
      <c r="S60" s="20"/>
      <c r="T60" s="20"/>
      <c r="U60" s="20"/>
      <c r="V60" s="20"/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60"/>
      <c r="I61" s="61" t="s">
        <v>42</v>
      </c>
      <c r="J61" s="62"/>
      <c r="K61" s="82">
        <f aca="true" t="shared" si="11" ref="K61:M62">+K66+K106</f>
        <v>394843.8</v>
      </c>
      <c r="L61" s="82">
        <f t="shared" si="11"/>
        <v>215570.4</v>
      </c>
      <c r="M61" s="82">
        <f t="shared" si="11"/>
        <v>9399.179</v>
      </c>
      <c r="N61" s="82">
        <f>+N66</f>
        <v>0</v>
      </c>
      <c r="O61" s="20">
        <f>+K61+L61+M61+N61</f>
        <v>619813.379</v>
      </c>
      <c r="P61" s="82">
        <f aca="true" t="shared" si="12" ref="P61:R62">+P66+P106</f>
        <v>25890</v>
      </c>
      <c r="Q61" s="82">
        <f t="shared" si="12"/>
        <v>33560</v>
      </c>
      <c r="R61" s="82">
        <f t="shared" si="12"/>
        <v>0</v>
      </c>
      <c r="S61" s="20">
        <f>+P61+Q61+R61</f>
        <v>59450</v>
      </c>
      <c r="T61" s="20">
        <f>+O61+S61</f>
        <v>679263.379</v>
      </c>
      <c r="U61" s="20">
        <f>+O61/T61*100</f>
        <v>91.24787205700368</v>
      </c>
      <c r="V61" s="20">
        <f>+S61/T61*100</f>
        <v>8.75212794299632</v>
      </c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60"/>
      <c r="I62" s="61" t="s">
        <v>43</v>
      </c>
      <c r="J62" s="62"/>
      <c r="K62" s="82">
        <f t="shared" si="11"/>
        <v>385755.4</v>
      </c>
      <c r="L62" s="82">
        <f t="shared" si="11"/>
        <v>145766.21300000002</v>
      </c>
      <c r="M62" s="82">
        <f t="shared" si="11"/>
        <v>253395.4</v>
      </c>
      <c r="N62" s="82">
        <f>+N67</f>
        <v>0</v>
      </c>
      <c r="O62" s="20">
        <f>+K62+L62+M62+N62</f>
        <v>784917.013</v>
      </c>
      <c r="P62" s="82">
        <f t="shared" si="12"/>
        <v>14840.8</v>
      </c>
      <c r="Q62" s="82">
        <f t="shared" si="12"/>
        <v>19074.7</v>
      </c>
      <c r="R62" s="82">
        <f t="shared" si="12"/>
        <v>0</v>
      </c>
      <c r="S62" s="20">
        <f>+P62+Q62+R62</f>
        <v>33915.5</v>
      </c>
      <c r="T62" s="20">
        <f>+O62+S62</f>
        <v>818832.513</v>
      </c>
      <c r="U62" s="20">
        <f>+O62/T62*100</f>
        <v>95.85806627588077</v>
      </c>
      <c r="V62" s="20">
        <f>+S62/T62*100</f>
        <v>4.141933724119232</v>
      </c>
      <c r="W62" s="1"/>
    </row>
    <row r="63" spans="1:23" ht="23.25">
      <c r="A63" s="2"/>
      <c r="B63" s="35"/>
      <c r="C63" s="35"/>
      <c r="D63" s="35"/>
      <c r="E63" s="35"/>
      <c r="F63" s="35"/>
      <c r="G63" s="86"/>
      <c r="H63" s="60"/>
      <c r="I63" s="61" t="s">
        <v>44</v>
      </c>
      <c r="J63" s="62"/>
      <c r="K63" s="82">
        <f>+K62/K61*100</f>
        <v>97.69822902119776</v>
      </c>
      <c r="L63" s="82">
        <f>+L62/L61*100</f>
        <v>67.61884423835556</v>
      </c>
      <c r="M63" s="82">
        <f>+M62/M61*100</f>
        <v>2695.9312084598023</v>
      </c>
      <c r="N63" s="82"/>
      <c r="O63" s="82">
        <f>+O62/O61*100</f>
        <v>126.63763635860465</v>
      </c>
      <c r="P63" s="82">
        <f>+P62/P61*100</f>
        <v>57.32251834685206</v>
      </c>
      <c r="Q63" s="82">
        <f>+Q62/Q61*100</f>
        <v>56.837604290822405</v>
      </c>
      <c r="R63" s="82"/>
      <c r="S63" s="20">
        <f>+S62/S61*100</f>
        <v>57.048780487804876</v>
      </c>
      <c r="T63" s="20">
        <f>+T62/T61*100</f>
        <v>120.54713065872495</v>
      </c>
      <c r="U63" s="20"/>
      <c r="V63" s="20"/>
      <c r="W63" s="1"/>
    </row>
    <row r="64" spans="1:23" ht="23.25">
      <c r="A64" s="2"/>
      <c r="B64" s="35"/>
      <c r="C64" s="35"/>
      <c r="D64" s="35"/>
      <c r="E64" s="35"/>
      <c r="F64" s="35"/>
      <c r="G64" s="86"/>
      <c r="H64" s="60"/>
      <c r="I64" s="61"/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35"/>
      <c r="C65" s="35" t="s">
        <v>56</v>
      </c>
      <c r="D65" s="35"/>
      <c r="E65" s="35"/>
      <c r="F65" s="35"/>
      <c r="G65" s="86"/>
      <c r="H65" s="60"/>
      <c r="I65" s="61" t="s">
        <v>57</v>
      </c>
      <c r="J65" s="62"/>
      <c r="K65" s="82"/>
      <c r="L65" s="20"/>
      <c r="M65" s="82"/>
      <c r="N65" s="20"/>
      <c r="O65" s="20"/>
      <c r="P65" s="82"/>
      <c r="Q65" s="82"/>
      <c r="R65" s="82"/>
      <c r="S65" s="20"/>
      <c r="T65" s="20"/>
      <c r="U65" s="20"/>
      <c r="V65" s="20"/>
      <c r="W65" s="1"/>
    </row>
    <row r="66" spans="1:23" ht="23.25">
      <c r="A66" s="2"/>
      <c r="B66" s="35"/>
      <c r="C66" s="35"/>
      <c r="D66" s="35"/>
      <c r="E66" s="35"/>
      <c r="F66" s="35"/>
      <c r="G66" s="86"/>
      <c r="H66" s="60"/>
      <c r="I66" s="61" t="s">
        <v>42</v>
      </c>
      <c r="J66" s="62"/>
      <c r="K66" s="82">
        <f aca="true" t="shared" si="13" ref="K66:M67">+K72</f>
        <v>27605</v>
      </c>
      <c r="L66" s="82">
        <f t="shared" si="13"/>
        <v>36</v>
      </c>
      <c r="M66" s="82">
        <f t="shared" si="13"/>
        <v>1320</v>
      </c>
      <c r="N66" s="82">
        <f>+N71</f>
        <v>0</v>
      </c>
      <c r="O66" s="20">
        <f>+K66+L66+M66+N66</f>
        <v>28961</v>
      </c>
      <c r="P66" s="82">
        <f aca="true" t="shared" si="14" ref="P66:R67">+P72</f>
        <v>0</v>
      </c>
      <c r="Q66" s="82">
        <f t="shared" si="14"/>
        <v>0</v>
      </c>
      <c r="R66" s="82">
        <f t="shared" si="14"/>
        <v>0</v>
      </c>
      <c r="S66" s="20"/>
      <c r="T66" s="20">
        <f>+O66+S66</f>
        <v>28961</v>
      </c>
      <c r="U66" s="20">
        <f>+O66/T66*100</f>
        <v>100</v>
      </c>
      <c r="V66" s="20">
        <f>+S66/T66*100</f>
        <v>0</v>
      </c>
      <c r="W66" s="1"/>
    </row>
    <row r="67" spans="1:23" ht="23.25">
      <c r="A67" s="2"/>
      <c r="B67" s="52"/>
      <c r="C67" s="85"/>
      <c r="D67" s="85"/>
      <c r="E67" s="85"/>
      <c r="F67" s="78"/>
      <c r="G67" s="86"/>
      <c r="H67" s="60"/>
      <c r="I67" s="61" t="s">
        <v>43</v>
      </c>
      <c r="J67" s="62"/>
      <c r="K67" s="82">
        <f t="shared" si="13"/>
        <v>21776.5</v>
      </c>
      <c r="L67" s="82">
        <f t="shared" si="13"/>
        <v>49.013</v>
      </c>
      <c r="M67" s="82">
        <f t="shared" si="13"/>
        <v>940.7</v>
      </c>
      <c r="N67" s="82">
        <f>+N72</f>
        <v>0</v>
      </c>
      <c r="O67" s="20">
        <f>+K67+L67+M67+N67</f>
        <v>22766.213</v>
      </c>
      <c r="P67" s="82">
        <f t="shared" si="14"/>
        <v>0</v>
      </c>
      <c r="Q67" s="82">
        <f t="shared" si="14"/>
        <v>0</v>
      </c>
      <c r="R67" s="82">
        <f t="shared" si="14"/>
        <v>0</v>
      </c>
      <c r="S67" s="18"/>
      <c r="T67" s="20">
        <f>+O67+S67</f>
        <v>22766.213</v>
      </c>
      <c r="U67" s="20">
        <f>+O67/T67*100</f>
        <v>100</v>
      </c>
      <c r="V67" s="20">
        <f>+S67/T67*100</f>
        <v>0</v>
      </c>
      <c r="W67" s="1"/>
    </row>
    <row r="68" spans="1:23" ht="23.25">
      <c r="A68" s="2"/>
      <c r="B68" s="35"/>
      <c r="C68" s="35"/>
      <c r="D68" s="35"/>
      <c r="E68" s="35"/>
      <c r="F68" s="35"/>
      <c r="G68" s="86"/>
      <c r="H68" s="61"/>
      <c r="I68" s="61" t="s">
        <v>44</v>
      </c>
      <c r="J68" s="62"/>
      <c r="K68" s="82">
        <f>+K67/K66*100</f>
        <v>78.88607136388336</v>
      </c>
      <c r="L68" s="82">
        <f>+L67/L66*100</f>
        <v>136.1472222222222</v>
      </c>
      <c r="M68" s="82">
        <f>+M67/M66*100</f>
        <v>71.26515151515152</v>
      </c>
      <c r="N68" s="82"/>
      <c r="O68" s="82">
        <f>+O67/O66*100</f>
        <v>78.6098995200442</v>
      </c>
      <c r="P68" s="82"/>
      <c r="Q68" s="82"/>
      <c r="R68" s="82"/>
      <c r="S68" s="20"/>
      <c r="T68" s="20">
        <f>+O68+S68</f>
        <v>78.6098995200442</v>
      </c>
      <c r="U68" s="20"/>
      <c r="V68" s="20"/>
      <c r="W68" s="1"/>
    </row>
    <row r="69" spans="1:23" ht="23.25">
      <c r="A69" s="2"/>
      <c r="B69" s="35"/>
      <c r="C69" s="35"/>
      <c r="D69" s="35"/>
      <c r="E69" s="35"/>
      <c r="F69" s="35"/>
      <c r="G69" s="86"/>
      <c r="H69" s="60"/>
      <c r="I69" s="61"/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 t="s">
        <v>47</v>
      </c>
      <c r="E70" s="35"/>
      <c r="F70" s="35"/>
      <c r="G70" s="86"/>
      <c r="H70" s="60"/>
      <c r="I70" s="61" t="s">
        <v>83</v>
      </c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86"/>
      <c r="H71" s="60"/>
      <c r="I71" s="61" t="s">
        <v>48</v>
      </c>
      <c r="J71" s="6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20"/>
      <c r="V71" s="20"/>
      <c r="W71" s="1"/>
    </row>
    <row r="72" spans="1:23" ht="23.25">
      <c r="A72" s="2"/>
      <c r="B72" s="35"/>
      <c r="C72" s="35"/>
      <c r="D72" s="35"/>
      <c r="E72" s="35"/>
      <c r="F72" s="35"/>
      <c r="G72" s="86"/>
      <c r="H72" s="60"/>
      <c r="I72" s="61" t="s">
        <v>42</v>
      </c>
      <c r="J72" s="62"/>
      <c r="K72" s="82">
        <f aca="true" t="shared" si="15" ref="K72:M73">+K77</f>
        <v>27605</v>
      </c>
      <c r="L72" s="82">
        <f t="shared" si="15"/>
        <v>36</v>
      </c>
      <c r="M72" s="82">
        <f t="shared" si="15"/>
        <v>1320</v>
      </c>
      <c r="N72" s="82"/>
      <c r="O72" s="20">
        <f>+K72+L72+M72+N72</f>
        <v>28961</v>
      </c>
      <c r="P72" s="82">
        <f aca="true" t="shared" si="16" ref="P72:R73">+P77</f>
        <v>0</v>
      </c>
      <c r="Q72" s="82">
        <f t="shared" si="16"/>
        <v>0</v>
      </c>
      <c r="R72" s="82">
        <f t="shared" si="16"/>
        <v>0</v>
      </c>
      <c r="S72" s="20"/>
      <c r="T72" s="20">
        <f>+O72+S72</f>
        <v>28961</v>
      </c>
      <c r="U72" s="20">
        <f>+O72/T72*100</f>
        <v>100</v>
      </c>
      <c r="V72" s="20">
        <f>+S72/T72*100</f>
        <v>0</v>
      </c>
      <c r="W72" s="1"/>
    </row>
    <row r="73" spans="1:23" ht="23.25">
      <c r="A73" s="2"/>
      <c r="B73" s="35"/>
      <c r="C73" s="35"/>
      <c r="D73" s="35"/>
      <c r="E73" s="35"/>
      <c r="F73" s="35"/>
      <c r="G73" s="86"/>
      <c r="H73" s="60"/>
      <c r="I73" s="61" t="s">
        <v>43</v>
      </c>
      <c r="J73" s="62"/>
      <c r="K73" s="82">
        <f t="shared" si="15"/>
        <v>21776.5</v>
      </c>
      <c r="L73" s="82">
        <f t="shared" si="15"/>
        <v>49.013</v>
      </c>
      <c r="M73" s="82">
        <f t="shared" si="15"/>
        <v>940.7</v>
      </c>
      <c r="N73" s="82"/>
      <c r="O73" s="20">
        <f>+K73+L73+M73+N73</f>
        <v>22766.213</v>
      </c>
      <c r="P73" s="82">
        <f t="shared" si="16"/>
        <v>0</v>
      </c>
      <c r="Q73" s="82">
        <f t="shared" si="16"/>
        <v>0</v>
      </c>
      <c r="R73" s="82">
        <f t="shared" si="16"/>
        <v>0</v>
      </c>
      <c r="S73" s="20"/>
      <c r="T73" s="20">
        <f>+O73+S73</f>
        <v>22766.213</v>
      </c>
      <c r="U73" s="20">
        <f>+O73/T73*100</f>
        <v>100</v>
      </c>
      <c r="V73" s="20">
        <f>+P73/U73*100</f>
        <v>0</v>
      </c>
      <c r="W73" s="1"/>
    </row>
    <row r="74" spans="1:23" ht="23.25">
      <c r="A74" s="2"/>
      <c r="B74" s="35"/>
      <c r="C74" s="35"/>
      <c r="D74" s="35"/>
      <c r="E74" s="35"/>
      <c r="F74" s="35"/>
      <c r="G74" s="86"/>
      <c r="H74" s="60"/>
      <c r="I74" s="61" t="s">
        <v>44</v>
      </c>
      <c r="J74" s="62"/>
      <c r="K74" s="82">
        <f>+K73/K72*100</f>
        <v>78.88607136388336</v>
      </c>
      <c r="L74" s="82">
        <f>+L73/L72*100</f>
        <v>136.1472222222222</v>
      </c>
      <c r="M74" s="82">
        <f>+M73/M72*100</f>
        <v>71.26515151515152</v>
      </c>
      <c r="N74" s="20"/>
      <c r="O74" s="82">
        <f>+O73/O72*100</f>
        <v>78.6098995200442</v>
      </c>
      <c r="P74" s="82"/>
      <c r="Q74" s="82"/>
      <c r="R74" s="82"/>
      <c r="S74" s="20"/>
      <c r="T74" s="20">
        <f>+O74+S74</f>
        <v>78.6098995200442</v>
      </c>
      <c r="U74" s="20"/>
      <c r="V74" s="20"/>
      <c r="W74" s="1"/>
    </row>
    <row r="75" spans="1:23" ht="23.25">
      <c r="A75" s="2"/>
      <c r="B75" s="35"/>
      <c r="C75" s="35"/>
      <c r="D75" s="35"/>
      <c r="E75" s="35"/>
      <c r="F75" s="35"/>
      <c r="G75" s="86"/>
      <c r="H75" s="60"/>
      <c r="I75" s="61"/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52"/>
      <c r="C76" s="35"/>
      <c r="D76" s="35"/>
      <c r="E76" s="35" t="s">
        <v>49</v>
      </c>
      <c r="F76" s="35"/>
      <c r="G76" s="86"/>
      <c r="H76" s="60"/>
      <c r="I76" s="69" t="s">
        <v>50</v>
      </c>
      <c r="J76" s="62"/>
      <c r="K76" s="19"/>
      <c r="L76" s="20"/>
      <c r="M76" s="21"/>
      <c r="N76" s="23"/>
      <c r="O76" s="23"/>
      <c r="P76" s="24"/>
      <c r="Q76" s="19"/>
      <c r="R76" s="80"/>
      <c r="S76" s="23"/>
      <c r="T76" s="23"/>
      <c r="U76" s="20"/>
      <c r="V76" s="20"/>
      <c r="W76" s="1"/>
    </row>
    <row r="77" spans="1:23" ht="23.25">
      <c r="A77" s="2"/>
      <c r="B77" s="52"/>
      <c r="C77" s="35"/>
      <c r="D77" s="35"/>
      <c r="E77" s="35"/>
      <c r="F77" s="35"/>
      <c r="G77" s="86"/>
      <c r="H77" s="60"/>
      <c r="I77" s="61" t="s">
        <v>42</v>
      </c>
      <c r="J77" s="62"/>
      <c r="K77" s="20">
        <f aca="true" t="shared" si="17" ref="K77:M78">+K82</f>
        <v>27605</v>
      </c>
      <c r="L77" s="82">
        <f t="shared" si="17"/>
        <v>36</v>
      </c>
      <c r="M77" s="82">
        <f t="shared" si="17"/>
        <v>1320</v>
      </c>
      <c r="N77" s="20"/>
      <c r="O77" s="20">
        <f>+K77+L77+M77+N77</f>
        <v>28961</v>
      </c>
      <c r="P77" s="82">
        <f aca="true" t="shared" si="18" ref="P77:R78">+P82</f>
        <v>0</v>
      </c>
      <c r="Q77" s="82">
        <f t="shared" si="18"/>
        <v>0</v>
      </c>
      <c r="R77" s="82">
        <f t="shared" si="18"/>
        <v>0</v>
      </c>
      <c r="S77" s="23"/>
      <c r="T77" s="20">
        <f>+O77+S77</f>
        <v>28961</v>
      </c>
      <c r="U77" s="20">
        <f>+O77/T77*100</f>
        <v>100</v>
      </c>
      <c r="V77" s="20">
        <f>+S77/T77*100</f>
        <v>0</v>
      </c>
      <c r="W77" s="1"/>
    </row>
    <row r="78" spans="1:23" ht="23.25">
      <c r="A78" s="2"/>
      <c r="B78" s="52"/>
      <c r="C78" s="35"/>
      <c r="D78" s="35"/>
      <c r="E78" s="35"/>
      <c r="F78" s="35"/>
      <c r="G78" s="86"/>
      <c r="H78" s="60"/>
      <c r="I78" s="61" t="s">
        <v>43</v>
      </c>
      <c r="J78" s="62"/>
      <c r="K78" s="82">
        <f t="shared" si="17"/>
        <v>21776.5</v>
      </c>
      <c r="L78" s="82">
        <f t="shared" si="17"/>
        <v>49.013</v>
      </c>
      <c r="M78" s="82">
        <f t="shared" si="17"/>
        <v>940.7</v>
      </c>
      <c r="N78" s="82"/>
      <c r="O78" s="20">
        <f>+K78+L78+M78+N78</f>
        <v>22766.213</v>
      </c>
      <c r="P78" s="82">
        <f t="shared" si="18"/>
        <v>0</v>
      </c>
      <c r="Q78" s="82">
        <f t="shared" si="18"/>
        <v>0</v>
      </c>
      <c r="R78" s="82">
        <f t="shared" si="18"/>
        <v>0</v>
      </c>
      <c r="S78" s="23"/>
      <c r="T78" s="20">
        <f>+O78+S78</f>
        <v>22766.213</v>
      </c>
      <c r="U78" s="20">
        <f>+O78/T78*100</f>
        <v>100</v>
      </c>
      <c r="V78" s="20">
        <f>+P78/U78*100</f>
        <v>0</v>
      </c>
      <c r="W78" s="1"/>
    </row>
    <row r="79" spans="1:23" ht="23.25">
      <c r="A79" s="2"/>
      <c r="B79" s="52"/>
      <c r="C79" s="85"/>
      <c r="D79" s="85"/>
      <c r="E79" s="85"/>
      <c r="F79" s="78"/>
      <c r="G79" s="86"/>
      <c r="H79" s="60"/>
      <c r="I79" s="61" t="s">
        <v>44</v>
      </c>
      <c r="J79" s="62"/>
      <c r="K79" s="82">
        <f>+K78/K77*100</f>
        <v>78.88607136388336</v>
      </c>
      <c r="L79" s="82">
        <f>+L78/L77*100</f>
        <v>136.1472222222222</v>
      </c>
      <c r="M79" s="82">
        <f>+M78/M77*100</f>
        <v>71.26515151515152</v>
      </c>
      <c r="N79" s="18"/>
      <c r="O79" s="82">
        <f>+O78/O77*100</f>
        <v>78.6098995200442</v>
      </c>
      <c r="P79" s="82"/>
      <c r="Q79" s="82"/>
      <c r="R79" s="82"/>
      <c r="S79" s="18"/>
      <c r="T79" s="20">
        <f>+O79+S79</f>
        <v>78.6098995200442</v>
      </c>
      <c r="U79" s="20"/>
      <c r="V79" s="20"/>
      <c r="W79" s="1"/>
    </row>
    <row r="80" spans="1:23" ht="23.25">
      <c r="A80" s="2"/>
      <c r="B80" s="52"/>
      <c r="C80" s="85"/>
      <c r="D80" s="85"/>
      <c r="E80" s="85"/>
      <c r="F80" s="78"/>
      <c r="G80" s="86"/>
      <c r="H80" s="61"/>
      <c r="I80" s="61"/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>
        <f>+O80+S80</f>
        <v>0</v>
      </c>
      <c r="U80" s="18"/>
      <c r="V80" s="20"/>
      <c r="W80" s="1"/>
    </row>
    <row r="81" spans="1:23" ht="23.25">
      <c r="A81" s="2"/>
      <c r="B81" s="52"/>
      <c r="C81" s="52"/>
      <c r="D81" s="52"/>
      <c r="E81" s="52"/>
      <c r="F81" s="35" t="s">
        <v>58</v>
      </c>
      <c r="G81" s="86"/>
      <c r="H81" s="61"/>
      <c r="I81" s="61" t="s">
        <v>59</v>
      </c>
      <c r="J81" s="62"/>
      <c r="K81" s="82"/>
      <c r="L81" s="20"/>
      <c r="M81" s="82"/>
      <c r="N81" s="20"/>
      <c r="O81" s="20"/>
      <c r="P81" s="82"/>
      <c r="Q81" s="82"/>
      <c r="R81" s="82"/>
      <c r="S81" s="20"/>
      <c r="T81" s="20"/>
      <c r="U81" s="20"/>
      <c r="V81" s="20"/>
      <c r="W81" s="1"/>
    </row>
    <row r="82" spans="1:23" ht="23.25">
      <c r="A82" s="2"/>
      <c r="B82" s="52"/>
      <c r="C82" s="52"/>
      <c r="D82" s="52"/>
      <c r="E82" s="52"/>
      <c r="F82" s="35"/>
      <c r="G82" s="86"/>
      <c r="H82" s="60"/>
      <c r="I82" s="61" t="s">
        <v>42</v>
      </c>
      <c r="J82" s="62"/>
      <c r="K82" s="82">
        <f aca="true" t="shared" si="19" ref="K82:M83">+K101</f>
        <v>27605</v>
      </c>
      <c r="L82" s="82">
        <f t="shared" si="19"/>
        <v>36</v>
      </c>
      <c r="M82" s="82">
        <f t="shared" si="19"/>
        <v>1320</v>
      </c>
      <c r="N82" s="82"/>
      <c r="O82" s="20">
        <f>+K82+L82+M82+N82</f>
        <v>28961</v>
      </c>
      <c r="P82" s="82">
        <f aca="true" t="shared" si="20" ref="P82:R83">+P101</f>
        <v>0</v>
      </c>
      <c r="Q82" s="82">
        <f t="shared" si="20"/>
        <v>0</v>
      </c>
      <c r="R82" s="82">
        <f t="shared" si="20"/>
        <v>0</v>
      </c>
      <c r="S82" s="20">
        <f>+P82+Q82+R82</f>
        <v>0</v>
      </c>
      <c r="T82" s="20">
        <f>+O82+S82</f>
        <v>28961</v>
      </c>
      <c r="U82" s="20">
        <f>+O82/T82*100</f>
        <v>100</v>
      </c>
      <c r="V82" s="20">
        <f>+S82/T82*100</f>
        <v>0</v>
      </c>
      <c r="W82" s="1"/>
    </row>
    <row r="83" spans="1:23" ht="23.25">
      <c r="A83" s="2"/>
      <c r="B83" s="52"/>
      <c r="C83" s="85"/>
      <c r="D83" s="85"/>
      <c r="E83" s="85"/>
      <c r="F83" s="78"/>
      <c r="G83" s="86"/>
      <c r="H83" s="60"/>
      <c r="I83" s="61" t="s">
        <v>43</v>
      </c>
      <c r="J83" s="62"/>
      <c r="K83" s="82">
        <f t="shared" si="19"/>
        <v>21776.5</v>
      </c>
      <c r="L83" s="82">
        <f t="shared" si="19"/>
        <v>49.013</v>
      </c>
      <c r="M83" s="82">
        <f t="shared" si="19"/>
        <v>940.7</v>
      </c>
      <c r="N83" s="82"/>
      <c r="O83" s="20">
        <f>+K83+L83+M83+N83</f>
        <v>22766.213</v>
      </c>
      <c r="P83" s="82">
        <f t="shared" si="20"/>
        <v>0</v>
      </c>
      <c r="Q83" s="82">
        <f t="shared" si="20"/>
        <v>0</v>
      </c>
      <c r="R83" s="82">
        <f t="shared" si="20"/>
        <v>0</v>
      </c>
      <c r="S83" s="20">
        <f>+P83+Q83+R83</f>
        <v>0</v>
      </c>
      <c r="T83" s="20">
        <f>+O83+S83</f>
        <v>22766.213</v>
      </c>
      <c r="U83" s="20">
        <f>+O83/T83*100</f>
        <v>100</v>
      </c>
      <c r="V83" s="20">
        <f>+P83/U83*100</f>
        <v>0</v>
      </c>
      <c r="W83" s="1"/>
    </row>
    <row r="84" spans="1:23" ht="23.25">
      <c r="A84" s="2"/>
      <c r="B84" s="47"/>
      <c r="C84" s="47"/>
      <c r="D84" s="47"/>
      <c r="E84" s="47"/>
      <c r="F84" s="47"/>
      <c r="G84" s="48"/>
      <c r="H84" s="61"/>
      <c r="I84" s="61" t="s">
        <v>44</v>
      </c>
      <c r="J84" s="62"/>
      <c r="K84" s="82">
        <f>+K83/K82*100</f>
        <v>78.88607136388336</v>
      </c>
      <c r="L84" s="82">
        <f>+L83/L82*100</f>
        <v>136.1472222222222</v>
      </c>
      <c r="M84" s="82">
        <f>+M83/M82*100</f>
        <v>71.26515151515152</v>
      </c>
      <c r="N84" s="20"/>
      <c r="O84" s="82">
        <f>+O83/O82*100</f>
        <v>78.6098995200442</v>
      </c>
      <c r="P84" s="82"/>
      <c r="Q84" s="82"/>
      <c r="R84" s="82"/>
      <c r="S84" s="82"/>
      <c r="T84" s="20">
        <f>+O84+S84</f>
        <v>78.6098995200442</v>
      </c>
      <c r="U84" s="20"/>
      <c r="V84" s="20"/>
      <c r="W84" s="1"/>
    </row>
    <row r="85" spans="1:23" ht="23.25">
      <c r="A85" s="2"/>
      <c r="B85" s="47"/>
      <c r="C85" s="47"/>
      <c r="D85" s="47"/>
      <c r="E85" s="47"/>
      <c r="F85" s="47"/>
      <c r="G85" s="47"/>
      <c r="H85" s="60"/>
      <c r="I85" s="61"/>
      <c r="J85" s="62"/>
      <c r="K85" s="82"/>
      <c r="L85" s="20"/>
      <c r="M85" s="82"/>
      <c r="N85" s="20"/>
      <c r="O85" s="82"/>
      <c r="P85" s="82"/>
      <c r="Q85" s="82"/>
      <c r="R85" s="82"/>
      <c r="S85" s="20"/>
      <c r="T85" s="20">
        <f>+O85+S85</f>
        <v>0</v>
      </c>
      <c r="U85" s="20"/>
      <c r="V85" s="20"/>
      <c r="W85" s="1"/>
    </row>
    <row r="86" spans="1:23" ht="23.25">
      <c r="A86" s="2"/>
      <c r="B86" s="47"/>
      <c r="C86" s="47"/>
      <c r="D86" s="47"/>
      <c r="E86" s="47"/>
      <c r="F86" s="47"/>
      <c r="G86" s="52"/>
      <c r="H86" s="60"/>
      <c r="I86" s="61"/>
      <c r="J86" s="62"/>
      <c r="K86" s="82"/>
      <c r="L86" s="20"/>
      <c r="M86" s="82"/>
      <c r="N86" s="20"/>
      <c r="O86" s="20"/>
      <c r="P86" s="82"/>
      <c r="Q86" s="82"/>
      <c r="R86" s="82"/>
      <c r="S86" s="20"/>
      <c r="T86" s="20"/>
      <c r="U86" s="20"/>
      <c r="V86" s="20"/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/>
      <c r="J87" s="62"/>
      <c r="K87" s="82"/>
      <c r="L87" s="20"/>
      <c r="M87" s="82"/>
      <c r="N87" s="20"/>
      <c r="O87" s="20"/>
      <c r="P87" s="82"/>
      <c r="Q87" s="82"/>
      <c r="R87" s="82"/>
      <c r="S87" s="20"/>
      <c r="T87" s="20"/>
      <c r="U87" s="20"/>
      <c r="V87" s="20"/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/>
      <c r="J88" s="62"/>
      <c r="K88" s="82"/>
      <c r="L88" s="82"/>
      <c r="M88" s="82"/>
      <c r="N88" s="82"/>
      <c r="O88" s="82"/>
      <c r="P88" s="82"/>
      <c r="Q88" s="82"/>
      <c r="R88" s="82"/>
      <c r="S88" s="20"/>
      <c r="T88" s="20"/>
      <c r="U88" s="20"/>
      <c r="V88" s="20"/>
      <c r="W88" s="1"/>
    </row>
    <row r="89" spans="1:23" ht="23.25">
      <c r="A89" s="2"/>
      <c r="B89" s="47"/>
      <c r="C89" s="47"/>
      <c r="D89" s="47"/>
      <c r="E89" s="47"/>
      <c r="F89" s="47"/>
      <c r="G89" s="47"/>
      <c r="H89" s="60"/>
      <c r="I89" s="61"/>
      <c r="J89" s="62"/>
      <c r="K89" s="82"/>
      <c r="L89" s="20"/>
      <c r="M89" s="82"/>
      <c r="N89" s="20"/>
      <c r="O89" s="20"/>
      <c r="P89" s="82"/>
      <c r="Q89" s="82"/>
      <c r="R89" s="82"/>
      <c r="S89" s="20"/>
      <c r="T89" s="20">
        <f>+O89+S89</f>
        <v>0</v>
      </c>
      <c r="U89" s="20"/>
      <c r="V89" s="20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3"/>
      <c r="L90" s="59"/>
      <c r="M90" s="83"/>
      <c r="N90" s="59"/>
      <c r="O90" s="59"/>
      <c r="P90" s="83"/>
      <c r="Q90" s="83"/>
      <c r="R90" s="83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80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35" t="s">
        <v>54</v>
      </c>
      <c r="C99" s="35" t="s">
        <v>56</v>
      </c>
      <c r="D99" s="35" t="s">
        <v>47</v>
      </c>
      <c r="E99" s="35" t="s">
        <v>49</v>
      </c>
      <c r="F99" s="35" t="s">
        <v>58</v>
      </c>
      <c r="G99" s="35" t="s">
        <v>53</v>
      </c>
      <c r="H99" s="60"/>
      <c r="I99" s="61" t="s">
        <v>77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20">
        <f>+O99+S99</f>
        <v>0</v>
      </c>
      <c r="U99" s="20"/>
      <c r="V99" s="20"/>
      <c r="W99" s="1"/>
    </row>
    <row r="100" spans="1:23" ht="23.25">
      <c r="A100" s="2"/>
      <c r="B100" s="17"/>
      <c r="C100" s="17"/>
      <c r="D100" s="17"/>
      <c r="E100" s="17"/>
      <c r="F100" s="17"/>
      <c r="G100" s="17"/>
      <c r="H100" s="60"/>
      <c r="I100" s="61" t="s">
        <v>76</v>
      </c>
      <c r="J100" s="62"/>
      <c r="K100" s="82"/>
      <c r="L100" s="20"/>
      <c r="M100" s="82"/>
      <c r="N100" s="20"/>
      <c r="O100" s="20"/>
      <c r="P100" s="82"/>
      <c r="Q100" s="82"/>
      <c r="R100" s="82"/>
      <c r="S100" s="20"/>
      <c r="T100" s="20"/>
      <c r="U100" s="20"/>
      <c r="V100" s="20"/>
      <c r="W100" s="1"/>
    </row>
    <row r="101" spans="1:23" ht="23.25">
      <c r="A101" s="2"/>
      <c r="B101" s="17"/>
      <c r="C101" s="17"/>
      <c r="D101" s="17"/>
      <c r="E101" s="17"/>
      <c r="F101" s="17"/>
      <c r="G101" s="17"/>
      <c r="H101" s="60"/>
      <c r="I101" s="61" t="s">
        <v>42</v>
      </c>
      <c r="J101" s="62"/>
      <c r="K101" s="82">
        <v>27605</v>
      </c>
      <c r="L101" s="20">
        <v>36</v>
      </c>
      <c r="M101" s="82">
        <v>1320</v>
      </c>
      <c r="N101" s="20"/>
      <c r="O101" s="20">
        <f>+K101+L101+M101+N101</f>
        <v>28961</v>
      </c>
      <c r="P101" s="82"/>
      <c r="Q101" s="82"/>
      <c r="R101" s="82"/>
      <c r="S101" s="20">
        <f>+P101+Q101+R101</f>
        <v>0</v>
      </c>
      <c r="T101" s="20">
        <f>+O101+S101</f>
        <v>28961</v>
      </c>
      <c r="U101" s="20">
        <f>+O101/T101*100</f>
        <v>100</v>
      </c>
      <c r="V101" s="20">
        <f>+S101/T101*100</f>
        <v>0</v>
      </c>
      <c r="W101" s="1"/>
    </row>
    <row r="102" spans="1:23" ht="23.25">
      <c r="A102" s="2"/>
      <c r="B102" s="17"/>
      <c r="C102" s="17"/>
      <c r="D102" s="17"/>
      <c r="E102" s="17"/>
      <c r="F102" s="17"/>
      <c r="G102" s="17"/>
      <c r="H102" s="60"/>
      <c r="I102" s="61" t="s">
        <v>43</v>
      </c>
      <c r="J102" s="62"/>
      <c r="K102" s="82">
        <v>21776.5</v>
      </c>
      <c r="L102" s="20">
        <v>49.013</v>
      </c>
      <c r="M102" s="82">
        <v>940.7</v>
      </c>
      <c r="N102" s="20"/>
      <c r="O102" s="20">
        <f>+K102+L102+M102+N102</f>
        <v>22766.213</v>
      </c>
      <c r="P102" s="82"/>
      <c r="Q102" s="82"/>
      <c r="R102" s="82"/>
      <c r="S102" s="20">
        <f>+P102+Q102+R102</f>
        <v>0</v>
      </c>
      <c r="T102" s="20">
        <f>+O102+S102</f>
        <v>22766.213</v>
      </c>
      <c r="U102" s="20">
        <f>+O102/T102*100</f>
        <v>100</v>
      </c>
      <c r="V102" s="20">
        <f>+S102/T102*100</f>
        <v>0</v>
      </c>
      <c r="W102" s="1"/>
    </row>
    <row r="103" spans="1:23" ht="23.25">
      <c r="A103" s="2"/>
      <c r="B103" s="17"/>
      <c r="C103" s="17"/>
      <c r="D103" s="17"/>
      <c r="E103" s="17"/>
      <c r="F103" s="17"/>
      <c r="G103" s="17"/>
      <c r="H103" s="60"/>
      <c r="I103" s="61" t="s">
        <v>44</v>
      </c>
      <c r="J103" s="62"/>
      <c r="K103" s="82">
        <f>+K102/K101*100</f>
        <v>78.88607136388336</v>
      </c>
      <c r="L103" s="82">
        <f>+L102/L101*100</f>
        <v>136.1472222222222</v>
      </c>
      <c r="M103" s="82">
        <f>+M102/M101*100</f>
        <v>71.26515151515152</v>
      </c>
      <c r="N103" s="20"/>
      <c r="O103" s="82">
        <f>+O102/O101*100</f>
        <v>78.6098995200442</v>
      </c>
      <c r="P103" s="82"/>
      <c r="Q103" s="82"/>
      <c r="R103" s="82"/>
      <c r="S103" s="20"/>
      <c r="T103" s="20">
        <f>+T102/T101*100</f>
        <v>78.6098995200442</v>
      </c>
      <c r="U103" s="20"/>
      <c r="V103" s="20">
        <f>+S103/T103*100</f>
        <v>0</v>
      </c>
      <c r="W103" s="1"/>
    </row>
    <row r="104" spans="1:23" ht="23.25">
      <c r="A104" s="2"/>
      <c r="B104" s="17"/>
      <c r="C104" s="17"/>
      <c r="D104" s="35"/>
      <c r="E104" s="17"/>
      <c r="F104" s="17"/>
      <c r="G104" s="17"/>
      <c r="H104" s="60"/>
      <c r="I104" s="61"/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20">
        <f>+O104+S104</f>
        <v>0</v>
      </c>
      <c r="U104" s="20"/>
      <c r="V104" s="20"/>
      <c r="W104" s="1"/>
    </row>
    <row r="105" spans="1:23" ht="23.25">
      <c r="A105" s="2"/>
      <c r="B105" s="35"/>
      <c r="C105" s="35" t="s">
        <v>60</v>
      </c>
      <c r="D105" s="35"/>
      <c r="E105" s="35"/>
      <c r="F105" s="35"/>
      <c r="G105" s="35"/>
      <c r="H105" s="60"/>
      <c r="I105" s="61" t="s">
        <v>61</v>
      </c>
      <c r="J105" s="62"/>
      <c r="K105" s="82"/>
      <c r="L105" s="20"/>
      <c r="M105" s="82"/>
      <c r="N105" s="20"/>
      <c r="O105" s="20"/>
      <c r="P105" s="82"/>
      <c r="Q105" s="82"/>
      <c r="R105" s="82"/>
      <c r="S105" s="20"/>
      <c r="T105" s="20"/>
      <c r="U105" s="20"/>
      <c r="V105" s="20"/>
      <c r="W105" s="1"/>
    </row>
    <row r="106" spans="1:23" ht="23.25">
      <c r="A106" s="2"/>
      <c r="B106" s="35"/>
      <c r="C106" s="35"/>
      <c r="D106" s="35"/>
      <c r="E106" s="35"/>
      <c r="F106" s="35"/>
      <c r="G106" s="35"/>
      <c r="H106" s="60"/>
      <c r="I106" s="61" t="s">
        <v>42</v>
      </c>
      <c r="J106" s="62"/>
      <c r="K106" s="82">
        <f aca="true" t="shared" si="21" ref="K106:M107">+K112</f>
        <v>367238.8</v>
      </c>
      <c r="L106" s="82">
        <f t="shared" si="21"/>
        <v>215534.4</v>
      </c>
      <c r="M106" s="82">
        <f t="shared" si="21"/>
        <v>8079.179</v>
      </c>
      <c r="N106" s="20"/>
      <c r="O106" s="90">
        <f>+K106+L106+M106+N106</f>
        <v>590852.379</v>
      </c>
      <c r="P106" s="82">
        <f aca="true" t="shared" si="22" ref="P106:R107">+P112</f>
        <v>25890</v>
      </c>
      <c r="Q106" s="82">
        <f t="shared" si="22"/>
        <v>33560</v>
      </c>
      <c r="R106" s="82">
        <f t="shared" si="22"/>
        <v>0</v>
      </c>
      <c r="S106" s="20">
        <f>+P106+Q106+R106</f>
        <v>59450</v>
      </c>
      <c r="T106" s="20">
        <f>+O106+S106</f>
        <v>650302.379</v>
      </c>
      <c r="U106" s="20">
        <f>+O106/T106*100</f>
        <v>90.85809895214915</v>
      </c>
      <c r="V106" s="20">
        <f>+S106/T106*100</f>
        <v>9.14190104785085</v>
      </c>
      <c r="W106" s="1"/>
    </row>
    <row r="107" spans="1:23" ht="23.25">
      <c r="A107" s="2"/>
      <c r="B107" s="35"/>
      <c r="C107" s="35"/>
      <c r="D107" s="35"/>
      <c r="E107" s="35"/>
      <c r="F107" s="35"/>
      <c r="G107" s="35"/>
      <c r="H107" s="60"/>
      <c r="I107" s="61" t="s">
        <v>43</v>
      </c>
      <c r="J107" s="62"/>
      <c r="K107" s="82">
        <f t="shared" si="21"/>
        <v>363978.9</v>
      </c>
      <c r="L107" s="82">
        <f t="shared" si="21"/>
        <v>145717.2</v>
      </c>
      <c r="M107" s="82">
        <f t="shared" si="21"/>
        <v>252454.69999999998</v>
      </c>
      <c r="N107" s="20"/>
      <c r="O107" s="91">
        <f>+K107+L107+M107+N107</f>
        <v>762150.8</v>
      </c>
      <c r="P107" s="82">
        <f t="shared" si="22"/>
        <v>14840.8</v>
      </c>
      <c r="Q107" s="82">
        <f t="shared" si="22"/>
        <v>19074.7</v>
      </c>
      <c r="R107" s="82">
        <f t="shared" si="22"/>
        <v>0</v>
      </c>
      <c r="S107" s="20">
        <f>+P107+Q107+R107</f>
        <v>33915.5</v>
      </c>
      <c r="T107" s="20">
        <f>+O107+S107</f>
        <v>796066.3</v>
      </c>
      <c r="U107" s="20">
        <f>+O107/T107*100</f>
        <v>95.73961364775772</v>
      </c>
      <c r="V107" s="20">
        <f>+S107/T107*100</f>
        <v>4.260386352242269</v>
      </c>
      <c r="W107" s="1"/>
    </row>
    <row r="108" spans="1:23" ht="23.25">
      <c r="A108" s="2"/>
      <c r="B108" s="35"/>
      <c r="C108" s="35"/>
      <c r="D108" s="35"/>
      <c r="E108" s="35"/>
      <c r="F108" s="35"/>
      <c r="G108" s="35"/>
      <c r="H108" s="60"/>
      <c r="I108" s="61" t="s">
        <v>44</v>
      </c>
      <c r="J108" s="62"/>
      <c r="K108" s="82">
        <f>+K107/K106*100</f>
        <v>99.11232146494325</v>
      </c>
      <c r="L108" s="82">
        <f>+L107/L106*100</f>
        <v>67.60739816938735</v>
      </c>
      <c r="M108" s="82">
        <f>+M107/M106*100</f>
        <v>3124.7568595769444</v>
      </c>
      <c r="N108" s="20"/>
      <c r="O108" s="82">
        <f>+O107/O106*100</f>
        <v>128.9917460076775</v>
      </c>
      <c r="P108" s="82">
        <f>+P107/P106*100</f>
        <v>57.32251834685206</v>
      </c>
      <c r="Q108" s="82">
        <f>+Q107/Q106*100</f>
        <v>56.837604290822405</v>
      </c>
      <c r="R108" s="82"/>
      <c r="S108" s="20">
        <f>+S107/S106*100</f>
        <v>57.048780487804876</v>
      </c>
      <c r="T108" s="20">
        <f>+T107/T106*100</f>
        <v>122.41479128896131</v>
      </c>
      <c r="U108" s="20"/>
      <c r="V108" s="20"/>
      <c r="W108" s="1"/>
    </row>
    <row r="109" spans="1:23" ht="23.25">
      <c r="A109" s="2"/>
      <c r="B109" s="35"/>
      <c r="C109" s="35"/>
      <c r="D109" s="35"/>
      <c r="E109" s="35"/>
      <c r="F109" s="35"/>
      <c r="G109" s="35"/>
      <c r="H109" s="60"/>
      <c r="I109" s="61"/>
      <c r="J109" s="62"/>
      <c r="K109" s="82"/>
      <c r="L109" s="20"/>
      <c r="M109" s="82"/>
      <c r="N109" s="20"/>
      <c r="O109" s="20"/>
      <c r="P109" s="82"/>
      <c r="Q109" s="82"/>
      <c r="R109" s="82"/>
      <c r="S109" s="20"/>
      <c r="T109" s="20"/>
      <c r="U109" s="20"/>
      <c r="V109" s="20"/>
      <c r="W109" s="1"/>
    </row>
    <row r="110" spans="1:23" ht="23.25">
      <c r="A110" s="2"/>
      <c r="B110" s="35"/>
      <c r="C110" s="35"/>
      <c r="D110" s="35" t="s">
        <v>47</v>
      </c>
      <c r="E110" s="35"/>
      <c r="F110" s="35"/>
      <c r="G110" s="35"/>
      <c r="H110" s="60"/>
      <c r="I110" s="61" t="s">
        <v>72</v>
      </c>
      <c r="J110" s="62"/>
      <c r="K110" s="82"/>
      <c r="L110" s="20"/>
      <c r="M110" s="82"/>
      <c r="N110" s="20"/>
      <c r="O110" s="20"/>
      <c r="P110" s="82"/>
      <c r="Q110" s="82"/>
      <c r="R110" s="82"/>
      <c r="S110" s="20"/>
      <c r="T110" s="20"/>
      <c r="U110" s="20"/>
      <c r="V110" s="20"/>
      <c r="W110" s="1"/>
    </row>
    <row r="111" spans="1:23" ht="23.25">
      <c r="A111" s="2"/>
      <c r="B111" s="35"/>
      <c r="C111" s="35"/>
      <c r="D111" s="35"/>
      <c r="E111" s="35"/>
      <c r="F111" s="35"/>
      <c r="G111" s="35"/>
      <c r="H111" s="60"/>
      <c r="I111" s="61" t="s">
        <v>48</v>
      </c>
      <c r="J111" s="62"/>
      <c r="K111" s="82"/>
      <c r="L111" s="20"/>
      <c r="M111" s="82"/>
      <c r="N111" s="20"/>
      <c r="O111" s="20"/>
      <c r="P111" s="82"/>
      <c r="Q111" s="82"/>
      <c r="R111" s="82"/>
      <c r="S111" s="20"/>
      <c r="T111" s="20"/>
      <c r="U111" s="20"/>
      <c r="V111" s="20"/>
      <c r="W111" s="1"/>
    </row>
    <row r="112" spans="1:23" ht="23.25">
      <c r="A112" s="2"/>
      <c r="B112" s="52"/>
      <c r="C112" s="85"/>
      <c r="D112" s="85"/>
      <c r="E112" s="85"/>
      <c r="F112" s="85"/>
      <c r="G112" s="85"/>
      <c r="H112" s="61"/>
      <c r="I112" s="61" t="s">
        <v>42</v>
      </c>
      <c r="J112" s="62"/>
      <c r="K112" s="82">
        <f aca="true" t="shared" si="23" ref="K112:M113">+K117</f>
        <v>367238.8</v>
      </c>
      <c r="L112" s="82">
        <f t="shared" si="23"/>
        <v>215534.4</v>
      </c>
      <c r="M112" s="82">
        <f t="shared" si="23"/>
        <v>8079.179</v>
      </c>
      <c r="N112" s="18"/>
      <c r="O112" s="90">
        <f>+K112+L112+M112+N112</f>
        <v>590852.379</v>
      </c>
      <c r="P112" s="82">
        <f aca="true" t="shared" si="24" ref="P112:R113">+P117</f>
        <v>25890</v>
      </c>
      <c r="Q112" s="82">
        <f t="shared" si="24"/>
        <v>33560</v>
      </c>
      <c r="R112" s="82">
        <f t="shared" si="24"/>
        <v>0</v>
      </c>
      <c r="S112" s="20">
        <f>+P112+Q112+R112</f>
        <v>59450</v>
      </c>
      <c r="T112" s="20">
        <f>+O112+S112</f>
        <v>650302.379</v>
      </c>
      <c r="U112" s="20">
        <f>+O112/T112*100</f>
        <v>90.85809895214915</v>
      </c>
      <c r="V112" s="20">
        <f>+S112/T112*100</f>
        <v>9.14190104785085</v>
      </c>
      <c r="W112" s="1"/>
    </row>
    <row r="113" spans="1:23" ht="23.25">
      <c r="A113" s="2"/>
      <c r="B113" s="35"/>
      <c r="C113" s="35"/>
      <c r="D113" s="35"/>
      <c r="E113" s="35"/>
      <c r="F113" s="35"/>
      <c r="G113" s="35"/>
      <c r="H113" s="60"/>
      <c r="I113" s="61" t="s">
        <v>43</v>
      </c>
      <c r="J113" s="62"/>
      <c r="K113" s="82">
        <f t="shared" si="23"/>
        <v>363978.9</v>
      </c>
      <c r="L113" s="82">
        <f t="shared" si="23"/>
        <v>145717.2</v>
      </c>
      <c r="M113" s="82">
        <f t="shared" si="23"/>
        <v>252454.69999999998</v>
      </c>
      <c r="N113" s="20"/>
      <c r="O113" s="91">
        <f>+K113+L113+M113+N113</f>
        <v>762150.8</v>
      </c>
      <c r="P113" s="82">
        <f t="shared" si="24"/>
        <v>14840.8</v>
      </c>
      <c r="Q113" s="82">
        <f t="shared" si="24"/>
        <v>19074.7</v>
      </c>
      <c r="R113" s="82">
        <f t="shared" si="24"/>
        <v>0</v>
      </c>
      <c r="S113" s="20">
        <f>+P113+Q113+R113</f>
        <v>33915.5</v>
      </c>
      <c r="T113" s="20">
        <f>+O113+S113</f>
        <v>796066.3</v>
      </c>
      <c r="U113" s="20">
        <f>+O113/T113*100</f>
        <v>95.73961364775772</v>
      </c>
      <c r="V113" s="20">
        <f>+S113/T113*100</f>
        <v>4.260386352242269</v>
      </c>
      <c r="W113" s="1"/>
    </row>
    <row r="114" spans="1:23" ht="23.25">
      <c r="A114" s="2"/>
      <c r="B114" s="35"/>
      <c r="C114" s="35"/>
      <c r="D114" s="35"/>
      <c r="E114" s="35"/>
      <c r="F114" s="35"/>
      <c r="G114" s="35"/>
      <c r="H114" s="60"/>
      <c r="I114" s="61" t="s">
        <v>44</v>
      </c>
      <c r="J114" s="62"/>
      <c r="K114" s="20">
        <f>+K113/K112*100</f>
        <v>99.11232146494325</v>
      </c>
      <c r="L114" s="20">
        <f>+L113/L112*100</f>
        <v>67.60739816938735</v>
      </c>
      <c r="M114" s="20">
        <f>+M113/M112*100</f>
        <v>3124.7568595769444</v>
      </c>
      <c r="N114" s="20"/>
      <c r="O114" s="20">
        <f>+O113/O112*100</f>
        <v>128.9917460076775</v>
      </c>
      <c r="P114" s="20">
        <f>+P113/P112*100</f>
        <v>57.32251834685206</v>
      </c>
      <c r="Q114" s="20">
        <f>+Q113/Q112*100</f>
        <v>56.837604290822405</v>
      </c>
      <c r="R114" s="20"/>
      <c r="S114" s="20">
        <f>+S113/S112*100</f>
        <v>57.048780487804876</v>
      </c>
      <c r="T114" s="20">
        <f>+T113/T112*100</f>
        <v>122.41479128896131</v>
      </c>
      <c r="U114" s="20"/>
      <c r="V114" s="20"/>
      <c r="W114" s="1"/>
    </row>
    <row r="115" spans="1:23" ht="23.25">
      <c r="A115" s="2"/>
      <c r="B115" s="35"/>
      <c r="C115" s="35"/>
      <c r="D115" s="35"/>
      <c r="E115" s="35"/>
      <c r="F115" s="35"/>
      <c r="G115" s="35"/>
      <c r="H115" s="60"/>
      <c r="I115" s="61"/>
      <c r="J115" s="62"/>
      <c r="K115" s="82"/>
      <c r="L115" s="20"/>
      <c r="M115" s="82"/>
      <c r="N115" s="20"/>
      <c r="O115" s="90"/>
      <c r="P115" s="82"/>
      <c r="Q115" s="82"/>
      <c r="R115" s="82"/>
      <c r="S115" s="20"/>
      <c r="T115" s="20"/>
      <c r="U115" s="20"/>
      <c r="V115" s="20"/>
      <c r="W115" s="1"/>
    </row>
    <row r="116" spans="1:23" ht="23.25">
      <c r="A116" s="2"/>
      <c r="B116" s="35"/>
      <c r="C116" s="35"/>
      <c r="D116" s="35"/>
      <c r="E116" s="35" t="s">
        <v>49</v>
      </c>
      <c r="F116" s="35"/>
      <c r="G116" s="35"/>
      <c r="H116" s="60"/>
      <c r="I116" s="69" t="s">
        <v>50</v>
      </c>
      <c r="J116" s="62"/>
      <c r="K116" s="18"/>
      <c r="L116" s="18"/>
      <c r="M116" s="18"/>
      <c r="N116" s="18"/>
      <c r="O116" s="91"/>
      <c r="P116" s="18"/>
      <c r="Q116" s="18"/>
      <c r="R116" s="18"/>
      <c r="S116" s="18"/>
      <c r="T116" s="18"/>
      <c r="U116" s="18"/>
      <c r="V116" s="18"/>
      <c r="W116" s="1"/>
    </row>
    <row r="117" spans="1:23" ht="23.25">
      <c r="A117" s="2"/>
      <c r="B117" s="35"/>
      <c r="C117" s="35"/>
      <c r="D117" s="35"/>
      <c r="E117" s="35"/>
      <c r="F117" s="35"/>
      <c r="G117" s="35"/>
      <c r="H117" s="60"/>
      <c r="I117" s="61" t="s">
        <v>42</v>
      </c>
      <c r="J117" s="62"/>
      <c r="K117" s="82">
        <f aca="true" t="shared" si="25" ref="K117:M118">+K123+K146+K168</f>
        <v>367238.8</v>
      </c>
      <c r="L117" s="82">
        <f t="shared" si="25"/>
        <v>215534.4</v>
      </c>
      <c r="M117" s="82">
        <f t="shared" si="25"/>
        <v>8079.179</v>
      </c>
      <c r="N117" s="82">
        <f>+N123</f>
        <v>0</v>
      </c>
      <c r="O117" s="90">
        <f aca="true" t="shared" si="26" ref="O117:O133">+K117+L117+M117+N117</f>
        <v>590852.379</v>
      </c>
      <c r="P117" s="82">
        <f aca="true" t="shared" si="27" ref="P117:R118">+P123+P146+P168</f>
        <v>25890</v>
      </c>
      <c r="Q117" s="82">
        <f t="shared" si="27"/>
        <v>33560</v>
      </c>
      <c r="R117" s="82">
        <f t="shared" si="27"/>
        <v>0</v>
      </c>
      <c r="S117" s="20">
        <f>+P117+Q117+R117</f>
        <v>59450</v>
      </c>
      <c r="T117" s="23">
        <f>+O117+S117</f>
        <v>650302.379</v>
      </c>
      <c r="U117" s="20">
        <f>+O117/T117*100</f>
        <v>90.85809895214915</v>
      </c>
      <c r="V117" s="20">
        <f>+S117/T117*100</f>
        <v>9.14190104785085</v>
      </c>
      <c r="W117" s="1"/>
    </row>
    <row r="118" spans="1:23" ht="23.25">
      <c r="A118" s="2"/>
      <c r="B118" s="35"/>
      <c r="C118" s="35"/>
      <c r="D118" s="35"/>
      <c r="E118" s="35"/>
      <c r="F118" s="35"/>
      <c r="G118" s="35"/>
      <c r="H118" s="60"/>
      <c r="I118" s="61" t="s">
        <v>43</v>
      </c>
      <c r="J118" s="62"/>
      <c r="K118" s="82">
        <f t="shared" si="25"/>
        <v>363978.9</v>
      </c>
      <c r="L118" s="82">
        <f t="shared" si="25"/>
        <v>145717.2</v>
      </c>
      <c r="M118" s="82">
        <f t="shared" si="25"/>
        <v>252454.69999999998</v>
      </c>
      <c r="N118" s="82">
        <f>+N124</f>
        <v>0</v>
      </c>
      <c r="O118" s="91">
        <f t="shared" si="26"/>
        <v>762150.8</v>
      </c>
      <c r="P118" s="82">
        <f t="shared" si="27"/>
        <v>14840.8</v>
      </c>
      <c r="Q118" s="82">
        <f t="shared" si="27"/>
        <v>19074.7</v>
      </c>
      <c r="R118" s="82">
        <f t="shared" si="27"/>
        <v>0</v>
      </c>
      <c r="S118" s="20">
        <f>+P118+Q118+R118</f>
        <v>33915.5</v>
      </c>
      <c r="T118" s="23">
        <f>+O118+S118</f>
        <v>796066.3</v>
      </c>
      <c r="U118" s="20">
        <f>+O118/T118*100</f>
        <v>95.73961364775772</v>
      </c>
      <c r="V118" s="20">
        <f>+S118/T118*100</f>
        <v>4.260386352242269</v>
      </c>
      <c r="W118" s="1"/>
    </row>
    <row r="119" spans="1:23" ht="23.25">
      <c r="A119" s="2"/>
      <c r="B119" s="35"/>
      <c r="C119" s="35"/>
      <c r="D119" s="35"/>
      <c r="E119" s="35"/>
      <c r="F119" s="35"/>
      <c r="G119" s="35"/>
      <c r="H119" s="60"/>
      <c r="I119" s="61" t="s">
        <v>44</v>
      </c>
      <c r="J119" s="62"/>
      <c r="K119" s="20">
        <f>+K118/K117*100</f>
        <v>99.11232146494325</v>
      </c>
      <c r="L119" s="20">
        <f>+L118/L117*100</f>
        <v>67.60739816938735</v>
      </c>
      <c r="M119" s="20">
        <f>+M118/M117*100</f>
        <v>3124.7568595769444</v>
      </c>
      <c r="N119" s="20"/>
      <c r="O119" s="20">
        <f>+O118/O117*100</f>
        <v>128.9917460076775</v>
      </c>
      <c r="P119" s="20">
        <f>+P118/P117*100</f>
        <v>57.32251834685206</v>
      </c>
      <c r="Q119" s="20">
        <f>+Q118/Q117*100</f>
        <v>56.837604290822405</v>
      </c>
      <c r="R119" s="20"/>
      <c r="S119" s="20">
        <f>+S118/S117*100</f>
        <v>57.048780487804876</v>
      </c>
      <c r="T119" s="20">
        <f>+T118/T117*100</f>
        <v>122.41479128896131</v>
      </c>
      <c r="U119" s="18"/>
      <c r="V119" s="18"/>
      <c r="W119" s="1"/>
    </row>
    <row r="120" spans="1:23" ht="23.25">
      <c r="A120" s="2"/>
      <c r="B120" s="35"/>
      <c r="C120" s="35"/>
      <c r="D120" s="35"/>
      <c r="E120" s="35"/>
      <c r="F120" s="35"/>
      <c r="G120" s="35"/>
      <c r="H120" s="60"/>
      <c r="I120" s="61"/>
      <c r="J120" s="62"/>
      <c r="K120" s="82"/>
      <c r="L120" s="20"/>
      <c r="M120" s="82"/>
      <c r="N120" s="20"/>
      <c r="O120" s="20">
        <f t="shared" si="26"/>
        <v>0</v>
      </c>
      <c r="P120" s="75"/>
      <c r="Q120" s="88"/>
      <c r="R120" s="82"/>
      <c r="S120" s="20"/>
      <c r="T120" s="20">
        <f>+O120+S120</f>
        <v>0</v>
      </c>
      <c r="U120" s="20"/>
      <c r="V120" s="20"/>
      <c r="W120" s="1"/>
    </row>
    <row r="121" spans="1:23" ht="23.25">
      <c r="A121" s="2"/>
      <c r="B121" s="52"/>
      <c r="C121" s="35"/>
      <c r="D121" s="35"/>
      <c r="E121" s="35"/>
      <c r="F121" s="35" t="s">
        <v>62</v>
      </c>
      <c r="G121" s="35"/>
      <c r="H121" s="60"/>
      <c r="I121" s="61" t="s">
        <v>73</v>
      </c>
      <c r="J121" s="62"/>
      <c r="K121" s="20"/>
      <c r="L121" s="20"/>
      <c r="M121" s="20"/>
      <c r="N121" s="20"/>
      <c r="O121" s="23">
        <f t="shared" si="26"/>
        <v>0</v>
      </c>
      <c r="P121" s="80"/>
      <c r="Q121" s="24"/>
      <c r="R121" s="24"/>
      <c r="S121" s="82"/>
      <c r="T121" s="23">
        <f>+O121+S121</f>
        <v>0</v>
      </c>
      <c r="U121" s="23"/>
      <c r="V121" s="20"/>
      <c r="W121" s="1"/>
    </row>
    <row r="122" spans="1:23" ht="23.25">
      <c r="A122" s="2"/>
      <c r="B122" s="52"/>
      <c r="C122" s="35"/>
      <c r="D122" s="35"/>
      <c r="E122" s="35"/>
      <c r="F122" s="35"/>
      <c r="G122" s="35"/>
      <c r="H122" s="60"/>
      <c r="I122" s="61" t="s">
        <v>74</v>
      </c>
      <c r="J122" s="62"/>
      <c r="K122" s="20"/>
      <c r="L122" s="20"/>
      <c r="M122" s="20"/>
      <c r="N122" s="20"/>
      <c r="O122" s="23">
        <f t="shared" si="26"/>
        <v>0</v>
      </c>
      <c r="P122" s="80"/>
      <c r="Q122" s="24"/>
      <c r="R122" s="24"/>
      <c r="S122" s="82">
        <f>+P122+Q122+R122</f>
        <v>0</v>
      </c>
      <c r="T122" s="23"/>
      <c r="U122" s="20"/>
      <c r="V122" s="20"/>
      <c r="W122" s="1"/>
    </row>
    <row r="123" spans="1:23" ht="23.25">
      <c r="A123" s="2"/>
      <c r="B123" s="52"/>
      <c r="C123" s="35"/>
      <c r="D123" s="35"/>
      <c r="E123" s="35"/>
      <c r="F123" s="35"/>
      <c r="G123" s="35"/>
      <c r="H123" s="60"/>
      <c r="I123" s="61" t="s">
        <v>42</v>
      </c>
      <c r="J123" s="62"/>
      <c r="K123" s="20">
        <f aca="true" t="shared" si="28" ref="K123:M124">+K129</f>
        <v>18536</v>
      </c>
      <c r="L123" s="20">
        <f t="shared" si="28"/>
        <v>8631.3</v>
      </c>
      <c r="M123" s="20">
        <f t="shared" si="28"/>
        <v>8079.179</v>
      </c>
      <c r="N123" s="20"/>
      <c r="O123" s="23">
        <f t="shared" si="26"/>
        <v>35246.479</v>
      </c>
      <c r="P123" s="20">
        <f aca="true" t="shared" si="29" ref="P123:R124">+P129</f>
        <v>0</v>
      </c>
      <c r="Q123" s="20">
        <f t="shared" si="29"/>
        <v>0</v>
      </c>
      <c r="R123" s="24">
        <f t="shared" si="29"/>
        <v>0</v>
      </c>
      <c r="S123" s="20">
        <f>+P123+Q123+R123</f>
        <v>0</v>
      </c>
      <c r="T123" s="23">
        <f>+O123+S123</f>
        <v>35246.479</v>
      </c>
      <c r="U123" s="20">
        <f>+O123/T123*100</f>
        <v>100</v>
      </c>
      <c r="V123" s="20">
        <f>+S123/T123*100</f>
        <v>0</v>
      </c>
      <c r="W123" s="1"/>
    </row>
    <row r="124" spans="1:23" ht="23.25">
      <c r="A124" s="2"/>
      <c r="B124" s="52"/>
      <c r="C124" s="85"/>
      <c r="D124" s="85"/>
      <c r="E124" s="85"/>
      <c r="F124" s="85"/>
      <c r="G124" s="85"/>
      <c r="H124" s="61"/>
      <c r="I124" s="61" t="s">
        <v>43</v>
      </c>
      <c r="J124" s="62"/>
      <c r="K124" s="20">
        <f t="shared" si="28"/>
        <v>16138</v>
      </c>
      <c r="L124" s="20">
        <f t="shared" si="28"/>
        <v>23.3</v>
      </c>
      <c r="M124" s="20">
        <f t="shared" si="28"/>
        <v>2335.8</v>
      </c>
      <c r="N124" s="20"/>
      <c r="O124" s="18">
        <f t="shared" si="26"/>
        <v>18497.1</v>
      </c>
      <c r="P124" s="20">
        <f t="shared" si="29"/>
        <v>0</v>
      </c>
      <c r="Q124" s="20">
        <f t="shared" si="29"/>
        <v>0</v>
      </c>
      <c r="R124" s="24">
        <f t="shared" si="29"/>
        <v>0</v>
      </c>
      <c r="S124" s="20">
        <f>+P124+Q124+R124</f>
        <v>0</v>
      </c>
      <c r="T124" s="23">
        <f>+O124+S124</f>
        <v>18497.1</v>
      </c>
      <c r="U124" s="20">
        <f>+O124/T124*100</f>
        <v>100</v>
      </c>
      <c r="V124" s="20">
        <f>+S124/T124*100</f>
        <v>0</v>
      </c>
      <c r="W124" s="1"/>
    </row>
    <row r="125" spans="1:23" ht="23.25">
      <c r="A125" s="2"/>
      <c r="B125" s="52"/>
      <c r="C125" s="85"/>
      <c r="D125" s="85"/>
      <c r="E125" s="85"/>
      <c r="F125" s="85"/>
      <c r="G125" s="85"/>
      <c r="H125" s="61"/>
      <c r="I125" s="61" t="s">
        <v>44</v>
      </c>
      <c r="J125" s="62"/>
      <c r="K125" s="20">
        <f>+K124/K123*100</f>
        <v>87.06301251618473</v>
      </c>
      <c r="L125" s="20">
        <f>+L124/L123*100</f>
        <v>0.26994774831137835</v>
      </c>
      <c r="M125" s="20">
        <f>+M124/M123*100</f>
        <v>28.911353492724945</v>
      </c>
      <c r="N125" s="89"/>
      <c r="O125" s="20">
        <f>+O124/O123*100</f>
        <v>52.47928452654802</v>
      </c>
      <c r="P125" s="20"/>
      <c r="Q125" s="20"/>
      <c r="R125" s="24"/>
      <c r="S125" s="20"/>
      <c r="T125" s="20">
        <f>+T124/T123*100</f>
        <v>52.47928452654802</v>
      </c>
      <c r="U125" s="18"/>
      <c r="V125" s="18"/>
      <c r="W125" s="1"/>
    </row>
    <row r="126" spans="1:23" ht="23.25">
      <c r="A126" s="2"/>
      <c r="B126" s="52"/>
      <c r="C126" s="52"/>
      <c r="D126" s="52"/>
      <c r="E126" s="52"/>
      <c r="F126" s="52"/>
      <c r="G126" s="52"/>
      <c r="H126" s="60"/>
      <c r="I126" s="61"/>
      <c r="J126" s="62"/>
      <c r="K126" s="20"/>
      <c r="L126" s="20"/>
      <c r="M126" s="20"/>
      <c r="N126" s="20"/>
      <c r="O126" s="20">
        <f t="shared" si="26"/>
        <v>0</v>
      </c>
      <c r="P126" s="75"/>
      <c r="Q126" s="24"/>
      <c r="R126" s="24"/>
      <c r="S126" s="82"/>
      <c r="T126" s="20">
        <f>+O126+S126</f>
        <v>0</v>
      </c>
      <c r="U126" s="20"/>
      <c r="V126" s="20"/>
      <c r="W126" s="1"/>
    </row>
    <row r="127" spans="1:23" ht="23.25">
      <c r="A127" s="2"/>
      <c r="B127" s="52"/>
      <c r="C127" s="52"/>
      <c r="D127" s="52"/>
      <c r="E127" s="52"/>
      <c r="F127" s="52"/>
      <c r="G127" s="35" t="s">
        <v>53</v>
      </c>
      <c r="H127" s="60"/>
      <c r="I127" s="61" t="s">
        <v>77</v>
      </c>
      <c r="J127" s="62"/>
      <c r="K127" s="82"/>
      <c r="L127" s="20"/>
      <c r="M127" s="82"/>
      <c r="N127" s="20"/>
      <c r="O127" s="20">
        <f t="shared" si="26"/>
        <v>0</v>
      </c>
      <c r="P127" s="75"/>
      <c r="Q127" s="24"/>
      <c r="R127" s="24"/>
      <c r="S127" s="82"/>
      <c r="T127" s="20">
        <f>+O127+S127</f>
        <v>0</v>
      </c>
      <c r="U127" s="20"/>
      <c r="V127" s="20"/>
      <c r="W127" s="1"/>
    </row>
    <row r="128" spans="1:23" ht="23.25">
      <c r="A128" s="2"/>
      <c r="B128" s="52"/>
      <c r="C128" s="85"/>
      <c r="D128" s="85"/>
      <c r="E128" s="85"/>
      <c r="F128" s="85"/>
      <c r="G128" s="85"/>
      <c r="H128" s="61"/>
      <c r="I128" s="61" t="s">
        <v>76</v>
      </c>
      <c r="J128" s="62"/>
      <c r="K128" s="19"/>
      <c r="L128" s="20"/>
      <c r="M128" s="21"/>
      <c r="N128" s="23"/>
      <c r="O128" s="23"/>
      <c r="P128" s="24"/>
      <c r="Q128" s="19"/>
      <c r="R128" s="80"/>
      <c r="S128" s="20"/>
      <c r="T128" s="23"/>
      <c r="U128" s="20"/>
      <c r="V128" s="20"/>
      <c r="W128" s="1"/>
    </row>
    <row r="129" spans="1:23" ht="23.25">
      <c r="A129" s="2"/>
      <c r="B129" s="52"/>
      <c r="C129" s="52"/>
      <c r="D129" s="52"/>
      <c r="E129" s="52"/>
      <c r="F129" s="52"/>
      <c r="G129" s="52"/>
      <c r="H129" s="60"/>
      <c r="I129" s="61" t="s">
        <v>42</v>
      </c>
      <c r="J129" s="62"/>
      <c r="K129" s="19">
        <v>18536</v>
      </c>
      <c r="L129" s="20">
        <v>8631.3</v>
      </c>
      <c r="M129" s="21">
        <v>8079.179</v>
      </c>
      <c r="N129" s="23"/>
      <c r="O129" s="23">
        <f t="shared" si="26"/>
        <v>35246.479</v>
      </c>
      <c r="P129" s="24"/>
      <c r="Q129" s="19"/>
      <c r="R129" s="80"/>
      <c r="S129" s="20">
        <f>+P129+Q129+R129</f>
        <v>0</v>
      </c>
      <c r="T129" s="23">
        <f>+O129+S129</f>
        <v>35246.479</v>
      </c>
      <c r="U129" s="20">
        <f>+O129/T129*100</f>
        <v>100</v>
      </c>
      <c r="V129" s="20">
        <f>+S129/T129*100</f>
        <v>0</v>
      </c>
      <c r="W129" s="1"/>
    </row>
    <row r="130" spans="1:23" ht="23.25">
      <c r="A130" s="2"/>
      <c r="B130" s="52"/>
      <c r="C130" s="52"/>
      <c r="D130" s="52"/>
      <c r="E130" s="52"/>
      <c r="F130" s="52"/>
      <c r="G130" s="52"/>
      <c r="H130" s="60"/>
      <c r="I130" s="61" t="s">
        <v>43</v>
      </c>
      <c r="J130" s="62"/>
      <c r="K130" s="19">
        <v>16138</v>
      </c>
      <c r="L130" s="20">
        <v>23.3</v>
      </c>
      <c r="M130" s="21">
        <v>2335.8</v>
      </c>
      <c r="N130" s="23"/>
      <c r="O130" s="23">
        <f t="shared" si="26"/>
        <v>18497.1</v>
      </c>
      <c r="P130" s="24"/>
      <c r="Q130" s="19"/>
      <c r="R130" s="80"/>
      <c r="S130" s="23"/>
      <c r="T130" s="23">
        <f>+O130+S130</f>
        <v>18497.1</v>
      </c>
      <c r="U130" s="20">
        <f>+O130/T130*100</f>
        <v>100</v>
      </c>
      <c r="V130" s="20">
        <f>+S130/T130*100</f>
        <v>0</v>
      </c>
      <c r="W130" s="1"/>
    </row>
    <row r="131" spans="1:23" ht="23.25">
      <c r="A131" s="2"/>
      <c r="B131" s="52"/>
      <c r="C131" s="52"/>
      <c r="D131" s="52"/>
      <c r="E131" s="52"/>
      <c r="F131" s="52"/>
      <c r="G131" s="52"/>
      <c r="H131" s="60"/>
      <c r="I131" s="61" t="s">
        <v>44</v>
      </c>
      <c r="J131" s="62"/>
      <c r="K131" s="82">
        <f>+K130/K129*100</f>
        <v>87.06301251618473</v>
      </c>
      <c r="L131" s="82">
        <f>+L130/L129*100</f>
        <v>0.26994774831137835</v>
      </c>
      <c r="M131" s="82">
        <f>+M130/M129*100</f>
        <v>28.911353492724945</v>
      </c>
      <c r="N131" s="82"/>
      <c r="O131" s="82">
        <f>+O130/O129*100</f>
        <v>52.47928452654802</v>
      </c>
      <c r="P131" s="18"/>
      <c r="Q131" s="18"/>
      <c r="R131" s="18"/>
      <c r="S131" s="18"/>
      <c r="T131" s="20">
        <f>+T130/T129*100</f>
        <v>52.47928452654802</v>
      </c>
      <c r="U131" s="18"/>
      <c r="V131" s="18"/>
      <c r="W131" s="1"/>
    </row>
    <row r="132" spans="1:23" ht="23.25">
      <c r="A132" s="2"/>
      <c r="B132" s="52"/>
      <c r="C132" s="52"/>
      <c r="D132" s="52"/>
      <c r="E132" s="52"/>
      <c r="F132" s="52"/>
      <c r="G132" s="52"/>
      <c r="H132" s="60"/>
      <c r="I132" s="61"/>
      <c r="J132" s="62"/>
      <c r="K132" s="82"/>
      <c r="L132" s="20"/>
      <c r="M132" s="82"/>
      <c r="N132" s="20"/>
      <c r="O132" s="20">
        <f t="shared" si="26"/>
        <v>0</v>
      </c>
      <c r="P132" s="82"/>
      <c r="Q132" s="82"/>
      <c r="R132" s="82"/>
      <c r="S132" s="20"/>
      <c r="T132" s="20">
        <f>+O132+S132</f>
        <v>0</v>
      </c>
      <c r="U132" s="20"/>
      <c r="V132" s="20"/>
      <c r="W132" s="1"/>
    </row>
    <row r="133" spans="1:23" ht="23.25">
      <c r="A133" s="2"/>
      <c r="B133" s="52"/>
      <c r="C133" s="52"/>
      <c r="D133" s="52"/>
      <c r="E133" s="52"/>
      <c r="F133" s="52"/>
      <c r="G133" s="52"/>
      <c r="H133" s="60"/>
      <c r="I133" s="61"/>
      <c r="J133" s="62"/>
      <c r="K133" s="82"/>
      <c r="L133" s="20"/>
      <c r="M133" s="82"/>
      <c r="N133" s="20"/>
      <c r="O133" s="20">
        <f t="shared" si="26"/>
        <v>0</v>
      </c>
      <c r="P133" s="82"/>
      <c r="Q133" s="82"/>
      <c r="R133" s="82"/>
      <c r="S133" s="20"/>
      <c r="T133" s="20">
        <f>+O133+S133</f>
        <v>0</v>
      </c>
      <c r="U133" s="20"/>
      <c r="V133" s="20"/>
      <c r="W133" s="1"/>
    </row>
    <row r="134" spans="1:23" ht="23.25">
      <c r="A134" s="2"/>
      <c r="B134" s="52"/>
      <c r="C134" s="52"/>
      <c r="D134" s="52"/>
      <c r="E134" s="52"/>
      <c r="F134" s="52"/>
      <c r="G134" s="52"/>
      <c r="H134" s="60"/>
      <c r="I134" s="61"/>
      <c r="J134" s="62"/>
      <c r="K134" s="82"/>
      <c r="L134" s="20"/>
      <c r="M134" s="82"/>
      <c r="N134" s="20"/>
      <c r="O134" s="20"/>
      <c r="P134" s="82"/>
      <c r="Q134" s="82"/>
      <c r="R134" s="82"/>
      <c r="S134" s="20"/>
      <c r="T134" s="20">
        <f>+O134+S134</f>
        <v>0</v>
      </c>
      <c r="U134" s="20"/>
      <c r="V134" s="20"/>
      <c r="W134" s="1"/>
    </row>
    <row r="135" spans="1:23" ht="23.25">
      <c r="A135" s="2"/>
      <c r="B135" s="87"/>
      <c r="C135" s="87"/>
      <c r="D135" s="87"/>
      <c r="E135" s="87"/>
      <c r="F135" s="87"/>
      <c r="G135" s="87"/>
      <c r="H135" s="66"/>
      <c r="I135" s="67"/>
      <c r="J135" s="68"/>
      <c r="K135" s="83"/>
      <c r="L135" s="59"/>
      <c r="M135" s="83"/>
      <c r="N135" s="59"/>
      <c r="O135" s="59"/>
      <c r="P135" s="83"/>
      <c r="Q135" s="83"/>
      <c r="R135" s="83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79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35" t="s">
        <v>54</v>
      </c>
      <c r="C144" s="35" t="s">
        <v>60</v>
      </c>
      <c r="D144" s="35" t="s">
        <v>47</v>
      </c>
      <c r="E144" s="35" t="s">
        <v>49</v>
      </c>
      <c r="F144" s="35" t="s">
        <v>64</v>
      </c>
      <c r="G144" s="35"/>
      <c r="H144" s="60"/>
      <c r="I144" s="61" t="s">
        <v>78</v>
      </c>
      <c r="J144" s="62"/>
      <c r="K144" s="82"/>
      <c r="L144" s="20"/>
      <c r="M144" s="82"/>
      <c r="N144" s="20"/>
      <c r="O144" s="20">
        <f>+K144+L144+M144+N144</f>
        <v>0</v>
      </c>
      <c r="P144" s="82"/>
      <c r="Q144" s="82"/>
      <c r="R144" s="82"/>
      <c r="S144" s="20"/>
      <c r="T144" s="20"/>
      <c r="U144" s="20"/>
      <c r="V144" s="20"/>
      <c r="W144" s="1"/>
    </row>
    <row r="145" spans="1:23" ht="23.25">
      <c r="A145" s="2"/>
      <c r="B145" s="17"/>
      <c r="C145" s="17"/>
      <c r="D145" s="17"/>
      <c r="E145" s="17"/>
      <c r="F145" s="17"/>
      <c r="G145" s="17"/>
      <c r="H145" s="60"/>
      <c r="I145" s="61" t="s">
        <v>63</v>
      </c>
      <c r="J145" s="62"/>
      <c r="K145" s="82"/>
      <c r="L145" s="20"/>
      <c r="M145" s="82"/>
      <c r="N145" s="20"/>
      <c r="O145" s="20"/>
      <c r="P145" s="82"/>
      <c r="Q145" s="82"/>
      <c r="R145" s="82"/>
      <c r="S145" s="20">
        <f>SUM(P145:R145)</f>
        <v>0</v>
      </c>
      <c r="T145" s="20">
        <f>+O145+S145</f>
        <v>0</v>
      </c>
      <c r="U145" s="20"/>
      <c r="V145" s="20"/>
      <c r="W145" s="1"/>
    </row>
    <row r="146" spans="1:23" ht="23.25">
      <c r="A146" s="2"/>
      <c r="B146" s="17"/>
      <c r="C146" s="17"/>
      <c r="D146" s="17"/>
      <c r="E146" s="17"/>
      <c r="F146" s="17"/>
      <c r="G146" s="17"/>
      <c r="H146" s="60"/>
      <c r="I146" s="61" t="s">
        <v>42</v>
      </c>
      <c r="J146" s="62"/>
      <c r="K146" s="82">
        <f aca="true" t="shared" si="30" ref="K146:N147">+K151+K156+K162</f>
        <v>247176.3</v>
      </c>
      <c r="L146" s="82">
        <f t="shared" si="30"/>
        <v>186496.6</v>
      </c>
      <c r="M146" s="82">
        <f t="shared" si="30"/>
        <v>0</v>
      </c>
      <c r="N146" s="82">
        <f t="shared" si="30"/>
        <v>0</v>
      </c>
      <c r="O146" s="20">
        <f>+K146+L146+M146+N146</f>
        <v>433672.9</v>
      </c>
      <c r="P146" s="82">
        <f aca="true" t="shared" si="31" ref="P146:R147">+P151+P156+P162</f>
        <v>25890</v>
      </c>
      <c r="Q146" s="82">
        <f t="shared" si="31"/>
        <v>30000</v>
      </c>
      <c r="R146" s="82">
        <f t="shared" si="31"/>
        <v>0</v>
      </c>
      <c r="S146" s="20">
        <f>SUM(P146:R146)</f>
        <v>55890</v>
      </c>
      <c r="T146" s="20">
        <f>+O146+S146</f>
        <v>489562.9</v>
      </c>
      <c r="U146" s="20">
        <f>+O146/T146*100</f>
        <v>88.58369373986469</v>
      </c>
      <c r="V146" s="20">
        <f>+S146/T146*100</f>
        <v>11.416306260135316</v>
      </c>
      <c r="W146" s="1"/>
    </row>
    <row r="147" spans="1:23" ht="23.25">
      <c r="A147" s="2"/>
      <c r="B147" s="17"/>
      <c r="C147" s="17"/>
      <c r="D147" s="17"/>
      <c r="E147" s="17"/>
      <c r="F147" s="17"/>
      <c r="G147" s="17"/>
      <c r="H147" s="60"/>
      <c r="I147" s="61" t="s">
        <v>43</v>
      </c>
      <c r="J147" s="62"/>
      <c r="K147" s="82">
        <f t="shared" si="30"/>
        <v>248926</v>
      </c>
      <c r="L147" s="82">
        <f t="shared" si="30"/>
        <v>144122.7</v>
      </c>
      <c r="M147" s="82">
        <f t="shared" si="30"/>
        <v>142368.9</v>
      </c>
      <c r="N147" s="82">
        <f t="shared" si="30"/>
        <v>0</v>
      </c>
      <c r="O147" s="20">
        <f>+K147+L147+M147+N147</f>
        <v>535417.6</v>
      </c>
      <c r="P147" s="82">
        <f t="shared" si="31"/>
        <v>14840.8</v>
      </c>
      <c r="Q147" s="82">
        <f t="shared" si="31"/>
        <v>18147.8</v>
      </c>
      <c r="R147" s="82">
        <f t="shared" si="31"/>
        <v>0</v>
      </c>
      <c r="S147" s="20">
        <f>SUM(P147:R147)</f>
        <v>32988.6</v>
      </c>
      <c r="T147" s="20">
        <f>+O147+S147</f>
        <v>568406.2</v>
      </c>
      <c r="U147" s="20">
        <f>+O147/T147*100</f>
        <v>94.19629835142544</v>
      </c>
      <c r="V147" s="20">
        <f>+S147/T147*100</f>
        <v>5.803701648574559</v>
      </c>
      <c r="W147" s="1"/>
    </row>
    <row r="148" spans="1:23" ht="23.25">
      <c r="A148" s="2"/>
      <c r="B148" s="17"/>
      <c r="C148" s="17"/>
      <c r="D148" s="17"/>
      <c r="E148" s="17"/>
      <c r="F148" s="17"/>
      <c r="G148" s="17"/>
      <c r="H148" s="60"/>
      <c r="I148" s="61" t="s">
        <v>44</v>
      </c>
      <c r="J148" s="62"/>
      <c r="K148" s="82">
        <f>+K147/K146*100</f>
        <v>100.70787531005199</v>
      </c>
      <c r="L148" s="82">
        <f>+L147/L146*100</f>
        <v>77.27899597097213</v>
      </c>
      <c r="M148" s="82"/>
      <c r="N148" s="82"/>
      <c r="O148" s="82">
        <f>+O147/O146*100</f>
        <v>123.46116162665454</v>
      </c>
      <c r="P148" s="82">
        <f>+P147/P146*100</f>
        <v>57.32251834685206</v>
      </c>
      <c r="Q148" s="82">
        <f>+Q147/Q146*100</f>
        <v>60.492666666666665</v>
      </c>
      <c r="R148" s="82"/>
      <c r="S148" s="82">
        <f>+S147/S146*100</f>
        <v>59.02415458937198</v>
      </c>
      <c r="T148" s="82">
        <f>+T147/T146*100</f>
        <v>116.10483555841343</v>
      </c>
      <c r="U148" s="20"/>
      <c r="V148" s="20"/>
      <c r="W148" s="1"/>
    </row>
    <row r="149" spans="1:23" ht="23.25">
      <c r="A149" s="2"/>
      <c r="B149" s="17"/>
      <c r="C149" s="17"/>
      <c r="D149" s="17"/>
      <c r="E149" s="17"/>
      <c r="F149" s="17"/>
      <c r="G149" s="35"/>
      <c r="H149" s="60"/>
      <c r="I149" s="61"/>
      <c r="J149" s="62"/>
      <c r="K149" s="82"/>
      <c r="L149" s="20"/>
      <c r="M149" s="82"/>
      <c r="N149" s="20"/>
      <c r="O149" s="20"/>
      <c r="P149" s="82"/>
      <c r="Q149" s="82"/>
      <c r="R149" s="82"/>
      <c r="S149" s="20"/>
      <c r="T149" s="20">
        <f>+O149+S149</f>
        <v>0</v>
      </c>
      <c r="U149" s="20"/>
      <c r="V149" s="20"/>
      <c r="W149" s="1"/>
    </row>
    <row r="150" spans="1:23" ht="23.25">
      <c r="A150" s="2"/>
      <c r="B150" s="17"/>
      <c r="C150" s="17"/>
      <c r="D150" s="17"/>
      <c r="E150" s="17"/>
      <c r="F150" s="17"/>
      <c r="G150" s="35" t="s">
        <v>65</v>
      </c>
      <c r="H150" s="60"/>
      <c r="I150" s="69" t="s">
        <v>66</v>
      </c>
      <c r="J150" s="62"/>
      <c r="K150" s="82"/>
      <c r="L150" s="20"/>
      <c r="M150" s="82"/>
      <c r="N150" s="20"/>
      <c r="O150" s="20"/>
      <c r="P150" s="82"/>
      <c r="Q150" s="82"/>
      <c r="R150" s="82"/>
      <c r="S150" s="20"/>
      <c r="T150" s="20"/>
      <c r="U150" s="20"/>
      <c r="V150" s="20"/>
      <c r="W150" s="1"/>
    </row>
    <row r="151" spans="1:23" ht="23.25">
      <c r="A151" s="2"/>
      <c r="B151" s="17"/>
      <c r="C151" s="17"/>
      <c r="D151" s="17"/>
      <c r="E151" s="17"/>
      <c r="F151" s="17"/>
      <c r="G151" s="17"/>
      <c r="H151" s="60"/>
      <c r="I151" s="61" t="s">
        <v>42</v>
      </c>
      <c r="J151" s="62"/>
      <c r="K151" s="82"/>
      <c r="L151" s="20"/>
      <c r="M151" s="82"/>
      <c r="N151" s="20"/>
      <c r="O151" s="20"/>
      <c r="P151" s="82"/>
      <c r="Q151" s="82">
        <v>30000</v>
      </c>
      <c r="R151" s="82"/>
      <c r="S151" s="20">
        <f>SUM(P151:R151)</f>
        <v>30000</v>
      </c>
      <c r="T151" s="20">
        <f>+O151+S151</f>
        <v>30000</v>
      </c>
      <c r="U151" s="20">
        <f>+O151/T151*100</f>
        <v>0</v>
      </c>
      <c r="V151" s="20">
        <f>+S151/T151*100</f>
        <v>100</v>
      </c>
      <c r="W151" s="1"/>
    </row>
    <row r="152" spans="1:23" ht="23.25">
      <c r="A152" s="2"/>
      <c r="B152" s="17"/>
      <c r="C152" s="17"/>
      <c r="D152" s="17"/>
      <c r="E152" s="17"/>
      <c r="F152" s="17"/>
      <c r="G152" s="17"/>
      <c r="H152" s="60"/>
      <c r="I152" s="61" t="s">
        <v>43</v>
      </c>
      <c r="J152" s="62"/>
      <c r="K152" s="82"/>
      <c r="L152" s="20"/>
      <c r="M152" s="82"/>
      <c r="N152" s="20"/>
      <c r="O152" s="20"/>
      <c r="P152" s="82"/>
      <c r="Q152" s="82">
        <v>14223.9</v>
      </c>
      <c r="R152" s="82"/>
      <c r="S152" s="20">
        <f>SUM(P152:R152)</f>
        <v>14223.9</v>
      </c>
      <c r="T152" s="20">
        <f>+O152+S152</f>
        <v>14223.9</v>
      </c>
      <c r="U152" s="20">
        <f>+O152/T152*100</f>
        <v>0</v>
      </c>
      <c r="V152" s="20">
        <f>+S152/T152*100</f>
        <v>100</v>
      </c>
      <c r="W152" s="1"/>
    </row>
    <row r="153" spans="1:23" ht="23.25">
      <c r="A153" s="2"/>
      <c r="B153" s="17"/>
      <c r="C153" s="17"/>
      <c r="D153" s="17"/>
      <c r="E153" s="17"/>
      <c r="F153" s="17"/>
      <c r="G153" s="17"/>
      <c r="H153" s="60"/>
      <c r="I153" s="61" t="s">
        <v>44</v>
      </c>
      <c r="J153" s="62"/>
      <c r="K153" s="82"/>
      <c r="L153" s="20"/>
      <c r="M153" s="82"/>
      <c r="N153" s="20"/>
      <c r="O153" s="20"/>
      <c r="P153" s="82"/>
      <c r="Q153" s="20">
        <f>+Q152/Q151*100</f>
        <v>47.413</v>
      </c>
      <c r="R153" s="82"/>
      <c r="S153" s="20">
        <f>+S152/S151*100</f>
        <v>47.413</v>
      </c>
      <c r="T153" s="20">
        <f>+T152/T151*100</f>
        <v>47.413</v>
      </c>
      <c r="U153" s="20"/>
      <c r="V153" s="20"/>
      <c r="W153" s="1"/>
    </row>
    <row r="154" spans="1:23" ht="23.25">
      <c r="A154" s="2"/>
      <c r="B154" s="17"/>
      <c r="C154" s="17"/>
      <c r="D154" s="17"/>
      <c r="E154" s="17"/>
      <c r="F154" s="17"/>
      <c r="G154" s="35"/>
      <c r="H154" s="60"/>
      <c r="I154" s="61"/>
      <c r="J154" s="62"/>
      <c r="K154" s="82"/>
      <c r="L154" s="20"/>
      <c r="M154" s="82"/>
      <c r="N154" s="20"/>
      <c r="O154" s="20"/>
      <c r="P154" s="82"/>
      <c r="Q154" s="82"/>
      <c r="R154" s="82"/>
      <c r="S154" s="20"/>
      <c r="T154" s="20">
        <f>+O154+S154</f>
        <v>0</v>
      </c>
      <c r="U154" s="20"/>
      <c r="V154" s="20"/>
      <c r="W154" s="1"/>
    </row>
    <row r="155" spans="1:23" ht="23.25">
      <c r="A155" s="2"/>
      <c r="B155" s="17"/>
      <c r="C155" s="17"/>
      <c r="D155" s="17"/>
      <c r="E155" s="17"/>
      <c r="F155" s="17"/>
      <c r="G155" s="35" t="s">
        <v>67</v>
      </c>
      <c r="H155" s="60"/>
      <c r="I155" s="61" t="s">
        <v>68</v>
      </c>
      <c r="J155" s="62"/>
      <c r="K155" s="82"/>
      <c r="L155" s="20"/>
      <c r="M155" s="20"/>
      <c r="N155" s="20"/>
      <c r="O155" s="20"/>
      <c r="P155" s="82"/>
      <c r="Q155" s="82"/>
      <c r="R155" s="82"/>
      <c r="S155" s="20">
        <f>+P155+Q155+R155</f>
        <v>0</v>
      </c>
      <c r="T155" s="20">
        <f>+O155+S155</f>
        <v>0</v>
      </c>
      <c r="U155" s="20"/>
      <c r="V155" s="20"/>
      <c r="W155" s="1"/>
    </row>
    <row r="156" spans="1:23" ht="23.25">
      <c r="A156" s="2"/>
      <c r="B156" s="17"/>
      <c r="C156" s="17"/>
      <c r="D156" s="17"/>
      <c r="E156" s="17"/>
      <c r="F156" s="17"/>
      <c r="G156" s="17"/>
      <c r="H156" s="60"/>
      <c r="I156" s="61" t="s">
        <v>42</v>
      </c>
      <c r="J156" s="62"/>
      <c r="K156" s="82"/>
      <c r="L156" s="20"/>
      <c r="M156" s="82"/>
      <c r="N156" s="20"/>
      <c r="O156" s="20"/>
      <c r="P156" s="82">
        <v>25890</v>
      </c>
      <c r="Q156" s="82"/>
      <c r="R156" s="82"/>
      <c r="S156" s="20">
        <f>SUM(P156:R156)</f>
        <v>25890</v>
      </c>
      <c r="T156" s="20">
        <f>+O156+S156</f>
        <v>25890</v>
      </c>
      <c r="U156" s="20">
        <f>+O156/T156*100</f>
        <v>0</v>
      </c>
      <c r="V156" s="20">
        <f>+S156/T156*100</f>
        <v>100</v>
      </c>
      <c r="W156" s="1"/>
    </row>
    <row r="157" spans="1:23" ht="23.25">
      <c r="A157" s="2"/>
      <c r="B157" s="47"/>
      <c r="C157" s="48"/>
      <c r="D157" s="48"/>
      <c r="E157" s="48"/>
      <c r="F157" s="48"/>
      <c r="G157" s="48"/>
      <c r="H157" s="61"/>
      <c r="I157" s="61" t="s">
        <v>43</v>
      </c>
      <c r="J157" s="62"/>
      <c r="K157" s="82"/>
      <c r="L157" s="82"/>
      <c r="M157" s="82"/>
      <c r="N157" s="18"/>
      <c r="O157" s="18"/>
      <c r="P157" s="18">
        <v>14840.8</v>
      </c>
      <c r="Q157" s="18">
        <v>3923.9</v>
      </c>
      <c r="R157" s="18"/>
      <c r="S157" s="20">
        <f>SUM(P157:R157)</f>
        <v>18764.7</v>
      </c>
      <c r="T157" s="20">
        <f>+O157+S157</f>
        <v>18764.7</v>
      </c>
      <c r="U157" s="20">
        <f>+O157/T157*100</f>
        <v>0</v>
      </c>
      <c r="V157" s="20">
        <f>+S157/T157*100</f>
        <v>100</v>
      </c>
      <c r="W157" s="1"/>
    </row>
    <row r="158" spans="1:23" ht="23.25">
      <c r="A158" s="2"/>
      <c r="B158" s="17"/>
      <c r="C158" s="17"/>
      <c r="D158" s="17"/>
      <c r="E158" s="17"/>
      <c r="F158" s="17"/>
      <c r="G158" s="17"/>
      <c r="H158" s="60"/>
      <c r="I158" s="61" t="s">
        <v>44</v>
      </c>
      <c r="J158" s="62"/>
      <c r="K158" s="82"/>
      <c r="L158" s="20"/>
      <c r="M158" s="82"/>
      <c r="N158" s="20"/>
      <c r="O158" s="20"/>
      <c r="P158" s="20">
        <f>+P157/P156*100</f>
        <v>57.32251834685206</v>
      </c>
      <c r="Q158" s="82"/>
      <c r="R158" s="82"/>
      <c r="S158" s="20">
        <f>+S157/S156*100</f>
        <v>72.47856315179607</v>
      </c>
      <c r="T158" s="20">
        <f>+T157/T156*100</f>
        <v>72.47856315179607</v>
      </c>
      <c r="U158" s="20"/>
      <c r="V158" s="20"/>
      <c r="W158" s="1"/>
    </row>
    <row r="159" spans="1:23" ht="23.25">
      <c r="A159" s="2"/>
      <c r="B159" s="17"/>
      <c r="C159" s="17"/>
      <c r="D159" s="17"/>
      <c r="E159" s="17"/>
      <c r="F159" s="35"/>
      <c r="G159" s="17"/>
      <c r="H159" s="60"/>
      <c r="I159" s="61"/>
      <c r="J159" s="62"/>
      <c r="K159" s="82"/>
      <c r="L159" s="20"/>
      <c r="M159" s="82"/>
      <c r="N159" s="20"/>
      <c r="O159" s="20"/>
      <c r="P159" s="82"/>
      <c r="Q159" s="82"/>
      <c r="R159" s="82"/>
      <c r="S159" s="20"/>
      <c r="T159" s="20">
        <f>+O159+S159</f>
        <v>0</v>
      </c>
      <c r="U159" s="20"/>
      <c r="V159" s="20"/>
      <c r="W159" s="1"/>
    </row>
    <row r="160" spans="1:23" ht="23.25">
      <c r="A160" s="2"/>
      <c r="B160" s="17"/>
      <c r="C160" s="17"/>
      <c r="D160" s="17"/>
      <c r="E160" s="17"/>
      <c r="F160" s="17"/>
      <c r="G160" s="35" t="s">
        <v>53</v>
      </c>
      <c r="H160" s="60"/>
      <c r="I160" s="61" t="s">
        <v>77</v>
      </c>
      <c r="J160" s="62"/>
      <c r="K160" s="82"/>
      <c r="L160" s="20"/>
      <c r="M160" s="82"/>
      <c r="N160" s="20"/>
      <c r="O160" s="20"/>
      <c r="P160" s="82"/>
      <c r="Q160" s="82"/>
      <c r="R160" s="82"/>
      <c r="S160" s="20"/>
      <c r="T160" s="20">
        <f>+O160+S160</f>
        <v>0</v>
      </c>
      <c r="U160" s="20"/>
      <c r="V160" s="20"/>
      <c r="W160" s="1"/>
    </row>
    <row r="161" spans="1:23" ht="23.25">
      <c r="A161" s="2"/>
      <c r="B161" s="17"/>
      <c r="C161" s="17"/>
      <c r="D161" s="17"/>
      <c r="E161" s="17"/>
      <c r="F161" s="17"/>
      <c r="G161" s="17"/>
      <c r="H161" s="60"/>
      <c r="I161" s="61" t="s">
        <v>76</v>
      </c>
      <c r="J161" s="62"/>
      <c r="K161" s="18"/>
      <c r="L161" s="18"/>
      <c r="M161" s="18"/>
      <c r="N161" s="18"/>
      <c r="O161" s="18"/>
      <c r="P161" s="18"/>
      <c r="Q161" s="18"/>
      <c r="R161" s="18"/>
      <c r="S161" s="20">
        <f>+P161+Q161+R161</f>
        <v>0</v>
      </c>
      <c r="T161" s="18">
        <f>+O161+S161</f>
        <v>0</v>
      </c>
      <c r="U161" s="20"/>
      <c r="V161" s="20"/>
      <c r="W161" s="1"/>
    </row>
    <row r="162" spans="1:23" ht="23.25">
      <c r="A162" s="2"/>
      <c r="B162" s="17"/>
      <c r="C162" s="17"/>
      <c r="D162" s="17"/>
      <c r="E162" s="17"/>
      <c r="F162" s="17"/>
      <c r="G162" s="17"/>
      <c r="H162" s="60"/>
      <c r="I162" s="61" t="s">
        <v>42</v>
      </c>
      <c r="J162" s="62"/>
      <c r="K162" s="82">
        <v>247176.3</v>
      </c>
      <c r="L162" s="82">
        <v>186496.6</v>
      </c>
      <c r="M162" s="82"/>
      <c r="N162" s="20"/>
      <c r="O162" s="20">
        <f>+K162+L162+M162+N162</f>
        <v>433672.9</v>
      </c>
      <c r="P162" s="82"/>
      <c r="Q162" s="18"/>
      <c r="R162" s="82"/>
      <c r="S162" s="20">
        <f>SUM(P162:R162)</f>
        <v>0</v>
      </c>
      <c r="T162" s="20">
        <f>+O162+S162</f>
        <v>433672.9</v>
      </c>
      <c r="U162" s="20">
        <f>+O162/T162*100</f>
        <v>100</v>
      </c>
      <c r="V162" s="20">
        <f>+S162/T162*100</f>
        <v>0</v>
      </c>
      <c r="W162" s="1"/>
    </row>
    <row r="163" spans="1:23" ht="23.25">
      <c r="A163" s="2"/>
      <c r="B163" s="17"/>
      <c r="C163" s="17"/>
      <c r="D163" s="17"/>
      <c r="E163" s="17"/>
      <c r="F163" s="17"/>
      <c r="G163" s="17"/>
      <c r="H163" s="60"/>
      <c r="I163" s="61" t="s">
        <v>43</v>
      </c>
      <c r="J163" s="62"/>
      <c r="K163" s="82">
        <v>248926</v>
      </c>
      <c r="L163" s="82">
        <v>144122.7</v>
      </c>
      <c r="M163" s="82">
        <v>142368.9</v>
      </c>
      <c r="N163" s="20"/>
      <c r="O163" s="20">
        <f>+K163+L163+M163+N163</f>
        <v>535417.6</v>
      </c>
      <c r="P163" s="82"/>
      <c r="Q163" s="82"/>
      <c r="R163" s="82"/>
      <c r="S163" s="20">
        <f>SUM(P163:R163)</f>
        <v>0</v>
      </c>
      <c r="T163" s="20">
        <f>+O163+S163</f>
        <v>535417.6</v>
      </c>
      <c r="U163" s="20">
        <f>+O163/T163*100</f>
        <v>100</v>
      </c>
      <c r="V163" s="20">
        <f>+S163/T163*100</f>
        <v>0</v>
      </c>
      <c r="W163" s="1"/>
    </row>
    <row r="164" spans="1:23" ht="23.25">
      <c r="A164" s="2"/>
      <c r="B164" s="17"/>
      <c r="C164" s="17"/>
      <c r="D164" s="17"/>
      <c r="E164" s="17"/>
      <c r="F164" s="17"/>
      <c r="G164" s="17"/>
      <c r="H164" s="60"/>
      <c r="I164" s="61" t="s">
        <v>44</v>
      </c>
      <c r="J164" s="62"/>
      <c r="K164" s="82">
        <f>+K163/K162*100</f>
        <v>100.70787531005199</v>
      </c>
      <c r="L164" s="82">
        <f>+L163/L162*100</f>
        <v>77.27899597097213</v>
      </c>
      <c r="M164" s="82"/>
      <c r="N164" s="20"/>
      <c r="O164" s="82">
        <f>+O163/O162*100</f>
        <v>123.46116162665454</v>
      </c>
      <c r="P164" s="82"/>
      <c r="Q164" s="82"/>
      <c r="R164" s="82"/>
      <c r="S164" s="20"/>
      <c r="T164" s="20">
        <f>+T163/T162*100</f>
        <v>123.46116162665454</v>
      </c>
      <c r="U164" s="20"/>
      <c r="V164" s="20"/>
      <c r="W164" s="1"/>
    </row>
    <row r="165" spans="1:23" ht="23.25">
      <c r="A165" s="2"/>
      <c r="B165" s="17"/>
      <c r="C165" s="17"/>
      <c r="D165" s="17"/>
      <c r="E165" s="17"/>
      <c r="F165" s="17"/>
      <c r="G165" s="35"/>
      <c r="H165" s="60"/>
      <c r="I165" s="69"/>
      <c r="J165" s="62"/>
      <c r="K165" s="82"/>
      <c r="L165" s="20"/>
      <c r="M165" s="82"/>
      <c r="N165" s="20"/>
      <c r="O165" s="20"/>
      <c r="P165" s="82"/>
      <c r="Q165" s="82"/>
      <c r="R165" s="82"/>
      <c r="S165" s="20"/>
      <c r="T165" s="20">
        <f>+O165+S165</f>
        <v>0</v>
      </c>
      <c r="U165" s="20"/>
      <c r="V165" s="20"/>
      <c r="W165" s="1"/>
    </row>
    <row r="166" spans="1:23" ht="23.25">
      <c r="A166" s="2"/>
      <c r="B166" s="52"/>
      <c r="C166" s="35"/>
      <c r="D166" s="35"/>
      <c r="E166" s="35"/>
      <c r="F166" s="35" t="s">
        <v>69</v>
      </c>
      <c r="G166" s="35"/>
      <c r="H166" s="60"/>
      <c r="I166" s="61" t="s">
        <v>70</v>
      </c>
      <c r="J166" s="62"/>
      <c r="K166" s="19"/>
      <c r="L166" s="20"/>
      <c r="M166" s="21"/>
      <c r="N166" s="23"/>
      <c r="O166" s="23"/>
      <c r="P166" s="24"/>
      <c r="Q166" s="19"/>
      <c r="R166" s="80"/>
      <c r="S166" s="23"/>
      <c r="T166" s="23"/>
      <c r="U166" s="20"/>
      <c r="V166" s="20"/>
      <c r="W166" s="1"/>
    </row>
    <row r="167" spans="1:23" ht="23.25">
      <c r="A167" s="2"/>
      <c r="B167" s="47"/>
      <c r="C167" s="17"/>
      <c r="D167" s="17"/>
      <c r="E167" s="17"/>
      <c r="F167" s="17"/>
      <c r="G167" s="17"/>
      <c r="H167" s="60"/>
      <c r="I167" s="61" t="s">
        <v>71</v>
      </c>
      <c r="J167" s="62"/>
      <c r="K167" s="19"/>
      <c r="L167" s="20"/>
      <c r="M167" s="21"/>
      <c r="N167" s="23"/>
      <c r="O167" s="23"/>
      <c r="P167" s="24"/>
      <c r="Q167" s="19"/>
      <c r="R167" s="80"/>
      <c r="S167" s="23"/>
      <c r="T167" s="23"/>
      <c r="U167" s="20"/>
      <c r="V167" s="20"/>
      <c r="W167" s="1"/>
    </row>
    <row r="168" spans="1:23" ht="23.25">
      <c r="A168" s="2"/>
      <c r="B168" s="47"/>
      <c r="C168" s="17"/>
      <c r="D168" s="17"/>
      <c r="E168" s="17"/>
      <c r="F168" s="17"/>
      <c r="G168" s="17"/>
      <c r="H168" s="60"/>
      <c r="I168" s="61" t="s">
        <v>42</v>
      </c>
      <c r="J168" s="62"/>
      <c r="K168" s="82">
        <f aca="true" t="shared" si="32" ref="K168:M169">+K173+K191</f>
        <v>101526.5</v>
      </c>
      <c r="L168" s="82">
        <f t="shared" si="32"/>
        <v>20406.5</v>
      </c>
      <c r="M168" s="82">
        <f t="shared" si="32"/>
        <v>0</v>
      </c>
      <c r="N168" s="23"/>
      <c r="O168" s="20">
        <f>+K168+L168+M168+N168</f>
        <v>121933</v>
      </c>
      <c r="P168" s="82">
        <f>+P173+P191</f>
        <v>0</v>
      </c>
      <c r="Q168" s="82">
        <f>+Q173+Q191</f>
        <v>3560</v>
      </c>
      <c r="R168" s="80"/>
      <c r="S168" s="20">
        <f>SUM(P168:R168)</f>
        <v>3560</v>
      </c>
      <c r="T168" s="20">
        <f>+O168+S168</f>
        <v>125493</v>
      </c>
      <c r="U168" s="20">
        <f>+O168/T168*100</f>
        <v>97.16318838500952</v>
      </c>
      <c r="V168" s="20">
        <f>+S168/T168*100</f>
        <v>2.8368116149904776</v>
      </c>
      <c r="W168" s="1"/>
    </row>
    <row r="169" spans="1:23" ht="23.25">
      <c r="A169" s="2"/>
      <c r="B169" s="47"/>
      <c r="C169" s="48"/>
      <c r="D169" s="48"/>
      <c r="E169" s="48"/>
      <c r="F169" s="48"/>
      <c r="G169" s="48"/>
      <c r="H169" s="61"/>
      <c r="I169" s="61" t="s">
        <v>43</v>
      </c>
      <c r="J169" s="62"/>
      <c r="K169" s="82">
        <f t="shared" si="32"/>
        <v>98914.9</v>
      </c>
      <c r="L169" s="82">
        <f t="shared" si="32"/>
        <v>1571.2</v>
      </c>
      <c r="M169" s="82">
        <f t="shared" si="32"/>
        <v>107750</v>
      </c>
      <c r="N169" s="18"/>
      <c r="O169" s="20">
        <f>+K169+L169+M169+N169</f>
        <v>208236.09999999998</v>
      </c>
      <c r="P169" s="82">
        <f>+P174+P192</f>
        <v>0</v>
      </c>
      <c r="Q169" s="82">
        <f>+Q174+Q192</f>
        <v>926.9</v>
      </c>
      <c r="R169" s="18"/>
      <c r="S169" s="20">
        <f>SUM(P169:R169)</f>
        <v>926.9</v>
      </c>
      <c r="T169" s="20">
        <f>+O169+S169</f>
        <v>209162.99999999997</v>
      </c>
      <c r="U169" s="20">
        <f>+O169/T169*100</f>
        <v>99.55685278945128</v>
      </c>
      <c r="V169" s="20">
        <f>+S169/T169*100</f>
        <v>0.4431472105487108</v>
      </c>
      <c r="W169" s="1"/>
    </row>
    <row r="170" spans="1:23" ht="23.25">
      <c r="A170" s="2"/>
      <c r="B170" s="47"/>
      <c r="C170" s="48"/>
      <c r="D170" s="48"/>
      <c r="E170" s="48"/>
      <c r="F170" s="48"/>
      <c r="G170" s="85"/>
      <c r="H170" s="61"/>
      <c r="I170" s="61" t="s">
        <v>44</v>
      </c>
      <c r="J170" s="62"/>
      <c r="K170" s="82">
        <f>+K169/K168*100</f>
        <v>97.42766666830826</v>
      </c>
      <c r="L170" s="82">
        <f>+L169/L168*100</f>
        <v>7.699507509862054</v>
      </c>
      <c r="M170" s="82"/>
      <c r="N170" s="18"/>
      <c r="O170" s="82">
        <f>+O169/O168*100</f>
        <v>170.77911639999016</v>
      </c>
      <c r="P170" s="82"/>
      <c r="Q170" s="82">
        <f>+Q169/Q168*100</f>
        <v>26.036516853932586</v>
      </c>
      <c r="R170" s="18"/>
      <c r="S170" s="82">
        <f>+S169/S168*100</f>
        <v>26.036516853932586</v>
      </c>
      <c r="T170" s="20">
        <f>+T169/T168*100</f>
        <v>166.6730415242284</v>
      </c>
      <c r="U170" s="20"/>
      <c r="V170" s="20"/>
      <c r="W170" s="1"/>
    </row>
    <row r="171" spans="1:23" ht="23.25">
      <c r="A171" s="2"/>
      <c r="B171" s="52"/>
      <c r="C171" s="52"/>
      <c r="D171" s="52"/>
      <c r="E171" s="52"/>
      <c r="F171" s="52"/>
      <c r="G171" s="47"/>
      <c r="H171" s="60"/>
      <c r="I171" s="61"/>
      <c r="J171" s="62"/>
      <c r="K171" s="82"/>
      <c r="L171" s="20"/>
      <c r="M171" s="20"/>
      <c r="N171" s="20"/>
      <c r="O171" s="20"/>
      <c r="P171" s="82"/>
      <c r="Q171" s="82"/>
      <c r="R171" s="82"/>
      <c r="S171" s="20"/>
      <c r="T171" s="20"/>
      <c r="U171" s="20"/>
      <c r="V171" s="20"/>
      <c r="W171" s="1"/>
    </row>
    <row r="172" spans="1:23" ht="23.25">
      <c r="A172" s="2"/>
      <c r="B172" s="47"/>
      <c r="C172" s="47"/>
      <c r="D172" s="47"/>
      <c r="E172" s="47"/>
      <c r="F172" s="47"/>
      <c r="G172" s="52" t="s">
        <v>65</v>
      </c>
      <c r="H172" s="60"/>
      <c r="I172" s="69" t="s">
        <v>66</v>
      </c>
      <c r="J172" s="62"/>
      <c r="K172" s="82"/>
      <c r="L172" s="20"/>
      <c r="M172" s="82"/>
      <c r="N172" s="20"/>
      <c r="O172" s="20"/>
      <c r="P172" s="82"/>
      <c r="Q172" s="82"/>
      <c r="R172" s="82"/>
      <c r="S172" s="20"/>
      <c r="T172" s="20"/>
      <c r="U172" s="20"/>
      <c r="V172" s="20"/>
      <c r="W172" s="1"/>
    </row>
    <row r="173" spans="1:23" ht="23.25">
      <c r="A173" s="2"/>
      <c r="B173" s="47"/>
      <c r="C173" s="48"/>
      <c r="D173" s="48"/>
      <c r="E173" s="48"/>
      <c r="F173" s="48"/>
      <c r="G173" s="48"/>
      <c r="H173" s="61"/>
      <c r="I173" s="61" t="s">
        <v>42</v>
      </c>
      <c r="J173" s="62"/>
      <c r="K173" s="82"/>
      <c r="L173" s="82"/>
      <c r="M173" s="18"/>
      <c r="N173" s="18"/>
      <c r="O173" s="18"/>
      <c r="P173" s="18"/>
      <c r="Q173" s="18">
        <v>3560</v>
      </c>
      <c r="R173" s="18"/>
      <c r="S173" s="18">
        <f>SUM(P173:R173)</f>
        <v>3560</v>
      </c>
      <c r="T173" s="20">
        <f>+O173+Q173</f>
        <v>3560</v>
      </c>
      <c r="U173" s="20">
        <f>+O173/T173*100</f>
        <v>0</v>
      </c>
      <c r="V173" s="20">
        <f>+S173/T173*100</f>
        <v>100</v>
      </c>
      <c r="W173" s="1"/>
    </row>
    <row r="174" spans="1:23" ht="23.25">
      <c r="A174" s="2"/>
      <c r="B174" s="47"/>
      <c r="C174" s="47"/>
      <c r="D174" s="47"/>
      <c r="E174" s="47"/>
      <c r="F174" s="47"/>
      <c r="G174" s="47"/>
      <c r="H174" s="60"/>
      <c r="I174" s="61" t="s">
        <v>43</v>
      </c>
      <c r="J174" s="62"/>
      <c r="K174" s="82"/>
      <c r="L174" s="20"/>
      <c r="M174" s="82"/>
      <c r="N174" s="20"/>
      <c r="O174" s="20"/>
      <c r="P174" s="82"/>
      <c r="Q174" s="82">
        <v>926.9</v>
      </c>
      <c r="R174" s="82"/>
      <c r="S174" s="18">
        <f>SUM(P174:R174)</f>
        <v>926.9</v>
      </c>
      <c r="T174" s="20">
        <f>+O174+Q174</f>
        <v>926.9</v>
      </c>
      <c r="U174" s="20">
        <f>+O174/T174*100</f>
        <v>0</v>
      </c>
      <c r="V174" s="20">
        <f>+S174/T174*100</f>
        <v>100</v>
      </c>
      <c r="W174" s="1"/>
    </row>
    <row r="175" spans="1:23" ht="23.25">
      <c r="A175" s="2"/>
      <c r="B175" s="47"/>
      <c r="C175" s="47"/>
      <c r="D175" s="47"/>
      <c r="E175" s="47"/>
      <c r="F175" s="47"/>
      <c r="G175" s="47"/>
      <c r="H175" s="60"/>
      <c r="I175" s="61" t="s">
        <v>44</v>
      </c>
      <c r="J175" s="62"/>
      <c r="K175" s="82"/>
      <c r="L175" s="20"/>
      <c r="M175" s="82"/>
      <c r="N175" s="20"/>
      <c r="O175" s="20"/>
      <c r="P175" s="82"/>
      <c r="Q175" s="82">
        <f>+Q174/Q173*100</f>
        <v>26.036516853932586</v>
      </c>
      <c r="R175" s="82"/>
      <c r="S175" s="82">
        <f>+S174/S173*100</f>
        <v>26.036516853932586</v>
      </c>
      <c r="T175" s="82">
        <f>+T174/T173*100</f>
        <v>26.036516853932586</v>
      </c>
      <c r="U175" s="20"/>
      <c r="V175" s="20"/>
      <c r="W175" s="1"/>
    </row>
    <row r="176" spans="1:23" ht="23.25">
      <c r="A176" s="2"/>
      <c r="B176" s="47"/>
      <c r="C176" s="47"/>
      <c r="D176" s="47"/>
      <c r="E176" s="47"/>
      <c r="F176" s="47"/>
      <c r="G176" s="47"/>
      <c r="H176" s="60"/>
      <c r="I176" s="61"/>
      <c r="J176" s="62"/>
      <c r="K176" s="82"/>
      <c r="L176" s="20"/>
      <c r="M176" s="82"/>
      <c r="N176" s="20"/>
      <c r="O176" s="20"/>
      <c r="P176" s="82"/>
      <c r="Q176" s="82"/>
      <c r="R176" s="82"/>
      <c r="S176" s="20"/>
      <c r="T176" s="20"/>
      <c r="U176" s="20"/>
      <c r="V176" s="20"/>
      <c r="W176" s="1"/>
    </row>
    <row r="177" spans="1:23" ht="23.25">
      <c r="A177" s="2"/>
      <c r="B177" s="47"/>
      <c r="C177" s="47"/>
      <c r="D177" s="47"/>
      <c r="E177" s="47"/>
      <c r="F177" s="47"/>
      <c r="G177" s="47"/>
      <c r="H177" s="60"/>
      <c r="I177" s="61"/>
      <c r="J177" s="62"/>
      <c r="K177" s="82"/>
      <c r="L177" s="20"/>
      <c r="M177" s="82"/>
      <c r="N177" s="20"/>
      <c r="O177" s="20"/>
      <c r="P177" s="82"/>
      <c r="Q177" s="82"/>
      <c r="R177" s="82"/>
      <c r="S177" s="20"/>
      <c r="T177" s="20"/>
      <c r="U177" s="20"/>
      <c r="V177" s="20"/>
      <c r="W177" s="1"/>
    </row>
    <row r="178" spans="1:23" ht="23.25">
      <c r="A178" s="2"/>
      <c r="B178" s="47"/>
      <c r="C178" s="47"/>
      <c r="D178" s="47"/>
      <c r="E178" s="47"/>
      <c r="F178" s="47"/>
      <c r="G178" s="47"/>
      <c r="H178" s="60"/>
      <c r="I178" s="61"/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20"/>
      <c r="U178" s="20"/>
      <c r="V178" s="20"/>
      <c r="W178" s="1"/>
    </row>
    <row r="179" spans="1:23" ht="23.25">
      <c r="A179" s="2"/>
      <c r="B179" s="47"/>
      <c r="C179" s="47"/>
      <c r="D179" s="47"/>
      <c r="E179" s="47"/>
      <c r="F179" s="47"/>
      <c r="G179" s="47"/>
      <c r="H179" s="60"/>
      <c r="I179" s="61"/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3"/>
      <c r="L180" s="59"/>
      <c r="M180" s="83"/>
      <c r="N180" s="59"/>
      <c r="O180" s="59"/>
      <c r="P180" s="83"/>
      <c r="Q180" s="83"/>
      <c r="R180" s="83"/>
      <c r="S180" s="59"/>
      <c r="T180" s="59"/>
      <c r="U180" s="59"/>
      <c r="V180" s="59"/>
      <c r="W180" s="1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82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35" t="s">
        <v>54</v>
      </c>
      <c r="C189" s="35" t="s">
        <v>60</v>
      </c>
      <c r="D189" s="35" t="s">
        <v>47</v>
      </c>
      <c r="E189" s="35" t="s">
        <v>49</v>
      </c>
      <c r="F189" s="35" t="s">
        <v>69</v>
      </c>
      <c r="G189" s="35" t="s">
        <v>53</v>
      </c>
      <c r="H189" s="60"/>
      <c r="I189" s="61" t="s">
        <v>77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17"/>
      <c r="C190" s="17"/>
      <c r="D190" s="17"/>
      <c r="E190" s="17"/>
      <c r="F190" s="17"/>
      <c r="G190" s="17"/>
      <c r="H190" s="60"/>
      <c r="I190" s="61" t="s">
        <v>76</v>
      </c>
      <c r="J190" s="62"/>
      <c r="K190" s="82"/>
      <c r="L190" s="20"/>
      <c r="M190" s="82"/>
      <c r="N190" s="20"/>
      <c r="O190" s="20"/>
      <c r="P190" s="82"/>
      <c r="Q190" s="82"/>
      <c r="R190" s="82"/>
      <c r="S190" s="20"/>
      <c r="T190" s="20"/>
      <c r="U190" s="20"/>
      <c r="V190" s="20"/>
      <c r="W190" s="1"/>
    </row>
    <row r="191" spans="1:23" ht="23.25">
      <c r="A191" s="2"/>
      <c r="B191" s="17"/>
      <c r="C191" s="17"/>
      <c r="D191" s="17"/>
      <c r="E191" s="17"/>
      <c r="F191" s="17"/>
      <c r="G191" s="17"/>
      <c r="H191" s="60"/>
      <c r="I191" s="61" t="s">
        <v>42</v>
      </c>
      <c r="J191" s="62"/>
      <c r="K191" s="82">
        <v>101526.5</v>
      </c>
      <c r="L191" s="20">
        <v>20406.5</v>
      </c>
      <c r="M191" s="82"/>
      <c r="N191" s="20"/>
      <c r="O191" s="20">
        <f>SUM(K191:N191)</f>
        <v>121933</v>
      </c>
      <c r="P191" s="82"/>
      <c r="Q191" s="82"/>
      <c r="R191" s="82"/>
      <c r="S191" s="20">
        <f>+P191+Q191+R191</f>
        <v>0</v>
      </c>
      <c r="T191" s="20">
        <f>+O191+S191</f>
        <v>121933</v>
      </c>
      <c r="U191" s="20">
        <f>+O191/T191*100</f>
        <v>100</v>
      </c>
      <c r="V191" s="20">
        <f>+S191/T191*100</f>
        <v>0</v>
      </c>
      <c r="W191" s="1"/>
    </row>
    <row r="192" spans="1:23" ht="23.25">
      <c r="A192" s="2"/>
      <c r="B192" s="17"/>
      <c r="C192" s="17"/>
      <c r="D192" s="17"/>
      <c r="E192" s="17"/>
      <c r="F192" s="17"/>
      <c r="G192" s="17"/>
      <c r="H192" s="60"/>
      <c r="I192" s="61" t="s">
        <v>43</v>
      </c>
      <c r="J192" s="62"/>
      <c r="K192" s="82">
        <v>98914.9</v>
      </c>
      <c r="L192" s="20">
        <v>1571.2</v>
      </c>
      <c r="M192" s="82">
        <v>107750</v>
      </c>
      <c r="N192" s="20"/>
      <c r="O192" s="20">
        <f>SUM(K192:N192)</f>
        <v>208236.09999999998</v>
      </c>
      <c r="P192" s="82"/>
      <c r="Q192" s="82"/>
      <c r="R192" s="82"/>
      <c r="S192" s="20">
        <f>+P192+Q192+R192</f>
        <v>0</v>
      </c>
      <c r="T192" s="20">
        <f>+O192+S192</f>
        <v>208236.09999999998</v>
      </c>
      <c r="U192" s="20">
        <f>+O192/T192*100</f>
        <v>100</v>
      </c>
      <c r="V192" s="20">
        <f>+S192/T192*100</f>
        <v>0</v>
      </c>
      <c r="W192" s="1"/>
    </row>
    <row r="193" spans="1:23" ht="23.25">
      <c r="A193" s="2"/>
      <c r="B193" s="17"/>
      <c r="C193" s="17"/>
      <c r="D193" s="17"/>
      <c r="E193" s="17"/>
      <c r="F193" s="17"/>
      <c r="G193" s="17"/>
      <c r="H193" s="60"/>
      <c r="I193" s="61" t="s">
        <v>44</v>
      </c>
      <c r="J193" s="62"/>
      <c r="K193" s="82">
        <f>+K192/K191*100</f>
        <v>97.42766666830826</v>
      </c>
      <c r="L193" s="82">
        <f>+L192/L191*100</f>
        <v>7.699507509862054</v>
      </c>
      <c r="M193" s="82"/>
      <c r="N193" s="20"/>
      <c r="O193" s="82">
        <f>+O192/O191*100</f>
        <v>170.77911639999016</v>
      </c>
      <c r="P193" s="82"/>
      <c r="Q193" s="82"/>
      <c r="R193" s="82"/>
      <c r="S193" s="20"/>
      <c r="T193" s="82">
        <f>+T192/T191*100</f>
        <v>170.77911639999016</v>
      </c>
      <c r="U193" s="20"/>
      <c r="V193" s="20"/>
      <c r="W193" s="1"/>
    </row>
    <row r="194" spans="1:23" ht="23.25">
      <c r="A194" s="2"/>
      <c r="B194" s="17"/>
      <c r="C194" s="17"/>
      <c r="D194" s="17"/>
      <c r="E194" s="17"/>
      <c r="F194" s="17"/>
      <c r="G194" s="17"/>
      <c r="H194" s="60"/>
      <c r="I194" s="61"/>
      <c r="J194" s="62"/>
      <c r="K194" s="82"/>
      <c r="L194" s="20"/>
      <c r="M194" s="82"/>
      <c r="N194" s="20"/>
      <c r="O194" s="20"/>
      <c r="P194" s="82"/>
      <c r="Q194" s="82"/>
      <c r="R194" s="82"/>
      <c r="S194" s="20"/>
      <c r="T194" s="20"/>
      <c r="U194" s="20"/>
      <c r="V194" s="20"/>
      <c r="W194" s="1"/>
    </row>
    <row r="195" spans="1:23" ht="23.25">
      <c r="A195" s="2"/>
      <c r="B195" s="17"/>
      <c r="C195" s="17"/>
      <c r="D195" s="17"/>
      <c r="E195" s="17"/>
      <c r="F195" s="17"/>
      <c r="G195" s="17"/>
      <c r="H195" s="60"/>
      <c r="I195" s="61"/>
      <c r="J195" s="62"/>
      <c r="K195" s="82"/>
      <c r="L195" s="20"/>
      <c r="M195" s="82"/>
      <c r="N195" s="20"/>
      <c r="O195" s="20"/>
      <c r="P195" s="82"/>
      <c r="Q195" s="82"/>
      <c r="R195" s="82"/>
      <c r="S195" s="20"/>
      <c r="T195" s="20"/>
      <c r="U195" s="20"/>
      <c r="V195" s="20"/>
      <c r="W195" s="1"/>
    </row>
    <row r="196" spans="1:23" ht="23.25">
      <c r="A196" s="2"/>
      <c r="B196" s="17"/>
      <c r="C196" s="17"/>
      <c r="D196" s="17"/>
      <c r="E196" s="17"/>
      <c r="F196" s="17"/>
      <c r="G196" s="17"/>
      <c r="H196" s="60"/>
      <c r="I196" s="61"/>
      <c r="J196" s="62"/>
      <c r="K196" s="82"/>
      <c r="L196" s="20"/>
      <c r="M196" s="82"/>
      <c r="N196" s="20"/>
      <c r="O196" s="20"/>
      <c r="P196" s="82"/>
      <c r="Q196" s="82"/>
      <c r="R196" s="82"/>
      <c r="S196" s="20"/>
      <c r="T196" s="20"/>
      <c r="U196" s="20"/>
      <c r="V196" s="20"/>
      <c r="W196" s="1"/>
    </row>
    <row r="197" spans="1:23" ht="23.25">
      <c r="A197" s="2"/>
      <c r="B197" s="17"/>
      <c r="C197" s="17"/>
      <c r="D197" s="17"/>
      <c r="E197" s="17"/>
      <c r="F197" s="17"/>
      <c r="G197" s="17"/>
      <c r="H197" s="60"/>
      <c r="I197" s="61"/>
      <c r="J197" s="62"/>
      <c r="K197" s="82"/>
      <c r="L197" s="20"/>
      <c r="M197" s="82"/>
      <c r="N197" s="20"/>
      <c r="O197" s="20"/>
      <c r="P197" s="82"/>
      <c r="Q197" s="82"/>
      <c r="R197" s="82"/>
      <c r="S197" s="20"/>
      <c r="T197" s="20"/>
      <c r="U197" s="20"/>
      <c r="V197" s="20"/>
      <c r="W197" s="1"/>
    </row>
    <row r="198" spans="1:23" ht="23.25">
      <c r="A198" s="2"/>
      <c r="B198" s="17"/>
      <c r="C198" s="17"/>
      <c r="D198" s="17"/>
      <c r="E198" s="17"/>
      <c r="F198" s="17"/>
      <c r="G198" s="17"/>
      <c r="H198" s="60"/>
      <c r="I198" s="61"/>
      <c r="J198" s="62"/>
      <c r="K198" s="82"/>
      <c r="L198" s="20"/>
      <c r="M198" s="82"/>
      <c r="N198" s="20"/>
      <c r="O198" s="20"/>
      <c r="P198" s="82"/>
      <c r="Q198" s="82"/>
      <c r="R198" s="82"/>
      <c r="S198" s="20"/>
      <c r="T198" s="20"/>
      <c r="U198" s="20"/>
      <c r="V198" s="20"/>
      <c r="W198" s="1"/>
    </row>
    <row r="199" spans="1:23" ht="23.25">
      <c r="A199" s="2"/>
      <c r="B199" s="17"/>
      <c r="C199" s="17"/>
      <c r="D199" s="17"/>
      <c r="E199" s="17"/>
      <c r="F199" s="17"/>
      <c r="G199" s="17"/>
      <c r="H199" s="60"/>
      <c r="I199" s="61"/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1:23" ht="23.25">
      <c r="A200" s="2"/>
      <c r="B200" s="17"/>
      <c r="C200" s="17"/>
      <c r="D200" s="17"/>
      <c r="E200" s="17"/>
      <c r="F200" s="17"/>
      <c r="G200" s="17"/>
      <c r="H200" s="60"/>
      <c r="I200" s="61"/>
      <c r="J200" s="62"/>
      <c r="K200" s="82"/>
      <c r="L200" s="20"/>
      <c r="M200" s="82"/>
      <c r="N200" s="20"/>
      <c r="O200" s="20"/>
      <c r="P200" s="82"/>
      <c r="Q200" s="82"/>
      <c r="R200" s="82"/>
      <c r="S200" s="20"/>
      <c r="T200" s="20"/>
      <c r="U200" s="20"/>
      <c r="V200" s="20"/>
      <c r="W200" s="1"/>
    </row>
    <row r="201" spans="1:23" ht="23.25">
      <c r="A201" s="2"/>
      <c r="B201" s="17"/>
      <c r="C201" s="17"/>
      <c r="D201" s="17"/>
      <c r="E201" s="17"/>
      <c r="F201" s="17"/>
      <c r="G201" s="17"/>
      <c r="H201" s="60"/>
      <c r="I201" s="61"/>
      <c r="J201" s="62"/>
      <c r="K201" s="82"/>
      <c r="L201" s="20"/>
      <c r="M201" s="82"/>
      <c r="N201" s="20"/>
      <c r="O201" s="20"/>
      <c r="P201" s="82"/>
      <c r="Q201" s="82"/>
      <c r="R201" s="82"/>
      <c r="S201" s="20"/>
      <c r="T201" s="20"/>
      <c r="U201" s="20"/>
      <c r="V201" s="20"/>
      <c r="W201" s="1"/>
    </row>
    <row r="202" spans="1:23" ht="23.25">
      <c r="A202" s="2"/>
      <c r="B202" s="47"/>
      <c r="C202" s="48"/>
      <c r="D202" s="48"/>
      <c r="E202" s="48"/>
      <c r="F202" s="48"/>
      <c r="G202" s="48"/>
      <c r="H202" s="61"/>
      <c r="I202" s="61"/>
      <c r="J202" s="6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"/>
    </row>
    <row r="203" spans="1:23" ht="23.25">
      <c r="A203" s="2"/>
      <c r="B203" s="17"/>
      <c r="C203" s="17"/>
      <c r="D203" s="17"/>
      <c r="E203" s="17"/>
      <c r="F203" s="17"/>
      <c r="G203" s="17"/>
      <c r="H203" s="60"/>
      <c r="I203" s="61"/>
      <c r="J203" s="62"/>
      <c r="K203" s="82"/>
      <c r="L203" s="20"/>
      <c r="M203" s="82"/>
      <c r="N203" s="20"/>
      <c r="O203" s="20"/>
      <c r="P203" s="82"/>
      <c r="Q203" s="82"/>
      <c r="R203" s="82"/>
      <c r="S203" s="20"/>
      <c r="T203" s="20"/>
      <c r="U203" s="20"/>
      <c r="V203" s="20"/>
      <c r="W203" s="1"/>
    </row>
    <row r="204" spans="1:23" ht="23.25">
      <c r="A204" s="2"/>
      <c r="B204" s="17"/>
      <c r="C204" s="17"/>
      <c r="D204" s="17"/>
      <c r="E204" s="17"/>
      <c r="F204" s="17"/>
      <c r="G204" s="17"/>
      <c r="H204" s="60"/>
      <c r="I204" s="61"/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1:23" ht="23.25">
      <c r="A205" s="2"/>
      <c r="B205" s="17"/>
      <c r="C205" s="17"/>
      <c r="D205" s="17"/>
      <c r="E205" s="17"/>
      <c r="F205" s="17"/>
      <c r="G205" s="17"/>
      <c r="H205" s="60"/>
      <c r="I205" s="61"/>
      <c r="J205" s="62"/>
      <c r="K205" s="82"/>
      <c r="L205" s="20"/>
      <c r="M205" s="82"/>
      <c r="N205" s="20"/>
      <c r="O205" s="20"/>
      <c r="P205" s="82"/>
      <c r="Q205" s="82"/>
      <c r="R205" s="82"/>
      <c r="S205" s="20"/>
      <c r="T205" s="20"/>
      <c r="U205" s="20"/>
      <c r="V205" s="20"/>
      <c r="W205" s="1"/>
    </row>
    <row r="206" spans="1:23" ht="23.25">
      <c r="A206" s="2"/>
      <c r="B206" s="17"/>
      <c r="C206" s="17"/>
      <c r="D206" s="17"/>
      <c r="E206" s="17"/>
      <c r="F206" s="17"/>
      <c r="G206" s="17"/>
      <c r="H206" s="60"/>
      <c r="I206" s="61"/>
      <c r="J206" s="6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"/>
    </row>
    <row r="207" spans="1:23" ht="23.25">
      <c r="A207" s="2"/>
      <c r="B207" s="17"/>
      <c r="C207" s="17"/>
      <c r="D207" s="17"/>
      <c r="E207" s="17"/>
      <c r="F207" s="17"/>
      <c r="G207" s="17"/>
      <c r="H207" s="60"/>
      <c r="I207" s="61"/>
      <c r="J207" s="62"/>
      <c r="K207" s="82"/>
      <c r="L207" s="20"/>
      <c r="M207" s="82"/>
      <c r="N207" s="20"/>
      <c r="O207" s="20"/>
      <c r="P207" s="82"/>
      <c r="Q207" s="82"/>
      <c r="R207" s="82"/>
      <c r="S207" s="20"/>
      <c r="T207" s="20"/>
      <c r="U207" s="20"/>
      <c r="V207" s="20"/>
      <c r="W207" s="1"/>
    </row>
    <row r="208" spans="1:23" ht="23.25">
      <c r="A208" s="2"/>
      <c r="B208" s="17"/>
      <c r="C208" s="17"/>
      <c r="D208" s="17"/>
      <c r="E208" s="17"/>
      <c r="F208" s="17"/>
      <c r="G208" s="17"/>
      <c r="H208" s="60"/>
      <c r="I208" s="61"/>
      <c r="J208" s="62"/>
      <c r="K208" s="82"/>
      <c r="L208" s="20"/>
      <c r="M208" s="82"/>
      <c r="N208" s="20"/>
      <c r="O208" s="20"/>
      <c r="P208" s="82"/>
      <c r="Q208" s="82"/>
      <c r="R208" s="82"/>
      <c r="S208" s="20"/>
      <c r="T208" s="20"/>
      <c r="U208" s="20"/>
      <c r="V208" s="20"/>
      <c r="W208" s="1"/>
    </row>
    <row r="209" spans="1:23" ht="23.25">
      <c r="A209" s="2"/>
      <c r="B209" s="17"/>
      <c r="C209" s="17"/>
      <c r="D209" s="17"/>
      <c r="E209" s="17"/>
      <c r="F209" s="17"/>
      <c r="G209" s="17"/>
      <c r="H209" s="60"/>
      <c r="I209" s="61"/>
      <c r="J209" s="62"/>
      <c r="K209" s="82"/>
      <c r="L209" s="20"/>
      <c r="M209" s="82"/>
      <c r="N209" s="20"/>
      <c r="O209" s="20"/>
      <c r="P209" s="82"/>
      <c r="Q209" s="82"/>
      <c r="R209" s="82"/>
      <c r="S209" s="20"/>
      <c r="T209" s="20"/>
      <c r="U209" s="20"/>
      <c r="V209" s="20"/>
      <c r="W209" s="1"/>
    </row>
    <row r="210" spans="1:23" ht="23.25">
      <c r="A210" s="2"/>
      <c r="B210" s="17"/>
      <c r="C210" s="17"/>
      <c r="D210" s="17"/>
      <c r="E210" s="17"/>
      <c r="F210" s="17"/>
      <c r="G210" s="17"/>
      <c r="H210" s="60"/>
      <c r="I210" s="69"/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/>
      <c r="G211" s="35"/>
      <c r="H211" s="60"/>
      <c r="I211" s="61"/>
      <c r="J211" s="62"/>
      <c r="K211" s="19"/>
      <c r="L211" s="20"/>
      <c r="M211" s="21"/>
      <c r="N211" s="23"/>
      <c r="O211" s="23"/>
      <c r="P211" s="24"/>
      <c r="Q211" s="19"/>
      <c r="R211" s="80"/>
      <c r="S211" s="23"/>
      <c r="T211" s="23"/>
      <c r="U211" s="23"/>
      <c r="V211" s="20"/>
      <c r="W211" s="1"/>
    </row>
    <row r="212" spans="1:23" ht="23.25">
      <c r="A212" s="2"/>
      <c r="B212" s="47"/>
      <c r="C212" s="17"/>
      <c r="D212" s="17"/>
      <c r="E212" s="17"/>
      <c r="F212" s="17"/>
      <c r="G212" s="17"/>
      <c r="H212" s="60"/>
      <c r="I212" s="61"/>
      <c r="J212" s="62"/>
      <c r="K212" s="19"/>
      <c r="L212" s="20"/>
      <c r="M212" s="21"/>
      <c r="N212" s="23"/>
      <c r="O212" s="23"/>
      <c r="P212" s="24"/>
      <c r="Q212" s="19"/>
      <c r="R212" s="80"/>
      <c r="S212" s="23"/>
      <c r="T212" s="23"/>
      <c r="U212" s="23"/>
      <c r="V212" s="20"/>
      <c r="W212" s="1"/>
    </row>
    <row r="213" spans="1:23" ht="23.25">
      <c r="A213" s="2"/>
      <c r="B213" s="47"/>
      <c r="C213" s="17"/>
      <c r="D213" s="17"/>
      <c r="E213" s="17"/>
      <c r="F213" s="17"/>
      <c r="G213" s="17"/>
      <c r="H213" s="60"/>
      <c r="I213" s="61"/>
      <c r="J213" s="62"/>
      <c r="K213" s="19"/>
      <c r="L213" s="20"/>
      <c r="M213" s="21"/>
      <c r="N213" s="23"/>
      <c r="O213" s="23"/>
      <c r="P213" s="24"/>
      <c r="Q213" s="19"/>
      <c r="R213" s="80"/>
      <c r="S213" s="23"/>
      <c r="T213" s="23"/>
      <c r="U213" s="23"/>
      <c r="V213" s="20"/>
      <c r="W213" s="1"/>
    </row>
    <row r="214" spans="1:23" ht="23.25">
      <c r="A214" s="2"/>
      <c r="B214" s="47"/>
      <c r="C214" s="48"/>
      <c r="D214" s="48"/>
      <c r="E214" s="48"/>
      <c r="F214" s="48"/>
      <c r="G214" s="48"/>
      <c r="H214" s="61"/>
      <c r="I214" s="61"/>
      <c r="J214" s="6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"/>
    </row>
    <row r="215" spans="1:23" ht="23.25">
      <c r="A215" s="2"/>
      <c r="B215" s="47"/>
      <c r="C215" s="48"/>
      <c r="D215" s="48"/>
      <c r="E215" s="48"/>
      <c r="F215" s="48"/>
      <c r="G215" s="48"/>
      <c r="H215" s="61"/>
      <c r="I215" s="61"/>
      <c r="J215" s="6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/>
      <c r="G216" s="47"/>
      <c r="H216" s="60"/>
      <c r="I216" s="2" t="s">
        <v>84</v>
      </c>
      <c r="J216" s="62"/>
      <c r="K216" s="82"/>
      <c r="L216" s="20"/>
      <c r="M216" s="82"/>
      <c r="N216" s="20"/>
      <c r="O216" s="20"/>
      <c r="P216" s="82"/>
      <c r="Q216" s="82"/>
      <c r="R216" s="82"/>
      <c r="S216" s="20"/>
      <c r="T216" s="20"/>
      <c r="U216" s="20"/>
      <c r="V216" s="20"/>
      <c r="W216" s="1"/>
    </row>
    <row r="217" spans="1:23" ht="23.25">
      <c r="A217" s="2"/>
      <c r="B217" s="47"/>
      <c r="C217" s="47"/>
      <c r="D217" s="47"/>
      <c r="E217" s="47"/>
      <c r="F217" s="47"/>
      <c r="G217" s="47"/>
      <c r="H217" s="60"/>
      <c r="I217" s="2" t="s">
        <v>85</v>
      </c>
      <c r="J217" s="62"/>
      <c r="K217" s="82"/>
      <c r="L217" s="20"/>
      <c r="M217" s="82"/>
      <c r="N217" s="20"/>
      <c r="O217" s="20"/>
      <c r="P217" s="82"/>
      <c r="Q217" s="82"/>
      <c r="R217" s="82"/>
      <c r="S217" s="20"/>
      <c r="T217" s="20"/>
      <c r="U217" s="20"/>
      <c r="V217" s="20"/>
      <c r="W217" s="1"/>
    </row>
    <row r="218" spans="1:23" ht="23.25">
      <c r="A218" s="2"/>
      <c r="B218" s="47"/>
      <c r="C218" s="48"/>
      <c r="D218" s="48"/>
      <c r="E218" s="48"/>
      <c r="F218" s="48"/>
      <c r="G218" s="48"/>
      <c r="H218" s="61"/>
      <c r="I218" s="2" t="s">
        <v>86</v>
      </c>
      <c r="J218" s="6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"/>
    </row>
    <row r="219" spans="1:23" ht="23.25">
      <c r="A219" s="2"/>
      <c r="B219" s="47"/>
      <c r="C219" s="47"/>
      <c r="D219" s="47"/>
      <c r="E219" s="47"/>
      <c r="F219" s="47"/>
      <c r="G219" s="47"/>
      <c r="H219" s="60"/>
      <c r="I219" s="2" t="s">
        <v>87</v>
      </c>
      <c r="J219" s="62"/>
      <c r="K219" s="82"/>
      <c r="L219" s="20"/>
      <c r="M219" s="82"/>
      <c r="N219" s="20"/>
      <c r="O219" s="20"/>
      <c r="P219" s="82"/>
      <c r="Q219" s="82"/>
      <c r="R219" s="82"/>
      <c r="S219" s="20"/>
      <c r="T219" s="20"/>
      <c r="U219" s="20"/>
      <c r="V219" s="20"/>
      <c r="W219" s="1"/>
    </row>
    <row r="220" spans="1:23" ht="23.25">
      <c r="A220" s="2"/>
      <c r="B220" s="47"/>
      <c r="C220" s="47"/>
      <c r="D220" s="47"/>
      <c r="E220" s="47"/>
      <c r="F220" s="47"/>
      <c r="G220" s="47"/>
      <c r="H220" s="60"/>
      <c r="I220" s="2" t="s">
        <v>88</v>
      </c>
      <c r="J220" s="62"/>
      <c r="K220" s="82"/>
      <c r="L220" s="20"/>
      <c r="M220" s="82"/>
      <c r="N220" s="20"/>
      <c r="O220" s="20"/>
      <c r="P220" s="82"/>
      <c r="Q220" s="82"/>
      <c r="R220" s="82"/>
      <c r="S220" s="20"/>
      <c r="T220" s="20"/>
      <c r="U220" s="20"/>
      <c r="V220" s="20"/>
      <c r="W220" s="1"/>
    </row>
    <row r="221" spans="1:23" ht="23.25">
      <c r="A221" s="2"/>
      <c r="B221" s="47"/>
      <c r="C221" s="47"/>
      <c r="D221" s="47"/>
      <c r="E221" s="47"/>
      <c r="F221" s="47"/>
      <c r="G221" s="47"/>
      <c r="H221" s="60"/>
      <c r="I221" s="2" t="s">
        <v>89</v>
      </c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1:23" ht="23.25">
      <c r="A222" s="2"/>
      <c r="B222" s="47"/>
      <c r="C222" s="47"/>
      <c r="D222" s="47"/>
      <c r="E222" s="47"/>
      <c r="F222" s="47"/>
      <c r="G222" s="47"/>
      <c r="H222" s="60"/>
      <c r="I222" s="61"/>
      <c r="J222" s="62"/>
      <c r="K222" s="82"/>
      <c r="L222" s="20"/>
      <c r="M222" s="82"/>
      <c r="N222" s="20"/>
      <c r="O222" s="20"/>
      <c r="P222" s="82"/>
      <c r="Q222" s="82"/>
      <c r="R222" s="82"/>
      <c r="S222" s="20"/>
      <c r="T222" s="20"/>
      <c r="U222" s="20"/>
      <c r="V222" s="20"/>
      <c r="W222" s="1"/>
    </row>
    <row r="223" spans="1:23" ht="23.25">
      <c r="A223" s="2"/>
      <c r="B223" s="47"/>
      <c r="C223" s="47"/>
      <c r="D223" s="47"/>
      <c r="E223" s="47"/>
      <c r="F223" s="47"/>
      <c r="G223" s="47"/>
      <c r="H223" s="60"/>
      <c r="I223" s="61"/>
      <c r="J223" s="62"/>
      <c r="K223" s="82"/>
      <c r="L223" s="20"/>
      <c r="M223" s="82"/>
      <c r="N223" s="20"/>
      <c r="O223" s="20"/>
      <c r="P223" s="82"/>
      <c r="Q223" s="82"/>
      <c r="R223" s="82"/>
      <c r="S223" s="20"/>
      <c r="T223" s="20"/>
      <c r="U223" s="20"/>
      <c r="V223" s="20"/>
      <c r="W223" s="1"/>
    </row>
    <row r="224" spans="1:23" ht="23.25">
      <c r="A224" s="2"/>
      <c r="B224" s="47"/>
      <c r="C224" s="47"/>
      <c r="D224" s="47"/>
      <c r="E224" s="47"/>
      <c r="F224" s="47"/>
      <c r="G224" s="47"/>
      <c r="H224" s="60"/>
      <c r="I224" s="61"/>
      <c r="J224" s="62"/>
      <c r="K224" s="82"/>
      <c r="L224" s="20"/>
      <c r="M224" s="82"/>
      <c r="N224" s="20"/>
      <c r="O224" s="20"/>
      <c r="P224" s="82"/>
      <c r="Q224" s="82"/>
      <c r="R224" s="82"/>
      <c r="S224" s="20"/>
      <c r="T224" s="20"/>
      <c r="U224" s="20"/>
      <c r="V224" s="20"/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/>
      <c r="J225" s="68"/>
      <c r="K225" s="83"/>
      <c r="L225" s="59"/>
      <c r="M225" s="83"/>
      <c r="N225" s="59"/>
      <c r="O225" s="59"/>
      <c r="P225" s="83"/>
      <c r="Q225" s="83"/>
      <c r="R225" s="83"/>
      <c r="S225" s="59"/>
      <c r="T225" s="59"/>
      <c r="U225" s="59"/>
      <c r="V225" s="59"/>
      <c r="W225" s="1"/>
    </row>
    <row r="226" spans="1:23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71" spans="1:23" ht="23.25">
      <c r="A271" t="s">
        <v>22</v>
      </c>
      <c r="W27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34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3"/>
      <c r="L65535" s="59"/>
      <c r="M65535" s="83"/>
      <c r="N65535" s="59"/>
      <c r="O65535" s="59"/>
      <c r="P65535" s="83"/>
      <c r="Q65535" s="83"/>
      <c r="R65535" s="83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2001-03-10T23:30:46Z</cp:lastPrinted>
  <dcterms:created xsi:type="dcterms:W3CDTF">1998-09-17T22:24:54Z</dcterms:created>
  <dcterms:modified xsi:type="dcterms:W3CDTF">2001-06-07T00:47:14Z</dcterms:modified>
  <cp:category/>
  <cp:version/>
  <cp:contentType/>
  <cp:contentStatus/>
</cp:coreProperties>
</file>