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showHorizontalScroll="0" showVerticalScroll="0" showSheetTabs="0" xWindow="65521" yWindow="2880" windowWidth="11475" windowHeight="2910" activeTab="0"/>
  </bookViews>
  <sheets>
    <sheet name="Hoja1" sheetId="1" r:id="rId1"/>
  </sheets>
  <definedNames>
    <definedName name="_xlnm.Print_Area" localSheetId="0">'Hoja1'!$A$1:$W$180</definedName>
    <definedName name="FORM">'Hoja1'!$A$65491:$W$65536</definedName>
  </definedNames>
  <calcPr fullCalcOnLoad="1"/>
</workbook>
</file>

<file path=xl/comments1.xml><?xml version="1.0" encoding="utf-8"?>
<comments xmlns="http://schemas.openxmlformats.org/spreadsheetml/2006/main">
  <authors>
    <author>VICTOR OLIVARES</author>
  </authors>
  <commentList>
    <comment ref="A1" authorId="0">
      <text>
        <r>
          <rPr>
            <sz val="8"/>
            <rFont val="Tahoma"/>
            <family val="0"/>
          </rPr>
          <t>33</t>
        </r>
      </text>
    </comment>
  </commentList>
</comments>
</file>

<file path=xl/sharedStrings.xml><?xml version="1.0" encoding="utf-8"?>
<sst xmlns="http://schemas.openxmlformats.org/spreadsheetml/2006/main" count="378" uniqueCount="88">
  <si>
    <t xml:space="preserve"> P3AP260F</t>
  </si>
  <si>
    <t>G A S T O     C O R R I E N T E</t>
  </si>
  <si>
    <t>G A S T O   D E   C A P I T A L</t>
  </si>
  <si>
    <t>Estructura Porcentual</t>
  </si>
  <si>
    <t>D E N O M I N A C I O N</t>
  </si>
  <si>
    <t>Servicios</t>
  </si>
  <si>
    <t>Materiales y</t>
  </si>
  <si>
    <t>Otras</t>
  </si>
  <si>
    <t>Bienes</t>
  </si>
  <si>
    <t>Obra</t>
  </si>
  <si>
    <t>Personales</t>
  </si>
  <si>
    <t>Suministros</t>
  </si>
  <si>
    <t>Generales</t>
  </si>
  <si>
    <t>Erogaciones</t>
  </si>
  <si>
    <t>Suma</t>
  </si>
  <si>
    <t>Muebles e</t>
  </si>
  <si>
    <t>Pública</t>
  </si>
  <si>
    <t>Total</t>
  </si>
  <si>
    <t>Corriente</t>
  </si>
  <si>
    <t>De Capital</t>
  </si>
  <si>
    <t>Inmuebles</t>
  </si>
  <si>
    <t>HOJA       DE       .</t>
  </si>
  <si>
    <t>*</t>
  </si>
  <si>
    <t>F</t>
  </si>
  <si>
    <t>SF</t>
  </si>
  <si>
    <t>PS</t>
  </si>
  <si>
    <t>PE</t>
  </si>
  <si>
    <t>AI</t>
  </si>
  <si>
    <t>PY</t>
  </si>
  <si>
    <t>Inversiones</t>
  </si>
  <si>
    <t>Financieras</t>
  </si>
  <si>
    <t>EJERCICIO PROGRAMATICO ECONOMICO DEL GASTO DEVENGADO DE ORGANISMOS Y EMPRESAS DE CONTROL PRESUPUESTARIO DIRECTO</t>
  </si>
  <si>
    <t>CATEGORIAS</t>
  </si>
  <si>
    <t>PROGRAMATICAS</t>
  </si>
  <si>
    <t>GASTO PROGRAMABLE DEVENGADO</t>
  </si>
  <si>
    <t>CUENTA DE LA HACIENDA PUBLICA FEDERAL DE 2000</t>
  </si>
  <si>
    <t>(Miles de Pesos con un Decimal)</t>
  </si>
  <si>
    <t>TOTAL ORIGINAL</t>
  </si>
  <si>
    <t>PORCENTAJE DE EJERCICIO EJER/ORIG</t>
  </si>
  <si>
    <t>14</t>
  </si>
  <si>
    <t xml:space="preserve">  Original</t>
  </si>
  <si>
    <t xml:space="preserve">  Porcentaje de Ejercicio Ejer/Orig</t>
  </si>
  <si>
    <t>01</t>
  </si>
  <si>
    <t>Medio Ambiente</t>
  </si>
  <si>
    <t>17</t>
  </si>
  <si>
    <t>000</t>
  </si>
  <si>
    <t>Programa Normal de Operación</t>
  </si>
  <si>
    <t>437</t>
  </si>
  <si>
    <t>Desarrollar y Construir Infraestructura Básica</t>
  </si>
  <si>
    <t>I002</t>
  </si>
  <si>
    <t>Programas operacionales de obras</t>
  </si>
  <si>
    <t>N000</t>
  </si>
  <si>
    <t>15</t>
  </si>
  <si>
    <t>ENERGIA</t>
  </si>
  <si>
    <t>00</t>
  </si>
  <si>
    <t>Subfunción de Servicios Compartidos</t>
  </si>
  <si>
    <t>602</t>
  </si>
  <si>
    <t>Auditar a la Gestión Pública</t>
  </si>
  <si>
    <t>Hidrocarburos</t>
  </si>
  <si>
    <t>444</t>
  </si>
  <si>
    <t>petroquímicos</t>
  </si>
  <si>
    <t>506</t>
  </si>
  <si>
    <t>I003</t>
  </si>
  <si>
    <t>Otros programas operacionales de inversión</t>
  </si>
  <si>
    <t>701</t>
  </si>
  <si>
    <t>Administrar recursos humanos, materiales y</t>
  </si>
  <si>
    <t>financieros</t>
  </si>
  <si>
    <t>MEDIO AMBIENTE Y RECURSOS NATU-</t>
  </si>
  <si>
    <t>RALES</t>
  </si>
  <si>
    <t xml:space="preserve">Programa de Desarrollo y Reestructuración </t>
  </si>
  <si>
    <t>del Sector de la Energía</t>
  </si>
  <si>
    <t>Programa de Desarrollo y Reestructuración</t>
  </si>
  <si>
    <t>Actividad institucional no asociada a proyec-</t>
  </si>
  <si>
    <t>tos</t>
  </si>
  <si>
    <t>HOJA  2   DE  5 .</t>
  </si>
  <si>
    <t>HOJA   3    DE  5  .</t>
  </si>
  <si>
    <t>HOJA   4    DE  5   .</t>
  </si>
  <si>
    <t>HOJA   5   DE  5 .</t>
  </si>
  <si>
    <t>Producir petróleo, gas, petrolíferos y</t>
  </si>
  <si>
    <t>tos.</t>
  </si>
  <si>
    <t>Actividad insitucional no asociada a proyec -</t>
  </si>
  <si>
    <t>Actividad institucional no asociados a proyec -</t>
  </si>
  <si>
    <t>Actividad institucional no asociada a proyec -</t>
  </si>
  <si>
    <t>Comercializar petróleo, gas, petrolíferos y</t>
  </si>
  <si>
    <t xml:space="preserve">  Ejercido</t>
  </si>
  <si>
    <t>TOTAL EJERCIDO</t>
  </si>
  <si>
    <t xml:space="preserve"> E N T I D A D :  PETROQUÍMICA CANGREJERA,S.A. DE C.V.</t>
  </si>
  <si>
    <t>S E C T O R :  ENERGÍA</t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</si>
</sst>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N$&quot;#,##0_);\(&quot;N$&quot;#,##0\)"/>
    <numFmt numFmtId="173" formatCode="&quot;N$&quot;#,##0_);[Red]\(&quot;N$&quot;#,##0\)"/>
    <numFmt numFmtId="174" formatCode="&quot;N$&quot;#,##0.00_);\(&quot;N$&quot;#,##0.00\)"/>
    <numFmt numFmtId="175" formatCode="&quot;N$&quot;#,##0.00_);[Red]\(&quot;N$&quot;#,##0.00\)"/>
    <numFmt numFmtId="176" formatCode="_(&quot;N$&quot;* #,##0_);_(&quot;N$&quot;* \(#,##0\);_(&quot;N$&quot;* &quot;-&quot;_);_(@_)"/>
    <numFmt numFmtId="177" formatCode="_(&quot;N$&quot;* #,##0.00_);_(&quot;N$&quot;* \(#,##0.00\);_(&quot;N$&quot;* &quot;-&quot;??_);_(@_)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#,##0.0_);\(#,##0.0\)"/>
    <numFmt numFmtId="187" formatCode="#,###.0_);\(#,###.0\)"/>
    <numFmt numFmtId="188" formatCode="#,###_);\(#,###\)"/>
    <numFmt numFmtId="189" formatCode="0.0"/>
  </numFmts>
  <fonts count="10">
    <font>
      <sz val="18"/>
      <name val="Arial"/>
      <family val="0"/>
    </font>
    <font>
      <sz val="18"/>
      <color indexed="8"/>
      <name val="Arial"/>
      <family val="2"/>
    </font>
    <font>
      <sz val="19"/>
      <name val="Arial"/>
      <family val="2"/>
    </font>
    <font>
      <u val="single"/>
      <sz val="19"/>
      <color indexed="8"/>
      <name val="Arial"/>
      <family val="2"/>
    </font>
    <font>
      <sz val="19"/>
      <color indexed="8"/>
      <name val="Arial"/>
      <family val="2"/>
    </font>
    <font>
      <u val="single"/>
      <sz val="18"/>
      <color indexed="8"/>
      <name val="Arial"/>
      <family val="2"/>
    </font>
    <font>
      <u val="single"/>
      <sz val="19"/>
      <name val="Arial"/>
      <family val="2"/>
    </font>
    <font>
      <sz val="8"/>
      <name val="Tahoma"/>
      <family val="0"/>
    </font>
    <font>
      <sz val="14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186" fontId="0" fillId="0" borderId="0" xfId="0" applyNumberFormat="1" applyFont="1" applyFill="1" applyAlignment="1">
      <alignment vertical="center"/>
    </xf>
    <xf numFmtId="49" fontId="0" fillId="0" borderId="0" xfId="0" applyNumberFormat="1" applyFont="1" applyFill="1" applyAlignment="1">
      <alignment vertical="center"/>
    </xf>
    <xf numFmtId="186" fontId="0" fillId="0" borderId="0" xfId="0" applyNumberFormat="1" applyFont="1" applyFill="1" applyAlignment="1">
      <alignment horizontal="centerContinuous" vertical="center"/>
    </xf>
    <xf numFmtId="186" fontId="0" fillId="0" borderId="0" xfId="0" applyNumberFormat="1" applyFont="1" applyFill="1" applyAlignment="1">
      <alignment horizontal="right" vertical="center"/>
    </xf>
    <xf numFmtId="186" fontId="0" fillId="0" borderId="1" xfId="0" applyNumberFormat="1" applyFont="1" applyFill="1" applyBorder="1" applyAlignment="1">
      <alignment vertical="center"/>
    </xf>
    <xf numFmtId="186" fontId="0" fillId="0" borderId="2" xfId="0" applyNumberFormat="1" applyFont="1" applyFill="1" applyBorder="1" applyAlignment="1">
      <alignment vertical="center"/>
    </xf>
    <xf numFmtId="186" fontId="0" fillId="0" borderId="3" xfId="0" applyNumberFormat="1" applyFont="1" applyFill="1" applyBorder="1" applyAlignment="1">
      <alignment vertical="center"/>
    </xf>
    <xf numFmtId="49" fontId="0" fillId="0" borderId="4" xfId="0" applyNumberFormat="1" applyFont="1" applyFill="1" applyBorder="1" applyAlignment="1">
      <alignment vertical="center"/>
    </xf>
    <xf numFmtId="49" fontId="0" fillId="0" borderId="5" xfId="0" applyNumberFormat="1" applyFont="1" applyFill="1" applyBorder="1" applyAlignment="1">
      <alignment vertical="center"/>
    </xf>
    <xf numFmtId="186" fontId="0" fillId="0" borderId="6" xfId="0" applyNumberFormat="1" applyFont="1" applyFill="1" applyBorder="1" applyAlignment="1">
      <alignment vertical="center"/>
    </xf>
    <xf numFmtId="186" fontId="0" fillId="0" borderId="2" xfId="0" applyNumberFormat="1" applyFont="1" applyFill="1" applyBorder="1" applyAlignment="1">
      <alignment horizontal="centerContinuous" vertical="center"/>
    </xf>
    <xf numFmtId="186" fontId="0" fillId="0" borderId="1" xfId="0" applyNumberFormat="1" applyFont="1" applyFill="1" applyBorder="1" applyAlignment="1">
      <alignment horizontal="centerContinuous" vertical="center"/>
    </xf>
    <xf numFmtId="186" fontId="0" fillId="0" borderId="7" xfId="0" applyNumberFormat="1" applyFont="1" applyFill="1" applyBorder="1" applyAlignment="1">
      <alignment horizontal="centerContinuous" vertical="center"/>
    </xf>
    <xf numFmtId="49" fontId="0" fillId="0" borderId="8" xfId="0" applyNumberFormat="1" applyFont="1" applyFill="1" applyBorder="1" applyAlignment="1">
      <alignment horizontal="centerContinuous" vertical="center"/>
    </xf>
    <xf numFmtId="49" fontId="0" fillId="0" borderId="0" xfId="0" applyNumberFormat="1" applyFont="1" applyFill="1" applyBorder="1" applyAlignment="1">
      <alignment horizontal="centerContinuous" vertical="center"/>
    </xf>
    <xf numFmtId="49" fontId="0" fillId="0" borderId="0" xfId="0" applyNumberFormat="1" applyFont="1" applyFill="1" applyAlignment="1">
      <alignment horizontal="centerContinuous" vertical="center"/>
    </xf>
    <xf numFmtId="49" fontId="0" fillId="0" borderId="9" xfId="0" applyNumberFormat="1" applyFont="1" applyFill="1" applyBorder="1" applyAlignment="1">
      <alignment vertical="center"/>
    </xf>
    <xf numFmtId="186" fontId="0" fillId="0" borderId="10" xfId="0" applyNumberFormat="1" applyFont="1" applyFill="1" applyBorder="1" applyAlignment="1">
      <alignment vertical="center"/>
    </xf>
    <xf numFmtId="186" fontId="1" fillId="0" borderId="0" xfId="0" applyNumberFormat="1" applyFont="1" applyFill="1" applyAlignment="1">
      <alignment vertical="center"/>
    </xf>
    <xf numFmtId="186" fontId="1" fillId="0" borderId="11" xfId="0" applyNumberFormat="1" applyFont="1" applyFill="1" applyBorder="1" applyAlignment="1">
      <alignment vertical="center"/>
    </xf>
    <xf numFmtId="186" fontId="1" fillId="0" borderId="12" xfId="0" applyNumberFormat="1" applyFont="1" applyFill="1" applyBorder="1" applyAlignment="1">
      <alignment vertical="center"/>
    </xf>
    <xf numFmtId="186" fontId="1" fillId="0" borderId="9" xfId="0" applyNumberFormat="1" applyFont="1" applyFill="1" applyBorder="1" applyAlignment="1">
      <alignment horizontal="center" vertical="center"/>
    </xf>
    <xf numFmtId="186" fontId="1" fillId="0" borderId="9" xfId="0" applyNumberFormat="1" applyFont="1" applyFill="1" applyBorder="1" applyAlignment="1">
      <alignment vertical="center"/>
    </xf>
    <xf numFmtId="186" fontId="1" fillId="0" borderId="13" xfId="0" applyNumberFormat="1" applyFont="1" applyFill="1" applyBorder="1" applyAlignment="1">
      <alignment vertical="center"/>
    </xf>
    <xf numFmtId="186" fontId="1" fillId="0" borderId="14" xfId="0" applyNumberFormat="1" applyFont="1" applyFill="1" applyBorder="1" applyAlignment="1">
      <alignment horizontal="center" vertical="center"/>
    </xf>
    <xf numFmtId="186" fontId="1" fillId="0" borderId="15" xfId="0" applyNumberFormat="1" applyFont="1" applyFill="1" applyBorder="1" applyAlignment="1">
      <alignment horizontal="centerContinuous" vertical="center"/>
    </xf>
    <xf numFmtId="186" fontId="1" fillId="0" borderId="16" xfId="0" applyNumberFormat="1" applyFont="1" applyFill="1" applyBorder="1" applyAlignment="1">
      <alignment horizontal="centerContinuous" vertical="center"/>
    </xf>
    <xf numFmtId="49" fontId="0" fillId="0" borderId="17" xfId="0" applyNumberFormat="1" applyFont="1" applyFill="1" applyBorder="1" applyAlignment="1">
      <alignment vertical="center"/>
    </xf>
    <xf numFmtId="49" fontId="0" fillId="0" borderId="18" xfId="0" applyNumberFormat="1" applyFont="1" applyFill="1" applyBorder="1" applyAlignment="1">
      <alignment vertical="center"/>
    </xf>
    <xf numFmtId="49" fontId="0" fillId="0" borderId="0" xfId="0" applyNumberFormat="1" applyFont="1" applyFill="1" applyAlignment="1">
      <alignment horizontal="center" vertical="center"/>
    </xf>
    <xf numFmtId="186" fontId="1" fillId="0" borderId="0" xfId="0" applyNumberFormat="1" applyFont="1" applyFill="1" applyAlignment="1">
      <alignment horizontal="center" vertical="center"/>
    </xf>
    <xf numFmtId="186" fontId="1" fillId="0" borderId="11" xfId="0" applyNumberFormat="1" applyFont="1" applyFill="1" applyBorder="1" applyAlignment="1">
      <alignment horizontal="center" vertical="center"/>
    </xf>
    <xf numFmtId="186" fontId="1" fillId="0" borderId="12" xfId="0" applyNumberFormat="1" applyFont="1" applyFill="1" applyBorder="1" applyAlignment="1">
      <alignment horizontal="center" vertical="center"/>
    </xf>
    <xf numFmtId="186" fontId="1" fillId="0" borderId="19" xfId="0" applyNumberFormat="1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/>
    </xf>
    <xf numFmtId="49" fontId="0" fillId="0" borderId="15" xfId="0" applyNumberFormat="1" applyFont="1" applyFill="1" applyBorder="1" applyAlignment="1">
      <alignment vertical="center"/>
    </xf>
    <xf numFmtId="49" fontId="0" fillId="0" borderId="20" xfId="0" applyNumberFormat="1" applyFont="1" applyFill="1" applyBorder="1" applyAlignment="1">
      <alignment vertical="center"/>
    </xf>
    <xf numFmtId="186" fontId="0" fillId="0" borderId="16" xfId="0" applyNumberFormat="1" applyFont="1" applyFill="1" applyBorder="1" applyAlignment="1">
      <alignment vertical="center"/>
    </xf>
    <xf numFmtId="186" fontId="1" fillId="0" borderId="20" xfId="0" applyNumberFormat="1" applyFont="1" applyFill="1" applyBorder="1" applyAlignment="1">
      <alignment vertical="center"/>
    </xf>
    <xf numFmtId="186" fontId="1" fillId="0" borderId="21" xfId="0" applyNumberFormat="1" applyFont="1" applyFill="1" applyBorder="1" applyAlignment="1">
      <alignment horizontal="center" vertical="center"/>
    </xf>
    <xf numFmtId="186" fontId="1" fillId="0" borderId="22" xfId="0" applyNumberFormat="1" applyFont="1" applyFill="1" applyBorder="1" applyAlignment="1">
      <alignment vertical="center"/>
    </xf>
    <xf numFmtId="186" fontId="1" fillId="0" borderId="15" xfId="0" applyNumberFormat="1" applyFont="1" applyFill="1" applyBorder="1" applyAlignment="1">
      <alignment horizontal="center" vertical="center"/>
    </xf>
    <xf numFmtId="186" fontId="1" fillId="0" borderId="15" xfId="0" applyNumberFormat="1" applyFont="1" applyFill="1" applyBorder="1" applyAlignment="1">
      <alignment vertical="center"/>
    </xf>
    <xf numFmtId="186" fontId="1" fillId="0" borderId="23" xfId="0" applyNumberFormat="1" applyFont="1" applyFill="1" applyBorder="1" applyAlignment="1">
      <alignment horizontal="center" vertical="center"/>
    </xf>
    <xf numFmtId="186" fontId="1" fillId="0" borderId="24" xfId="0" applyNumberFormat="1" applyFont="1" applyFill="1" applyBorder="1" applyAlignment="1">
      <alignment horizontal="center" vertical="center"/>
    </xf>
    <xf numFmtId="186" fontId="1" fillId="0" borderId="21" xfId="0" applyNumberFormat="1" applyFont="1" applyFill="1" applyBorder="1" applyAlignment="1">
      <alignment horizontal="centerContinuous" vertical="center"/>
    </xf>
    <xf numFmtId="49" fontId="0" fillId="0" borderId="11" xfId="0" applyNumberFormat="1" applyFont="1" applyFill="1" applyBorder="1" applyAlignment="1">
      <alignment vertical="center"/>
    </xf>
    <xf numFmtId="49" fontId="0" fillId="0" borderId="10" xfId="0" applyNumberFormat="1" applyFont="1" applyFill="1" applyBorder="1" applyAlignment="1">
      <alignment vertical="center"/>
    </xf>
    <xf numFmtId="49" fontId="0" fillId="0" borderId="0" xfId="0" applyNumberFormat="1" applyFont="1" applyFill="1" applyAlignment="1">
      <alignment horizontal="left" vertical="center"/>
    </xf>
    <xf numFmtId="49" fontId="0" fillId="0" borderId="6" xfId="0" applyNumberFormat="1" applyFont="1" applyFill="1" applyBorder="1" applyAlignment="1">
      <alignment vertical="center"/>
    </xf>
    <xf numFmtId="49" fontId="0" fillId="0" borderId="16" xfId="0" applyNumberFormat="1" applyFont="1" applyFill="1" applyBorder="1" applyAlignment="1">
      <alignment vertical="center"/>
    </xf>
    <xf numFmtId="49" fontId="0" fillId="0" borderId="11" xfId="0" applyNumberFormat="1" applyFont="1" applyFill="1" applyBorder="1" applyAlignment="1">
      <alignment horizontal="center" vertical="center"/>
    </xf>
    <xf numFmtId="49" fontId="0" fillId="0" borderId="21" xfId="0" applyNumberFormat="1" applyFont="1" applyFill="1" applyBorder="1" applyAlignment="1">
      <alignment vertical="center"/>
    </xf>
    <xf numFmtId="49" fontId="0" fillId="0" borderId="4" xfId="0" applyNumberFormat="1" applyFont="1" applyFill="1" applyBorder="1" applyAlignment="1">
      <alignment horizontal="centerContinuous" vertical="center"/>
    </xf>
    <xf numFmtId="49" fontId="0" fillId="0" borderId="5" xfId="0" applyNumberFormat="1" applyFont="1" applyFill="1" applyBorder="1" applyAlignment="1">
      <alignment horizontal="centerContinuous" vertical="center"/>
    </xf>
    <xf numFmtId="20" fontId="0" fillId="0" borderId="0" xfId="0" applyNumberFormat="1" applyFont="1" applyFill="1" applyAlignment="1">
      <alignment horizontal="centerContinuous" vertical="center"/>
    </xf>
    <xf numFmtId="14" fontId="8" fillId="0" borderId="0" xfId="0" applyNumberFormat="1" applyFont="1" applyFill="1" applyAlignment="1">
      <alignment horizontal="centerContinuous" vertical="center"/>
    </xf>
    <xf numFmtId="186" fontId="5" fillId="0" borderId="11" xfId="0" applyNumberFormat="1" applyFont="1" applyFill="1" applyBorder="1" applyAlignment="1">
      <alignment vertical="center"/>
    </xf>
    <xf numFmtId="186" fontId="1" fillId="0" borderId="21" xfId="0" applyNumberFormat="1" applyFont="1" applyFill="1" applyBorder="1" applyAlignment="1">
      <alignment vertical="center"/>
    </xf>
    <xf numFmtId="49" fontId="2" fillId="0" borderId="9" xfId="0" applyNumberFormat="1" applyFont="1" applyFill="1" applyBorder="1" applyAlignment="1">
      <alignment vertical="center"/>
    </xf>
    <xf numFmtId="49" fontId="2" fillId="0" borderId="0" xfId="0" applyNumberFormat="1" applyFont="1" applyFill="1" applyAlignment="1">
      <alignment vertical="center"/>
    </xf>
    <xf numFmtId="49" fontId="2" fillId="0" borderId="10" xfId="0" applyNumberFormat="1" applyFont="1" applyFill="1" applyBorder="1" applyAlignment="1">
      <alignment vertical="center"/>
    </xf>
    <xf numFmtId="49" fontId="3" fillId="0" borderId="0" xfId="0" applyNumberFormat="1" applyFont="1" applyFill="1" applyAlignment="1">
      <alignment vertical="center"/>
    </xf>
    <xf numFmtId="49" fontId="4" fillId="0" borderId="10" xfId="0" applyNumberFormat="1" applyFont="1" applyFill="1" applyBorder="1" applyAlignment="1">
      <alignment vertical="center"/>
    </xf>
    <xf numFmtId="49" fontId="6" fillId="0" borderId="0" xfId="0" applyNumberFormat="1" applyFont="1" applyFill="1" applyAlignment="1">
      <alignment vertical="center"/>
    </xf>
    <xf numFmtId="49" fontId="2" fillId="0" borderId="15" xfId="0" applyNumberFormat="1" applyFont="1" applyFill="1" applyBorder="1" applyAlignment="1">
      <alignment vertical="center"/>
    </xf>
    <xf numFmtId="49" fontId="2" fillId="0" borderId="20" xfId="0" applyNumberFormat="1" applyFont="1" applyFill="1" applyBorder="1" applyAlignment="1">
      <alignment vertical="center"/>
    </xf>
    <xf numFmtId="49" fontId="2" fillId="0" borderId="16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vertical="center"/>
    </xf>
    <xf numFmtId="186" fontId="0" fillId="0" borderId="0" xfId="0" applyNumberFormat="1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horizontal="left" vertical="center"/>
    </xf>
    <xf numFmtId="186" fontId="0" fillId="0" borderId="0" xfId="0" applyNumberFormat="1" applyFont="1" applyFill="1" applyBorder="1" applyAlignment="1">
      <alignment horizontal="right" vertical="center"/>
    </xf>
    <xf numFmtId="186" fontId="0" fillId="0" borderId="0" xfId="0" applyNumberFormat="1" applyFont="1" applyFill="1" applyBorder="1" applyAlignment="1">
      <alignment horizontal="centerContinuous" vertical="center"/>
    </xf>
    <xf numFmtId="186" fontId="1" fillId="0" borderId="0" xfId="0" applyNumberFormat="1" applyFont="1" applyFill="1" applyBorder="1" applyAlignment="1">
      <alignment vertical="center"/>
    </xf>
    <xf numFmtId="186" fontId="1" fillId="0" borderId="0" xfId="0" applyNumberFormat="1" applyFont="1" applyFill="1" applyBorder="1" applyAlignment="1">
      <alignment horizontal="center" vertical="center"/>
    </xf>
    <xf numFmtId="186" fontId="1" fillId="0" borderId="0" xfId="0" applyNumberFormat="1" applyFont="1" applyFill="1" applyBorder="1" applyAlignment="1">
      <alignment horizontal="centerContinuous" vertical="center"/>
    </xf>
    <xf numFmtId="49" fontId="0" fillId="0" borderId="0" xfId="0" applyNumberFormat="1" applyFont="1" applyFill="1" applyBorder="1" applyAlignment="1">
      <alignment horizontal="center" vertical="center"/>
    </xf>
    <xf numFmtId="188" fontId="1" fillId="0" borderId="0" xfId="0" applyNumberFormat="1" applyFont="1" applyFill="1" applyBorder="1" applyAlignment="1">
      <alignment vertical="center"/>
    </xf>
    <xf numFmtId="186" fontId="1" fillId="0" borderId="14" xfId="0" applyNumberFormat="1" applyFont="1" applyFill="1" applyBorder="1" applyAlignment="1">
      <alignment vertical="center"/>
    </xf>
    <xf numFmtId="186" fontId="5" fillId="0" borderId="10" xfId="0" applyNumberFormat="1" applyFont="1" applyFill="1" applyBorder="1" applyAlignment="1">
      <alignment vertical="center"/>
    </xf>
    <xf numFmtId="186" fontId="1" fillId="0" borderId="10" xfId="0" applyNumberFormat="1" applyFont="1" applyFill="1" applyBorder="1" applyAlignment="1">
      <alignment vertical="center"/>
    </xf>
    <xf numFmtId="186" fontId="1" fillId="0" borderId="16" xfId="0" applyNumberFormat="1" applyFont="1" applyFill="1" applyBorder="1" applyAlignment="1">
      <alignment vertical="center"/>
    </xf>
    <xf numFmtId="186" fontId="1" fillId="0" borderId="25" xfId="0" applyNumberFormat="1" applyFont="1" applyFill="1" applyBorder="1" applyAlignment="1">
      <alignment vertical="center"/>
    </xf>
    <xf numFmtId="49" fontId="0" fillId="0" borderId="10" xfId="0" applyNumberFormat="1" applyFont="1" applyFill="1" applyBorder="1" applyAlignment="1">
      <alignment horizontal="center" vertical="center"/>
    </xf>
    <xf numFmtId="49" fontId="0" fillId="0" borderId="21" xfId="0" applyNumberFormat="1" applyFont="1" applyFill="1" applyBorder="1" applyAlignment="1">
      <alignment horizontal="center" vertical="center"/>
    </xf>
    <xf numFmtId="49" fontId="0" fillId="0" borderId="19" xfId="0" applyNumberFormat="1" applyFont="1" applyFill="1" applyBorder="1" applyAlignment="1">
      <alignment horizontal="center" vertical="center"/>
    </xf>
    <xf numFmtId="49" fontId="0" fillId="0" borderId="19" xfId="0" applyNumberFormat="1" applyFont="1" applyFill="1" applyBorder="1" applyAlignment="1">
      <alignment vertical="center"/>
    </xf>
    <xf numFmtId="49" fontId="0" fillId="0" borderId="15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5536"/>
  <sheetViews>
    <sheetView showGridLines="0" showRowColHeaders="0" showZeros="0" tabSelected="1" showOutlineSymbols="0" zoomScale="38" zoomScaleNormal="38" workbookViewId="0" topLeftCell="A1">
      <pane xSplit="10" topLeftCell="K1" activePane="topRight" state="frozen"/>
      <selection pane="topLeft" activeCell="A1" sqref="A1"/>
      <selection pane="topRight" activeCell="K1" sqref="K1"/>
    </sheetView>
  </sheetViews>
  <sheetFormatPr defaultColWidth="11.0703125" defaultRowHeight="23.25"/>
  <cols>
    <col min="1" max="1" width="0.453125" style="0" customWidth="1"/>
    <col min="2" max="4" width="3.69140625" style="0" customWidth="1"/>
    <col min="5" max="6" width="4.69140625" style="0" customWidth="1"/>
    <col min="7" max="7" width="5.69140625" style="0" customWidth="1"/>
    <col min="8" max="8" width="0.453125" style="0" customWidth="1"/>
    <col min="9" max="9" width="40.69140625" style="0" customWidth="1"/>
    <col min="10" max="10" width="4.69140625" style="0" customWidth="1"/>
    <col min="11" max="14" width="14.69140625" style="0" customWidth="1"/>
    <col min="15" max="15" width="15.69140625" style="0" customWidth="1"/>
    <col min="16" max="18" width="14.69140625" style="0" customWidth="1"/>
    <col min="19" max="20" width="15.69140625" style="0" customWidth="1"/>
    <col min="21" max="22" width="10.69140625" style="0" customWidth="1"/>
    <col min="23" max="23" width="0.453125" style="0" customWidth="1"/>
    <col min="24" max="16384" width="0" style="0" hidden="1" customWidth="1"/>
  </cols>
  <sheetData>
    <row r="1" spans="1:23" ht="23.25">
      <c r="A1" s="1"/>
      <c r="B1" s="3" t="s">
        <v>35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57"/>
      <c r="W1" s="1"/>
    </row>
    <row r="2" spans="1:23" ht="23.25">
      <c r="A2" s="1"/>
      <c r="B2" s="3" t="s">
        <v>31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56"/>
      <c r="W2" s="1"/>
    </row>
    <row r="3" spans="1:23" ht="23.25">
      <c r="A3" s="1"/>
      <c r="B3" s="3" t="s">
        <v>36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1"/>
    </row>
    <row r="4" spans="1:23" ht="23.25">
      <c r="A4" s="1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4"/>
      <c r="W4" s="1"/>
    </row>
    <row r="5" spans="1:23" ht="23.25">
      <c r="A5" s="1"/>
      <c r="B5" s="5" t="s">
        <v>86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 t="s">
        <v>87</v>
      </c>
      <c r="Q5" s="6"/>
      <c r="R5" s="6"/>
      <c r="S5" s="6"/>
      <c r="T5" s="6"/>
      <c r="U5" s="6"/>
      <c r="V5" s="7"/>
      <c r="W5" s="1"/>
    </row>
    <row r="6" spans="1:23" ht="23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spans="1:23" ht="23.25">
      <c r="A7" s="1"/>
      <c r="B7" s="54" t="s">
        <v>32</v>
      </c>
      <c r="C7" s="55"/>
      <c r="D7" s="55"/>
      <c r="E7" s="55"/>
      <c r="F7" s="55"/>
      <c r="G7" s="55"/>
      <c r="H7" s="8"/>
      <c r="I7" s="9"/>
      <c r="J7" s="10"/>
      <c r="K7" s="11" t="s">
        <v>1</v>
      </c>
      <c r="L7" s="11"/>
      <c r="M7" s="11"/>
      <c r="N7" s="11"/>
      <c r="O7" s="11"/>
      <c r="P7" s="12" t="s">
        <v>2</v>
      </c>
      <c r="Q7" s="11"/>
      <c r="R7" s="11"/>
      <c r="S7" s="11"/>
      <c r="T7" s="12" t="s">
        <v>34</v>
      </c>
      <c r="U7" s="11"/>
      <c r="V7" s="13"/>
      <c r="W7" s="1"/>
    </row>
    <row r="8" spans="1:23" ht="23.25">
      <c r="A8" s="1"/>
      <c r="B8" s="14" t="s">
        <v>33</v>
      </c>
      <c r="C8" s="15"/>
      <c r="D8" s="15"/>
      <c r="E8" s="15"/>
      <c r="F8" s="15"/>
      <c r="G8" s="16"/>
      <c r="H8" s="17"/>
      <c r="I8" s="2"/>
      <c r="J8" s="18"/>
      <c r="K8" s="19"/>
      <c r="L8" s="20"/>
      <c r="M8" s="21"/>
      <c r="N8" s="22"/>
      <c r="O8" s="23"/>
      <c r="P8" s="24"/>
      <c r="Q8" s="19"/>
      <c r="R8" s="25"/>
      <c r="S8" s="23"/>
      <c r="T8" s="23"/>
      <c r="U8" s="26" t="s">
        <v>3</v>
      </c>
      <c r="V8" s="27"/>
      <c r="W8" s="1"/>
    </row>
    <row r="9" spans="1:23" ht="23.25">
      <c r="A9" s="1"/>
      <c r="B9" s="17"/>
      <c r="C9" s="28"/>
      <c r="D9" s="28"/>
      <c r="E9" s="28"/>
      <c r="F9" s="29"/>
      <c r="G9" s="28"/>
      <c r="H9" s="17"/>
      <c r="I9" s="30" t="s">
        <v>4</v>
      </c>
      <c r="J9" s="18"/>
      <c r="K9" s="31" t="s">
        <v>5</v>
      </c>
      <c r="L9" s="32" t="s">
        <v>6</v>
      </c>
      <c r="M9" s="33" t="s">
        <v>5</v>
      </c>
      <c r="N9" s="22" t="s">
        <v>7</v>
      </c>
      <c r="O9" s="20"/>
      <c r="P9" s="34" t="s">
        <v>8</v>
      </c>
      <c r="Q9" s="31" t="s">
        <v>9</v>
      </c>
      <c r="R9" s="25" t="s">
        <v>29</v>
      </c>
      <c r="S9" s="23"/>
      <c r="T9" s="23"/>
      <c r="U9" s="23"/>
      <c r="V9" s="32"/>
      <c r="W9" s="1"/>
    </row>
    <row r="10" spans="1:23" ht="23.25">
      <c r="A10" s="1"/>
      <c r="B10" s="35" t="s">
        <v>23</v>
      </c>
      <c r="C10" s="35" t="s">
        <v>24</v>
      </c>
      <c r="D10" s="35" t="s">
        <v>25</v>
      </c>
      <c r="E10" s="35" t="s">
        <v>26</v>
      </c>
      <c r="F10" s="35" t="s">
        <v>27</v>
      </c>
      <c r="G10" s="35" t="s">
        <v>28</v>
      </c>
      <c r="H10" s="17"/>
      <c r="I10" s="30"/>
      <c r="J10" s="18"/>
      <c r="K10" s="31" t="s">
        <v>10</v>
      </c>
      <c r="L10" s="32" t="s">
        <v>11</v>
      </c>
      <c r="M10" s="33" t="s">
        <v>12</v>
      </c>
      <c r="N10" s="22" t="s">
        <v>13</v>
      </c>
      <c r="O10" s="32" t="s">
        <v>14</v>
      </c>
      <c r="P10" s="34" t="s">
        <v>15</v>
      </c>
      <c r="Q10" s="31" t="s">
        <v>16</v>
      </c>
      <c r="R10" s="25" t="s">
        <v>30</v>
      </c>
      <c r="S10" s="22" t="s">
        <v>14</v>
      </c>
      <c r="T10" s="22" t="s">
        <v>17</v>
      </c>
      <c r="U10" s="22" t="s">
        <v>18</v>
      </c>
      <c r="V10" s="32" t="s">
        <v>19</v>
      </c>
      <c r="W10" s="1"/>
    </row>
    <row r="11" spans="1:23" ht="23.25">
      <c r="A11" s="1"/>
      <c r="B11" s="36"/>
      <c r="C11" s="36"/>
      <c r="D11" s="36"/>
      <c r="E11" s="36"/>
      <c r="F11" s="36"/>
      <c r="G11" s="36"/>
      <c r="H11" s="36"/>
      <c r="I11" s="37"/>
      <c r="J11" s="38"/>
      <c r="K11" s="39"/>
      <c r="L11" s="40"/>
      <c r="M11" s="41"/>
      <c r="N11" s="42"/>
      <c r="O11" s="43"/>
      <c r="P11" s="44" t="s">
        <v>20</v>
      </c>
      <c r="Q11" s="39"/>
      <c r="R11" s="45"/>
      <c r="S11" s="43"/>
      <c r="T11" s="43"/>
      <c r="U11" s="43"/>
      <c r="V11" s="46"/>
      <c r="W11" s="1"/>
    </row>
    <row r="12" spans="1:23" ht="23.25">
      <c r="A12" s="2"/>
      <c r="B12" s="17"/>
      <c r="C12" s="17"/>
      <c r="D12" s="17"/>
      <c r="E12" s="17"/>
      <c r="F12" s="17"/>
      <c r="G12" s="17"/>
      <c r="H12" s="60"/>
      <c r="I12" s="61"/>
      <c r="J12" s="62"/>
      <c r="K12" s="19"/>
      <c r="L12" s="20"/>
      <c r="M12" s="21"/>
      <c r="N12" s="23"/>
      <c r="O12" s="23"/>
      <c r="P12" s="24"/>
      <c r="Q12" s="19"/>
      <c r="R12" s="80"/>
      <c r="S12" s="23"/>
      <c r="T12" s="23"/>
      <c r="U12" s="23"/>
      <c r="V12" s="20"/>
      <c r="W12" s="1"/>
    </row>
    <row r="13" spans="1:23" ht="23.25">
      <c r="A13" s="2"/>
      <c r="B13" s="17"/>
      <c r="C13" s="17"/>
      <c r="D13" s="17"/>
      <c r="E13" s="17"/>
      <c r="F13" s="17"/>
      <c r="G13" s="17"/>
      <c r="H13" s="60"/>
      <c r="I13" s="63" t="s">
        <v>37</v>
      </c>
      <c r="J13" s="64"/>
      <c r="K13" s="81">
        <f>SUM(K19+K66)+0.1</f>
        <v>753222.0999999999</v>
      </c>
      <c r="L13" s="81">
        <f>SUM(L19+L66)</f>
        <v>414770.5</v>
      </c>
      <c r="M13" s="81">
        <f>SUM(M19+M66)</f>
        <v>162747.7</v>
      </c>
      <c r="N13" s="82"/>
      <c r="O13" s="81">
        <f>SUM(K13:N13)</f>
        <v>1330740.2999999998</v>
      </c>
      <c r="P13" s="81">
        <f>SUM(P19+P66)</f>
        <v>61972.5</v>
      </c>
      <c r="Q13" s="81">
        <f>SUM(Q19+Q66)-0.1</f>
        <v>203133.99999999997</v>
      </c>
      <c r="R13" s="82"/>
      <c r="S13" s="58">
        <f>SUM(P13:R13)</f>
        <v>265106.5</v>
      </c>
      <c r="T13" s="58">
        <f>SUM(S13,O13)</f>
        <v>1595846.7999999998</v>
      </c>
      <c r="U13" s="58">
        <f>(O13/T13)*100</f>
        <v>83.38772243049897</v>
      </c>
      <c r="V13" s="58">
        <f>(S13/T13)*100</f>
        <v>16.612277569501035</v>
      </c>
      <c r="W13" s="19"/>
    </row>
    <row r="14" spans="1:23" ht="23.25">
      <c r="A14" s="2"/>
      <c r="B14" s="17"/>
      <c r="C14" s="17"/>
      <c r="D14" s="17"/>
      <c r="E14" s="17"/>
      <c r="F14" s="17"/>
      <c r="G14" s="17"/>
      <c r="H14" s="60"/>
      <c r="I14" s="63" t="s">
        <v>85</v>
      </c>
      <c r="J14" s="64"/>
      <c r="K14" s="81">
        <f>SUM(K20+K67)</f>
        <v>696624.9999999999</v>
      </c>
      <c r="L14" s="81">
        <f>SUM(L20+L67)</f>
        <v>372545.6</v>
      </c>
      <c r="M14" s="81">
        <f>SUM(M20+M67)</f>
        <v>152460.90000000002</v>
      </c>
      <c r="N14" s="82"/>
      <c r="O14" s="81">
        <f>SUM(K14:N14)</f>
        <v>1221631.5</v>
      </c>
      <c r="P14" s="81">
        <f>SUM(P20+P67)</f>
        <v>75547</v>
      </c>
      <c r="Q14" s="81">
        <f>SUM(Q20+Q67)</f>
        <v>130420.29999999999</v>
      </c>
      <c r="R14" s="82"/>
      <c r="S14" s="58">
        <f>SUM(P14:R14)</f>
        <v>205967.3</v>
      </c>
      <c r="T14" s="58">
        <f>SUM(S14,O14)</f>
        <v>1427598.8</v>
      </c>
      <c r="U14" s="58">
        <f>(O14/T14)*100</f>
        <v>85.57246615785891</v>
      </c>
      <c r="V14" s="58">
        <f>(S14/T14)*100</f>
        <v>14.427533842141083</v>
      </c>
      <c r="W14" s="19"/>
    </row>
    <row r="15" spans="1:23" ht="23.25">
      <c r="A15" s="2"/>
      <c r="B15" s="17"/>
      <c r="C15" s="17"/>
      <c r="D15" s="17"/>
      <c r="E15" s="17"/>
      <c r="F15" s="17"/>
      <c r="G15" s="17"/>
      <c r="H15" s="60"/>
      <c r="I15" s="65" t="s">
        <v>38</v>
      </c>
      <c r="J15" s="62"/>
      <c r="K15" s="81">
        <f>(K14/K13)*100</f>
        <v>92.48600114096493</v>
      </c>
      <c r="L15" s="81">
        <f>(L14/L13)*100</f>
        <v>89.81969547014553</v>
      </c>
      <c r="M15" s="81">
        <f>(M14/M13)*100</f>
        <v>93.67929623583007</v>
      </c>
      <c r="N15" s="82"/>
      <c r="O15" s="58">
        <f>(O14/O13)*100</f>
        <v>91.8008945847661</v>
      </c>
      <c r="P15" s="81">
        <f>(P14/P13)*100</f>
        <v>121.90407035378594</v>
      </c>
      <c r="Q15" s="81">
        <f>(Q14/Q13)*100</f>
        <v>64.20407218880149</v>
      </c>
      <c r="R15" s="82"/>
      <c r="S15" s="58">
        <f>(S14/S13)*100</f>
        <v>77.69228593037137</v>
      </c>
      <c r="T15" s="58">
        <f>(T14/T13)*100</f>
        <v>89.4571333539034</v>
      </c>
      <c r="U15" s="58"/>
      <c r="V15" s="58"/>
      <c r="W15" s="1"/>
    </row>
    <row r="16" spans="1:23" ht="23.25">
      <c r="A16" s="2"/>
      <c r="B16" s="35"/>
      <c r="C16" s="35"/>
      <c r="D16" s="35"/>
      <c r="E16" s="35"/>
      <c r="F16" s="35"/>
      <c r="G16" s="35"/>
      <c r="H16" s="60"/>
      <c r="I16" s="61"/>
      <c r="J16" s="62"/>
      <c r="K16" s="82"/>
      <c r="L16" s="20"/>
      <c r="M16" s="82"/>
      <c r="N16" s="20"/>
      <c r="O16" s="20"/>
      <c r="P16" s="82"/>
      <c r="Q16" s="82"/>
      <c r="R16" s="82"/>
      <c r="S16" s="20"/>
      <c r="T16" s="20"/>
      <c r="U16" s="20"/>
      <c r="V16" s="20"/>
      <c r="W16" s="1"/>
    </row>
    <row r="17" spans="1:23" ht="23.25">
      <c r="A17" s="2"/>
      <c r="B17" s="35" t="s">
        <v>39</v>
      </c>
      <c r="C17" s="35"/>
      <c r="D17" s="35"/>
      <c r="E17" s="35"/>
      <c r="F17" s="35"/>
      <c r="G17" s="35"/>
      <c r="H17" s="60"/>
      <c r="I17" s="61" t="s">
        <v>67</v>
      </c>
      <c r="J17" s="62"/>
      <c r="K17" s="82"/>
      <c r="L17" s="20"/>
      <c r="M17" s="82"/>
      <c r="N17" s="20"/>
      <c r="O17" s="20"/>
      <c r="P17" s="82"/>
      <c r="Q17" s="82"/>
      <c r="R17" s="82"/>
      <c r="S17" s="20"/>
      <c r="T17" s="20"/>
      <c r="U17" s="20"/>
      <c r="V17" s="20"/>
      <c r="W17" s="1"/>
    </row>
    <row r="18" spans="1:23" ht="23.25">
      <c r="A18" s="2"/>
      <c r="B18" s="35"/>
      <c r="C18" s="35"/>
      <c r="D18" s="35"/>
      <c r="E18" s="35"/>
      <c r="F18" s="35"/>
      <c r="G18" s="35"/>
      <c r="H18" s="60"/>
      <c r="I18" s="61" t="s">
        <v>68</v>
      </c>
      <c r="J18" s="62"/>
      <c r="K18" s="82"/>
      <c r="L18" s="20"/>
      <c r="M18" s="82"/>
      <c r="N18" s="20"/>
      <c r="O18" s="20"/>
      <c r="P18" s="82"/>
      <c r="Q18" s="82"/>
      <c r="R18" s="82"/>
      <c r="S18" s="20"/>
      <c r="T18" s="20"/>
      <c r="U18" s="20"/>
      <c r="V18" s="20"/>
      <c r="W18" s="1"/>
    </row>
    <row r="19" spans="1:23" ht="23.25">
      <c r="A19" s="2"/>
      <c r="B19" s="35"/>
      <c r="C19" s="35"/>
      <c r="D19" s="35"/>
      <c r="E19" s="35"/>
      <c r="F19" s="35"/>
      <c r="G19" s="35"/>
      <c r="H19" s="60"/>
      <c r="I19" s="61" t="s">
        <v>40</v>
      </c>
      <c r="J19" s="62"/>
      <c r="K19" s="82">
        <f aca="true" t="shared" si="0" ref="K19:M20">SUM(K24)</f>
        <v>49626.3</v>
      </c>
      <c r="L19" s="20">
        <f t="shared" si="0"/>
        <v>1199</v>
      </c>
      <c r="M19" s="82">
        <f t="shared" si="0"/>
        <v>6002.7</v>
      </c>
      <c r="N19" s="20"/>
      <c r="O19" s="20">
        <f>SUM(K19:N19)</f>
        <v>56828</v>
      </c>
      <c r="P19" s="82"/>
      <c r="Q19" s="82">
        <f>SUM(Q24)</f>
        <v>64633.3</v>
      </c>
      <c r="R19" s="82"/>
      <c r="S19" s="20">
        <f>SUM(P19:R19)</f>
        <v>64633.3</v>
      </c>
      <c r="T19" s="20">
        <f>SUM(S19+O19)</f>
        <v>121461.3</v>
      </c>
      <c r="U19" s="20">
        <f>(O19/T19)*100</f>
        <v>46.786918961018856</v>
      </c>
      <c r="V19" s="20">
        <f>(S19/T19)*100</f>
        <v>53.213081038981144</v>
      </c>
      <c r="W19" s="1"/>
    </row>
    <row r="20" spans="1:23" ht="23.25">
      <c r="A20" s="2"/>
      <c r="B20" s="35"/>
      <c r="C20" s="35"/>
      <c r="D20" s="35"/>
      <c r="E20" s="35"/>
      <c r="F20" s="35"/>
      <c r="G20" s="35"/>
      <c r="H20" s="60"/>
      <c r="I20" s="61" t="s">
        <v>84</v>
      </c>
      <c r="J20" s="62"/>
      <c r="K20" s="82">
        <f t="shared" si="0"/>
        <v>43976.7</v>
      </c>
      <c r="L20" s="20">
        <f t="shared" si="0"/>
        <v>7882.5</v>
      </c>
      <c r="M20" s="82">
        <f t="shared" si="0"/>
        <v>4311.2</v>
      </c>
      <c r="N20" s="20"/>
      <c r="O20" s="20">
        <f>SUM(K20:N20)</f>
        <v>56170.399999999994</v>
      </c>
      <c r="P20" s="82"/>
      <c r="Q20" s="82">
        <f>SUM(Q25)</f>
        <v>27763.1</v>
      </c>
      <c r="R20" s="82"/>
      <c r="S20" s="20">
        <f>SUM(P20:R20)</f>
        <v>27763.1</v>
      </c>
      <c r="T20" s="20">
        <f>SUM(S20+O20)</f>
        <v>83933.5</v>
      </c>
      <c r="U20" s="20">
        <f>(O20/T20)*100</f>
        <v>66.92250412528966</v>
      </c>
      <c r="V20" s="20">
        <f>(S20/T20)*100</f>
        <v>33.07749587471033</v>
      </c>
      <c r="W20" s="1"/>
    </row>
    <row r="21" spans="1:23" ht="23.25">
      <c r="A21" s="2"/>
      <c r="B21" s="35"/>
      <c r="C21" s="35"/>
      <c r="D21" s="35"/>
      <c r="E21" s="35"/>
      <c r="F21" s="35"/>
      <c r="G21" s="35"/>
      <c r="H21" s="60"/>
      <c r="I21" s="61" t="s">
        <v>41</v>
      </c>
      <c r="J21" s="62"/>
      <c r="K21" s="82">
        <f>(K20/K19)*100</f>
        <v>88.61571384527961</v>
      </c>
      <c r="L21" s="20">
        <f>(L20/L19)*100</f>
        <v>657.4228523769808</v>
      </c>
      <c r="M21" s="82">
        <f>(M20/M19)*100</f>
        <v>71.82101387708865</v>
      </c>
      <c r="N21" s="20"/>
      <c r="O21" s="20">
        <f>(O20/O19)*100</f>
        <v>98.8428239600197</v>
      </c>
      <c r="P21" s="82"/>
      <c r="Q21" s="82">
        <f>(Q20/Q19)*100</f>
        <v>42.95479265332266</v>
      </c>
      <c r="R21" s="82"/>
      <c r="S21" s="20">
        <f>(S20/S19)*100</f>
        <v>42.95479265332266</v>
      </c>
      <c r="T21" s="20">
        <f>(T20/T19)*100</f>
        <v>69.10308056969586</v>
      </c>
      <c r="U21" s="20"/>
      <c r="V21" s="20"/>
      <c r="W21" s="1"/>
    </row>
    <row r="22" spans="1:23" ht="23.25">
      <c r="A22" s="2"/>
      <c r="B22" s="35"/>
      <c r="C22" s="35"/>
      <c r="D22" s="35"/>
      <c r="E22" s="35"/>
      <c r="F22" s="35"/>
      <c r="G22" s="35"/>
      <c r="H22" s="60"/>
      <c r="I22" s="61"/>
      <c r="J22" s="62"/>
      <c r="K22" s="82"/>
      <c r="L22" s="20"/>
      <c r="M22" s="82"/>
      <c r="N22" s="20"/>
      <c r="O22" s="20"/>
      <c r="P22" s="82"/>
      <c r="Q22" s="82"/>
      <c r="R22" s="82"/>
      <c r="S22" s="20"/>
      <c r="T22" s="20"/>
      <c r="U22" s="20"/>
      <c r="V22" s="20"/>
      <c r="W22" s="1"/>
    </row>
    <row r="23" spans="1:23" ht="23.25">
      <c r="A23" s="2"/>
      <c r="B23" s="35"/>
      <c r="C23" s="35" t="s">
        <v>42</v>
      </c>
      <c r="D23" s="35"/>
      <c r="E23" s="35"/>
      <c r="F23" s="35"/>
      <c r="G23" s="35"/>
      <c r="H23" s="60"/>
      <c r="I23" s="61" t="s">
        <v>43</v>
      </c>
      <c r="J23" s="62"/>
      <c r="K23" s="82"/>
      <c r="L23" s="20"/>
      <c r="M23" s="82"/>
      <c r="N23" s="20"/>
      <c r="O23" s="20"/>
      <c r="P23" s="82"/>
      <c r="Q23" s="82"/>
      <c r="R23" s="82"/>
      <c r="S23" s="20"/>
      <c r="T23" s="20"/>
      <c r="U23" s="20"/>
      <c r="V23" s="20"/>
      <c r="W23" s="1"/>
    </row>
    <row r="24" spans="1:23" ht="23.25">
      <c r="A24" s="2"/>
      <c r="B24" s="35"/>
      <c r="C24" s="35"/>
      <c r="D24" s="35"/>
      <c r="E24" s="35"/>
      <c r="F24" s="35"/>
      <c r="G24" s="35"/>
      <c r="H24" s="60"/>
      <c r="I24" s="61" t="s">
        <v>40</v>
      </c>
      <c r="J24" s="62"/>
      <c r="K24" s="82">
        <f aca="true" t="shared" si="1" ref="K24:M25">SUM(K30)</f>
        <v>49626.3</v>
      </c>
      <c r="L24" s="20">
        <f t="shared" si="1"/>
        <v>1199</v>
      </c>
      <c r="M24" s="82">
        <f t="shared" si="1"/>
        <v>6002.7</v>
      </c>
      <c r="N24" s="20"/>
      <c r="O24" s="20">
        <f>SUM(K24:N24)</f>
        <v>56828</v>
      </c>
      <c r="P24" s="82"/>
      <c r="Q24" s="82">
        <f>SUM(Q30)</f>
        <v>64633.3</v>
      </c>
      <c r="R24" s="82"/>
      <c r="S24" s="20">
        <f>SUM(P24:R24)</f>
        <v>64633.3</v>
      </c>
      <c r="T24" s="20">
        <f>SUM(S24+O24)</f>
        <v>121461.3</v>
      </c>
      <c r="U24" s="20">
        <f>(O24/T24)*100</f>
        <v>46.786918961018856</v>
      </c>
      <c r="V24" s="20">
        <f>(S24/T24)*100</f>
        <v>53.213081038981144</v>
      </c>
      <c r="W24" s="1"/>
    </row>
    <row r="25" spans="1:23" ht="23.25">
      <c r="A25" s="2"/>
      <c r="B25" s="35"/>
      <c r="C25" s="35"/>
      <c r="D25" s="35"/>
      <c r="E25" s="35"/>
      <c r="F25" s="35"/>
      <c r="G25" s="35"/>
      <c r="H25" s="60"/>
      <c r="I25" s="61" t="s">
        <v>84</v>
      </c>
      <c r="J25" s="62"/>
      <c r="K25" s="82">
        <f t="shared" si="1"/>
        <v>43976.7</v>
      </c>
      <c r="L25" s="20">
        <f t="shared" si="1"/>
        <v>7882.5</v>
      </c>
      <c r="M25" s="82">
        <f t="shared" si="1"/>
        <v>4311.2</v>
      </c>
      <c r="N25" s="20"/>
      <c r="O25" s="20">
        <f>SUM(K25:N25)</f>
        <v>56170.399999999994</v>
      </c>
      <c r="P25" s="82"/>
      <c r="Q25" s="82">
        <f>SUM(Q31)</f>
        <v>27763.1</v>
      </c>
      <c r="R25" s="82"/>
      <c r="S25" s="20">
        <f>SUM(P25:R25)</f>
        <v>27763.1</v>
      </c>
      <c r="T25" s="20">
        <f>SUM(S25+O25)</f>
        <v>83933.5</v>
      </c>
      <c r="U25" s="20">
        <f>(O25/T25)*100</f>
        <v>66.92250412528966</v>
      </c>
      <c r="V25" s="20">
        <f>(S25/T25)*100</f>
        <v>33.07749587471033</v>
      </c>
      <c r="W25" s="1"/>
    </row>
    <row r="26" spans="1:23" ht="23.25">
      <c r="A26" s="2"/>
      <c r="B26" s="35"/>
      <c r="C26" s="35"/>
      <c r="D26" s="35"/>
      <c r="E26" s="35"/>
      <c r="F26" s="35"/>
      <c r="G26" s="35"/>
      <c r="H26" s="60"/>
      <c r="I26" s="61" t="s">
        <v>41</v>
      </c>
      <c r="J26" s="62"/>
      <c r="K26" s="82">
        <f>(K25/K24)*100</f>
        <v>88.61571384527961</v>
      </c>
      <c r="L26" s="20">
        <f>(L25/L24)*100</f>
        <v>657.4228523769808</v>
      </c>
      <c r="M26" s="82">
        <f>(M25/M24)*100</f>
        <v>71.82101387708865</v>
      </c>
      <c r="N26" s="20"/>
      <c r="O26" s="20">
        <f>(O25/O24)*100</f>
        <v>98.8428239600197</v>
      </c>
      <c r="P26" s="82"/>
      <c r="Q26" s="82">
        <f>(Q25/Q24)*100</f>
        <v>42.95479265332266</v>
      </c>
      <c r="R26" s="82"/>
      <c r="S26" s="20">
        <f>(S25/S24)*100</f>
        <v>42.95479265332266</v>
      </c>
      <c r="T26" s="20">
        <f>(T25/T24)*100</f>
        <v>69.10308056969586</v>
      </c>
      <c r="U26" s="20"/>
      <c r="V26" s="20"/>
      <c r="W26" s="1"/>
    </row>
    <row r="27" spans="1:23" ht="23.25">
      <c r="A27" s="2"/>
      <c r="B27" s="35"/>
      <c r="C27" s="35"/>
      <c r="D27" s="35"/>
      <c r="E27" s="35"/>
      <c r="F27" s="35"/>
      <c r="G27" s="35"/>
      <c r="H27" s="60"/>
      <c r="I27" s="61"/>
      <c r="J27" s="62"/>
      <c r="K27" s="82"/>
      <c r="L27" s="20"/>
      <c r="M27" s="82"/>
      <c r="N27" s="20"/>
      <c r="O27" s="20"/>
      <c r="P27" s="82"/>
      <c r="Q27" s="82"/>
      <c r="R27" s="82"/>
      <c r="S27" s="20"/>
      <c r="T27" s="20"/>
      <c r="U27" s="20"/>
      <c r="V27" s="20"/>
      <c r="W27" s="1"/>
    </row>
    <row r="28" spans="1:23" ht="23.25">
      <c r="A28" s="2"/>
      <c r="B28" s="35"/>
      <c r="C28" s="35"/>
      <c r="D28" s="35" t="s">
        <v>44</v>
      </c>
      <c r="E28" s="35"/>
      <c r="F28" s="35"/>
      <c r="G28" s="35"/>
      <c r="H28" s="60"/>
      <c r="I28" s="61" t="s">
        <v>69</v>
      </c>
      <c r="J28" s="62"/>
      <c r="K28" s="82"/>
      <c r="L28" s="20"/>
      <c r="M28" s="82"/>
      <c r="N28" s="20"/>
      <c r="O28" s="20"/>
      <c r="P28" s="82"/>
      <c r="Q28" s="82"/>
      <c r="R28" s="82"/>
      <c r="S28" s="20"/>
      <c r="T28" s="20"/>
      <c r="U28" s="20"/>
      <c r="V28" s="20"/>
      <c r="W28" s="1"/>
    </row>
    <row r="29" spans="1:23" ht="23.25">
      <c r="A29" s="2"/>
      <c r="B29" s="35"/>
      <c r="C29" s="35"/>
      <c r="D29" s="35"/>
      <c r="E29" s="35"/>
      <c r="F29" s="35"/>
      <c r="G29" s="35"/>
      <c r="H29" s="60"/>
      <c r="I29" s="61" t="s">
        <v>70</v>
      </c>
      <c r="J29" s="62"/>
      <c r="K29" s="82"/>
      <c r="L29" s="20"/>
      <c r="M29" s="82"/>
      <c r="N29" s="20"/>
      <c r="O29" s="20"/>
      <c r="P29" s="82"/>
      <c r="Q29" s="82"/>
      <c r="R29" s="82"/>
      <c r="S29" s="20"/>
      <c r="T29" s="20"/>
      <c r="U29" s="20"/>
      <c r="V29" s="20"/>
      <c r="W29" s="1"/>
    </row>
    <row r="30" spans="1:23" ht="23.25">
      <c r="A30" s="2"/>
      <c r="B30" s="35"/>
      <c r="C30" s="35"/>
      <c r="D30" s="35"/>
      <c r="E30" s="35"/>
      <c r="F30" s="35"/>
      <c r="G30" s="35"/>
      <c r="H30" s="60"/>
      <c r="I30" s="61" t="s">
        <v>40</v>
      </c>
      <c r="J30" s="62"/>
      <c r="K30" s="82">
        <f aca="true" t="shared" si="2" ref="K30:M31">SUM(K40)</f>
        <v>49626.3</v>
      </c>
      <c r="L30" s="20">
        <f t="shared" si="2"/>
        <v>1199</v>
      </c>
      <c r="M30" s="82">
        <f t="shared" si="2"/>
        <v>6002.7</v>
      </c>
      <c r="N30" s="20"/>
      <c r="O30" s="20">
        <f>SUM(K30:N30)</f>
        <v>56828</v>
      </c>
      <c r="P30" s="82"/>
      <c r="Q30" s="82">
        <f>SUM(Q40)</f>
        <v>64633.3</v>
      </c>
      <c r="R30" s="82"/>
      <c r="S30" s="20">
        <f>SUM(P30:R30)</f>
        <v>64633.3</v>
      </c>
      <c r="T30" s="20">
        <f>SUM(S30+O30)</f>
        <v>121461.3</v>
      </c>
      <c r="U30" s="20">
        <f>(O30/T30)*100</f>
        <v>46.786918961018856</v>
      </c>
      <c r="V30" s="20">
        <f>(S30/T30)*100</f>
        <v>53.213081038981144</v>
      </c>
      <c r="W30" s="1"/>
    </row>
    <row r="31" spans="1:23" ht="23.25">
      <c r="A31" s="2"/>
      <c r="B31" s="35"/>
      <c r="C31" s="35"/>
      <c r="D31" s="35"/>
      <c r="E31" s="35"/>
      <c r="F31" s="35"/>
      <c r="G31" s="35"/>
      <c r="H31" s="60"/>
      <c r="I31" s="61" t="s">
        <v>84</v>
      </c>
      <c r="J31" s="62"/>
      <c r="K31" s="82">
        <f t="shared" si="2"/>
        <v>43976.7</v>
      </c>
      <c r="L31" s="20">
        <f t="shared" si="2"/>
        <v>7882.5</v>
      </c>
      <c r="M31" s="82">
        <f t="shared" si="2"/>
        <v>4311.2</v>
      </c>
      <c r="N31" s="20"/>
      <c r="O31" s="20">
        <f>SUM(K31:N31)</f>
        <v>56170.399999999994</v>
      </c>
      <c r="P31" s="82"/>
      <c r="Q31" s="82">
        <f>SUM(Q41)</f>
        <v>27763.1</v>
      </c>
      <c r="R31" s="82"/>
      <c r="S31" s="20">
        <f>SUM(P31:R31)</f>
        <v>27763.1</v>
      </c>
      <c r="T31" s="20">
        <f>SUM(S31+O31)</f>
        <v>83933.5</v>
      </c>
      <c r="U31" s="20">
        <f>(O31/T31)*100</f>
        <v>66.92250412528966</v>
      </c>
      <c r="V31" s="20">
        <f>(S31/T31)*100</f>
        <v>33.07749587471033</v>
      </c>
      <c r="W31" s="1"/>
    </row>
    <row r="32" spans="1:23" ht="23.25">
      <c r="A32" s="2"/>
      <c r="B32" s="35"/>
      <c r="C32" s="35"/>
      <c r="D32" s="35"/>
      <c r="E32" s="35"/>
      <c r="F32" s="35"/>
      <c r="G32" s="35"/>
      <c r="H32" s="60"/>
      <c r="I32" s="61" t="s">
        <v>41</v>
      </c>
      <c r="J32" s="62"/>
      <c r="K32" s="82">
        <f>(K31/K30)*100</f>
        <v>88.61571384527961</v>
      </c>
      <c r="L32" s="20">
        <f>(L31/L30)*100</f>
        <v>657.4228523769808</v>
      </c>
      <c r="M32" s="82">
        <f>(M31/M30)*100</f>
        <v>71.82101387708865</v>
      </c>
      <c r="N32" s="20"/>
      <c r="O32" s="20">
        <f>(O31/O30)*100</f>
        <v>98.8428239600197</v>
      </c>
      <c r="P32" s="82"/>
      <c r="Q32" s="82">
        <f>(Q31/Q30)*100</f>
        <v>42.95479265332266</v>
      </c>
      <c r="R32" s="82"/>
      <c r="S32" s="20">
        <f>(S31/S30)*100</f>
        <v>42.95479265332266</v>
      </c>
      <c r="T32" s="20">
        <f>(T31/T30)*100</f>
        <v>69.10308056969586</v>
      </c>
      <c r="U32" s="20"/>
      <c r="V32" s="20"/>
      <c r="W32" s="1"/>
    </row>
    <row r="33" spans="1:23" ht="23.25">
      <c r="A33" s="2"/>
      <c r="B33" s="35"/>
      <c r="C33" s="35"/>
      <c r="D33" s="35"/>
      <c r="E33" s="35"/>
      <c r="F33" s="35"/>
      <c r="G33" s="35"/>
      <c r="H33" s="60"/>
      <c r="I33" s="61"/>
      <c r="J33" s="62"/>
      <c r="K33" s="82"/>
      <c r="L33" s="20"/>
      <c r="M33" s="82"/>
      <c r="N33" s="20"/>
      <c r="O33" s="20"/>
      <c r="P33" s="82"/>
      <c r="Q33" s="82"/>
      <c r="R33" s="82"/>
      <c r="S33" s="20"/>
      <c r="T33" s="20"/>
      <c r="U33" s="20"/>
      <c r="V33" s="20"/>
      <c r="W33" s="1"/>
    </row>
    <row r="34" spans="1:23" ht="23.25">
      <c r="A34" s="2"/>
      <c r="B34" s="35"/>
      <c r="C34" s="35"/>
      <c r="D34" s="35"/>
      <c r="E34" s="35" t="s">
        <v>45</v>
      </c>
      <c r="F34" s="35"/>
      <c r="G34" s="35"/>
      <c r="H34" s="60"/>
      <c r="I34" s="61" t="s">
        <v>46</v>
      </c>
      <c r="J34" s="62"/>
      <c r="K34" s="82"/>
      <c r="L34" s="20"/>
      <c r="M34" s="82">
        <f>SUM(I34:L34)</f>
        <v>0</v>
      </c>
      <c r="N34" s="20"/>
      <c r="O34" s="20">
        <f>SUM(K34:N34)</f>
        <v>0</v>
      </c>
      <c r="P34" s="82"/>
      <c r="Q34" s="82">
        <f>SUM(M34:P34)</f>
        <v>0</v>
      </c>
      <c r="R34" s="82"/>
      <c r="S34" s="20">
        <f>SUM(P34:R34)</f>
        <v>0</v>
      </c>
      <c r="T34" s="20">
        <f>SUM(S34+O34)</f>
        <v>0</v>
      </c>
      <c r="U34" s="20"/>
      <c r="V34" s="20"/>
      <c r="W34" s="1"/>
    </row>
    <row r="35" spans="1:23" ht="23.25">
      <c r="A35" s="2"/>
      <c r="B35" s="35"/>
      <c r="C35" s="35"/>
      <c r="D35" s="35"/>
      <c r="E35" s="35"/>
      <c r="F35" s="35"/>
      <c r="G35" s="35"/>
      <c r="H35" s="60"/>
      <c r="I35" s="61" t="s">
        <v>40</v>
      </c>
      <c r="J35" s="62"/>
      <c r="K35" s="82">
        <f aca="true" t="shared" si="3" ref="K35:M36">SUM(K40)</f>
        <v>49626.3</v>
      </c>
      <c r="L35" s="20">
        <f t="shared" si="3"/>
        <v>1199</v>
      </c>
      <c r="M35" s="82">
        <f t="shared" si="3"/>
        <v>6002.7</v>
      </c>
      <c r="N35" s="20"/>
      <c r="O35" s="20">
        <f>SUM(K35:N35)</f>
        <v>56828</v>
      </c>
      <c r="P35" s="82"/>
      <c r="Q35" s="82">
        <f>SUM(Q40)</f>
        <v>64633.3</v>
      </c>
      <c r="R35" s="82"/>
      <c r="S35" s="20">
        <f>SUM(P35:R35)</f>
        <v>64633.3</v>
      </c>
      <c r="T35" s="20">
        <f>SUM(S35+O35)</f>
        <v>121461.3</v>
      </c>
      <c r="U35" s="20">
        <f>(O35/T35)*100</f>
        <v>46.786918961018856</v>
      </c>
      <c r="V35" s="20">
        <f>(S35/T35)*100</f>
        <v>53.213081038981144</v>
      </c>
      <c r="W35" s="1"/>
    </row>
    <row r="36" spans="1:23" ht="23.25">
      <c r="A36" s="2"/>
      <c r="B36" s="35"/>
      <c r="C36" s="35"/>
      <c r="D36" s="35"/>
      <c r="E36" s="35"/>
      <c r="F36" s="35"/>
      <c r="G36" s="35"/>
      <c r="H36" s="60"/>
      <c r="I36" s="61" t="s">
        <v>84</v>
      </c>
      <c r="J36" s="62"/>
      <c r="K36" s="82">
        <f t="shared" si="3"/>
        <v>43976.7</v>
      </c>
      <c r="L36" s="82">
        <f t="shared" si="3"/>
        <v>7882.5</v>
      </c>
      <c r="M36" s="82">
        <f t="shared" si="3"/>
        <v>4311.2</v>
      </c>
      <c r="N36" s="20"/>
      <c r="O36" s="20">
        <f>SUM(K36:N36)</f>
        <v>56170.399999999994</v>
      </c>
      <c r="P36" s="82"/>
      <c r="Q36" s="82">
        <f>SUM(Q41)</f>
        <v>27763.1</v>
      </c>
      <c r="R36" s="82"/>
      <c r="S36" s="20">
        <f>SUM(P36:R36)</f>
        <v>27763.1</v>
      </c>
      <c r="T36" s="20">
        <f>SUM(S36+O36)</f>
        <v>83933.5</v>
      </c>
      <c r="U36" s="20">
        <f>(O36/T36)*100</f>
        <v>66.92250412528966</v>
      </c>
      <c r="V36" s="20">
        <f>(S36/T36)*100</f>
        <v>33.07749587471033</v>
      </c>
      <c r="W36" s="1"/>
    </row>
    <row r="37" spans="1:23" ht="23.25">
      <c r="A37" s="2"/>
      <c r="B37" s="52"/>
      <c r="C37" s="85"/>
      <c r="D37" s="85"/>
      <c r="E37" s="85"/>
      <c r="F37" s="85"/>
      <c r="G37" s="85"/>
      <c r="H37" s="61"/>
      <c r="I37" s="61" t="s">
        <v>41</v>
      </c>
      <c r="J37" s="62"/>
      <c r="K37" s="18">
        <f>(K36/K35)*100</f>
        <v>88.61571384527961</v>
      </c>
      <c r="L37" s="18">
        <f>(L36/L35)*100</f>
        <v>657.4228523769808</v>
      </c>
      <c r="M37" s="18">
        <f>(M36/M35)*100</f>
        <v>71.82101387708865</v>
      </c>
      <c r="N37" s="18"/>
      <c r="O37" s="18">
        <f>(O36/O35)*100</f>
        <v>98.8428239600197</v>
      </c>
      <c r="P37" s="18"/>
      <c r="Q37" s="18">
        <f>(Q36/Q35)*100</f>
        <v>42.95479265332266</v>
      </c>
      <c r="R37" s="18"/>
      <c r="S37" s="18">
        <f>(S36/S35)*100</f>
        <v>42.95479265332266</v>
      </c>
      <c r="T37" s="18">
        <f>(T36/T35)*100</f>
        <v>69.10308056969586</v>
      </c>
      <c r="U37" s="18"/>
      <c r="V37" s="18"/>
      <c r="W37" s="1"/>
    </row>
    <row r="38" spans="1:23" ht="23.25">
      <c r="A38" s="2"/>
      <c r="B38" s="35"/>
      <c r="C38" s="35"/>
      <c r="D38" s="35"/>
      <c r="E38" s="35"/>
      <c r="F38" s="35"/>
      <c r="G38" s="35"/>
      <c r="H38" s="60"/>
      <c r="I38" s="61"/>
      <c r="J38" s="62"/>
      <c r="K38" s="82"/>
      <c r="L38" s="20"/>
      <c r="M38" s="82"/>
      <c r="N38" s="20"/>
      <c r="O38" s="20"/>
      <c r="P38" s="82"/>
      <c r="Q38" s="82"/>
      <c r="R38" s="82"/>
      <c r="S38" s="20"/>
      <c r="T38" s="20"/>
      <c r="U38" s="20"/>
      <c r="V38" s="20"/>
      <c r="W38" s="1"/>
    </row>
    <row r="39" spans="1:23" ht="23.25">
      <c r="A39" s="2"/>
      <c r="B39" s="35"/>
      <c r="C39" s="35"/>
      <c r="D39" s="35"/>
      <c r="E39" s="35"/>
      <c r="F39" s="35" t="s">
        <v>47</v>
      </c>
      <c r="G39" s="35"/>
      <c r="H39" s="60"/>
      <c r="I39" s="61" t="s">
        <v>48</v>
      </c>
      <c r="J39" s="62"/>
      <c r="K39" s="82"/>
      <c r="L39" s="20"/>
      <c r="M39" s="82"/>
      <c r="N39" s="20"/>
      <c r="O39" s="20"/>
      <c r="P39" s="82"/>
      <c r="Q39" s="82"/>
      <c r="R39" s="82"/>
      <c r="S39" s="20"/>
      <c r="T39" s="20"/>
      <c r="U39" s="20"/>
      <c r="V39" s="20"/>
      <c r="W39" s="1"/>
    </row>
    <row r="40" spans="1:23" ht="23.25">
      <c r="A40" s="2"/>
      <c r="B40" s="35"/>
      <c r="C40" s="35"/>
      <c r="D40" s="35"/>
      <c r="E40" s="35"/>
      <c r="F40" s="35"/>
      <c r="G40" s="35"/>
      <c r="H40" s="60"/>
      <c r="I40" s="61" t="s">
        <v>40</v>
      </c>
      <c r="J40" s="62"/>
      <c r="K40" s="82">
        <f aca="true" t="shared" si="4" ref="K40:M41">SUM(K55,K61)</f>
        <v>49626.3</v>
      </c>
      <c r="L40" s="82">
        <f t="shared" si="4"/>
        <v>1199</v>
      </c>
      <c r="M40" s="82">
        <f t="shared" si="4"/>
        <v>6002.7</v>
      </c>
      <c r="N40" s="20"/>
      <c r="O40" s="20">
        <f>SUM(K40:N40)</f>
        <v>56828</v>
      </c>
      <c r="P40" s="82">
        <f>SUM(P55,P61)</f>
        <v>0</v>
      </c>
      <c r="Q40" s="82">
        <f>SUM(Q55,Q61)</f>
        <v>64633.3</v>
      </c>
      <c r="R40" s="82"/>
      <c r="S40" s="20">
        <f>SUM(P40:R40)</f>
        <v>64633.3</v>
      </c>
      <c r="T40" s="20">
        <f>SUM(S40+O40)</f>
        <v>121461.3</v>
      </c>
      <c r="U40" s="20">
        <f>(O40/T40)*100</f>
        <v>46.786918961018856</v>
      </c>
      <c r="V40" s="20">
        <f>(S40/T40)*100</f>
        <v>53.213081038981144</v>
      </c>
      <c r="W40" s="1"/>
    </row>
    <row r="41" spans="1:23" ht="23.25">
      <c r="A41" s="2"/>
      <c r="B41" s="35"/>
      <c r="C41" s="35"/>
      <c r="D41" s="35"/>
      <c r="E41" s="35"/>
      <c r="F41" s="35"/>
      <c r="G41" s="35"/>
      <c r="H41" s="60"/>
      <c r="I41" s="61" t="s">
        <v>84</v>
      </c>
      <c r="J41" s="62"/>
      <c r="K41" s="82">
        <f t="shared" si="4"/>
        <v>43976.7</v>
      </c>
      <c r="L41" s="82">
        <f t="shared" si="4"/>
        <v>7882.5</v>
      </c>
      <c r="M41" s="82">
        <f t="shared" si="4"/>
        <v>4311.2</v>
      </c>
      <c r="N41" s="20"/>
      <c r="O41" s="20">
        <f>SUM(K41:N41)</f>
        <v>56170.399999999994</v>
      </c>
      <c r="P41" s="82">
        <f>SUM(P56,P62)</f>
        <v>0</v>
      </c>
      <c r="Q41" s="82">
        <f>SUM(Q56,Q62)</f>
        <v>27763.1</v>
      </c>
      <c r="R41" s="82"/>
      <c r="S41" s="20">
        <f>SUM(P41:R41)</f>
        <v>27763.1</v>
      </c>
      <c r="T41" s="20">
        <f>SUM(S41+O41)</f>
        <v>83933.5</v>
      </c>
      <c r="U41" s="20">
        <f>(O41/T41)*100</f>
        <v>66.92250412528966</v>
      </c>
      <c r="V41" s="20">
        <f>(S41/T41)*100</f>
        <v>33.07749587471033</v>
      </c>
      <c r="W41" s="1"/>
    </row>
    <row r="42" spans="1:23" ht="23.25">
      <c r="A42" s="2"/>
      <c r="B42" s="35"/>
      <c r="C42" s="35"/>
      <c r="D42" s="35"/>
      <c r="E42" s="35"/>
      <c r="F42" s="35"/>
      <c r="G42" s="35"/>
      <c r="H42" s="60"/>
      <c r="I42" s="61" t="s">
        <v>41</v>
      </c>
      <c r="J42" s="62"/>
      <c r="K42" s="82">
        <f>(K41/K40)*100</f>
        <v>88.61571384527961</v>
      </c>
      <c r="L42" s="20">
        <f>(L41/L40)*100</f>
        <v>657.4228523769808</v>
      </c>
      <c r="M42" s="82">
        <f>(M41/M40)*100</f>
        <v>71.82101387708865</v>
      </c>
      <c r="N42" s="20"/>
      <c r="O42" s="20">
        <f>(O41/O40)*100</f>
        <v>98.8428239600197</v>
      </c>
      <c r="P42" s="82"/>
      <c r="Q42" s="82">
        <f>(Q41/Q40)*100</f>
        <v>42.95479265332266</v>
      </c>
      <c r="R42" s="82"/>
      <c r="S42" s="20">
        <f>(S41/S40)*100</f>
        <v>42.95479265332266</v>
      </c>
      <c r="T42" s="20">
        <f>(T41/T40)*100</f>
        <v>69.10308056969586</v>
      </c>
      <c r="U42" s="20"/>
      <c r="V42" s="20"/>
      <c r="W42" s="1"/>
    </row>
    <row r="43" spans="1:23" ht="23.25">
      <c r="A43" s="2"/>
      <c r="B43" s="35"/>
      <c r="C43" s="35"/>
      <c r="D43" s="35"/>
      <c r="E43" s="35"/>
      <c r="F43" s="35"/>
      <c r="G43" s="35"/>
      <c r="H43" s="60"/>
      <c r="I43" s="61"/>
      <c r="J43" s="62"/>
      <c r="K43" s="82"/>
      <c r="L43" s="20"/>
      <c r="M43" s="82"/>
      <c r="N43" s="20"/>
      <c r="O43" s="20"/>
      <c r="P43" s="82"/>
      <c r="Q43" s="82"/>
      <c r="R43" s="82"/>
      <c r="S43" s="20"/>
      <c r="T43" s="20"/>
      <c r="U43" s="20"/>
      <c r="V43" s="20"/>
      <c r="W43" s="1"/>
    </row>
    <row r="44" spans="1:23" ht="23.25">
      <c r="A44" s="2"/>
      <c r="B44" s="35"/>
      <c r="C44" s="35"/>
      <c r="D44" s="35"/>
      <c r="E44" s="35"/>
      <c r="F44" s="35"/>
      <c r="G44" s="35"/>
      <c r="H44" s="60"/>
      <c r="I44" s="61"/>
      <c r="J44" s="62"/>
      <c r="K44" s="82"/>
      <c r="L44" s="20"/>
      <c r="M44" s="82"/>
      <c r="N44" s="20"/>
      <c r="O44" s="20"/>
      <c r="P44" s="82"/>
      <c r="Q44" s="82"/>
      <c r="R44" s="82"/>
      <c r="S44" s="20"/>
      <c r="T44" s="20"/>
      <c r="U44" s="20"/>
      <c r="V44" s="20"/>
      <c r="W44" s="1"/>
    </row>
    <row r="45" spans="1:23" ht="23.25">
      <c r="A45" s="2"/>
      <c r="B45" s="89"/>
      <c r="C45" s="89"/>
      <c r="D45" s="89"/>
      <c r="E45" s="89"/>
      <c r="F45" s="89"/>
      <c r="G45" s="89"/>
      <c r="H45" s="66"/>
      <c r="I45" s="67"/>
      <c r="J45" s="68"/>
      <c r="K45" s="83"/>
      <c r="L45" s="59"/>
      <c r="M45" s="83"/>
      <c r="N45" s="59"/>
      <c r="O45" s="84"/>
      <c r="P45" s="83"/>
      <c r="Q45" s="83"/>
      <c r="R45" s="83"/>
      <c r="S45" s="59"/>
      <c r="T45" s="59"/>
      <c r="U45" s="59"/>
      <c r="V45" s="59"/>
      <c r="W45" s="1"/>
    </row>
    <row r="46" spans="1:23" ht="23.25">
      <c r="A46" s="1"/>
      <c r="B46" s="2"/>
      <c r="C46" s="2"/>
      <c r="D46" s="2"/>
      <c r="E46" s="2"/>
      <c r="F46" s="2"/>
      <c r="G46" s="2"/>
      <c r="H46" s="2"/>
      <c r="I46" s="2"/>
      <c r="J46" s="2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</row>
    <row r="47" spans="1:23" ht="23.25">
      <c r="A47" s="1"/>
      <c r="B47" s="49"/>
      <c r="C47" s="49"/>
      <c r="D47" s="49"/>
      <c r="E47" s="49"/>
      <c r="F47" s="49"/>
      <c r="G47" s="2"/>
      <c r="H47" s="2"/>
      <c r="I47" s="2"/>
      <c r="J47" s="2"/>
      <c r="K47" s="1"/>
      <c r="L47" s="1"/>
      <c r="M47" s="1"/>
      <c r="N47" s="1"/>
      <c r="O47" s="1"/>
      <c r="P47" s="1"/>
      <c r="Q47" s="1"/>
      <c r="R47" s="1"/>
      <c r="S47" s="4"/>
      <c r="T47" s="4"/>
      <c r="U47" s="4"/>
      <c r="V47" s="4" t="s">
        <v>74</v>
      </c>
      <c r="W47" s="1"/>
    </row>
    <row r="48" spans="1:23" ht="23.25">
      <c r="A48" s="1"/>
      <c r="B48" s="54" t="s">
        <v>32</v>
      </c>
      <c r="C48" s="55"/>
      <c r="D48" s="55"/>
      <c r="E48" s="55"/>
      <c r="F48" s="55"/>
      <c r="G48" s="55"/>
      <c r="H48" s="8"/>
      <c r="I48" s="9"/>
      <c r="J48" s="50"/>
      <c r="K48" s="11" t="s">
        <v>1</v>
      </c>
      <c r="L48" s="11"/>
      <c r="M48" s="11"/>
      <c r="N48" s="11"/>
      <c r="O48" s="11"/>
      <c r="P48" s="12" t="s">
        <v>2</v>
      </c>
      <c r="Q48" s="11"/>
      <c r="R48" s="11"/>
      <c r="S48" s="11"/>
      <c r="T48" s="12" t="s">
        <v>34</v>
      </c>
      <c r="U48" s="11"/>
      <c r="V48" s="13"/>
      <c r="W48" s="1"/>
    </row>
    <row r="49" spans="1:23" ht="23.25">
      <c r="A49" s="1"/>
      <c r="B49" s="14" t="s">
        <v>33</v>
      </c>
      <c r="C49" s="15"/>
      <c r="D49" s="15"/>
      <c r="E49" s="15"/>
      <c r="F49" s="15"/>
      <c r="G49" s="16"/>
      <c r="H49" s="17"/>
      <c r="I49" s="2"/>
      <c r="J49" s="48"/>
      <c r="K49" s="19"/>
      <c r="L49" s="20"/>
      <c r="M49" s="21"/>
      <c r="N49" s="22"/>
      <c r="O49" s="23"/>
      <c r="P49" s="24"/>
      <c r="Q49" s="19"/>
      <c r="R49" s="25"/>
      <c r="S49" s="23"/>
      <c r="T49" s="23"/>
      <c r="U49" s="26" t="s">
        <v>3</v>
      </c>
      <c r="V49" s="27"/>
      <c r="W49" s="1"/>
    </row>
    <row r="50" spans="1:23" ht="23.25">
      <c r="A50" s="1"/>
      <c r="B50" s="17"/>
      <c r="C50" s="28"/>
      <c r="D50" s="28"/>
      <c r="E50" s="28"/>
      <c r="F50" s="29"/>
      <c r="G50" s="28"/>
      <c r="H50" s="17"/>
      <c r="I50" s="30" t="s">
        <v>4</v>
      </c>
      <c r="J50" s="48"/>
      <c r="K50" s="31" t="s">
        <v>5</v>
      </c>
      <c r="L50" s="32" t="s">
        <v>6</v>
      </c>
      <c r="M50" s="33" t="s">
        <v>5</v>
      </c>
      <c r="N50" s="22" t="s">
        <v>7</v>
      </c>
      <c r="O50" s="20"/>
      <c r="P50" s="34" t="s">
        <v>8</v>
      </c>
      <c r="Q50" s="31" t="s">
        <v>9</v>
      </c>
      <c r="R50" s="25" t="s">
        <v>29</v>
      </c>
      <c r="S50" s="23"/>
      <c r="T50" s="23"/>
      <c r="U50" s="23"/>
      <c r="V50" s="32"/>
      <c r="W50" s="1"/>
    </row>
    <row r="51" spans="1:23" ht="23.25">
      <c r="A51" s="1"/>
      <c r="B51" s="35" t="s">
        <v>23</v>
      </c>
      <c r="C51" s="35" t="s">
        <v>24</v>
      </c>
      <c r="D51" s="35" t="s">
        <v>25</v>
      </c>
      <c r="E51" s="35" t="s">
        <v>26</v>
      </c>
      <c r="F51" s="35" t="s">
        <v>27</v>
      </c>
      <c r="G51" s="35" t="s">
        <v>28</v>
      </c>
      <c r="H51" s="17"/>
      <c r="I51" s="30"/>
      <c r="J51" s="48"/>
      <c r="K51" s="31" t="s">
        <v>10</v>
      </c>
      <c r="L51" s="32" t="s">
        <v>11</v>
      </c>
      <c r="M51" s="33" t="s">
        <v>12</v>
      </c>
      <c r="N51" s="22" t="s">
        <v>13</v>
      </c>
      <c r="O51" s="32" t="s">
        <v>14</v>
      </c>
      <c r="P51" s="34" t="s">
        <v>15</v>
      </c>
      <c r="Q51" s="31" t="s">
        <v>16</v>
      </c>
      <c r="R51" s="25" t="s">
        <v>30</v>
      </c>
      <c r="S51" s="22" t="s">
        <v>14</v>
      </c>
      <c r="T51" s="22" t="s">
        <v>17</v>
      </c>
      <c r="U51" s="22" t="s">
        <v>18</v>
      </c>
      <c r="V51" s="32" t="s">
        <v>19</v>
      </c>
      <c r="W51" s="1"/>
    </row>
    <row r="52" spans="1:23" ht="23.25">
      <c r="A52" s="1"/>
      <c r="B52" s="36"/>
      <c r="C52" s="36"/>
      <c r="D52" s="36"/>
      <c r="E52" s="36"/>
      <c r="F52" s="36"/>
      <c r="G52" s="36"/>
      <c r="H52" s="36"/>
      <c r="I52" s="37"/>
      <c r="J52" s="51"/>
      <c r="K52" s="39"/>
      <c r="L52" s="40"/>
      <c r="M52" s="41"/>
      <c r="N52" s="42"/>
      <c r="O52" s="43"/>
      <c r="P52" s="44" t="s">
        <v>20</v>
      </c>
      <c r="Q52" s="39"/>
      <c r="R52" s="45"/>
      <c r="S52" s="43"/>
      <c r="T52" s="43"/>
      <c r="U52" s="43"/>
      <c r="V52" s="46"/>
      <c r="W52" s="1"/>
    </row>
    <row r="53" spans="1:23" ht="23.25">
      <c r="A53" s="2"/>
      <c r="B53" s="47"/>
      <c r="C53" s="47"/>
      <c r="D53" s="47"/>
      <c r="E53" s="47"/>
      <c r="F53" s="47"/>
      <c r="G53" s="47"/>
      <c r="H53" s="60"/>
      <c r="I53" s="61"/>
      <c r="J53" s="62"/>
      <c r="K53" s="82"/>
      <c r="L53" s="20"/>
      <c r="M53" s="82"/>
      <c r="N53" s="20"/>
      <c r="O53" s="20"/>
      <c r="P53" s="82"/>
      <c r="Q53" s="82"/>
      <c r="R53" s="82"/>
      <c r="S53" s="20"/>
      <c r="T53" s="20"/>
      <c r="U53" s="20"/>
      <c r="V53" s="20"/>
      <c r="W53" s="1"/>
    </row>
    <row r="54" spans="1:23" ht="23.25">
      <c r="A54" s="2"/>
      <c r="B54" s="35" t="s">
        <v>39</v>
      </c>
      <c r="C54" s="35" t="s">
        <v>42</v>
      </c>
      <c r="D54" s="35" t="s">
        <v>44</v>
      </c>
      <c r="E54" s="35" t="s">
        <v>45</v>
      </c>
      <c r="F54" s="35" t="s">
        <v>47</v>
      </c>
      <c r="G54" s="35" t="s">
        <v>49</v>
      </c>
      <c r="H54" s="60"/>
      <c r="I54" s="61" t="s">
        <v>50</v>
      </c>
      <c r="J54" s="62"/>
      <c r="K54" s="82"/>
      <c r="L54" s="20"/>
      <c r="M54" s="82"/>
      <c r="N54" s="20"/>
      <c r="O54" s="20"/>
      <c r="P54" s="82"/>
      <c r="Q54" s="82"/>
      <c r="R54" s="82"/>
      <c r="S54" s="20"/>
      <c r="T54" s="20"/>
      <c r="U54" s="20"/>
      <c r="V54" s="20"/>
      <c r="W54" s="1"/>
    </row>
    <row r="55" spans="1:23" ht="23.25">
      <c r="A55" s="2"/>
      <c r="B55" s="17"/>
      <c r="C55" s="17"/>
      <c r="D55" s="17"/>
      <c r="E55" s="17"/>
      <c r="F55" s="17"/>
      <c r="G55" s="17"/>
      <c r="H55" s="60"/>
      <c r="I55" s="61" t="s">
        <v>40</v>
      </c>
      <c r="J55" s="62"/>
      <c r="K55" s="82"/>
      <c r="L55" s="20"/>
      <c r="M55" s="82"/>
      <c r="N55" s="20"/>
      <c r="O55" s="20"/>
      <c r="P55" s="82"/>
      <c r="Q55" s="82">
        <v>64633.3</v>
      </c>
      <c r="R55" s="82"/>
      <c r="S55" s="20">
        <f>SUM(P55:R55)</f>
        <v>64633.3</v>
      </c>
      <c r="T55" s="20">
        <f>SUM(S55+O55)</f>
        <v>64633.3</v>
      </c>
      <c r="U55" s="20">
        <f>(O55/T55)*100</f>
        <v>0</v>
      </c>
      <c r="V55" s="20">
        <f>(S55/T55)*100</f>
        <v>100</v>
      </c>
      <c r="W55" s="1"/>
    </row>
    <row r="56" spans="1:23" ht="23.25">
      <c r="A56" s="2"/>
      <c r="B56" s="17"/>
      <c r="C56" s="17"/>
      <c r="D56" s="17"/>
      <c r="E56" s="17"/>
      <c r="F56" s="17"/>
      <c r="G56" s="17"/>
      <c r="H56" s="60"/>
      <c r="I56" s="61" t="s">
        <v>84</v>
      </c>
      <c r="J56" s="62"/>
      <c r="K56" s="82"/>
      <c r="L56" s="20"/>
      <c r="M56" s="82"/>
      <c r="N56" s="20"/>
      <c r="O56" s="20"/>
      <c r="P56" s="82"/>
      <c r="Q56" s="82">
        <v>27763.1</v>
      </c>
      <c r="R56" s="82"/>
      <c r="S56" s="20">
        <f>SUM(P56:R56)</f>
        <v>27763.1</v>
      </c>
      <c r="T56" s="20">
        <f>SUM(S56+O56)</f>
        <v>27763.1</v>
      </c>
      <c r="U56" s="20"/>
      <c r="V56" s="20">
        <f>(S56/T56)*100</f>
        <v>100</v>
      </c>
      <c r="W56" s="1"/>
    </row>
    <row r="57" spans="1:23" ht="23.25">
      <c r="A57" s="2"/>
      <c r="B57" s="17"/>
      <c r="C57" s="17"/>
      <c r="D57" s="17"/>
      <c r="E57" s="17"/>
      <c r="F57" s="17"/>
      <c r="G57" s="17"/>
      <c r="H57" s="60"/>
      <c r="I57" s="61" t="s">
        <v>41</v>
      </c>
      <c r="J57" s="62"/>
      <c r="K57" s="82"/>
      <c r="L57" s="20"/>
      <c r="M57" s="82"/>
      <c r="N57" s="20"/>
      <c r="O57" s="20"/>
      <c r="P57" s="82"/>
      <c r="Q57" s="82">
        <f>(Q56/Q55)*100</f>
        <v>42.95479265332266</v>
      </c>
      <c r="R57" s="82"/>
      <c r="S57" s="82">
        <f>(S56/S55)*100</f>
        <v>42.95479265332266</v>
      </c>
      <c r="T57" s="82">
        <f>(T56/T55)*100</f>
        <v>42.95479265332266</v>
      </c>
      <c r="U57" s="20"/>
      <c r="V57" s="20"/>
      <c r="W57" s="1"/>
    </row>
    <row r="58" spans="1:23" ht="23.25">
      <c r="A58" s="2"/>
      <c r="B58" s="17"/>
      <c r="C58" s="17"/>
      <c r="D58" s="17"/>
      <c r="E58" s="17"/>
      <c r="F58" s="17"/>
      <c r="G58" s="17"/>
      <c r="H58" s="60"/>
      <c r="I58" s="61"/>
      <c r="J58" s="62"/>
      <c r="K58" s="82"/>
      <c r="L58" s="20"/>
      <c r="M58" s="82"/>
      <c r="N58" s="20"/>
      <c r="O58" s="20"/>
      <c r="P58" s="82"/>
      <c r="Q58" s="82"/>
      <c r="R58" s="82"/>
      <c r="S58" s="20"/>
      <c r="T58" s="20"/>
      <c r="U58" s="20"/>
      <c r="V58" s="20"/>
      <c r="W58" s="1"/>
    </row>
    <row r="59" spans="1:23" ht="23.25">
      <c r="A59" s="2"/>
      <c r="B59" s="17"/>
      <c r="C59" s="17"/>
      <c r="D59" s="17"/>
      <c r="E59" s="17"/>
      <c r="F59" s="17"/>
      <c r="G59" s="35" t="s">
        <v>51</v>
      </c>
      <c r="H59" s="60"/>
      <c r="I59" s="61" t="s">
        <v>72</v>
      </c>
      <c r="J59" s="62"/>
      <c r="K59" s="82"/>
      <c r="L59" s="20"/>
      <c r="M59" s="82"/>
      <c r="N59" s="20"/>
      <c r="O59" s="20"/>
      <c r="P59" s="82"/>
      <c r="Q59" s="82"/>
      <c r="R59" s="82"/>
      <c r="S59" s="20"/>
      <c r="T59" s="20"/>
      <c r="U59" s="20"/>
      <c r="V59" s="20"/>
      <c r="W59" s="1"/>
    </row>
    <row r="60" spans="1:23" ht="23.25">
      <c r="A60" s="2"/>
      <c r="B60" s="17"/>
      <c r="C60" s="17"/>
      <c r="D60" s="17"/>
      <c r="E60" s="17"/>
      <c r="F60" s="17"/>
      <c r="G60" s="17"/>
      <c r="H60" s="60"/>
      <c r="I60" s="61" t="s">
        <v>73</v>
      </c>
      <c r="J60" s="62"/>
      <c r="K60" s="82"/>
      <c r="L60" s="20"/>
      <c r="M60" s="82"/>
      <c r="N60" s="20"/>
      <c r="O60" s="20"/>
      <c r="P60" s="82"/>
      <c r="Q60" s="82"/>
      <c r="R60" s="82"/>
      <c r="S60" s="20"/>
      <c r="T60" s="20"/>
      <c r="U60" s="20"/>
      <c r="V60" s="20"/>
      <c r="W60" s="1"/>
    </row>
    <row r="61" spans="1:23" ht="23.25">
      <c r="A61" s="2"/>
      <c r="B61" s="17"/>
      <c r="C61" s="17"/>
      <c r="D61" s="17"/>
      <c r="E61" s="17"/>
      <c r="F61" s="17"/>
      <c r="G61" s="17"/>
      <c r="H61" s="60"/>
      <c r="I61" s="61" t="s">
        <v>40</v>
      </c>
      <c r="J61" s="62"/>
      <c r="K61" s="82">
        <v>49626.3</v>
      </c>
      <c r="L61" s="20">
        <v>1199</v>
      </c>
      <c r="M61" s="82">
        <v>6002.7</v>
      </c>
      <c r="N61" s="20"/>
      <c r="O61" s="20">
        <f>SUM(K61:N61)</f>
        <v>56828</v>
      </c>
      <c r="P61" s="82"/>
      <c r="Q61" s="82"/>
      <c r="R61" s="82"/>
      <c r="S61" s="20"/>
      <c r="T61" s="20">
        <f>SUM(S61+O61)</f>
        <v>56828</v>
      </c>
      <c r="U61" s="20">
        <f>(O61/T61)*100</f>
        <v>100</v>
      </c>
      <c r="V61" s="20"/>
      <c r="W61" s="1"/>
    </row>
    <row r="62" spans="1:23" ht="23.25">
      <c r="A62" s="2"/>
      <c r="B62" s="17"/>
      <c r="C62" s="17"/>
      <c r="D62" s="17"/>
      <c r="E62" s="17"/>
      <c r="F62" s="17"/>
      <c r="G62" s="17"/>
      <c r="H62" s="60"/>
      <c r="I62" s="61" t="s">
        <v>84</v>
      </c>
      <c r="J62" s="62"/>
      <c r="K62" s="82">
        <v>43976.7</v>
      </c>
      <c r="L62" s="20">
        <v>7882.5</v>
      </c>
      <c r="M62" s="82">
        <v>4311.2</v>
      </c>
      <c r="N62" s="20"/>
      <c r="O62" s="20">
        <f>SUM(K62:N62)</f>
        <v>56170.399999999994</v>
      </c>
      <c r="P62" s="82"/>
      <c r="Q62" s="82"/>
      <c r="R62" s="82"/>
      <c r="S62" s="20">
        <f>SUM(P62:R62)</f>
        <v>0</v>
      </c>
      <c r="T62" s="20">
        <f>SUM(S62+O62)</f>
        <v>56170.399999999994</v>
      </c>
      <c r="U62" s="20">
        <f>(O62/T62)*100</f>
        <v>100</v>
      </c>
      <c r="V62" s="20">
        <f>(S62/T62)*100</f>
        <v>0</v>
      </c>
      <c r="W62" s="1"/>
    </row>
    <row r="63" spans="1:23" ht="23.25">
      <c r="A63" s="2"/>
      <c r="B63" s="17"/>
      <c r="C63" s="17"/>
      <c r="D63" s="17"/>
      <c r="E63" s="17"/>
      <c r="F63" s="17"/>
      <c r="G63" s="17"/>
      <c r="H63" s="60"/>
      <c r="I63" s="61" t="s">
        <v>41</v>
      </c>
      <c r="J63" s="62"/>
      <c r="K63" s="82">
        <f>(K62/K61)*100</f>
        <v>88.61571384527961</v>
      </c>
      <c r="L63" s="20">
        <f>(L62/L61)*100</f>
        <v>657.4228523769808</v>
      </c>
      <c r="M63" s="82">
        <f>(M62/M61)*100</f>
        <v>71.82101387708865</v>
      </c>
      <c r="N63" s="20"/>
      <c r="O63" s="20">
        <f>(O62/O61)*100</f>
        <v>98.8428239600197</v>
      </c>
      <c r="P63" s="82"/>
      <c r="Q63" s="82"/>
      <c r="R63" s="82"/>
      <c r="S63" s="20"/>
      <c r="T63" s="20">
        <f>(T62/T61)*100</f>
        <v>98.8428239600197</v>
      </c>
      <c r="U63" s="20"/>
      <c r="V63" s="20">
        <f>(S63/T63)*100</f>
        <v>0</v>
      </c>
      <c r="W63" s="1"/>
    </row>
    <row r="64" spans="1:23" ht="23.25">
      <c r="A64" s="2"/>
      <c r="B64" s="17"/>
      <c r="C64" s="17"/>
      <c r="D64" s="17"/>
      <c r="E64" s="17"/>
      <c r="F64" s="17"/>
      <c r="G64" s="17"/>
      <c r="H64" s="60"/>
      <c r="I64" s="61"/>
      <c r="J64" s="62"/>
      <c r="K64" s="82"/>
      <c r="L64" s="20"/>
      <c r="M64" s="82"/>
      <c r="N64" s="20"/>
      <c r="O64" s="20"/>
      <c r="P64" s="82"/>
      <c r="Q64" s="82"/>
      <c r="R64" s="82"/>
      <c r="S64" s="20"/>
      <c r="T64" s="20"/>
      <c r="U64" s="20"/>
      <c r="V64" s="20"/>
      <c r="W64" s="1"/>
    </row>
    <row r="65" spans="1:23" ht="23.25">
      <c r="A65" s="2"/>
      <c r="B65" s="35" t="s">
        <v>52</v>
      </c>
      <c r="C65" s="35"/>
      <c r="D65" s="35"/>
      <c r="E65" s="35"/>
      <c r="F65" s="35"/>
      <c r="G65" s="35"/>
      <c r="H65" s="60"/>
      <c r="I65" s="61" t="s">
        <v>53</v>
      </c>
      <c r="J65" s="62"/>
      <c r="K65" s="82"/>
      <c r="L65" s="20"/>
      <c r="M65" s="82"/>
      <c r="N65" s="20"/>
      <c r="O65" s="20"/>
      <c r="P65" s="82"/>
      <c r="Q65" s="82"/>
      <c r="R65" s="82"/>
      <c r="S65" s="20"/>
      <c r="T65" s="20"/>
      <c r="U65" s="20"/>
      <c r="V65" s="20"/>
      <c r="W65" s="1"/>
    </row>
    <row r="66" spans="1:23" ht="23.25">
      <c r="A66" s="2"/>
      <c r="B66" s="35"/>
      <c r="C66" s="35"/>
      <c r="D66" s="35"/>
      <c r="E66" s="35"/>
      <c r="F66" s="35"/>
      <c r="G66" s="35"/>
      <c r="H66" s="60"/>
      <c r="I66" s="61" t="s">
        <v>40</v>
      </c>
      <c r="J66" s="62"/>
      <c r="K66" s="82">
        <f aca="true" t="shared" si="5" ref="K66:M67">SUM(K71+K106)</f>
        <v>703595.6999999998</v>
      </c>
      <c r="L66" s="20">
        <f t="shared" si="5"/>
        <v>413571.5</v>
      </c>
      <c r="M66" s="82">
        <f t="shared" si="5"/>
        <v>156745</v>
      </c>
      <c r="N66" s="20"/>
      <c r="O66" s="20">
        <f>SUM(K66:N66)</f>
        <v>1273912.1999999997</v>
      </c>
      <c r="P66" s="82">
        <f>SUM(P106)</f>
        <v>61972.5</v>
      </c>
      <c r="Q66" s="82">
        <f>SUM(Q106)</f>
        <v>138500.8</v>
      </c>
      <c r="R66" s="82"/>
      <c r="S66" s="20">
        <f>SUM(P66:R66)</f>
        <v>200473.3</v>
      </c>
      <c r="T66" s="20">
        <f>SUM(S66+O66)</f>
        <v>1474385.4999999998</v>
      </c>
      <c r="U66" s="20">
        <f>(O66/T66)*100</f>
        <v>86.40292515085098</v>
      </c>
      <c r="V66" s="20">
        <f>(S66/T66)*100</f>
        <v>13.597074849149019</v>
      </c>
      <c r="W66" s="1"/>
    </row>
    <row r="67" spans="1:23" ht="23.25">
      <c r="A67" s="2"/>
      <c r="B67" s="35"/>
      <c r="C67" s="35"/>
      <c r="D67" s="35"/>
      <c r="E67" s="35"/>
      <c r="F67" s="35"/>
      <c r="G67" s="35"/>
      <c r="H67" s="60"/>
      <c r="I67" s="61" t="s">
        <v>84</v>
      </c>
      <c r="J67" s="62"/>
      <c r="K67" s="82">
        <f t="shared" si="5"/>
        <v>652648.2999999999</v>
      </c>
      <c r="L67" s="20">
        <f t="shared" si="5"/>
        <v>364663.1</v>
      </c>
      <c r="M67" s="82">
        <f t="shared" si="5"/>
        <v>148149.7</v>
      </c>
      <c r="N67" s="20"/>
      <c r="O67" s="20">
        <f>SUM(K67:N67)</f>
        <v>1165461.0999999999</v>
      </c>
      <c r="P67" s="82">
        <f>SUM(P107)</f>
        <v>75547</v>
      </c>
      <c r="Q67" s="82">
        <f>SUM(Q107)</f>
        <v>102657.2</v>
      </c>
      <c r="R67" s="82"/>
      <c r="S67" s="20">
        <f>SUM(P67:R67)</f>
        <v>178204.2</v>
      </c>
      <c r="T67" s="20">
        <f>SUM(S67+O67)</f>
        <v>1343665.2999999998</v>
      </c>
      <c r="U67" s="20">
        <f>(O67/T67)*100</f>
        <v>86.73745612095513</v>
      </c>
      <c r="V67" s="20">
        <f>(S67/T67)*100</f>
        <v>13.26254387904488</v>
      </c>
      <c r="W67" s="1"/>
    </row>
    <row r="68" spans="1:23" ht="23.25">
      <c r="A68" s="2"/>
      <c r="B68" s="52"/>
      <c r="C68" s="85"/>
      <c r="D68" s="85"/>
      <c r="E68" s="85"/>
      <c r="F68" s="85"/>
      <c r="G68" s="85"/>
      <c r="H68" s="61"/>
      <c r="I68" s="61" t="s">
        <v>41</v>
      </c>
      <c r="J68" s="62"/>
      <c r="K68" s="18">
        <f>(K67/K66)*100</f>
        <v>92.7589949739602</v>
      </c>
      <c r="L68" s="18">
        <f>(L67/L66)*100</f>
        <v>88.17413675748934</v>
      </c>
      <c r="M68" s="18">
        <f>(M67/M66)*100</f>
        <v>94.51638010781845</v>
      </c>
      <c r="N68" s="18"/>
      <c r="O68" s="18">
        <f>(O67/O66)*100</f>
        <v>91.48676808338911</v>
      </c>
      <c r="P68" s="18">
        <f>(P67/P66)*100</f>
        <v>121.90407035378594</v>
      </c>
      <c r="Q68" s="18">
        <f>(Q67/Q66)*100</f>
        <v>74.1202938899992</v>
      </c>
      <c r="R68" s="18"/>
      <c r="S68" s="18">
        <f>(S67/S66)*100</f>
        <v>88.8917377027265</v>
      </c>
      <c r="T68" s="18">
        <f>(T67/T66)*100</f>
        <v>91.13391986017226</v>
      </c>
      <c r="U68" s="18"/>
      <c r="V68" s="18"/>
      <c r="W68" s="1"/>
    </row>
    <row r="69" spans="1:23" ht="23.25">
      <c r="A69" s="2"/>
      <c r="B69" s="35"/>
      <c r="C69" s="35"/>
      <c r="D69" s="35"/>
      <c r="E69" s="35"/>
      <c r="F69" s="35"/>
      <c r="G69" s="35"/>
      <c r="H69" s="60"/>
      <c r="I69" s="61"/>
      <c r="J69" s="62"/>
      <c r="K69" s="82"/>
      <c r="L69" s="20"/>
      <c r="M69" s="82"/>
      <c r="N69" s="20"/>
      <c r="O69" s="20"/>
      <c r="P69" s="82"/>
      <c r="Q69" s="82"/>
      <c r="R69" s="82"/>
      <c r="S69" s="20"/>
      <c r="T69" s="20"/>
      <c r="U69" s="20"/>
      <c r="V69" s="20"/>
      <c r="W69" s="1"/>
    </row>
    <row r="70" spans="1:23" ht="23.25">
      <c r="A70" s="2"/>
      <c r="B70" s="35"/>
      <c r="C70" s="35" t="s">
        <v>54</v>
      </c>
      <c r="D70" s="35"/>
      <c r="E70" s="35"/>
      <c r="F70" s="35"/>
      <c r="G70" s="35"/>
      <c r="H70" s="60"/>
      <c r="I70" s="61" t="s">
        <v>55</v>
      </c>
      <c r="J70" s="62"/>
      <c r="K70" s="82"/>
      <c r="L70" s="20"/>
      <c r="M70" s="82"/>
      <c r="N70" s="20"/>
      <c r="O70" s="20"/>
      <c r="P70" s="82"/>
      <c r="Q70" s="82"/>
      <c r="R70" s="82"/>
      <c r="S70" s="20"/>
      <c r="T70" s="20"/>
      <c r="U70" s="20"/>
      <c r="V70" s="20"/>
      <c r="W70" s="1"/>
    </row>
    <row r="71" spans="1:23" ht="23.25">
      <c r="A71" s="2"/>
      <c r="B71" s="35"/>
      <c r="C71" s="35"/>
      <c r="D71" s="35"/>
      <c r="E71" s="35"/>
      <c r="F71" s="35"/>
      <c r="G71" s="35"/>
      <c r="H71" s="60"/>
      <c r="I71" s="61" t="s">
        <v>40</v>
      </c>
      <c r="J71" s="62"/>
      <c r="K71" s="82">
        <f aca="true" t="shared" si="6" ref="K71:M72">SUM(K77)</f>
        <v>11134.6</v>
      </c>
      <c r="L71" s="20">
        <f t="shared" si="6"/>
        <v>68</v>
      </c>
      <c r="M71" s="82">
        <f t="shared" si="6"/>
        <v>249</v>
      </c>
      <c r="N71" s="20"/>
      <c r="O71" s="20">
        <f>SUM(K71:N71)</f>
        <v>11451.6</v>
      </c>
      <c r="P71" s="82"/>
      <c r="Q71" s="82"/>
      <c r="R71" s="82"/>
      <c r="S71" s="20"/>
      <c r="T71" s="20">
        <f>SUM(S71+O71)</f>
        <v>11451.6</v>
      </c>
      <c r="U71" s="20">
        <f>(O71/T71)*100</f>
        <v>100</v>
      </c>
      <c r="V71" s="20"/>
      <c r="W71" s="1"/>
    </row>
    <row r="72" spans="1:23" ht="23.25">
      <c r="A72" s="2"/>
      <c r="B72" s="35"/>
      <c r="C72" s="35"/>
      <c r="D72" s="35"/>
      <c r="E72" s="35"/>
      <c r="F72" s="35"/>
      <c r="G72" s="35"/>
      <c r="H72" s="60"/>
      <c r="I72" s="61" t="s">
        <v>84</v>
      </c>
      <c r="J72" s="62"/>
      <c r="K72" s="18">
        <f t="shared" si="6"/>
        <v>6370.1</v>
      </c>
      <c r="L72" s="18">
        <f t="shared" si="6"/>
        <v>17</v>
      </c>
      <c r="M72" s="18">
        <f t="shared" si="6"/>
        <v>197.3</v>
      </c>
      <c r="N72" s="18"/>
      <c r="O72" s="18">
        <f>SUM(K72:N72)</f>
        <v>6584.400000000001</v>
      </c>
      <c r="P72" s="18"/>
      <c r="Q72" s="18"/>
      <c r="R72" s="18"/>
      <c r="S72" s="18"/>
      <c r="T72" s="18">
        <f>SUM(S72+O72)</f>
        <v>6584.400000000001</v>
      </c>
      <c r="U72" s="18">
        <f>(O72/T72)*100</f>
        <v>100</v>
      </c>
      <c r="V72" s="18"/>
      <c r="W72" s="1"/>
    </row>
    <row r="73" spans="1:23" ht="23.25">
      <c r="A73" s="2"/>
      <c r="B73" s="35"/>
      <c r="C73" s="35"/>
      <c r="D73" s="35"/>
      <c r="E73" s="35"/>
      <c r="F73" s="35"/>
      <c r="G73" s="35"/>
      <c r="H73" s="60"/>
      <c r="I73" s="61" t="s">
        <v>41</v>
      </c>
      <c r="J73" s="62"/>
      <c r="K73" s="82">
        <f>(K72/K71)*100</f>
        <v>57.20995814847413</v>
      </c>
      <c r="L73" s="20">
        <f>(L72/L71)*100</f>
        <v>25</v>
      </c>
      <c r="M73" s="82">
        <f>(M72/M71)*100</f>
        <v>79.23694779116465</v>
      </c>
      <c r="N73" s="20"/>
      <c r="O73" s="20">
        <f>(O72/O71)*100</f>
        <v>57.49764225086451</v>
      </c>
      <c r="P73" s="82"/>
      <c r="Q73" s="82"/>
      <c r="R73" s="82"/>
      <c r="S73" s="20"/>
      <c r="T73" s="20">
        <f>SUM(T72/T71*100)</f>
        <v>57.49764225086451</v>
      </c>
      <c r="U73" s="20"/>
      <c r="V73" s="20"/>
      <c r="W73" s="1"/>
    </row>
    <row r="74" spans="1:23" ht="23.25">
      <c r="A74" s="2"/>
      <c r="B74" s="35"/>
      <c r="C74" s="35"/>
      <c r="D74" s="35"/>
      <c r="E74" s="35"/>
      <c r="F74" s="35"/>
      <c r="G74" s="35"/>
      <c r="H74" s="60"/>
      <c r="I74" s="61"/>
      <c r="J74" s="62"/>
      <c r="K74" s="82"/>
      <c r="L74" s="20"/>
      <c r="M74" s="82"/>
      <c r="N74" s="20"/>
      <c r="O74" s="20"/>
      <c r="P74" s="82"/>
      <c r="Q74" s="82"/>
      <c r="R74" s="82"/>
      <c r="S74" s="20"/>
      <c r="T74" s="20"/>
      <c r="U74" s="20"/>
      <c r="V74" s="20"/>
      <c r="W74" s="1"/>
    </row>
    <row r="75" spans="1:23" ht="23.25">
      <c r="A75" s="2"/>
      <c r="B75" s="35"/>
      <c r="C75" s="35"/>
      <c r="D75" s="35" t="s">
        <v>44</v>
      </c>
      <c r="E75" s="35"/>
      <c r="F75" s="35"/>
      <c r="G75" s="35"/>
      <c r="H75" s="60"/>
      <c r="I75" s="61" t="s">
        <v>71</v>
      </c>
      <c r="J75" s="62"/>
      <c r="K75" s="82"/>
      <c r="L75" s="20"/>
      <c r="M75" s="82"/>
      <c r="N75" s="20"/>
      <c r="O75" s="20"/>
      <c r="P75" s="82"/>
      <c r="Q75" s="82"/>
      <c r="R75" s="82"/>
      <c r="S75" s="20"/>
      <c r="T75" s="20"/>
      <c r="U75" s="20"/>
      <c r="V75" s="20"/>
      <c r="W75" s="1"/>
    </row>
    <row r="76" spans="1:23" ht="23.25">
      <c r="A76" s="2"/>
      <c r="B76" s="35"/>
      <c r="C76" s="35"/>
      <c r="D76" s="35"/>
      <c r="E76" s="35"/>
      <c r="F76" s="35"/>
      <c r="G76" s="35"/>
      <c r="H76" s="60"/>
      <c r="I76" s="69" t="s">
        <v>70</v>
      </c>
      <c r="J76" s="62"/>
      <c r="K76" s="82"/>
      <c r="L76" s="20"/>
      <c r="M76" s="82"/>
      <c r="N76" s="20"/>
      <c r="O76" s="20"/>
      <c r="P76" s="82"/>
      <c r="Q76" s="82"/>
      <c r="R76" s="82"/>
      <c r="S76" s="20"/>
      <c r="T76" s="20"/>
      <c r="U76" s="20"/>
      <c r="V76" s="20"/>
      <c r="W76" s="1"/>
    </row>
    <row r="77" spans="1:23" ht="23.25">
      <c r="A77" s="2"/>
      <c r="B77" s="52"/>
      <c r="C77" s="35"/>
      <c r="D77" s="35"/>
      <c r="E77" s="35"/>
      <c r="F77" s="35"/>
      <c r="G77" s="35"/>
      <c r="H77" s="60"/>
      <c r="I77" s="61" t="s">
        <v>40</v>
      </c>
      <c r="J77" s="62"/>
      <c r="K77" s="19">
        <f aca="true" t="shared" si="7" ref="K77:M78">SUM(K82)</f>
        <v>11134.6</v>
      </c>
      <c r="L77" s="20">
        <f t="shared" si="7"/>
        <v>68</v>
      </c>
      <c r="M77" s="21">
        <f t="shared" si="7"/>
        <v>249</v>
      </c>
      <c r="N77" s="23"/>
      <c r="O77" s="23">
        <f>SUM(K77:N77)</f>
        <v>11451.6</v>
      </c>
      <c r="P77" s="24"/>
      <c r="Q77" s="19"/>
      <c r="R77" s="80"/>
      <c r="S77" s="23"/>
      <c r="T77" s="23">
        <f>SUM(S77+O77)</f>
        <v>11451.6</v>
      </c>
      <c r="U77" s="23">
        <f>(O77/T77)*100</f>
        <v>100</v>
      </c>
      <c r="V77" s="20">
        <f>(S77/T77)*100</f>
        <v>0</v>
      </c>
      <c r="W77" s="1"/>
    </row>
    <row r="78" spans="1:23" ht="23.25">
      <c r="A78" s="2"/>
      <c r="B78" s="52"/>
      <c r="C78" s="35"/>
      <c r="D78" s="35"/>
      <c r="E78" s="35"/>
      <c r="F78" s="35"/>
      <c r="G78" s="35"/>
      <c r="H78" s="60"/>
      <c r="I78" s="61" t="s">
        <v>84</v>
      </c>
      <c r="J78" s="62"/>
      <c r="K78" s="19">
        <f t="shared" si="7"/>
        <v>6370.1</v>
      </c>
      <c r="L78" s="20">
        <f t="shared" si="7"/>
        <v>17</v>
      </c>
      <c r="M78" s="21">
        <f t="shared" si="7"/>
        <v>197.3</v>
      </c>
      <c r="N78" s="23"/>
      <c r="O78" s="23">
        <f>SUM(K78:N78)</f>
        <v>6584.400000000001</v>
      </c>
      <c r="P78" s="24"/>
      <c r="Q78" s="19"/>
      <c r="R78" s="80"/>
      <c r="S78" s="23"/>
      <c r="T78" s="23">
        <f>SUM(S78+O78)</f>
        <v>6584.400000000001</v>
      </c>
      <c r="U78" s="23">
        <f>(O78/T78)*100</f>
        <v>100</v>
      </c>
      <c r="V78" s="20">
        <f>(S78/T78)*100</f>
        <v>0</v>
      </c>
      <c r="W78" s="1"/>
    </row>
    <row r="79" spans="1:23" ht="23.25">
      <c r="A79" s="2"/>
      <c r="B79" s="52"/>
      <c r="C79" s="35"/>
      <c r="D79" s="35"/>
      <c r="E79" s="35"/>
      <c r="F79" s="35"/>
      <c r="G79" s="35"/>
      <c r="H79" s="60"/>
      <c r="I79" s="61" t="s">
        <v>41</v>
      </c>
      <c r="J79" s="62"/>
      <c r="K79" s="19">
        <f>(K78/K77)*100</f>
        <v>57.20995814847413</v>
      </c>
      <c r="L79" s="20">
        <f>(L78/L77)*100</f>
        <v>25</v>
      </c>
      <c r="M79" s="21">
        <f>(M78/M77)*100</f>
        <v>79.23694779116465</v>
      </c>
      <c r="N79" s="23"/>
      <c r="O79" s="23">
        <f>(O78/O77)*100</f>
        <v>57.49764225086451</v>
      </c>
      <c r="P79" s="24"/>
      <c r="Q79" s="19"/>
      <c r="R79" s="80"/>
      <c r="S79" s="23"/>
      <c r="T79" s="23">
        <f>SUM(T78/T77*100)</f>
        <v>57.49764225086451</v>
      </c>
      <c r="U79" s="23"/>
      <c r="V79" s="20"/>
      <c r="W79" s="1"/>
    </row>
    <row r="80" spans="1:23" ht="23.25">
      <c r="A80" s="2"/>
      <c r="B80" s="52"/>
      <c r="C80" s="85"/>
      <c r="D80" s="85"/>
      <c r="E80" s="85"/>
      <c r="F80" s="85"/>
      <c r="G80" s="85"/>
      <c r="H80" s="61"/>
      <c r="I80" s="61"/>
      <c r="J80" s="62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"/>
    </row>
    <row r="81" spans="1:23" ht="23.25">
      <c r="A81" s="2"/>
      <c r="B81" s="52"/>
      <c r="C81" s="85"/>
      <c r="D81" s="85"/>
      <c r="E81" s="85" t="s">
        <v>45</v>
      </c>
      <c r="F81" s="85"/>
      <c r="G81" s="85"/>
      <c r="H81" s="61"/>
      <c r="I81" s="61" t="s">
        <v>46</v>
      </c>
      <c r="J81" s="62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"/>
    </row>
    <row r="82" spans="1:23" ht="23.25">
      <c r="A82" s="2"/>
      <c r="B82" s="52"/>
      <c r="C82" s="52"/>
      <c r="D82" s="52"/>
      <c r="E82" s="52"/>
      <c r="F82" s="52"/>
      <c r="G82" s="52"/>
      <c r="H82" s="60"/>
      <c r="I82" s="61" t="s">
        <v>40</v>
      </c>
      <c r="J82" s="62"/>
      <c r="K82" s="82">
        <f aca="true" t="shared" si="8" ref="K82:M83">SUM(K87)</f>
        <v>11134.6</v>
      </c>
      <c r="L82" s="20">
        <f t="shared" si="8"/>
        <v>68</v>
      </c>
      <c r="M82" s="82">
        <f t="shared" si="8"/>
        <v>249</v>
      </c>
      <c r="N82" s="20"/>
      <c r="O82" s="20">
        <f>SUM(K82:N82)</f>
        <v>11451.6</v>
      </c>
      <c r="P82" s="82"/>
      <c r="Q82" s="82"/>
      <c r="R82" s="82"/>
      <c r="S82" s="20"/>
      <c r="T82" s="20">
        <f>SUM(S82+O82)</f>
        <v>11451.6</v>
      </c>
      <c r="U82" s="20">
        <f>(O82/T82)*100</f>
        <v>100</v>
      </c>
      <c r="V82" s="20"/>
      <c r="W82" s="1"/>
    </row>
    <row r="83" spans="1:23" ht="23.25">
      <c r="A83" s="2"/>
      <c r="B83" s="52"/>
      <c r="C83" s="52"/>
      <c r="D83" s="52"/>
      <c r="E83" s="52"/>
      <c r="F83" s="52"/>
      <c r="G83" s="52"/>
      <c r="H83" s="60"/>
      <c r="I83" s="61" t="s">
        <v>84</v>
      </c>
      <c r="J83" s="62"/>
      <c r="K83" s="82">
        <f t="shared" si="8"/>
        <v>6370.1</v>
      </c>
      <c r="L83" s="20">
        <f t="shared" si="8"/>
        <v>17</v>
      </c>
      <c r="M83" s="82">
        <f t="shared" si="8"/>
        <v>197.3</v>
      </c>
      <c r="N83" s="20"/>
      <c r="O83" s="20">
        <f>SUM(K83:N83)</f>
        <v>6584.400000000001</v>
      </c>
      <c r="P83" s="82"/>
      <c r="Q83" s="82"/>
      <c r="R83" s="82"/>
      <c r="S83" s="20"/>
      <c r="T83" s="20">
        <f>SUM(S83+O83)</f>
        <v>6584.400000000001</v>
      </c>
      <c r="U83" s="20">
        <f>(O83/T83)*100</f>
        <v>100</v>
      </c>
      <c r="V83" s="20"/>
      <c r="W83" s="1"/>
    </row>
    <row r="84" spans="1:23" ht="23.25">
      <c r="A84" s="2"/>
      <c r="B84" s="52"/>
      <c r="C84" s="85"/>
      <c r="D84" s="85"/>
      <c r="E84" s="85"/>
      <c r="F84" s="85"/>
      <c r="G84" s="85"/>
      <c r="H84" s="61"/>
      <c r="I84" s="61" t="s">
        <v>41</v>
      </c>
      <c r="J84" s="62"/>
      <c r="K84" s="18">
        <f>(K83/K82)*100</f>
        <v>57.20995814847413</v>
      </c>
      <c r="L84" s="18">
        <f>(L83/L82)*100</f>
        <v>25</v>
      </c>
      <c r="M84" s="18">
        <f>(M83/M82)*100</f>
        <v>79.23694779116465</v>
      </c>
      <c r="N84" s="18"/>
      <c r="O84" s="18">
        <f>(O83/O82)*100</f>
        <v>57.49764225086451</v>
      </c>
      <c r="P84" s="18"/>
      <c r="Q84" s="18"/>
      <c r="R84" s="18"/>
      <c r="S84" s="18"/>
      <c r="T84" s="18">
        <f>SUM(T83/T82*100)</f>
        <v>57.49764225086451</v>
      </c>
      <c r="U84" s="18"/>
      <c r="V84" s="18"/>
      <c r="W84" s="1"/>
    </row>
    <row r="85" spans="1:23" ht="23.25">
      <c r="A85" s="2"/>
      <c r="B85" s="52"/>
      <c r="C85" s="52"/>
      <c r="D85" s="52"/>
      <c r="E85" s="52"/>
      <c r="F85" s="52"/>
      <c r="G85" s="52"/>
      <c r="H85" s="60"/>
      <c r="I85" s="61"/>
      <c r="J85" s="62"/>
      <c r="K85" s="82"/>
      <c r="L85" s="20"/>
      <c r="M85" s="82"/>
      <c r="N85" s="20"/>
      <c r="O85" s="20"/>
      <c r="P85" s="82"/>
      <c r="Q85" s="82"/>
      <c r="R85" s="82"/>
      <c r="S85" s="20"/>
      <c r="T85" s="20"/>
      <c r="U85" s="20"/>
      <c r="V85" s="20"/>
      <c r="W85" s="1"/>
    </row>
    <row r="86" spans="1:23" ht="23.25">
      <c r="A86" s="2"/>
      <c r="B86" s="52"/>
      <c r="C86" s="52"/>
      <c r="D86" s="52"/>
      <c r="E86" s="52"/>
      <c r="F86" s="52" t="s">
        <v>56</v>
      </c>
      <c r="G86" s="52"/>
      <c r="H86" s="60"/>
      <c r="I86" s="61" t="s">
        <v>57</v>
      </c>
      <c r="J86" s="62"/>
      <c r="K86" s="82"/>
      <c r="L86" s="20"/>
      <c r="M86" s="82"/>
      <c r="N86" s="20"/>
      <c r="O86" s="20"/>
      <c r="P86" s="82"/>
      <c r="Q86" s="82"/>
      <c r="R86" s="82"/>
      <c r="S86" s="20"/>
      <c r="T86" s="20"/>
      <c r="U86" s="20"/>
      <c r="V86" s="20"/>
      <c r="W86" s="1"/>
    </row>
    <row r="87" spans="1:23" ht="23.25">
      <c r="A87" s="2"/>
      <c r="B87" s="52"/>
      <c r="C87" s="52"/>
      <c r="D87" s="52"/>
      <c r="E87" s="52"/>
      <c r="F87" s="52"/>
      <c r="G87" s="52"/>
      <c r="H87" s="60"/>
      <c r="I87" s="61" t="s">
        <v>40</v>
      </c>
      <c r="J87" s="62"/>
      <c r="K87" s="82">
        <f aca="true" t="shared" si="9" ref="K87:M88">SUM(K101)</f>
        <v>11134.6</v>
      </c>
      <c r="L87" s="20">
        <f t="shared" si="9"/>
        <v>68</v>
      </c>
      <c r="M87" s="82">
        <f t="shared" si="9"/>
        <v>249</v>
      </c>
      <c r="N87" s="20"/>
      <c r="O87" s="20">
        <f>SUM(K87:N87)</f>
        <v>11451.6</v>
      </c>
      <c r="P87" s="82"/>
      <c r="Q87" s="82"/>
      <c r="R87" s="82"/>
      <c r="S87" s="20"/>
      <c r="T87" s="20">
        <f>SUM(S87+O87)</f>
        <v>11451.6</v>
      </c>
      <c r="U87" s="20">
        <f>(O87/T87)*100</f>
        <v>100</v>
      </c>
      <c r="V87" s="20"/>
      <c r="W87" s="1"/>
    </row>
    <row r="88" spans="1:23" ht="23.25">
      <c r="A88" s="2"/>
      <c r="B88" s="52"/>
      <c r="C88" s="52"/>
      <c r="D88" s="52"/>
      <c r="E88" s="52"/>
      <c r="F88" s="52"/>
      <c r="G88" s="52"/>
      <c r="H88" s="60"/>
      <c r="I88" s="61" t="s">
        <v>84</v>
      </c>
      <c r="J88" s="62"/>
      <c r="K88" s="82">
        <f t="shared" si="9"/>
        <v>6370.1</v>
      </c>
      <c r="L88" s="20">
        <f t="shared" si="9"/>
        <v>17</v>
      </c>
      <c r="M88" s="82">
        <f t="shared" si="9"/>
        <v>197.3</v>
      </c>
      <c r="N88" s="20"/>
      <c r="O88" s="20">
        <f>SUM(K88:N88)</f>
        <v>6584.400000000001</v>
      </c>
      <c r="P88" s="82"/>
      <c r="Q88" s="82"/>
      <c r="R88" s="82"/>
      <c r="S88" s="20"/>
      <c r="T88" s="20">
        <f>SUM(S88+O88)</f>
        <v>6584.400000000001</v>
      </c>
      <c r="U88" s="20">
        <f>(O88/T88)*100</f>
        <v>100</v>
      </c>
      <c r="V88" s="20"/>
      <c r="W88" s="1"/>
    </row>
    <row r="89" spans="1:23" ht="23.25">
      <c r="A89" s="2"/>
      <c r="B89" s="52"/>
      <c r="C89" s="52"/>
      <c r="D89" s="52"/>
      <c r="E89" s="52"/>
      <c r="F89" s="52"/>
      <c r="G89" s="52"/>
      <c r="H89" s="60"/>
      <c r="I89" s="61" t="s">
        <v>41</v>
      </c>
      <c r="J89" s="62"/>
      <c r="K89" s="82">
        <f>(K88/K87)*100</f>
        <v>57.20995814847413</v>
      </c>
      <c r="L89" s="20">
        <f>(L88/L87)*100</f>
        <v>25</v>
      </c>
      <c r="M89" s="82">
        <f>(M88/M87)*100</f>
        <v>79.23694779116465</v>
      </c>
      <c r="N89" s="20"/>
      <c r="O89" s="20">
        <f>(O88/O87)*100</f>
        <v>57.49764225086451</v>
      </c>
      <c r="P89" s="82"/>
      <c r="Q89" s="82"/>
      <c r="R89" s="82"/>
      <c r="S89" s="20"/>
      <c r="T89" s="20">
        <f>SUM(T88/T87*100)</f>
        <v>57.49764225086451</v>
      </c>
      <c r="U89" s="20"/>
      <c r="V89" s="20"/>
      <c r="W89" s="1"/>
    </row>
    <row r="90" spans="1:23" ht="23.25">
      <c r="A90" s="2"/>
      <c r="B90" s="86"/>
      <c r="C90" s="86"/>
      <c r="D90" s="86"/>
      <c r="E90" s="86"/>
      <c r="F90" s="86"/>
      <c r="G90" s="86"/>
      <c r="H90" s="66"/>
      <c r="I90" s="67"/>
      <c r="J90" s="68"/>
      <c r="K90" s="83"/>
      <c r="L90" s="59"/>
      <c r="M90" s="83"/>
      <c r="N90" s="59"/>
      <c r="O90" s="59"/>
      <c r="P90" s="83"/>
      <c r="Q90" s="83"/>
      <c r="R90" s="83"/>
      <c r="S90" s="59"/>
      <c r="T90" s="59"/>
      <c r="U90" s="59"/>
      <c r="V90" s="59"/>
      <c r="W90" s="1"/>
    </row>
    <row r="91" spans="1:23" ht="23.25">
      <c r="A91" s="71"/>
      <c r="B91" s="71"/>
      <c r="C91" s="71"/>
      <c r="D91" s="71"/>
      <c r="E91" s="71"/>
      <c r="F91" s="71"/>
      <c r="G91" s="78"/>
      <c r="H91" s="69"/>
      <c r="I91" s="69"/>
      <c r="J91" s="69"/>
      <c r="K91" s="79"/>
      <c r="L91" s="79"/>
      <c r="M91" s="79"/>
      <c r="N91" s="79"/>
      <c r="O91" s="79"/>
      <c r="P91" s="79"/>
      <c r="Q91" s="79"/>
      <c r="R91" s="79"/>
      <c r="S91" s="79"/>
      <c r="T91" s="79"/>
      <c r="U91" s="75"/>
      <c r="V91" s="75"/>
      <c r="W91" s="70"/>
    </row>
    <row r="92" spans="1:23" ht="23.25">
      <c r="A92" s="1"/>
      <c r="B92" s="49"/>
      <c r="C92" s="49"/>
      <c r="D92" s="49"/>
      <c r="E92" s="49"/>
      <c r="F92" s="49"/>
      <c r="G92" s="2"/>
      <c r="H92" s="2"/>
      <c r="I92" s="2"/>
      <c r="J92" s="2"/>
      <c r="K92" s="1"/>
      <c r="L92" s="1"/>
      <c r="M92" s="1"/>
      <c r="N92" s="1"/>
      <c r="O92" s="1"/>
      <c r="P92" s="1"/>
      <c r="Q92" s="1"/>
      <c r="R92" s="1"/>
      <c r="S92" s="4"/>
      <c r="T92" s="4"/>
      <c r="U92" s="4"/>
      <c r="V92" s="4" t="s">
        <v>75</v>
      </c>
      <c r="W92" s="1"/>
    </row>
    <row r="93" spans="1:23" ht="23.25">
      <c r="A93" s="1"/>
      <c r="B93" s="54" t="s">
        <v>32</v>
      </c>
      <c r="C93" s="55"/>
      <c r="D93" s="55"/>
      <c r="E93" s="55"/>
      <c r="F93" s="55"/>
      <c r="G93" s="55"/>
      <c r="H93" s="8"/>
      <c r="I93" s="9"/>
      <c r="J93" s="50"/>
      <c r="K93" s="11" t="s">
        <v>1</v>
      </c>
      <c r="L93" s="11"/>
      <c r="M93" s="11"/>
      <c r="N93" s="11"/>
      <c r="O93" s="11"/>
      <c r="P93" s="12" t="s">
        <v>2</v>
      </c>
      <c r="Q93" s="11"/>
      <c r="R93" s="11"/>
      <c r="S93" s="11"/>
      <c r="T93" s="12" t="s">
        <v>34</v>
      </c>
      <c r="U93" s="11"/>
      <c r="V93" s="13"/>
      <c r="W93" s="1"/>
    </row>
    <row r="94" spans="1:23" ht="23.25">
      <c r="A94" s="1"/>
      <c r="B94" s="14" t="s">
        <v>33</v>
      </c>
      <c r="C94" s="15"/>
      <c r="D94" s="15"/>
      <c r="E94" s="15"/>
      <c r="F94" s="15"/>
      <c r="G94" s="16"/>
      <c r="H94" s="17"/>
      <c r="I94" s="2"/>
      <c r="J94" s="48"/>
      <c r="K94" s="19"/>
      <c r="L94" s="20"/>
      <c r="M94" s="21"/>
      <c r="N94" s="22"/>
      <c r="O94" s="23"/>
      <c r="P94" s="24"/>
      <c r="Q94" s="19"/>
      <c r="R94" s="25"/>
      <c r="S94" s="23"/>
      <c r="T94" s="23"/>
      <c r="U94" s="26" t="s">
        <v>3</v>
      </c>
      <c r="V94" s="27"/>
      <c r="W94" s="1"/>
    </row>
    <row r="95" spans="1:23" ht="23.25">
      <c r="A95" s="1"/>
      <c r="B95" s="17"/>
      <c r="C95" s="28"/>
      <c r="D95" s="28"/>
      <c r="E95" s="28"/>
      <c r="F95" s="29"/>
      <c r="G95" s="28"/>
      <c r="H95" s="17"/>
      <c r="I95" s="30" t="s">
        <v>4</v>
      </c>
      <c r="J95" s="48"/>
      <c r="K95" s="31" t="s">
        <v>5</v>
      </c>
      <c r="L95" s="32" t="s">
        <v>6</v>
      </c>
      <c r="M95" s="33" t="s">
        <v>5</v>
      </c>
      <c r="N95" s="22" t="s">
        <v>7</v>
      </c>
      <c r="O95" s="20"/>
      <c r="P95" s="34" t="s">
        <v>8</v>
      </c>
      <c r="Q95" s="31" t="s">
        <v>9</v>
      </c>
      <c r="R95" s="25" t="s">
        <v>29</v>
      </c>
      <c r="S95" s="23"/>
      <c r="T95" s="23"/>
      <c r="U95" s="23"/>
      <c r="V95" s="32"/>
      <c r="W95" s="1"/>
    </row>
    <row r="96" spans="1:23" ht="23.25">
      <c r="A96" s="1"/>
      <c r="B96" s="35" t="s">
        <v>23</v>
      </c>
      <c r="C96" s="35" t="s">
        <v>24</v>
      </c>
      <c r="D96" s="35" t="s">
        <v>25</v>
      </c>
      <c r="E96" s="35" t="s">
        <v>26</v>
      </c>
      <c r="F96" s="35" t="s">
        <v>27</v>
      </c>
      <c r="G96" s="35" t="s">
        <v>28</v>
      </c>
      <c r="H96" s="17"/>
      <c r="I96" s="30"/>
      <c r="J96" s="48"/>
      <c r="K96" s="31" t="s">
        <v>10</v>
      </c>
      <c r="L96" s="32" t="s">
        <v>11</v>
      </c>
      <c r="M96" s="33" t="s">
        <v>12</v>
      </c>
      <c r="N96" s="22" t="s">
        <v>13</v>
      </c>
      <c r="O96" s="32" t="s">
        <v>14</v>
      </c>
      <c r="P96" s="34" t="s">
        <v>15</v>
      </c>
      <c r="Q96" s="31" t="s">
        <v>16</v>
      </c>
      <c r="R96" s="25" t="s">
        <v>30</v>
      </c>
      <c r="S96" s="22" t="s">
        <v>14</v>
      </c>
      <c r="T96" s="22" t="s">
        <v>17</v>
      </c>
      <c r="U96" s="22" t="s">
        <v>18</v>
      </c>
      <c r="V96" s="32" t="s">
        <v>19</v>
      </c>
      <c r="W96" s="1"/>
    </row>
    <row r="97" spans="1:23" ht="23.25">
      <c r="A97" s="1"/>
      <c r="B97" s="36"/>
      <c r="C97" s="36"/>
      <c r="D97" s="36"/>
      <c r="E97" s="36"/>
      <c r="F97" s="36"/>
      <c r="G97" s="36"/>
      <c r="H97" s="36"/>
      <c r="I97" s="37"/>
      <c r="J97" s="51"/>
      <c r="K97" s="39"/>
      <c r="L97" s="40"/>
      <c r="M97" s="41"/>
      <c r="N97" s="42"/>
      <c r="O97" s="43"/>
      <c r="P97" s="44" t="s">
        <v>20</v>
      </c>
      <c r="Q97" s="39"/>
      <c r="R97" s="45"/>
      <c r="S97" s="43"/>
      <c r="T97" s="43"/>
      <c r="U97" s="43"/>
      <c r="V97" s="46"/>
      <c r="W97" s="1"/>
    </row>
    <row r="98" spans="1:23" ht="23.25">
      <c r="A98" s="2"/>
      <c r="B98" s="47"/>
      <c r="C98" s="47"/>
      <c r="D98" s="47"/>
      <c r="E98" s="47"/>
      <c r="F98" s="47"/>
      <c r="G98" s="47"/>
      <c r="H98" s="60"/>
      <c r="I98" s="61"/>
      <c r="J98" s="62"/>
      <c r="K98" s="82"/>
      <c r="L98" s="20"/>
      <c r="M98" s="82"/>
      <c r="N98" s="20"/>
      <c r="O98" s="20">
        <f>SUM(K98:N98)</f>
        <v>0</v>
      </c>
      <c r="P98" s="82"/>
      <c r="Q98" s="82"/>
      <c r="R98" s="82"/>
      <c r="S98" s="20"/>
      <c r="T98" s="20">
        <f>SUM(S98+O98)</f>
        <v>0</v>
      </c>
      <c r="U98" s="20"/>
      <c r="V98" s="20"/>
      <c r="W98" s="1"/>
    </row>
    <row r="99" spans="1:23" ht="23.25">
      <c r="A99" s="2"/>
      <c r="B99" s="35" t="s">
        <v>52</v>
      </c>
      <c r="C99" s="35" t="s">
        <v>54</v>
      </c>
      <c r="D99" s="35" t="s">
        <v>44</v>
      </c>
      <c r="E99" s="35" t="s">
        <v>45</v>
      </c>
      <c r="F99" s="35" t="s">
        <v>56</v>
      </c>
      <c r="G99" s="35" t="s">
        <v>51</v>
      </c>
      <c r="H99" s="60"/>
      <c r="I99" s="61" t="s">
        <v>82</v>
      </c>
      <c r="J99" s="62"/>
      <c r="K99" s="82"/>
      <c r="L99" s="20"/>
      <c r="M99" s="82"/>
      <c r="N99" s="20"/>
      <c r="O99" s="20"/>
      <c r="P99" s="82"/>
      <c r="Q99" s="82"/>
      <c r="R99" s="82"/>
      <c r="S99" s="20"/>
      <c r="T99" s="20"/>
      <c r="U99" s="20"/>
      <c r="V99" s="20"/>
      <c r="W99" s="1"/>
    </row>
    <row r="100" spans="1:23" ht="23.25">
      <c r="A100" s="2"/>
      <c r="B100" s="17"/>
      <c r="C100" s="17"/>
      <c r="D100" s="17"/>
      <c r="E100" s="17"/>
      <c r="F100" s="17"/>
      <c r="G100" s="17"/>
      <c r="H100" s="60"/>
      <c r="I100" s="61" t="s">
        <v>79</v>
      </c>
      <c r="J100" s="62"/>
      <c r="K100" s="82"/>
      <c r="L100" s="20"/>
      <c r="M100" s="82"/>
      <c r="N100" s="20"/>
      <c r="O100" s="20"/>
      <c r="P100" s="82"/>
      <c r="Q100" s="82"/>
      <c r="R100" s="82"/>
      <c r="S100" s="20"/>
      <c r="T100" s="20"/>
      <c r="U100" s="20"/>
      <c r="V100" s="20"/>
      <c r="W100" s="1"/>
    </row>
    <row r="101" spans="1:23" ht="23.25">
      <c r="A101" s="2"/>
      <c r="B101" s="17"/>
      <c r="C101" s="17"/>
      <c r="D101" s="17"/>
      <c r="E101" s="17"/>
      <c r="F101" s="17"/>
      <c r="G101" s="17"/>
      <c r="H101" s="60"/>
      <c r="I101" s="61" t="s">
        <v>40</v>
      </c>
      <c r="J101" s="62"/>
      <c r="K101" s="82">
        <v>11134.6</v>
      </c>
      <c r="L101" s="20">
        <v>68</v>
      </c>
      <c r="M101" s="82">
        <v>249</v>
      </c>
      <c r="N101" s="20"/>
      <c r="O101" s="20">
        <f>SUM(K101:N101)</f>
        <v>11451.6</v>
      </c>
      <c r="P101" s="82"/>
      <c r="Q101" s="82"/>
      <c r="R101" s="82"/>
      <c r="S101" s="20"/>
      <c r="T101" s="20">
        <f>SUM(S101+O101)</f>
        <v>11451.6</v>
      </c>
      <c r="U101" s="20">
        <f>(O101/T101)*100</f>
        <v>100</v>
      </c>
      <c r="V101" s="20"/>
      <c r="W101" s="1"/>
    </row>
    <row r="102" spans="1:23" ht="23.25">
      <c r="A102" s="2"/>
      <c r="B102" s="17"/>
      <c r="C102" s="17"/>
      <c r="D102" s="17"/>
      <c r="E102" s="17"/>
      <c r="F102" s="17"/>
      <c r="G102" s="17"/>
      <c r="H102" s="60"/>
      <c r="I102" s="61" t="s">
        <v>84</v>
      </c>
      <c r="J102" s="62"/>
      <c r="K102" s="82">
        <v>6370.1</v>
      </c>
      <c r="L102" s="20">
        <v>17</v>
      </c>
      <c r="M102" s="82">
        <v>197.3</v>
      </c>
      <c r="N102" s="20"/>
      <c r="O102" s="20">
        <f>SUM(K102:N102)</f>
        <v>6584.400000000001</v>
      </c>
      <c r="P102" s="82"/>
      <c r="Q102" s="82"/>
      <c r="R102" s="82"/>
      <c r="S102" s="20"/>
      <c r="T102" s="20">
        <f>SUM(S102+O102)</f>
        <v>6584.400000000001</v>
      </c>
      <c r="U102" s="20">
        <f>(O102/T102)*100</f>
        <v>100</v>
      </c>
      <c r="V102" s="20">
        <f>(S102/T102)*100</f>
        <v>0</v>
      </c>
      <c r="W102" s="1"/>
    </row>
    <row r="103" spans="1:23" ht="23.25">
      <c r="A103" s="2"/>
      <c r="B103" s="17"/>
      <c r="C103" s="17"/>
      <c r="D103" s="17"/>
      <c r="E103" s="17"/>
      <c r="F103" s="17"/>
      <c r="G103" s="17"/>
      <c r="H103" s="60"/>
      <c r="I103" s="61" t="s">
        <v>41</v>
      </c>
      <c r="J103" s="62"/>
      <c r="K103" s="82">
        <f>(K102/K101)*100</f>
        <v>57.20995814847413</v>
      </c>
      <c r="L103" s="20">
        <f>(L102/L101)*100</f>
        <v>25</v>
      </c>
      <c r="M103" s="82">
        <f>(M102/M101)*100</f>
        <v>79.23694779116465</v>
      </c>
      <c r="N103" s="20"/>
      <c r="O103" s="20">
        <f>(O102/O101)*100</f>
        <v>57.49764225086451</v>
      </c>
      <c r="P103" s="82"/>
      <c r="Q103" s="82"/>
      <c r="R103" s="82"/>
      <c r="S103" s="20"/>
      <c r="T103" s="20">
        <f>(T102/T101)*100</f>
        <v>57.49764225086451</v>
      </c>
      <c r="U103" s="20"/>
      <c r="V103" s="20">
        <f>(S103/T103)*100</f>
        <v>0</v>
      </c>
      <c r="W103" s="1"/>
    </row>
    <row r="104" spans="1:23" ht="23.25">
      <c r="A104" s="2"/>
      <c r="B104" s="17"/>
      <c r="C104" s="35"/>
      <c r="D104" s="35"/>
      <c r="E104" s="35"/>
      <c r="F104" s="35"/>
      <c r="G104" s="35"/>
      <c r="H104" s="60"/>
      <c r="I104" s="61"/>
      <c r="J104" s="62"/>
      <c r="K104" s="82"/>
      <c r="L104" s="20"/>
      <c r="M104" s="82"/>
      <c r="N104" s="20"/>
      <c r="O104" s="20"/>
      <c r="P104" s="82"/>
      <c r="Q104" s="82"/>
      <c r="R104" s="82"/>
      <c r="S104" s="20"/>
      <c r="T104" s="20"/>
      <c r="U104" s="20"/>
      <c r="V104" s="20"/>
      <c r="W104" s="1"/>
    </row>
    <row r="105" spans="1:23" ht="23.25">
      <c r="A105" s="2"/>
      <c r="B105" s="17"/>
      <c r="C105" s="35" t="s">
        <v>42</v>
      </c>
      <c r="D105" s="35"/>
      <c r="E105" s="35"/>
      <c r="F105" s="35"/>
      <c r="G105" s="35"/>
      <c r="H105" s="60"/>
      <c r="I105" s="61" t="s">
        <v>58</v>
      </c>
      <c r="J105" s="62"/>
      <c r="K105" s="82"/>
      <c r="L105" s="20"/>
      <c r="M105" s="82"/>
      <c r="N105" s="20"/>
      <c r="O105" s="20"/>
      <c r="P105" s="82"/>
      <c r="Q105" s="82"/>
      <c r="R105" s="82"/>
      <c r="S105" s="20"/>
      <c r="T105" s="20"/>
      <c r="U105" s="20"/>
      <c r="V105" s="20"/>
      <c r="W105" s="1"/>
    </row>
    <row r="106" spans="1:23" ht="23.25">
      <c r="A106" s="2"/>
      <c r="B106" s="17"/>
      <c r="C106" s="35"/>
      <c r="D106" s="35"/>
      <c r="E106" s="35"/>
      <c r="F106" s="35"/>
      <c r="G106" s="35"/>
      <c r="H106" s="60"/>
      <c r="I106" s="61" t="s">
        <v>40</v>
      </c>
      <c r="J106" s="62"/>
      <c r="K106" s="82">
        <f aca="true" t="shared" si="10" ref="K106:M107">SUM(K112)</f>
        <v>692461.0999999999</v>
      </c>
      <c r="L106" s="20">
        <f t="shared" si="10"/>
        <v>413503.5</v>
      </c>
      <c r="M106" s="82">
        <f t="shared" si="10"/>
        <v>156496</v>
      </c>
      <c r="N106" s="20"/>
      <c r="O106" s="20">
        <f>SUM(K106:N106)</f>
        <v>1262460.5999999999</v>
      </c>
      <c r="P106" s="82">
        <f>SUM(P112)</f>
        <v>61972.5</v>
      </c>
      <c r="Q106" s="82">
        <f>SUM(Q112)</f>
        <v>138500.8</v>
      </c>
      <c r="R106" s="82"/>
      <c r="S106" s="20">
        <f>SUM(P106:R106)</f>
        <v>200473.3</v>
      </c>
      <c r="T106" s="20">
        <f>SUM(S106,O106)</f>
        <v>1462933.9</v>
      </c>
      <c r="U106" s="20">
        <f>(O106/T106)*100</f>
        <v>86.29648954064157</v>
      </c>
      <c r="V106" s="20">
        <f>(S106/T106)*100</f>
        <v>13.703510459358418</v>
      </c>
      <c r="W106" s="1"/>
    </row>
    <row r="107" spans="1:23" ht="23.25">
      <c r="A107" s="2"/>
      <c r="B107" s="17"/>
      <c r="C107" s="35"/>
      <c r="D107" s="35"/>
      <c r="E107" s="35"/>
      <c r="F107" s="35"/>
      <c r="G107" s="35"/>
      <c r="H107" s="60"/>
      <c r="I107" s="61" t="s">
        <v>84</v>
      </c>
      <c r="J107" s="62"/>
      <c r="K107" s="82">
        <f t="shared" si="10"/>
        <v>646278.2</v>
      </c>
      <c r="L107" s="20">
        <f t="shared" si="10"/>
        <v>364646.1</v>
      </c>
      <c r="M107" s="82">
        <f t="shared" si="10"/>
        <v>147952.40000000002</v>
      </c>
      <c r="N107" s="20"/>
      <c r="O107" s="20">
        <f>SUM(K107:N107)</f>
        <v>1158876.7</v>
      </c>
      <c r="P107" s="82">
        <f>SUM(P113)</f>
        <v>75547</v>
      </c>
      <c r="Q107" s="82">
        <f>SUM(Q113)</f>
        <v>102657.2</v>
      </c>
      <c r="R107" s="82"/>
      <c r="S107" s="20">
        <f>SUM(P107:R107)</f>
        <v>178204.2</v>
      </c>
      <c r="T107" s="20">
        <f>SUM(S107+O107)</f>
        <v>1337080.9</v>
      </c>
      <c r="U107" s="20">
        <f>(O107/T107)*100</f>
        <v>86.67214526809859</v>
      </c>
      <c r="V107" s="20">
        <f>(S107/T107)*100</f>
        <v>13.327854731901414</v>
      </c>
      <c r="W107" s="1"/>
    </row>
    <row r="108" spans="1:23" ht="23.25">
      <c r="A108" s="2"/>
      <c r="B108" s="17"/>
      <c r="C108" s="35"/>
      <c r="D108" s="35"/>
      <c r="E108" s="35"/>
      <c r="F108" s="35"/>
      <c r="G108" s="35"/>
      <c r="H108" s="60"/>
      <c r="I108" s="61" t="s">
        <v>41</v>
      </c>
      <c r="J108" s="62"/>
      <c r="K108" s="82">
        <f>(K107/K106)*100</f>
        <v>93.33061452838291</v>
      </c>
      <c r="L108" s="20">
        <f>(L107/L106)*100</f>
        <v>88.18452564488571</v>
      </c>
      <c r="M108" s="82">
        <f>(M107/M106)*100</f>
        <v>94.54069113587569</v>
      </c>
      <c r="N108" s="20"/>
      <c r="O108" s="20">
        <f>(O107/O106)*100</f>
        <v>91.79507859492804</v>
      </c>
      <c r="P108" s="82">
        <f>SUM(P114)</f>
        <v>121.90407035378594</v>
      </c>
      <c r="Q108" s="82">
        <f>SUM(Q107/Q106*100)</f>
        <v>74.1202938899992</v>
      </c>
      <c r="R108" s="82"/>
      <c r="S108" s="20">
        <f>(S107/S106)*100</f>
        <v>88.8917377027265</v>
      </c>
      <c r="T108" s="20">
        <f>(T107/T106)*100</f>
        <v>91.39721897209436</v>
      </c>
      <c r="U108" s="20"/>
      <c r="V108" s="20"/>
      <c r="W108" s="1"/>
    </row>
    <row r="109" spans="1:23" ht="23.25">
      <c r="A109" s="2"/>
      <c r="B109" s="17"/>
      <c r="C109" s="35"/>
      <c r="D109" s="35"/>
      <c r="E109" s="35"/>
      <c r="F109" s="35"/>
      <c r="G109" s="35"/>
      <c r="H109" s="60"/>
      <c r="I109" s="61"/>
      <c r="J109" s="62"/>
      <c r="K109" s="82"/>
      <c r="L109" s="20"/>
      <c r="M109" s="82"/>
      <c r="N109" s="20"/>
      <c r="O109" s="20"/>
      <c r="P109" s="82"/>
      <c r="Q109" s="82"/>
      <c r="R109" s="82"/>
      <c r="S109" s="20"/>
      <c r="T109" s="20"/>
      <c r="U109" s="20"/>
      <c r="V109" s="20"/>
      <c r="W109" s="1"/>
    </row>
    <row r="110" spans="1:23" ht="23.25">
      <c r="A110" s="2"/>
      <c r="B110" s="17"/>
      <c r="C110" s="35"/>
      <c r="D110" s="35" t="s">
        <v>44</v>
      </c>
      <c r="E110" s="35"/>
      <c r="F110" s="35"/>
      <c r="G110" s="35"/>
      <c r="H110" s="60"/>
      <c r="I110" s="61" t="s">
        <v>71</v>
      </c>
      <c r="J110" s="62"/>
      <c r="K110" s="82"/>
      <c r="L110" s="20"/>
      <c r="M110" s="82"/>
      <c r="N110" s="20"/>
      <c r="O110" s="20"/>
      <c r="P110" s="82"/>
      <c r="Q110" s="82"/>
      <c r="R110" s="82"/>
      <c r="S110" s="20"/>
      <c r="T110" s="20"/>
      <c r="U110" s="20"/>
      <c r="V110" s="20"/>
      <c r="W110" s="1"/>
    </row>
    <row r="111" spans="1:23" ht="23.25">
      <c r="A111" s="2"/>
      <c r="B111" s="17"/>
      <c r="C111" s="35"/>
      <c r="D111" s="35"/>
      <c r="E111" s="35"/>
      <c r="F111" s="35"/>
      <c r="G111" s="35"/>
      <c r="H111" s="60"/>
      <c r="I111" s="61" t="s">
        <v>70</v>
      </c>
      <c r="J111" s="62"/>
      <c r="K111" s="82"/>
      <c r="L111" s="20"/>
      <c r="M111" s="82"/>
      <c r="N111" s="20"/>
      <c r="O111" s="20"/>
      <c r="P111" s="82"/>
      <c r="Q111" s="82"/>
      <c r="R111" s="82"/>
      <c r="S111" s="20"/>
      <c r="T111" s="20"/>
      <c r="U111" s="20"/>
      <c r="V111" s="20"/>
      <c r="W111" s="1"/>
    </row>
    <row r="112" spans="1:23" ht="23.25">
      <c r="A112" s="2"/>
      <c r="B112" s="17"/>
      <c r="C112" s="35"/>
      <c r="D112" s="35"/>
      <c r="E112" s="35"/>
      <c r="F112" s="35"/>
      <c r="G112" s="35"/>
      <c r="H112" s="60"/>
      <c r="I112" s="61" t="s">
        <v>40</v>
      </c>
      <c r="J112" s="62"/>
      <c r="K112" s="82">
        <f aca="true" t="shared" si="11" ref="K112:M113">SUM(K117)</f>
        <v>692461.0999999999</v>
      </c>
      <c r="L112" s="20">
        <f t="shared" si="11"/>
        <v>413503.5</v>
      </c>
      <c r="M112" s="82">
        <f t="shared" si="11"/>
        <v>156496</v>
      </c>
      <c r="N112" s="20"/>
      <c r="O112" s="20">
        <f>SUM(K112:N112)</f>
        <v>1262460.5999999999</v>
      </c>
      <c r="P112" s="82">
        <f>SUM(P117)</f>
        <v>61972.5</v>
      </c>
      <c r="Q112" s="82">
        <f>SUM(Q117)</f>
        <v>138500.8</v>
      </c>
      <c r="R112" s="82"/>
      <c r="S112" s="20">
        <f>SUM(P112:R112)</f>
        <v>200473.3</v>
      </c>
      <c r="T112" s="20">
        <f>SUM(S112,O112)</f>
        <v>1462933.9</v>
      </c>
      <c r="U112" s="20">
        <f>(O112/T112)*100</f>
        <v>86.29648954064157</v>
      </c>
      <c r="V112" s="20">
        <f>(S112/T112)*100</f>
        <v>13.703510459358418</v>
      </c>
      <c r="W112" s="1"/>
    </row>
    <row r="113" spans="1:23" ht="23.25">
      <c r="A113" s="2"/>
      <c r="B113" s="47"/>
      <c r="C113" s="85"/>
      <c r="D113" s="85"/>
      <c r="E113" s="85"/>
      <c r="F113" s="85"/>
      <c r="G113" s="85"/>
      <c r="H113" s="61"/>
      <c r="I113" s="61" t="s">
        <v>84</v>
      </c>
      <c r="J113" s="62"/>
      <c r="K113" s="18">
        <f t="shared" si="11"/>
        <v>646278.2</v>
      </c>
      <c r="L113" s="18">
        <f t="shared" si="11"/>
        <v>364646.1</v>
      </c>
      <c r="M113" s="18">
        <f t="shared" si="11"/>
        <v>147952.40000000002</v>
      </c>
      <c r="N113" s="18"/>
      <c r="O113" s="18">
        <f>SUM(K113:N113)</f>
        <v>1158876.7</v>
      </c>
      <c r="P113" s="18">
        <f>SUM(P118)</f>
        <v>75547</v>
      </c>
      <c r="Q113" s="18">
        <f>SUM(Q118)</f>
        <v>102657.2</v>
      </c>
      <c r="R113" s="18"/>
      <c r="S113" s="18">
        <f>SUM(P113:R113)</f>
        <v>178204.2</v>
      </c>
      <c r="T113" s="18">
        <f>SUM(S113+O113)</f>
        <v>1337080.9</v>
      </c>
      <c r="U113" s="18">
        <f>(O113/T113)*100</f>
        <v>86.67214526809859</v>
      </c>
      <c r="V113" s="18">
        <f>(S113/T113)*100</f>
        <v>13.327854731901414</v>
      </c>
      <c r="W113" s="1"/>
    </row>
    <row r="114" spans="1:23" ht="23.25">
      <c r="A114" s="2"/>
      <c r="B114" s="17"/>
      <c r="C114" s="35"/>
      <c r="D114" s="35"/>
      <c r="E114" s="35"/>
      <c r="F114" s="35"/>
      <c r="G114" s="35"/>
      <c r="H114" s="60"/>
      <c r="I114" s="61" t="s">
        <v>41</v>
      </c>
      <c r="J114" s="62"/>
      <c r="K114" s="82">
        <f>(K113/K112)*100</f>
        <v>93.33061452838291</v>
      </c>
      <c r="L114" s="20">
        <f>(L113/L112)*100</f>
        <v>88.18452564488571</v>
      </c>
      <c r="M114" s="82">
        <f>(M113/M112)*100</f>
        <v>94.54069113587569</v>
      </c>
      <c r="N114" s="20"/>
      <c r="O114" s="20">
        <f>(O113/O112)*100</f>
        <v>91.79507859492804</v>
      </c>
      <c r="P114" s="82">
        <f>(P113/P112)*100</f>
        <v>121.90407035378594</v>
      </c>
      <c r="Q114" s="82">
        <f>SUM(Q113/Q112*100)</f>
        <v>74.1202938899992</v>
      </c>
      <c r="R114" s="82"/>
      <c r="S114" s="20">
        <f>(S113/S112)*100</f>
        <v>88.8917377027265</v>
      </c>
      <c r="T114" s="20">
        <f>(T113/T112)*100</f>
        <v>91.39721897209436</v>
      </c>
      <c r="U114" s="20"/>
      <c r="V114" s="20"/>
      <c r="W114" s="1"/>
    </row>
    <row r="115" spans="1:23" ht="23.25">
      <c r="A115" s="2"/>
      <c r="B115" s="17"/>
      <c r="C115" s="35"/>
      <c r="D115" s="35"/>
      <c r="E115" s="35"/>
      <c r="F115" s="35"/>
      <c r="G115" s="35"/>
      <c r="H115" s="60"/>
      <c r="I115" s="61"/>
      <c r="J115" s="62"/>
      <c r="K115" s="82"/>
      <c r="L115" s="20"/>
      <c r="M115" s="82"/>
      <c r="N115" s="20"/>
      <c r="O115" s="20"/>
      <c r="P115" s="82"/>
      <c r="Q115" s="82"/>
      <c r="R115" s="82"/>
      <c r="S115" s="20"/>
      <c r="T115" s="20"/>
      <c r="U115" s="20"/>
      <c r="V115" s="20"/>
      <c r="W115" s="1"/>
    </row>
    <row r="116" spans="1:23" ht="23.25">
      <c r="A116" s="2"/>
      <c r="B116" s="17"/>
      <c r="C116" s="35"/>
      <c r="D116" s="35"/>
      <c r="E116" s="35" t="s">
        <v>45</v>
      </c>
      <c r="F116" s="35"/>
      <c r="G116" s="35"/>
      <c r="H116" s="60"/>
      <c r="I116" s="61" t="s">
        <v>46</v>
      </c>
      <c r="J116" s="62"/>
      <c r="K116" s="82"/>
      <c r="L116" s="20"/>
      <c r="M116" s="82"/>
      <c r="N116" s="20"/>
      <c r="O116" s="20"/>
      <c r="P116" s="82"/>
      <c r="Q116" s="82"/>
      <c r="R116" s="82"/>
      <c r="S116" s="20"/>
      <c r="T116" s="20"/>
      <c r="U116" s="20"/>
      <c r="V116" s="20"/>
      <c r="W116" s="1"/>
    </row>
    <row r="117" spans="1:23" ht="23.25">
      <c r="A117" s="2"/>
      <c r="B117" s="17"/>
      <c r="C117" s="35"/>
      <c r="D117" s="35"/>
      <c r="E117" s="35"/>
      <c r="F117" s="35"/>
      <c r="G117" s="35"/>
      <c r="H117" s="60"/>
      <c r="I117" s="61" t="s">
        <v>40</v>
      </c>
      <c r="J117" s="62"/>
      <c r="K117" s="82">
        <f aca="true" t="shared" si="12" ref="K117:M118">SUM(K123+K152+K174)</f>
        <v>692461.0999999999</v>
      </c>
      <c r="L117" s="82">
        <f t="shared" si="12"/>
        <v>413503.5</v>
      </c>
      <c r="M117" s="82">
        <f t="shared" si="12"/>
        <v>156496</v>
      </c>
      <c r="N117" s="18"/>
      <c r="O117" s="18">
        <f>SUM(K117:N117)</f>
        <v>1262460.5999999999</v>
      </c>
      <c r="P117" s="82">
        <f>SUM(P123+P152+P174)</f>
        <v>61972.5</v>
      </c>
      <c r="Q117" s="82">
        <f>SUM(Q123+Q152+Q174)</f>
        <v>138500.8</v>
      </c>
      <c r="R117" s="18"/>
      <c r="S117" s="18">
        <f>SUM(P117:R117)</f>
        <v>200473.3</v>
      </c>
      <c r="T117" s="18">
        <f>SUM(S117,O117)</f>
        <v>1462933.9</v>
      </c>
      <c r="U117" s="18">
        <f>(O117/T117)*100</f>
        <v>86.29648954064157</v>
      </c>
      <c r="V117" s="18">
        <f>(S117/T117)*100</f>
        <v>13.703510459358418</v>
      </c>
      <c r="W117" s="1"/>
    </row>
    <row r="118" spans="1:23" ht="23.25">
      <c r="A118" s="2"/>
      <c r="B118" s="17"/>
      <c r="C118" s="35"/>
      <c r="D118" s="35"/>
      <c r="E118" s="35"/>
      <c r="F118" s="35"/>
      <c r="G118" s="35"/>
      <c r="H118" s="60"/>
      <c r="I118" s="61" t="s">
        <v>84</v>
      </c>
      <c r="J118" s="62"/>
      <c r="K118" s="82">
        <f t="shared" si="12"/>
        <v>646278.2</v>
      </c>
      <c r="L118" s="82">
        <f t="shared" si="12"/>
        <v>364646.1</v>
      </c>
      <c r="M118" s="82">
        <f t="shared" si="12"/>
        <v>147952.40000000002</v>
      </c>
      <c r="N118" s="20"/>
      <c r="O118" s="20">
        <f>SUM(K118:N118)</f>
        <v>1158876.7</v>
      </c>
      <c r="P118" s="82">
        <f>SUM(P124+P153+P175)</f>
        <v>75547</v>
      </c>
      <c r="Q118" s="82">
        <f>SUM(Q124+Q153+Q175)</f>
        <v>102657.2</v>
      </c>
      <c r="R118" s="82"/>
      <c r="S118" s="20">
        <f>SUM(P118:R118)</f>
        <v>178204.2</v>
      </c>
      <c r="T118" s="20">
        <f>SUM(S118+O118)</f>
        <v>1337080.9</v>
      </c>
      <c r="U118" s="20">
        <f>(O118/T118)*100</f>
        <v>86.67214526809859</v>
      </c>
      <c r="V118" s="20">
        <f>(S118/T118)*100</f>
        <v>13.327854731901414</v>
      </c>
      <c r="W118" s="1"/>
    </row>
    <row r="119" spans="1:23" ht="23.25">
      <c r="A119" s="2"/>
      <c r="B119" s="17"/>
      <c r="C119" s="35"/>
      <c r="D119" s="35"/>
      <c r="E119" s="35"/>
      <c r="F119" s="35"/>
      <c r="G119" s="35"/>
      <c r="H119" s="60"/>
      <c r="I119" s="61" t="s">
        <v>41</v>
      </c>
      <c r="J119" s="62"/>
      <c r="K119" s="82">
        <f>(K118/K117)*100</f>
        <v>93.33061452838291</v>
      </c>
      <c r="L119" s="20">
        <f>(L118/L117)*100</f>
        <v>88.18452564488571</v>
      </c>
      <c r="M119" s="82">
        <f>(M118/M117)*100</f>
        <v>94.54069113587569</v>
      </c>
      <c r="N119" s="20"/>
      <c r="O119" s="20">
        <f>(O118/O117)*100</f>
        <v>91.79507859492804</v>
      </c>
      <c r="P119" s="82">
        <f>(P118/P117)*100</f>
        <v>121.90407035378594</v>
      </c>
      <c r="Q119" s="82">
        <f>SUM(Q118/Q117*100)</f>
        <v>74.1202938899992</v>
      </c>
      <c r="R119" s="82"/>
      <c r="S119" s="20">
        <f>(S118/S117)*100</f>
        <v>88.8917377027265</v>
      </c>
      <c r="T119" s="20">
        <f>(T118/T117)*100</f>
        <v>91.39721897209436</v>
      </c>
      <c r="U119" s="20"/>
      <c r="V119" s="20"/>
      <c r="W119" s="1"/>
    </row>
    <row r="120" spans="1:23" ht="23.25">
      <c r="A120" s="2"/>
      <c r="B120" s="17"/>
      <c r="C120" s="35"/>
      <c r="D120" s="35"/>
      <c r="E120" s="35"/>
      <c r="F120" s="35"/>
      <c r="G120" s="35"/>
      <c r="H120" s="60"/>
      <c r="I120" s="61"/>
      <c r="J120" s="62"/>
      <c r="K120" s="82"/>
      <c r="L120" s="20"/>
      <c r="M120" s="82"/>
      <c r="N120" s="20"/>
      <c r="O120" s="20"/>
      <c r="P120" s="82"/>
      <c r="Q120" s="82"/>
      <c r="R120" s="82"/>
      <c r="S120" s="20"/>
      <c r="T120" s="20"/>
      <c r="U120" s="20"/>
      <c r="V120" s="20"/>
      <c r="W120" s="1"/>
    </row>
    <row r="121" spans="1:23" ht="23.25">
      <c r="A121" s="2"/>
      <c r="B121" s="17"/>
      <c r="C121" s="35"/>
      <c r="D121" s="35"/>
      <c r="E121" s="35"/>
      <c r="F121" s="35" t="s">
        <v>59</v>
      </c>
      <c r="G121" s="35"/>
      <c r="H121" s="60"/>
      <c r="I121" s="69" t="s">
        <v>83</v>
      </c>
      <c r="J121" s="62"/>
      <c r="K121" s="82"/>
      <c r="L121" s="20"/>
      <c r="M121" s="82"/>
      <c r="N121" s="20"/>
      <c r="O121" s="20"/>
      <c r="P121" s="82"/>
      <c r="Q121" s="82"/>
      <c r="R121" s="82"/>
      <c r="S121" s="20"/>
      <c r="T121" s="20"/>
      <c r="U121" s="20"/>
      <c r="V121" s="20"/>
      <c r="W121" s="1"/>
    </row>
    <row r="122" spans="1:23" ht="23.25">
      <c r="A122" s="2"/>
      <c r="B122" s="52"/>
      <c r="C122" s="35"/>
      <c r="D122" s="35"/>
      <c r="E122" s="35"/>
      <c r="F122" s="35"/>
      <c r="G122" s="35"/>
      <c r="H122" s="60"/>
      <c r="I122" s="61" t="s">
        <v>60</v>
      </c>
      <c r="J122" s="62"/>
      <c r="K122" s="19"/>
      <c r="L122" s="20"/>
      <c r="M122" s="21"/>
      <c r="N122" s="23"/>
      <c r="O122" s="23"/>
      <c r="P122" s="24"/>
      <c r="Q122" s="19"/>
      <c r="R122" s="80"/>
      <c r="S122" s="23"/>
      <c r="T122" s="23"/>
      <c r="U122" s="23"/>
      <c r="V122" s="20"/>
      <c r="W122" s="1"/>
    </row>
    <row r="123" spans="1:23" ht="23.25">
      <c r="A123" s="2"/>
      <c r="B123" s="47"/>
      <c r="C123" s="35"/>
      <c r="D123" s="35"/>
      <c r="E123" s="35"/>
      <c r="F123" s="35"/>
      <c r="G123" s="35"/>
      <c r="H123" s="60"/>
      <c r="I123" s="61" t="s">
        <v>40</v>
      </c>
      <c r="J123" s="62"/>
      <c r="K123" s="23">
        <f aca="true" t="shared" si="13" ref="K123:M124">SUM(K128+K146)</f>
        <v>13674.1</v>
      </c>
      <c r="L123" s="24">
        <f t="shared" si="13"/>
        <v>174.9</v>
      </c>
      <c r="M123" s="19">
        <f t="shared" si="13"/>
        <v>4448.4</v>
      </c>
      <c r="N123" s="23"/>
      <c r="O123" s="23">
        <f>SUM(K123:N123)</f>
        <v>18297.4</v>
      </c>
      <c r="P123" s="80">
        <f>SUM(P128+P146)</f>
        <v>0</v>
      </c>
      <c r="Q123" s="24">
        <f>SUM(Q128+Q146)</f>
        <v>34163.6</v>
      </c>
      <c r="R123" s="80"/>
      <c r="S123" s="23">
        <f>SUM(S128+S133)</f>
        <v>34163.6</v>
      </c>
      <c r="T123" s="23">
        <f>SUM(S123+O123)</f>
        <v>52461</v>
      </c>
      <c r="U123" s="23">
        <f>(O123/T123)*100</f>
        <v>34.878099921846704</v>
      </c>
      <c r="V123" s="20">
        <f>(S123/T123)*100</f>
        <v>65.12190007815329</v>
      </c>
      <c r="W123" s="1"/>
    </row>
    <row r="124" spans="1:23" ht="23.25">
      <c r="A124" s="2"/>
      <c r="B124" s="47"/>
      <c r="C124" s="35"/>
      <c r="D124" s="35"/>
      <c r="E124" s="35"/>
      <c r="F124" s="35"/>
      <c r="G124" s="35"/>
      <c r="H124" s="60"/>
      <c r="I124" s="61" t="s">
        <v>84</v>
      </c>
      <c r="J124" s="62"/>
      <c r="K124" s="23">
        <f t="shared" si="13"/>
        <v>11559.7</v>
      </c>
      <c r="L124" s="24">
        <f t="shared" si="13"/>
        <v>610.3</v>
      </c>
      <c r="M124" s="19">
        <f t="shared" si="13"/>
        <v>14634.3</v>
      </c>
      <c r="N124" s="23"/>
      <c r="O124" s="23">
        <f>SUM(K124:N124)</f>
        <v>26804.3</v>
      </c>
      <c r="P124" s="80">
        <f>SUM(P129+P147)</f>
        <v>0</v>
      </c>
      <c r="Q124" s="24">
        <f>SUM(Q129+Q147)</f>
        <v>22098.9</v>
      </c>
      <c r="R124" s="80"/>
      <c r="S124" s="23">
        <f>SUM(S129+S134)</f>
        <v>22098.9</v>
      </c>
      <c r="T124" s="23">
        <f>SUM(S124+O124)</f>
        <v>48903.2</v>
      </c>
      <c r="U124" s="23">
        <f>(O124/T124)*100</f>
        <v>54.810932617906396</v>
      </c>
      <c r="V124" s="20">
        <f>(S124/T124)*100</f>
        <v>45.18906738209361</v>
      </c>
      <c r="W124" s="1"/>
    </row>
    <row r="125" spans="1:23" ht="23.25">
      <c r="A125" s="2"/>
      <c r="B125" s="47"/>
      <c r="C125" s="85"/>
      <c r="D125" s="85"/>
      <c r="E125" s="85"/>
      <c r="F125" s="85"/>
      <c r="G125" s="85"/>
      <c r="H125" s="61"/>
      <c r="I125" s="61" t="s">
        <v>41</v>
      </c>
      <c r="J125" s="62"/>
      <c r="K125" s="18">
        <f>(K124/K123)*100</f>
        <v>84.5371907474715</v>
      </c>
      <c r="L125" s="18">
        <f>(L124/L123)*100</f>
        <v>348.9422527158376</v>
      </c>
      <c r="M125" s="18">
        <f>(M124/M123)*100</f>
        <v>328.97895872673325</v>
      </c>
      <c r="N125" s="18"/>
      <c r="O125" s="18">
        <f>(O124/O123)*100</f>
        <v>146.49239782701366</v>
      </c>
      <c r="P125" s="18"/>
      <c r="Q125" s="18">
        <f>SUM(Q124/Q123*100)</f>
        <v>64.68551323631</v>
      </c>
      <c r="R125" s="18"/>
      <c r="S125" s="18">
        <f>(S124/S123)*100</f>
        <v>64.68551323631</v>
      </c>
      <c r="T125" s="18">
        <f>(T124/T123)*100</f>
        <v>93.21820018680543</v>
      </c>
      <c r="U125" s="18"/>
      <c r="V125" s="18"/>
      <c r="W125" s="1"/>
    </row>
    <row r="126" spans="1:23" ht="23.25">
      <c r="A126" s="2"/>
      <c r="B126" s="47"/>
      <c r="C126" s="85"/>
      <c r="D126" s="85"/>
      <c r="E126" s="85"/>
      <c r="F126" s="85"/>
      <c r="G126" s="85"/>
      <c r="H126" s="61"/>
      <c r="I126" s="61"/>
      <c r="J126" s="62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"/>
    </row>
    <row r="127" spans="1:23" ht="23.25">
      <c r="A127" s="2"/>
      <c r="B127" s="52"/>
      <c r="C127" s="52"/>
      <c r="D127" s="52"/>
      <c r="E127" s="52"/>
      <c r="F127" s="52"/>
      <c r="G127" s="52" t="s">
        <v>49</v>
      </c>
      <c r="H127" s="60"/>
      <c r="I127" s="61" t="s">
        <v>50</v>
      </c>
      <c r="J127" s="62"/>
      <c r="K127" s="82"/>
      <c r="L127" s="20"/>
      <c r="M127" s="82"/>
      <c r="N127" s="20"/>
      <c r="O127" s="20"/>
      <c r="P127" s="82"/>
      <c r="Q127" s="82"/>
      <c r="R127" s="82"/>
      <c r="S127" s="20"/>
      <c r="T127" s="20"/>
      <c r="U127" s="20"/>
      <c r="V127" s="20"/>
      <c r="W127" s="1"/>
    </row>
    <row r="128" spans="1:23" ht="23.25">
      <c r="A128" s="2"/>
      <c r="B128" s="47"/>
      <c r="C128" s="52"/>
      <c r="D128" s="52"/>
      <c r="E128" s="52"/>
      <c r="F128" s="52"/>
      <c r="G128" s="52"/>
      <c r="H128" s="60"/>
      <c r="I128" s="61" t="s">
        <v>40</v>
      </c>
      <c r="J128" s="62"/>
      <c r="K128" s="82"/>
      <c r="L128" s="20"/>
      <c r="M128" s="82"/>
      <c r="N128" s="20"/>
      <c r="O128" s="20"/>
      <c r="P128" s="82"/>
      <c r="Q128" s="82">
        <v>34163.6</v>
      </c>
      <c r="R128" s="82"/>
      <c r="S128" s="20">
        <f>SUM(P128:R128)</f>
        <v>34163.6</v>
      </c>
      <c r="T128" s="20">
        <f>SUM(S128+O128)</f>
        <v>34163.6</v>
      </c>
      <c r="U128" s="20"/>
      <c r="V128" s="20">
        <f>(S128/T128)*100</f>
        <v>100</v>
      </c>
      <c r="W128" s="1"/>
    </row>
    <row r="129" spans="1:23" ht="23.25">
      <c r="A129" s="2"/>
      <c r="B129" s="47"/>
      <c r="C129" s="85"/>
      <c r="D129" s="85"/>
      <c r="E129" s="85"/>
      <c r="F129" s="85"/>
      <c r="G129" s="85"/>
      <c r="H129" s="61"/>
      <c r="I129" s="61" t="s">
        <v>84</v>
      </c>
      <c r="J129" s="62"/>
      <c r="K129" s="18"/>
      <c r="L129" s="18"/>
      <c r="M129" s="18"/>
      <c r="N129" s="18"/>
      <c r="O129" s="18"/>
      <c r="P129" s="18"/>
      <c r="Q129" s="18">
        <v>22098.9</v>
      </c>
      <c r="R129" s="18"/>
      <c r="S129" s="18">
        <f>SUM(P129:R129)</f>
        <v>22098.9</v>
      </c>
      <c r="T129" s="18">
        <f>SUM(S129+O129)</f>
        <v>22098.9</v>
      </c>
      <c r="U129" s="18"/>
      <c r="V129" s="18">
        <f>(S129/T129)*100</f>
        <v>100</v>
      </c>
      <c r="W129" s="1"/>
    </row>
    <row r="130" spans="1:23" ht="23.25">
      <c r="A130" s="2"/>
      <c r="B130" s="47"/>
      <c r="C130" s="52"/>
      <c r="D130" s="52"/>
      <c r="E130" s="52"/>
      <c r="F130" s="52"/>
      <c r="G130" s="52"/>
      <c r="H130" s="60"/>
      <c r="I130" s="61" t="s">
        <v>41</v>
      </c>
      <c r="J130" s="62"/>
      <c r="K130" s="82"/>
      <c r="L130" s="20"/>
      <c r="M130" s="82"/>
      <c r="N130" s="20"/>
      <c r="O130" s="20"/>
      <c r="P130" s="82"/>
      <c r="Q130" s="82">
        <f>SUM(Q129/Q128*100)</f>
        <v>64.68551323631</v>
      </c>
      <c r="R130" s="82"/>
      <c r="S130" s="20">
        <f>(S129/S128)*100</f>
        <v>64.68551323631</v>
      </c>
      <c r="T130" s="20">
        <f>(T129/T128)*100</f>
        <v>64.68551323631</v>
      </c>
      <c r="U130" s="20"/>
      <c r="V130" s="20"/>
      <c r="W130" s="1"/>
    </row>
    <row r="131" spans="1:23" ht="23.25">
      <c r="A131" s="2"/>
      <c r="B131" s="47"/>
      <c r="C131" s="52"/>
      <c r="D131" s="52"/>
      <c r="E131" s="52"/>
      <c r="F131" s="52"/>
      <c r="G131" s="52"/>
      <c r="H131" s="60"/>
      <c r="I131" s="61"/>
      <c r="J131" s="62"/>
      <c r="K131" s="82"/>
      <c r="L131" s="20"/>
      <c r="M131" s="82"/>
      <c r="N131" s="20"/>
      <c r="O131" s="20"/>
      <c r="P131" s="82"/>
      <c r="Q131" s="82"/>
      <c r="R131" s="82"/>
      <c r="S131" s="20"/>
      <c r="T131" s="20"/>
      <c r="U131" s="20"/>
      <c r="V131" s="20"/>
      <c r="W131" s="1"/>
    </row>
    <row r="132" spans="1:23" ht="23.25">
      <c r="A132" s="2"/>
      <c r="B132" s="47"/>
      <c r="C132" s="52"/>
      <c r="D132" s="52"/>
      <c r="E132" s="52"/>
      <c r="F132" s="52"/>
      <c r="G132" s="52"/>
      <c r="H132" s="60"/>
      <c r="I132" s="61"/>
      <c r="J132" s="62"/>
      <c r="K132" s="82"/>
      <c r="L132" s="20"/>
      <c r="M132" s="82"/>
      <c r="N132" s="20"/>
      <c r="O132" s="20"/>
      <c r="P132" s="82"/>
      <c r="Q132" s="82"/>
      <c r="R132" s="82"/>
      <c r="S132" s="20"/>
      <c r="T132" s="20"/>
      <c r="U132" s="20"/>
      <c r="V132" s="20"/>
      <c r="W132" s="1"/>
    </row>
    <row r="133" spans="1:23" ht="23.25">
      <c r="A133" s="2"/>
      <c r="B133" s="47"/>
      <c r="C133" s="52"/>
      <c r="D133" s="52"/>
      <c r="E133" s="52"/>
      <c r="F133" s="52"/>
      <c r="G133" s="52"/>
      <c r="H133" s="60"/>
      <c r="I133" s="61"/>
      <c r="J133" s="62"/>
      <c r="K133" s="82"/>
      <c r="L133" s="20"/>
      <c r="M133" s="82"/>
      <c r="N133" s="20"/>
      <c r="O133" s="20"/>
      <c r="P133" s="82"/>
      <c r="Q133" s="82"/>
      <c r="R133" s="82"/>
      <c r="S133" s="20"/>
      <c r="T133" s="20"/>
      <c r="U133" s="20"/>
      <c r="V133" s="20"/>
      <c r="W133" s="1"/>
    </row>
    <row r="134" spans="1:23" ht="23.25">
      <c r="A134" s="2"/>
      <c r="B134" s="47"/>
      <c r="C134" s="52"/>
      <c r="D134" s="52"/>
      <c r="E134" s="52"/>
      <c r="F134" s="52"/>
      <c r="G134" s="52"/>
      <c r="H134" s="60"/>
      <c r="I134" s="61"/>
      <c r="J134" s="62"/>
      <c r="K134" s="82"/>
      <c r="L134" s="20"/>
      <c r="M134" s="82"/>
      <c r="N134" s="20"/>
      <c r="O134" s="20"/>
      <c r="P134" s="82"/>
      <c r="Q134" s="82"/>
      <c r="R134" s="82"/>
      <c r="S134" s="20"/>
      <c r="T134" s="20"/>
      <c r="U134" s="20"/>
      <c r="V134" s="20"/>
      <c r="W134" s="1"/>
    </row>
    <row r="135" spans="1:23" ht="23.25">
      <c r="A135" s="2"/>
      <c r="B135" s="53"/>
      <c r="C135" s="86"/>
      <c r="D135" s="86"/>
      <c r="E135" s="86"/>
      <c r="F135" s="86"/>
      <c r="G135" s="86"/>
      <c r="H135" s="66"/>
      <c r="I135" s="67"/>
      <c r="J135" s="68"/>
      <c r="K135" s="83"/>
      <c r="L135" s="59"/>
      <c r="M135" s="83"/>
      <c r="N135" s="59"/>
      <c r="O135" s="59"/>
      <c r="P135" s="83"/>
      <c r="Q135" s="83"/>
      <c r="R135" s="83"/>
      <c r="S135" s="59"/>
      <c r="T135" s="59"/>
      <c r="U135" s="59"/>
      <c r="V135" s="59"/>
      <c r="W135" s="1"/>
    </row>
    <row r="136" spans="1:23" ht="23.25">
      <c r="A136" s="71"/>
      <c r="B136" s="71"/>
      <c r="C136" s="71"/>
      <c r="D136" s="71"/>
      <c r="E136" s="71"/>
      <c r="F136" s="71"/>
      <c r="G136" s="78"/>
      <c r="H136" s="69"/>
      <c r="I136" s="69"/>
      <c r="J136" s="69"/>
      <c r="K136" s="79"/>
      <c r="L136" s="79"/>
      <c r="M136" s="79"/>
      <c r="N136" s="79"/>
      <c r="O136" s="79"/>
      <c r="P136" s="79"/>
      <c r="Q136" s="79"/>
      <c r="R136" s="79"/>
      <c r="S136" s="79"/>
      <c r="T136" s="79"/>
      <c r="U136" s="75"/>
      <c r="V136" s="75"/>
      <c r="W136" s="70"/>
    </row>
    <row r="137" spans="1:23" ht="23.25">
      <c r="A137" s="1"/>
      <c r="B137" s="49"/>
      <c r="C137" s="49"/>
      <c r="D137" s="49"/>
      <c r="E137" s="49"/>
      <c r="F137" s="49"/>
      <c r="G137" s="2"/>
      <c r="H137" s="2"/>
      <c r="I137" s="2"/>
      <c r="J137" s="2"/>
      <c r="K137" s="1"/>
      <c r="L137" s="1"/>
      <c r="M137" s="1"/>
      <c r="N137" s="1"/>
      <c r="O137" s="1"/>
      <c r="P137" s="1"/>
      <c r="Q137" s="1"/>
      <c r="R137" s="1"/>
      <c r="S137" s="4"/>
      <c r="T137" s="4"/>
      <c r="U137" s="4"/>
      <c r="V137" s="4" t="s">
        <v>76</v>
      </c>
      <c r="W137" s="1"/>
    </row>
    <row r="138" spans="1:23" ht="23.25">
      <c r="A138" s="1"/>
      <c r="B138" s="54" t="s">
        <v>32</v>
      </c>
      <c r="C138" s="55"/>
      <c r="D138" s="55"/>
      <c r="E138" s="55"/>
      <c r="F138" s="55"/>
      <c r="G138" s="55"/>
      <c r="H138" s="8"/>
      <c r="I138" s="9"/>
      <c r="J138" s="50"/>
      <c r="K138" s="11" t="s">
        <v>1</v>
      </c>
      <c r="L138" s="11"/>
      <c r="M138" s="11"/>
      <c r="N138" s="11"/>
      <c r="O138" s="11"/>
      <c r="P138" s="12" t="s">
        <v>2</v>
      </c>
      <c r="Q138" s="11"/>
      <c r="R138" s="11"/>
      <c r="S138" s="11"/>
      <c r="T138" s="12" t="s">
        <v>34</v>
      </c>
      <c r="U138" s="11"/>
      <c r="V138" s="13"/>
      <c r="W138" s="1"/>
    </row>
    <row r="139" spans="1:23" ht="23.25">
      <c r="A139" s="1"/>
      <c r="B139" s="14" t="s">
        <v>33</v>
      </c>
      <c r="C139" s="15"/>
      <c r="D139" s="15"/>
      <c r="E139" s="15"/>
      <c r="F139" s="15"/>
      <c r="G139" s="16"/>
      <c r="H139" s="17"/>
      <c r="I139" s="2"/>
      <c r="J139" s="48"/>
      <c r="K139" s="19"/>
      <c r="L139" s="20"/>
      <c r="M139" s="21"/>
      <c r="N139" s="22"/>
      <c r="O139" s="23"/>
      <c r="P139" s="24"/>
      <c r="Q139" s="19"/>
      <c r="R139" s="25"/>
      <c r="S139" s="23"/>
      <c r="T139" s="23"/>
      <c r="U139" s="26" t="s">
        <v>3</v>
      </c>
      <c r="V139" s="27"/>
      <c r="W139" s="1"/>
    </row>
    <row r="140" spans="1:23" ht="23.25">
      <c r="A140" s="1"/>
      <c r="B140" s="17"/>
      <c r="C140" s="28"/>
      <c r="D140" s="28"/>
      <c r="E140" s="28"/>
      <c r="F140" s="29"/>
      <c r="G140" s="28"/>
      <c r="H140" s="17"/>
      <c r="I140" s="30" t="s">
        <v>4</v>
      </c>
      <c r="J140" s="48"/>
      <c r="K140" s="31" t="s">
        <v>5</v>
      </c>
      <c r="L140" s="32" t="s">
        <v>6</v>
      </c>
      <c r="M140" s="33" t="s">
        <v>5</v>
      </c>
      <c r="N140" s="22" t="s">
        <v>7</v>
      </c>
      <c r="O140" s="20"/>
      <c r="P140" s="34" t="s">
        <v>8</v>
      </c>
      <c r="Q140" s="31" t="s">
        <v>9</v>
      </c>
      <c r="R140" s="25" t="s">
        <v>29</v>
      </c>
      <c r="S140" s="23"/>
      <c r="T140" s="23"/>
      <c r="U140" s="23"/>
      <c r="V140" s="32"/>
      <c r="W140" s="1"/>
    </row>
    <row r="141" spans="1:23" ht="23.25">
      <c r="A141" s="1"/>
      <c r="B141" s="35" t="s">
        <v>23</v>
      </c>
      <c r="C141" s="35" t="s">
        <v>24</v>
      </c>
      <c r="D141" s="35" t="s">
        <v>25</v>
      </c>
      <c r="E141" s="35" t="s">
        <v>26</v>
      </c>
      <c r="F141" s="35" t="s">
        <v>27</v>
      </c>
      <c r="G141" s="35" t="s">
        <v>28</v>
      </c>
      <c r="H141" s="17"/>
      <c r="I141" s="30"/>
      <c r="J141" s="48"/>
      <c r="K141" s="31" t="s">
        <v>10</v>
      </c>
      <c r="L141" s="32" t="s">
        <v>11</v>
      </c>
      <c r="M141" s="33" t="s">
        <v>12</v>
      </c>
      <c r="N141" s="22" t="s">
        <v>13</v>
      </c>
      <c r="O141" s="32" t="s">
        <v>14</v>
      </c>
      <c r="P141" s="34" t="s">
        <v>15</v>
      </c>
      <c r="Q141" s="31" t="s">
        <v>16</v>
      </c>
      <c r="R141" s="25" t="s">
        <v>30</v>
      </c>
      <c r="S141" s="22" t="s">
        <v>14</v>
      </c>
      <c r="T141" s="22" t="s">
        <v>17</v>
      </c>
      <c r="U141" s="22" t="s">
        <v>18</v>
      </c>
      <c r="V141" s="32" t="s">
        <v>19</v>
      </c>
      <c r="W141" s="1"/>
    </row>
    <row r="142" spans="1:23" ht="23.25">
      <c r="A142" s="1"/>
      <c r="B142" s="36"/>
      <c r="C142" s="36"/>
      <c r="D142" s="36"/>
      <c r="E142" s="36"/>
      <c r="F142" s="36"/>
      <c r="G142" s="36"/>
      <c r="H142" s="36"/>
      <c r="I142" s="37"/>
      <c r="J142" s="51"/>
      <c r="K142" s="39"/>
      <c r="L142" s="40"/>
      <c r="M142" s="41"/>
      <c r="N142" s="42"/>
      <c r="O142" s="43"/>
      <c r="P142" s="44" t="s">
        <v>20</v>
      </c>
      <c r="Q142" s="39"/>
      <c r="R142" s="45"/>
      <c r="S142" s="43"/>
      <c r="T142" s="43"/>
      <c r="U142" s="43"/>
      <c r="V142" s="46"/>
      <c r="W142" s="1"/>
    </row>
    <row r="143" spans="1:23" ht="23.25">
      <c r="A143" s="2"/>
      <c r="B143" s="47"/>
      <c r="C143" s="47"/>
      <c r="D143" s="47"/>
      <c r="E143" s="47"/>
      <c r="F143" s="47"/>
      <c r="G143" s="47"/>
      <c r="H143" s="60"/>
      <c r="I143" s="61"/>
      <c r="J143" s="62"/>
      <c r="K143" s="82"/>
      <c r="L143" s="20"/>
      <c r="M143" s="82"/>
      <c r="N143" s="20"/>
      <c r="O143" s="20"/>
      <c r="P143" s="82"/>
      <c r="Q143" s="82"/>
      <c r="R143" s="82"/>
      <c r="S143" s="20"/>
      <c r="T143" s="20"/>
      <c r="U143" s="20"/>
      <c r="V143" s="20"/>
      <c r="W143" s="1"/>
    </row>
    <row r="144" spans="1:23" ht="23.25">
      <c r="A144" s="2"/>
      <c r="B144" s="35" t="s">
        <v>52</v>
      </c>
      <c r="C144" s="35" t="s">
        <v>42</v>
      </c>
      <c r="D144" s="35" t="s">
        <v>44</v>
      </c>
      <c r="E144" s="35" t="s">
        <v>45</v>
      </c>
      <c r="F144" s="35" t="s">
        <v>59</v>
      </c>
      <c r="G144" s="52" t="s">
        <v>51</v>
      </c>
      <c r="H144" s="60"/>
      <c r="I144" s="61" t="s">
        <v>80</v>
      </c>
      <c r="J144" s="62"/>
      <c r="K144" s="82"/>
      <c r="L144" s="20"/>
      <c r="M144" s="82"/>
      <c r="N144" s="20"/>
      <c r="O144" s="20"/>
      <c r="P144" s="82"/>
      <c r="Q144" s="82"/>
      <c r="R144" s="82"/>
      <c r="S144" s="20"/>
      <c r="T144" s="20"/>
      <c r="U144" s="20"/>
      <c r="V144" s="20"/>
      <c r="W144" s="1"/>
    </row>
    <row r="145" spans="1:23" ht="23.25">
      <c r="A145" s="2"/>
      <c r="B145" s="17"/>
      <c r="C145" s="17"/>
      <c r="D145" s="17"/>
      <c r="E145" s="17"/>
      <c r="F145" s="17"/>
      <c r="G145" s="52"/>
      <c r="H145" s="60"/>
      <c r="I145" s="61" t="s">
        <v>79</v>
      </c>
      <c r="J145" s="62"/>
      <c r="K145" s="82"/>
      <c r="L145" s="20"/>
      <c r="M145" s="82"/>
      <c r="N145" s="20"/>
      <c r="O145" s="20"/>
      <c r="P145" s="82"/>
      <c r="Q145" s="82"/>
      <c r="R145" s="82"/>
      <c r="S145" s="20"/>
      <c r="T145" s="20"/>
      <c r="U145" s="20"/>
      <c r="V145" s="20"/>
      <c r="W145" s="1"/>
    </row>
    <row r="146" spans="1:23" ht="23.25">
      <c r="A146" s="2"/>
      <c r="B146" s="17"/>
      <c r="C146" s="17"/>
      <c r="D146" s="17"/>
      <c r="E146" s="17"/>
      <c r="F146" s="17"/>
      <c r="G146" s="52"/>
      <c r="H146" s="60"/>
      <c r="I146" s="61" t="s">
        <v>40</v>
      </c>
      <c r="J146" s="62"/>
      <c r="K146" s="82">
        <v>13674.1</v>
      </c>
      <c r="L146" s="20">
        <v>174.9</v>
      </c>
      <c r="M146" s="82">
        <v>4448.4</v>
      </c>
      <c r="N146" s="20"/>
      <c r="O146" s="20">
        <f>SUM(K146:N146)</f>
        <v>18297.4</v>
      </c>
      <c r="P146" s="82"/>
      <c r="Q146" s="82"/>
      <c r="R146" s="82"/>
      <c r="S146" s="20">
        <f>SUM(P146:R146)</f>
        <v>0</v>
      </c>
      <c r="T146" s="20">
        <f>SUM(S146+O146)</f>
        <v>18297.4</v>
      </c>
      <c r="U146" s="20">
        <f>(O146/T146)*100</f>
        <v>100</v>
      </c>
      <c r="V146" s="20"/>
      <c r="W146" s="1"/>
    </row>
    <row r="147" spans="1:23" ht="23.25">
      <c r="A147" s="2"/>
      <c r="B147" s="17"/>
      <c r="C147" s="17"/>
      <c r="D147" s="17"/>
      <c r="E147" s="17"/>
      <c r="F147" s="17"/>
      <c r="G147" s="52"/>
      <c r="H147" s="60"/>
      <c r="I147" s="61" t="s">
        <v>84</v>
      </c>
      <c r="J147" s="62"/>
      <c r="K147" s="82">
        <v>11559.7</v>
      </c>
      <c r="L147" s="20">
        <v>610.3</v>
      </c>
      <c r="M147" s="82">
        <v>14634.3</v>
      </c>
      <c r="N147" s="20"/>
      <c r="O147" s="20">
        <f>SUM(K147:N147)</f>
        <v>26804.3</v>
      </c>
      <c r="P147" s="82"/>
      <c r="Q147" s="82"/>
      <c r="R147" s="82"/>
      <c r="S147" s="20">
        <f>SUM(P147:R147)</f>
        <v>0</v>
      </c>
      <c r="T147" s="20">
        <f>SUM(S147+O147)</f>
        <v>26804.3</v>
      </c>
      <c r="U147" s="20">
        <f>(O147/T147)*100</f>
        <v>100</v>
      </c>
      <c r="V147" s="20"/>
      <c r="W147" s="1"/>
    </row>
    <row r="148" spans="1:23" ht="23.25">
      <c r="A148" s="2"/>
      <c r="B148" s="17"/>
      <c r="C148" s="17"/>
      <c r="D148" s="17"/>
      <c r="E148" s="17"/>
      <c r="F148" s="17"/>
      <c r="G148" s="35"/>
      <c r="H148" s="60"/>
      <c r="I148" s="61" t="s">
        <v>41</v>
      </c>
      <c r="J148" s="62"/>
      <c r="K148" s="82">
        <f>(K147/K146)*100</f>
        <v>84.5371907474715</v>
      </c>
      <c r="L148" s="20">
        <f>(L147/L146)*100</f>
        <v>348.9422527158376</v>
      </c>
      <c r="M148" s="82">
        <f>(M147/M146)*100</f>
        <v>328.97895872673325</v>
      </c>
      <c r="N148" s="20"/>
      <c r="O148" s="20">
        <f>(O147/O146)*100</f>
        <v>146.49239782701366</v>
      </c>
      <c r="P148" s="20"/>
      <c r="Q148" s="20"/>
      <c r="R148" s="82"/>
      <c r="S148" s="20"/>
      <c r="T148" s="20">
        <f>(T147/T146)*100</f>
        <v>146.49239782701366</v>
      </c>
      <c r="U148" s="20"/>
      <c r="V148" s="20"/>
      <c r="W148" s="1"/>
    </row>
    <row r="149" spans="1:23" ht="23.25">
      <c r="A149" s="2"/>
      <c r="B149" s="17"/>
      <c r="C149" s="17"/>
      <c r="D149" s="17"/>
      <c r="E149" s="17"/>
      <c r="F149" s="17"/>
      <c r="G149" s="35"/>
      <c r="H149" s="60"/>
      <c r="I149" s="61"/>
      <c r="J149" s="62"/>
      <c r="K149" s="82"/>
      <c r="L149" s="20"/>
      <c r="M149" s="82"/>
      <c r="N149" s="20"/>
      <c r="O149" s="20"/>
      <c r="P149" s="82"/>
      <c r="Q149" s="82"/>
      <c r="R149" s="82"/>
      <c r="S149" s="20"/>
      <c r="T149" s="20"/>
      <c r="U149" s="20"/>
      <c r="V149" s="20"/>
      <c r="W149" s="1"/>
    </row>
    <row r="150" spans="1:23" ht="23.25">
      <c r="A150" s="2"/>
      <c r="B150" s="17"/>
      <c r="C150" s="17"/>
      <c r="D150" s="17"/>
      <c r="E150" s="17"/>
      <c r="F150" s="35" t="s">
        <v>61</v>
      </c>
      <c r="G150" s="35"/>
      <c r="H150" s="60"/>
      <c r="I150" s="61" t="s">
        <v>78</v>
      </c>
      <c r="J150" s="62"/>
      <c r="K150" s="82"/>
      <c r="L150" s="20"/>
      <c r="M150" s="82"/>
      <c r="N150" s="20"/>
      <c r="O150" s="20"/>
      <c r="P150" s="82"/>
      <c r="Q150" s="82"/>
      <c r="R150" s="82"/>
      <c r="S150" s="20"/>
      <c r="T150" s="20"/>
      <c r="U150" s="20"/>
      <c r="V150" s="20"/>
      <c r="W150" s="1"/>
    </row>
    <row r="151" spans="1:23" ht="23.25">
      <c r="A151" s="2"/>
      <c r="B151" s="17"/>
      <c r="C151" s="17"/>
      <c r="D151" s="17"/>
      <c r="E151" s="17"/>
      <c r="F151" s="17"/>
      <c r="G151" s="35"/>
      <c r="H151" s="60"/>
      <c r="I151" s="61" t="s">
        <v>60</v>
      </c>
      <c r="J151" s="62"/>
      <c r="K151" s="82"/>
      <c r="L151" s="20"/>
      <c r="M151" s="82"/>
      <c r="N151" s="20"/>
      <c r="O151" s="20"/>
      <c r="P151" s="82"/>
      <c r="Q151" s="82"/>
      <c r="R151" s="82"/>
      <c r="S151" s="20"/>
      <c r="T151" s="20"/>
      <c r="U151" s="20"/>
      <c r="V151" s="20"/>
      <c r="W151" s="1"/>
    </row>
    <row r="152" spans="1:23" ht="23.25">
      <c r="A152" s="2"/>
      <c r="B152" s="17"/>
      <c r="C152" s="17"/>
      <c r="D152" s="17"/>
      <c r="E152" s="17"/>
      <c r="F152" s="17"/>
      <c r="G152" s="35"/>
      <c r="H152" s="60"/>
      <c r="I152" s="61" t="s">
        <v>40</v>
      </c>
      <c r="J152" s="62"/>
      <c r="K152" s="82">
        <f aca="true" t="shared" si="14" ref="K152:M153">SUM(K157,K162,K168)</f>
        <v>533140.2</v>
      </c>
      <c r="L152" s="82">
        <f t="shared" si="14"/>
        <v>403179.8</v>
      </c>
      <c r="M152" s="82">
        <f t="shared" si="14"/>
        <v>83173.7</v>
      </c>
      <c r="N152" s="20"/>
      <c r="O152" s="20">
        <f>SUM(K152:N152)</f>
        <v>1019493.7</v>
      </c>
      <c r="P152" s="82">
        <f>SUM(P157,P162,P168)</f>
        <v>61972.5</v>
      </c>
      <c r="Q152" s="82">
        <f>SUM(Q157,Q162,Q168)</f>
        <v>99146.7</v>
      </c>
      <c r="R152" s="82"/>
      <c r="S152" s="20">
        <f>SUM(P152:R152)</f>
        <v>161119.2</v>
      </c>
      <c r="T152" s="20">
        <f>SUM(S152+O152)+0.1</f>
        <v>1180613</v>
      </c>
      <c r="U152" s="20">
        <f>(O152/T152)*100</f>
        <v>86.35291158067885</v>
      </c>
      <c r="V152" s="20">
        <f>(S152/T152)*100</f>
        <v>13.647079949145063</v>
      </c>
      <c r="W152" s="1"/>
    </row>
    <row r="153" spans="1:23" ht="23.25">
      <c r="A153" s="2"/>
      <c r="B153" s="17"/>
      <c r="C153" s="17"/>
      <c r="D153" s="17"/>
      <c r="E153" s="17"/>
      <c r="F153" s="17"/>
      <c r="G153" s="35"/>
      <c r="H153" s="60"/>
      <c r="I153" s="61" t="s">
        <v>84</v>
      </c>
      <c r="J153" s="62"/>
      <c r="K153" s="82">
        <f t="shared" si="14"/>
        <v>502430.2</v>
      </c>
      <c r="L153" s="82">
        <f t="shared" si="14"/>
        <v>356189.7</v>
      </c>
      <c r="M153" s="82">
        <f t="shared" si="14"/>
        <v>69659.6</v>
      </c>
      <c r="N153" s="20"/>
      <c r="O153" s="20">
        <f>SUM(K153:N153)</f>
        <v>928279.5</v>
      </c>
      <c r="P153" s="82">
        <f>SUM(P158,P163,P169)</f>
        <v>75547</v>
      </c>
      <c r="Q153" s="82">
        <f>SUM(Q158,Q163,Q169)</f>
        <v>77834</v>
      </c>
      <c r="R153" s="82"/>
      <c r="S153" s="20">
        <f>SUM(P153:R153)</f>
        <v>153381</v>
      </c>
      <c r="T153" s="20">
        <f>SUM(S153+O153)</f>
        <v>1081660.5</v>
      </c>
      <c r="U153" s="20">
        <f>(O153/T153)*100</f>
        <v>85.81985752461146</v>
      </c>
      <c r="V153" s="20">
        <f>(S153/T153)*100</f>
        <v>14.180142475388536</v>
      </c>
      <c r="W153" s="1"/>
    </row>
    <row r="154" spans="1:23" ht="23.25">
      <c r="A154" s="2"/>
      <c r="B154" s="17"/>
      <c r="C154" s="17"/>
      <c r="D154" s="17"/>
      <c r="E154" s="17"/>
      <c r="F154" s="17"/>
      <c r="G154" s="35"/>
      <c r="H154" s="60"/>
      <c r="I154" s="61" t="s">
        <v>41</v>
      </c>
      <c r="J154" s="62"/>
      <c r="K154" s="82">
        <f>(K153/K152)*100</f>
        <v>94.23978908362191</v>
      </c>
      <c r="L154" s="20">
        <f>(L153/L152)*100</f>
        <v>88.34512542543055</v>
      </c>
      <c r="M154" s="82">
        <f>(M153/M152)*100</f>
        <v>83.75195524546822</v>
      </c>
      <c r="N154" s="20"/>
      <c r="O154" s="20">
        <f>(O153/O152)*100</f>
        <v>91.05299032254932</v>
      </c>
      <c r="P154" s="82">
        <f>(P153/P152)*100</f>
        <v>121.90407035378594</v>
      </c>
      <c r="Q154" s="82">
        <f>(Q153/Q152)*100</f>
        <v>78.50387355302799</v>
      </c>
      <c r="R154" s="82"/>
      <c r="S154" s="20">
        <f>(S153/S152)*100</f>
        <v>95.1972204430012</v>
      </c>
      <c r="T154" s="20">
        <f>(T153/T152)*100</f>
        <v>91.61854900801532</v>
      </c>
      <c r="U154" s="20"/>
      <c r="V154" s="20"/>
      <c r="W154" s="1"/>
    </row>
    <row r="155" spans="1:23" ht="23.25">
      <c r="A155" s="2"/>
      <c r="B155" s="17"/>
      <c r="C155" s="17"/>
      <c r="D155" s="17"/>
      <c r="E155" s="17"/>
      <c r="F155" s="17"/>
      <c r="G155" s="35"/>
      <c r="H155" s="60"/>
      <c r="I155" s="61"/>
      <c r="J155" s="62"/>
      <c r="K155" s="82"/>
      <c r="L155" s="20"/>
      <c r="M155" s="82"/>
      <c r="N155" s="20"/>
      <c r="O155" s="20"/>
      <c r="P155" s="82"/>
      <c r="Q155" s="82"/>
      <c r="R155" s="82"/>
      <c r="S155" s="20"/>
      <c r="T155" s="20"/>
      <c r="U155" s="20"/>
      <c r="V155" s="20"/>
      <c r="W155" s="1"/>
    </row>
    <row r="156" spans="1:23" ht="23.25">
      <c r="A156" s="2"/>
      <c r="B156" s="17"/>
      <c r="C156" s="17"/>
      <c r="D156" s="17"/>
      <c r="E156" s="17"/>
      <c r="F156" s="17"/>
      <c r="G156" s="35" t="s">
        <v>49</v>
      </c>
      <c r="H156" s="60"/>
      <c r="I156" s="61" t="s">
        <v>50</v>
      </c>
      <c r="J156" s="62"/>
      <c r="K156" s="82"/>
      <c r="L156" s="20"/>
      <c r="M156" s="82"/>
      <c r="N156" s="20"/>
      <c r="O156" s="20"/>
      <c r="P156" s="82"/>
      <c r="Q156" s="82"/>
      <c r="R156" s="82"/>
      <c r="S156" s="20"/>
      <c r="T156" s="20"/>
      <c r="U156" s="20"/>
      <c r="V156" s="20"/>
      <c r="W156" s="1"/>
    </row>
    <row r="157" spans="1:23" ht="23.25">
      <c r="A157" s="2"/>
      <c r="B157" s="47"/>
      <c r="C157" s="48"/>
      <c r="D157" s="48"/>
      <c r="E157" s="48"/>
      <c r="F157" s="17"/>
      <c r="G157" s="35"/>
      <c r="H157" s="60"/>
      <c r="I157" s="61" t="s">
        <v>40</v>
      </c>
      <c r="J157" s="62"/>
      <c r="K157" s="82"/>
      <c r="L157" s="20"/>
      <c r="M157" s="82"/>
      <c r="N157" s="20"/>
      <c r="O157" s="20"/>
      <c r="P157" s="82"/>
      <c r="Q157" s="82">
        <v>66943.5</v>
      </c>
      <c r="R157" s="82"/>
      <c r="S157" s="20">
        <f>SUM(P157:R157)</f>
        <v>66943.5</v>
      </c>
      <c r="T157" s="20">
        <f>SUM(S157+O157)</f>
        <v>66943.5</v>
      </c>
      <c r="U157" s="20"/>
      <c r="V157" s="20">
        <f>(S157/T157)*100</f>
        <v>100</v>
      </c>
      <c r="W157" s="1"/>
    </row>
    <row r="158" spans="1:23" ht="23.25">
      <c r="A158" s="2"/>
      <c r="B158" s="17"/>
      <c r="C158" s="17"/>
      <c r="D158" s="17"/>
      <c r="E158" s="17"/>
      <c r="F158" s="17"/>
      <c r="G158" s="35"/>
      <c r="H158" s="60"/>
      <c r="I158" s="61" t="s">
        <v>84</v>
      </c>
      <c r="J158" s="62"/>
      <c r="K158" s="82"/>
      <c r="L158" s="20"/>
      <c r="M158" s="82"/>
      <c r="N158" s="20"/>
      <c r="O158" s="20"/>
      <c r="P158" s="82"/>
      <c r="Q158" s="82">
        <v>39809.1</v>
      </c>
      <c r="R158" s="82"/>
      <c r="S158" s="20">
        <f>SUM(P158:R158)</f>
        <v>39809.1</v>
      </c>
      <c r="T158" s="20">
        <f>SUM(S158+O158)</f>
        <v>39809.1</v>
      </c>
      <c r="U158" s="20"/>
      <c r="V158" s="20">
        <f>(S158/T158)*100</f>
        <v>100</v>
      </c>
      <c r="W158" s="1"/>
    </row>
    <row r="159" spans="1:23" ht="23.25">
      <c r="A159" s="2"/>
      <c r="B159" s="17"/>
      <c r="C159" s="17"/>
      <c r="D159" s="17"/>
      <c r="E159" s="17"/>
      <c r="F159" s="17"/>
      <c r="G159" s="35"/>
      <c r="H159" s="60"/>
      <c r="I159" s="61" t="s">
        <v>41</v>
      </c>
      <c r="J159" s="62"/>
      <c r="K159" s="82"/>
      <c r="L159" s="20"/>
      <c r="M159" s="82"/>
      <c r="N159" s="20"/>
      <c r="O159" s="20"/>
      <c r="P159" s="82"/>
      <c r="Q159" s="82">
        <f>(Q158/Q157)*100</f>
        <v>59.46671446817092</v>
      </c>
      <c r="R159" s="82"/>
      <c r="S159" s="20">
        <f>(S158/S157)*100</f>
        <v>59.46671446817092</v>
      </c>
      <c r="T159" s="20">
        <f>(T158/T157)*100</f>
        <v>59.46671446817092</v>
      </c>
      <c r="U159" s="20"/>
      <c r="V159" s="20"/>
      <c r="W159" s="1"/>
    </row>
    <row r="160" spans="1:23" ht="23.25">
      <c r="A160" s="2"/>
      <c r="B160" s="17"/>
      <c r="C160" s="17"/>
      <c r="D160" s="17"/>
      <c r="E160" s="17"/>
      <c r="F160" s="17"/>
      <c r="G160" s="35"/>
      <c r="H160" s="60"/>
      <c r="I160" s="61"/>
      <c r="J160" s="62"/>
      <c r="K160" s="82"/>
      <c r="L160" s="20"/>
      <c r="M160" s="82"/>
      <c r="N160" s="20"/>
      <c r="O160" s="20"/>
      <c r="P160" s="82"/>
      <c r="Q160" s="82"/>
      <c r="R160" s="82"/>
      <c r="S160" s="20"/>
      <c r="T160" s="20"/>
      <c r="U160" s="20"/>
      <c r="V160" s="20"/>
      <c r="W160" s="1"/>
    </row>
    <row r="161" spans="1:23" ht="23.25">
      <c r="A161" s="2"/>
      <c r="B161" s="17"/>
      <c r="C161" s="17"/>
      <c r="D161" s="17"/>
      <c r="E161" s="17"/>
      <c r="F161" s="17"/>
      <c r="G161" s="35" t="s">
        <v>62</v>
      </c>
      <c r="H161" s="60"/>
      <c r="I161" s="61" t="s">
        <v>63</v>
      </c>
      <c r="J161" s="62"/>
      <c r="K161" s="82"/>
      <c r="L161" s="20"/>
      <c r="M161" s="82"/>
      <c r="N161" s="20"/>
      <c r="O161" s="20"/>
      <c r="P161" s="82"/>
      <c r="Q161" s="82"/>
      <c r="R161" s="82"/>
      <c r="S161" s="20"/>
      <c r="T161" s="20"/>
      <c r="U161" s="20"/>
      <c r="V161" s="20"/>
      <c r="W161" s="1"/>
    </row>
    <row r="162" spans="1:23" ht="23.25">
      <c r="A162" s="2"/>
      <c r="B162" s="17"/>
      <c r="C162" s="17"/>
      <c r="D162" s="17"/>
      <c r="E162" s="17"/>
      <c r="F162" s="17"/>
      <c r="G162" s="35"/>
      <c r="H162" s="60"/>
      <c r="I162" s="61" t="s">
        <v>40</v>
      </c>
      <c r="J162" s="62"/>
      <c r="K162" s="82"/>
      <c r="L162" s="20"/>
      <c r="M162" s="82"/>
      <c r="N162" s="20"/>
      <c r="O162" s="20"/>
      <c r="P162" s="82">
        <v>61972.5</v>
      </c>
      <c r="Q162" s="82">
        <v>32203.2</v>
      </c>
      <c r="R162" s="82"/>
      <c r="S162" s="20">
        <f>SUM(P162:R162)</f>
        <v>94175.7</v>
      </c>
      <c r="T162" s="20">
        <f>SUM(S162+O162)</f>
        <v>94175.7</v>
      </c>
      <c r="U162" s="20"/>
      <c r="V162" s="20">
        <f>(S162/T162)*100</f>
        <v>100</v>
      </c>
      <c r="W162" s="1"/>
    </row>
    <row r="163" spans="1:23" ht="23.25">
      <c r="A163" s="2"/>
      <c r="B163" s="17"/>
      <c r="C163" s="17"/>
      <c r="D163" s="17"/>
      <c r="E163" s="17"/>
      <c r="F163" s="88"/>
      <c r="G163" s="85"/>
      <c r="H163" s="61"/>
      <c r="I163" s="61" t="s">
        <v>84</v>
      </c>
      <c r="J163" s="62"/>
      <c r="K163" s="18"/>
      <c r="L163" s="18"/>
      <c r="M163" s="18"/>
      <c r="N163" s="18"/>
      <c r="O163" s="18"/>
      <c r="P163" s="18">
        <v>75547</v>
      </c>
      <c r="Q163" s="18">
        <v>38024.9</v>
      </c>
      <c r="R163" s="18"/>
      <c r="S163" s="18">
        <f>SUM(P163:R163)</f>
        <v>113571.9</v>
      </c>
      <c r="T163" s="18">
        <f>SUM(S163+O163)</f>
        <v>113571.9</v>
      </c>
      <c r="U163" s="18"/>
      <c r="V163" s="18">
        <f>(S163/T163)*100</f>
        <v>100</v>
      </c>
      <c r="W163" s="1"/>
    </row>
    <row r="164" spans="1:23" ht="23.25">
      <c r="A164" s="2"/>
      <c r="B164" s="17"/>
      <c r="C164" s="17"/>
      <c r="D164" s="17"/>
      <c r="E164" s="17"/>
      <c r="F164" s="17"/>
      <c r="G164" s="35"/>
      <c r="H164" s="60"/>
      <c r="I164" s="61" t="s">
        <v>41</v>
      </c>
      <c r="J164" s="62"/>
      <c r="K164" s="82"/>
      <c r="L164" s="20"/>
      <c r="M164" s="82"/>
      <c r="N164" s="20"/>
      <c r="O164" s="20"/>
      <c r="P164" s="82">
        <f>(P163/P162)*100</f>
        <v>121.90407035378594</v>
      </c>
      <c r="Q164" s="82">
        <f>(Q163/Q162)*100</f>
        <v>118.07801709146916</v>
      </c>
      <c r="R164" s="82"/>
      <c r="S164" s="20">
        <f>(S163/S162)*100</f>
        <v>120.59575877853841</v>
      </c>
      <c r="T164" s="20">
        <f>(T163/T162)*100</f>
        <v>120.59575877853841</v>
      </c>
      <c r="U164" s="20"/>
      <c r="V164" s="20"/>
      <c r="W164" s="1"/>
    </row>
    <row r="165" spans="1:23" ht="23.25">
      <c r="A165" s="2"/>
      <c r="B165" s="17"/>
      <c r="C165" s="17"/>
      <c r="D165" s="17"/>
      <c r="E165" s="17"/>
      <c r="F165" s="17"/>
      <c r="G165" s="35"/>
      <c r="H165" s="60"/>
      <c r="I165" s="61"/>
      <c r="J165" s="62"/>
      <c r="K165" s="82"/>
      <c r="L165" s="20"/>
      <c r="M165" s="82"/>
      <c r="N165" s="20"/>
      <c r="O165" s="20"/>
      <c r="P165" s="82"/>
      <c r="Q165" s="82"/>
      <c r="R165" s="82"/>
      <c r="S165" s="20"/>
      <c r="T165" s="20"/>
      <c r="U165" s="20"/>
      <c r="V165" s="20"/>
      <c r="W165" s="1"/>
    </row>
    <row r="166" spans="1:23" ht="23.25">
      <c r="A166" s="2"/>
      <c r="B166" s="52"/>
      <c r="C166" s="35"/>
      <c r="D166" s="35"/>
      <c r="E166" s="35"/>
      <c r="F166" s="17"/>
      <c r="G166" s="35" t="s">
        <v>51</v>
      </c>
      <c r="H166" s="60"/>
      <c r="I166" s="61" t="s">
        <v>81</v>
      </c>
      <c r="J166" s="62"/>
      <c r="K166" s="82"/>
      <c r="L166" s="20"/>
      <c r="M166" s="82"/>
      <c r="N166" s="20"/>
      <c r="O166" s="20"/>
      <c r="P166" s="82"/>
      <c r="Q166" s="82"/>
      <c r="R166" s="82"/>
      <c r="S166" s="20"/>
      <c r="T166" s="20"/>
      <c r="U166" s="20"/>
      <c r="V166" s="20"/>
      <c r="W166" s="1"/>
    </row>
    <row r="167" spans="1:23" ht="23.25">
      <c r="A167" s="2"/>
      <c r="B167" s="47"/>
      <c r="C167" s="17"/>
      <c r="D167" s="17"/>
      <c r="E167" s="17"/>
      <c r="F167" s="17"/>
      <c r="G167" s="35"/>
      <c r="H167" s="60"/>
      <c r="I167" s="61" t="s">
        <v>79</v>
      </c>
      <c r="J167" s="62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8"/>
      <c r="W167" s="1"/>
    </row>
    <row r="168" spans="1:23" ht="23.25">
      <c r="A168" s="2"/>
      <c r="B168" s="47"/>
      <c r="C168" s="17"/>
      <c r="D168" s="17"/>
      <c r="E168" s="17"/>
      <c r="F168" s="17"/>
      <c r="G168" s="35"/>
      <c r="H168" s="60"/>
      <c r="I168" s="61" t="s">
        <v>40</v>
      </c>
      <c r="J168" s="62"/>
      <c r="K168" s="18">
        <v>533140.2</v>
      </c>
      <c r="L168" s="18">
        <v>403179.8</v>
      </c>
      <c r="M168" s="18">
        <v>83173.7</v>
      </c>
      <c r="N168" s="18"/>
      <c r="O168" s="18">
        <f>SUM(K168:N168)</f>
        <v>1019493.7</v>
      </c>
      <c r="P168" s="18"/>
      <c r="Q168" s="18"/>
      <c r="R168" s="18"/>
      <c r="S168" s="18">
        <f>SUM(P168:R168)</f>
        <v>0</v>
      </c>
      <c r="T168" s="18">
        <f>SUM(S168+O168)</f>
        <v>1019493.7</v>
      </c>
      <c r="U168" s="18">
        <f>(O168/T168)*100</f>
        <v>100</v>
      </c>
      <c r="V168" s="20"/>
      <c r="W168" s="1"/>
    </row>
    <row r="169" spans="1:23" ht="23.25">
      <c r="A169" s="2"/>
      <c r="B169" s="47"/>
      <c r="C169" s="48"/>
      <c r="D169" s="48"/>
      <c r="E169" s="48"/>
      <c r="F169" s="17"/>
      <c r="G169" s="35"/>
      <c r="H169" s="60"/>
      <c r="I169" s="61" t="s">
        <v>84</v>
      </c>
      <c r="J169" s="62"/>
      <c r="K169" s="82">
        <v>502430.2</v>
      </c>
      <c r="L169" s="20">
        <v>356189.7</v>
      </c>
      <c r="M169" s="82">
        <v>69659.6</v>
      </c>
      <c r="N169" s="20"/>
      <c r="O169" s="20">
        <f>SUM(K169:N169)</f>
        <v>928279.5</v>
      </c>
      <c r="P169" s="82"/>
      <c r="Q169" s="82"/>
      <c r="R169" s="82"/>
      <c r="S169" s="20">
        <f>SUM(P169:R169)</f>
        <v>0</v>
      </c>
      <c r="T169" s="20">
        <f>SUM(S169+O169)</f>
        <v>928279.5</v>
      </c>
      <c r="U169" s="20">
        <f>(O169/T169)*100</f>
        <v>100</v>
      </c>
      <c r="V169" s="20"/>
      <c r="W169" s="1"/>
    </row>
    <row r="170" spans="1:23" ht="23.25">
      <c r="A170" s="2"/>
      <c r="B170" s="47"/>
      <c r="C170" s="48"/>
      <c r="D170" s="48"/>
      <c r="E170" s="48"/>
      <c r="F170" s="17"/>
      <c r="G170" s="35"/>
      <c r="H170" s="60"/>
      <c r="I170" s="61" t="s">
        <v>41</v>
      </c>
      <c r="J170" s="62"/>
      <c r="K170" s="82">
        <f>(K169/K168)*100</f>
        <v>94.23978908362191</v>
      </c>
      <c r="L170" s="20">
        <f>(L169/L168)*100</f>
        <v>88.34512542543055</v>
      </c>
      <c r="M170" s="82">
        <f>(M169/M168)*100</f>
        <v>83.75195524546822</v>
      </c>
      <c r="N170" s="20"/>
      <c r="O170" s="20">
        <f>(O169/O168)*100</f>
        <v>91.05299032254932</v>
      </c>
      <c r="P170" s="82"/>
      <c r="Q170" s="82"/>
      <c r="R170" s="82"/>
      <c r="S170" s="20"/>
      <c r="T170" s="20">
        <f>(T169/T168)*100</f>
        <v>91.05299032254932</v>
      </c>
      <c r="U170" s="20"/>
      <c r="V170" s="20"/>
      <c r="W170" s="1"/>
    </row>
    <row r="171" spans="1:23" ht="23.25">
      <c r="A171" s="2"/>
      <c r="B171" s="52"/>
      <c r="C171" s="52"/>
      <c r="D171" s="52"/>
      <c r="E171" s="52"/>
      <c r="F171" s="35"/>
      <c r="G171" s="35"/>
      <c r="H171" s="60"/>
      <c r="I171" s="69"/>
      <c r="J171" s="62"/>
      <c r="K171" s="82"/>
      <c r="L171" s="20"/>
      <c r="M171" s="82"/>
      <c r="N171" s="20"/>
      <c r="O171" s="20"/>
      <c r="P171" s="82"/>
      <c r="Q171" s="82"/>
      <c r="R171" s="82"/>
      <c r="S171" s="20"/>
      <c r="T171" s="20"/>
      <c r="U171" s="20"/>
      <c r="V171" s="20"/>
      <c r="W171" s="1"/>
    </row>
    <row r="172" spans="1:23" ht="23.25">
      <c r="A172" s="2"/>
      <c r="B172" s="47"/>
      <c r="C172" s="47"/>
      <c r="D172" s="47"/>
      <c r="E172" s="47"/>
      <c r="F172" s="35" t="s">
        <v>64</v>
      </c>
      <c r="G172" s="35"/>
      <c r="H172" s="60"/>
      <c r="I172" s="69" t="s">
        <v>65</v>
      </c>
      <c r="J172" s="62"/>
      <c r="K172" s="82"/>
      <c r="L172" s="20"/>
      <c r="M172" s="82"/>
      <c r="N172" s="20"/>
      <c r="O172" s="20"/>
      <c r="P172" s="82"/>
      <c r="Q172" s="82"/>
      <c r="R172" s="82"/>
      <c r="S172" s="20"/>
      <c r="T172" s="20"/>
      <c r="U172" s="20"/>
      <c r="V172" s="20"/>
      <c r="W172" s="1"/>
    </row>
    <row r="173" spans="1:23" ht="23.25">
      <c r="A173" s="2"/>
      <c r="B173" s="47"/>
      <c r="C173" s="48"/>
      <c r="D173" s="48"/>
      <c r="E173" s="48"/>
      <c r="F173" s="35"/>
      <c r="G173" s="35"/>
      <c r="H173" s="60"/>
      <c r="I173" s="61" t="s">
        <v>66</v>
      </c>
      <c r="J173" s="62"/>
      <c r="K173" s="19"/>
      <c r="L173" s="20"/>
      <c r="M173" s="21"/>
      <c r="N173" s="23"/>
      <c r="O173" s="23"/>
      <c r="P173" s="24"/>
      <c r="Q173" s="19"/>
      <c r="R173" s="80"/>
      <c r="S173" s="23"/>
      <c r="T173" s="23"/>
      <c r="U173" s="23"/>
      <c r="V173" s="20"/>
      <c r="W173" s="1"/>
    </row>
    <row r="174" spans="1:23" ht="23.25">
      <c r="A174" s="2"/>
      <c r="B174" s="47"/>
      <c r="C174" s="47"/>
      <c r="D174" s="47"/>
      <c r="E174" s="47"/>
      <c r="F174" s="35"/>
      <c r="G174" s="35"/>
      <c r="H174" s="60"/>
      <c r="I174" s="61" t="s">
        <v>40</v>
      </c>
      <c r="J174" s="69"/>
      <c r="K174" s="80">
        <f aca="true" t="shared" si="15" ref="K174:M175">SUM(K190+K196)</f>
        <v>145646.8</v>
      </c>
      <c r="L174" s="80">
        <f t="shared" si="15"/>
        <v>10148.8</v>
      </c>
      <c r="M174" s="24">
        <f t="shared" si="15"/>
        <v>68873.9</v>
      </c>
      <c r="N174" s="75"/>
      <c r="O174" s="23">
        <f>SUM(K174:N174)</f>
        <v>224669.49999999997</v>
      </c>
      <c r="P174" s="24">
        <f>SUM(P190+P196)</f>
        <v>0</v>
      </c>
      <c r="Q174" s="24">
        <f>SUM(Q190+Q196)</f>
        <v>5190.5</v>
      </c>
      <c r="R174" s="80"/>
      <c r="S174" s="23">
        <f>SUM(P174:R174)</f>
        <v>5190.5</v>
      </c>
      <c r="T174" s="23">
        <f>SUM(S174+O174)-0.1</f>
        <v>229859.89999999997</v>
      </c>
      <c r="U174" s="23">
        <f>(O174/T174)*100</f>
        <v>97.74192888798787</v>
      </c>
      <c r="V174" s="20">
        <f>(S174/T174)*100</f>
        <v>2.2581146167730872</v>
      </c>
      <c r="W174" s="1"/>
    </row>
    <row r="175" spans="1:23" ht="23.25">
      <c r="A175" s="2"/>
      <c r="B175" s="47"/>
      <c r="C175" s="47"/>
      <c r="D175" s="47"/>
      <c r="E175" s="47"/>
      <c r="F175" s="35"/>
      <c r="G175" s="35"/>
      <c r="H175" s="60"/>
      <c r="I175" s="61" t="s">
        <v>84</v>
      </c>
      <c r="J175" s="69"/>
      <c r="K175" s="80">
        <f t="shared" si="15"/>
        <v>132288.3</v>
      </c>
      <c r="L175" s="80">
        <f t="shared" si="15"/>
        <v>7846.1</v>
      </c>
      <c r="M175" s="24">
        <f t="shared" si="15"/>
        <v>63658.5</v>
      </c>
      <c r="N175" s="75"/>
      <c r="O175" s="23">
        <f>SUM(K175:N175)</f>
        <v>203792.9</v>
      </c>
      <c r="P175" s="24">
        <f>SUM(P191+P197)</f>
        <v>0</v>
      </c>
      <c r="Q175" s="24">
        <f>SUM(Q191+Q197)</f>
        <v>2724.3</v>
      </c>
      <c r="R175" s="80"/>
      <c r="S175" s="23">
        <f>SUM(P175:R175)</f>
        <v>2724.3</v>
      </c>
      <c r="T175" s="23">
        <f>SUM(S175+O175)</f>
        <v>206517.19999999998</v>
      </c>
      <c r="U175" s="23">
        <f>(O175/T175)*100</f>
        <v>98.6808362693277</v>
      </c>
      <c r="V175" s="20">
        <f>(S175/T175)*100</f>
        <v>1.319163730672312</v>
      </c>
      <c r="W175" s="1"/>
    </row>
    <row r="176" spans="1:23" ht="23.25">
      <c r="A176" s="2"/>
      <c r="B176" s="47"/>
      <c r="C176" s="47"/>
      <c r="D176" s="47"/>
      <c r="E176" s="47"/>
      <c r="F176" s="85"/>
      <c r="G176" s="85"/>
      <c r="H176" s="61"/>
      <c r="I176" s="61" t="s">
        <v>41</v>
      </c>
      <c r="J176" s="62"/>
      <c r="K176" s="18">
        <f>(K175/K174)*100</f>
        <v>90.82815413726907</v>
      </c>
      <c r="L176" s="18">
        <f>(L175/L174)*100</f>
        <v>77.31061800409901</v>
      </c>
      <c r="M176" s="18">
        <f>(M175/M174)*100</f>
        <v>92.42761045911442</v>
      </c>
      <c r="N176" s="18"/>
      <c r="O176" s="18">
        <f>(O175/O174)*100</f>
        <v>90.70786199283837</v>
      </c>
      <c r="P176" s="18"/>
      <c r="Q176" s="18">
        <f>(Q175/Q174)*100</f>
        <v>52.486272998747715</v>
      </c>
      <c r="R176" s="18"/>
      <c r="S176" s="18">
        <f>(S175/S174)*100</f>
        <v>52.486272998747715</v>
      </c>
      <c r="T176" s="18">
        <f>(T175/T174)*100</f>
        <v>89.8448141672384</v>
      </c>
      <c r="U176" s="18"/>
      <c r="V176" s="18"/>
      <c r="W176" s="1"/>
    </row>
    <row r="177" spans="1:23" ht="23.25">
      <c r="A177" s="2"/>
      <c r="B177" s="47"/>
      <c r="C177" s="47"/>
      <c r="D177" s="47"/>
      <c r="E177" s="47"/>
      <c r="F177" s="52"/>
      <c r="G177" s="52"/>
      <c r="H177" s="60"/>
      <c r="I177" s="61"/>
      <c r="J177" s="62"/>
      <c r="K177" s="82"/>
      <c r="L177" s="20"/>
      <c r="M177" s="82"/>
      <c r="N177" s="20"/>
      <c r="O177" s="20"/>
      <c r="P177" s="82"/>
      <c r="Q177" s="82"/>
      <c r="R177" s="82"/>
      <c r="S177" s="20"/>
      <c r="T177" s="20"/>
      <c r="U177" s="20"/>
      <c r="V177" s="20"/>
      <c r="W177" s="1"/>
    </row>
    <row r="178" spans="1:23" ht="23.25">
      <c r="A178" s="2"/>
      <c r="B178" s="47"/>
      <c r="C178" s="47"/>
      <c r="D178" s="47"/>
      <c r="E178" s="47"/>
      <c r="F178" s="52"/>
      <c r="G178" s="52"/>
      <c r="H178" s="60"/>
      <c r="I178" s="61"/>
      <c r="J178" s="62"/>
      <c r="K178" s="82"/>
      <c r="L178" s="20"/>
      <c r="M178" s="82"/>
      <c r="N178" s="20"/>
      <c r="O178" s="20"/>
      <c r="P178" s="82"/>
      <c r="Q178" s="82"/>
      <c r="R178" s="82"/>
      <c r="S178" s="20"/>
      <c r="T178" s="20"/>
      <c r="U178" s="20"/>
      <c r="V178" s="20"/>
      <c r="W178" s="1"/>
    </row>
    <row r="179" spans="1:23" ht="23.25">
      <c r="A179" s="2"/>
      <c r="B179" s="47"/>
      <c r="C179" s="47"/>
      <c r="D179" s="47"/>
      <c r="E179" s="47"/>
      <c r="F179" s="52"/>
      <c r="G179" s="52"/>
      <c r="H179" s="60"/>
      <c r="I179" s="61"/>
      <c r="J179" s="62"/>
      <c r="K179" s="82"/>
      <c r="L179" s="20"/>
      <c r="M179" s="82"/>
      <c r="N179" s="20"/>
      <c r="O179" s="20"/>
      <c r="P179" s="82"/>
      <c r="Q179" s="82"/>
      <c r="R179" s="82"/>
      <c r="S179" s="20"/>
      <c r="T179" s="20"/>
      <c r="U179" s="20"/>
      <c r="V179" s="20"/>
      <c r="W179" s="1"/>
    </row>
    <row r="180" spans="1:23" ht="23.25">
      <c r="A180" s="2"/>
      <c r="B180" s="53"/>
      <c r="C180" s="53"/>
      <c r="D180" s="53"/>
      <c r="E180" s="53"/>
      <c r="F180" s="86"/>
      <c r="G180" s="86"/>
      <c r="H180" s="66"/>
      <c r="I180" s="67"/>
      <c r="J180" s="68"/>
      <c r="K180" s="83"/>
      <c r="L180" s="59"/>
      <c r="M180" s="83"/>
      <c r="N180" s="59"/>
      <c r="O180" s="59"/>
      <c r="P180" s="83"/>
      <c r="Q180" s="83"/>
      <c r="R180" s="83"/>
      <c r="S180" s="59"/>
      <c r="T180" s="59"/>
      <c r="U180" s="59"/>
      <c r="V180" s="59"/>
      <c r="W180" s="1"/>
    </row>
    <row r="181" spans="1:23" ht="23.25">
      <c r="A181" s="71"/>
      <c r="B181" s="71"/>
      <c r="C181" s="71"/>
      <c r="D181" s="71"/>
      <c r="E181" s="71"/>
      <c r="F181" s="71"/>
      <c r="G181" s="78"/>
      <c r="H181" s="69"/>
      <c r="I181" s="69"/>
      <c r="J181" s="69"/>
      <c r="K181" s="79"/>
      <c r="L181" s="79"/>
      <c r="M181" s="79"/>
      <c r="N181" s="79"/>
      <c r="O181" s="79"/>
      <c r="P181" s="79"/>
      <c r="Q181" s="79"/>
      <c r="R181" s="79"/>
      <c r="S181" s="79"/>
      <c r="T181" s="79"/>
      <c r="U181" s="75"/>
      <c r="V181" s="75"/>
      <c r="W181" s="70"/>
    </row>
    <row r="182" spans="1:23" ht="23.25">
      <c r="A182" s="1"/>
      <c r="B182" s="49"/>
      <c r="C182" s="49"/>
      <c r="D182" s="49"/>
      <c r="E182" s="49"/>
      <c r="F182" s="49"/>
      <c r="G182" s="2"/>
      <c r="H182" s="2"/>
      <c r="I182" s="2"/>
      <c r="J182" s="2"/>
      <c r="K182" s="1"/>
      <c r="L182" s="1"/>
      <c r="M182" s="1"/>
      <c r="N182" s="1"/>
      <c r="O182" s="1"/>
      <c r="P182" s="1"/>
      <c r="Q182" s="1"/>
      <c r="R182" s="1"/>
      <c r="S182" s="4"/>
      <c r="T182" s="4"/>
      <c r="U182" s="4"/>
      <c r="V182" s="4" t="s">
        <v>77</v>
      </c>
      <c r="W182" s="1"/>
    </row>
    <row r="183" spans="1:23" ht="23.25">
      <c r="A183" s="1"/>
      <c r="B183" s="54" t="s">
        <v>32</v>
      </c>
      <c r="C183" s="55"/>
      <c r="D183" s="55"/>
      <c r="E183" s="55"/>
      <c r="F183" s="55"/>
      <c r="G183" s="55"/>
      <c r="H183" s="8"/>
      <c r="I183" s="9"/>
      <c r="J183" s="50"/>
      <c r="K183" s="11" t="s">
        <v>1</v>
      </c>
      <c r="L183" s="11"/>
      <c r="M183" s="11"/>
      <c r="N183" s="11"/>
      <c r="O183" s="11"/>
      <c r="P183" s="12" t="s">
        <v>2</v>
      </c>
      <c r="Q183" s="11"/>
      <c r="R183" s="11"/>
      <c r="S183" s="11"/>
      <c r="T183" s="12" t="s">
        <v>34</v>
      </c>
      <c r="U183" s="11"/>
      <c r="V183" s="13"/>
      <c r="W183" s="1"/>
    </row>
    <row r="184" spans="1:23" ht="23.25">
      <c r="A184" s="1"/>
      <c r="B184" s="14" t="s">
        <v>33</v>
      </c>
      <c r="C184" s="15"/>
      <c r="D184" s="15"/>
      <c r="E184" s="15"/>
      <c r="F184" s="15"/>
      <c r="G184" s="16"/>
      <c r="H184" s="17"/>
      <c r="I184" s="2"/>
      <c r="J184" s="48"/>
      <c r="K184" s="19"/>
      <c r="L184" s="20"/>
      <c r="M184" s="21"/>
      <c r="N184" s="22"/>
      <c r="O184" s="23"/>
      <c r="P184" s="24"/>
      <c r="Q184" s="19"/>
      <c r="R184" s="25"/>
      <c r="S184" s="23"/>
      <c r="T184" s="23"/>
      <c r="U184" s="26" t="s">
        <v>3</v>
      </c>
      <c r="V184" s="27"/>
      <c r="W184" s="1"/>
    </row>
    <row r="185" spans="1:23" ht="23.25">
      <c r="A185" s="1"/>
      <c r="B185" s="17"/>
      <c r="C185" s="28"/>
      <c r="D185" s="28"/>
      <c r="E185" s="28"/>
      <c r="F185" s="29"/>
      <c r="G185" s="28"/>
      <c r="H185" s="17"/>
      <c r="I185" s="30" t="s">
        <v>4</v>
      </c>
      <c r="J185" s="48"/>
      <c r="K185" s="31" t="s">
        <v>5</v>
      </c>
      <c r="L185" s="32" t="s">
        <v>6</v>
      </c>
      <c r="M185" s="33" t="s">
        <v>5</v>
      </c>
      <c r="N185" s="22" t="s">
        <v>7</v>
      </c>
      <c r="O185" s="20"/>
      <c r="P185" s="34" t="s">
        <v>8</v>
      </c>
      <c r="Q185" s="31" t="s">
        <v>9</v>
      </c>
      <c r="R185" s="25" t="s">
        <v>29</v>
      </c>
      <c r="S185" s="23"/>
      <c r="T185" s="23"/>
      <c r="U185" s="23"/>
      <c r="V185" s="32"/>
      <c r="W185" s="1"/>
    </row>
    <row r="186" spans="1:23" ht="23.25">
      <c r="A186" s="1"/>
      <c r="B186" s="35" t="s">
        <v>23</v>
      </c>
      <c r="C186" s="35" t="s">
        <v>24</v>
      </c>
      <c r="D186" s="35" t="s">
        <v>25</v>
      </c>
      <c r="E186" s="35" t="s">
        <v>26</v>
      </c>
      <c r="F186" s="35" t="s">
        <v>27</v>
      </c>
      <c r="G186" s="35" t="s">
        <v>28</v>
      </c>
      <c r="H186" s="17"/>
      <c r="I186" s="30"/>
      <c r="J186" s="48"/>
      <c r="K186" s="31" t="s">
        <v>10</v>
      </c>
      <c r="L186" s="32" t="s">
        <v>11</v>
      </c>
      <c r="M186" s="33" t="s">
        <v>12</v>
      </c>
      <c r="N186" s="22" t="s">
        <v>13</v>
      </c>
      <c r="O186" s="32" t="s">
        <v>14</v>
      </c>
      <c r="P186" s="34" t="s">
        <v>15</v>
      </c>
      <c r="Q186" s="31" t="s">
        <v>16</v>
      </c>
      <c r="R186" s="25" t="s">
        <v>30</v>
      </c>
      <c r="S186" s="22" t="s">
        <v>14</v>
      </c>
      <c r="T186" s="22" t="s">
        <v>17</v>
      </c>
      <c r="U186" s="22" t="s">
        <v>18</v>
      </c>
      <c r="V186" s="32" t="s">
        <v>19</v>
      </c>
      <c r="W186" s="1"/>
    </row>
    <row r="187" spans="1:23" ht="23.25">
      <c r="A187" s="1"/>
      <c r="B187" s="36"/>
      <c r="C187" s="36"/>
      <c r="D187" s="36"/>
      <c r="E187" s="36"/>
      <c r="F187" s="36"/>
      <c r="G187" s="36"/>
      <c r="H187" s="36"/>
      <c r="I187" s="37"/>
      <c r="J187" s="51"/>
      <c r="K187" s="39"/>
      <c r="L187" s="40"/>
      <c r="M187" s="41"/>
      <c r="N187" s="42"/>
      <c r="O187" s="43"/>
      <c r="P187" s="44" t="s">
        <v>20</v>
      </c>
      <c r="Q187" s="39"/>
      <c r="R187" s="45"/>
      <c r="S187" s="43"/>
      <c r="T187" s="43"/>
      <c r="U187" s="43"/>
      <c r="V187" s="46"/>
      <c r="W187" s="1"/>
    </row>
    <row r="188" spans="1:23" ht="23.25">
      <c r="A188" s="2"/>
      <c r="B188" s="47"/>
      <c r="C188" s="47"/>
      <c r="D188" s="47"/>
      <c r="E188" s="47"/>
      <c r="F188" s="47"/>
      <c r="G188" s="47"/>
      <c r="H188" s="60"/>
      <c r="I188" s="61"/>
      <c r="J188" s="62"/>
      <c r="K188" s="82"/>
      <c r="L188" s="20"/>
      <c r="M188" s="82"/>
      <c r="N188" s="20"/>
      <c r="O188" s="20"/>
      <c r="P188" s="82"/>
      <c r="Q188" s="82"/>
      <c r="R188" s="82"/>
      <c r="S188" s="20"/>
      <c r="T188" s="20"/>
      <c r="U188" s="20"/>
      <c r="V188" s="20"/>
      <c r="W188" s="1"/>
    </row>
    <row r="189" spans="1:23" ht="23.25">
      <c r="A189" s="2"/>
      <c r="B189" s="35" t="s">
        <v>52</v>
      </c>
      <c r="C189" s="35" t="s">
        <v>42</v>
      </c>
      <c r="D189" s="35" t="s">
        <v>44</v>
      </c>
      <c r="E189" s="35" t="s">
        <v>45</v>
      </c>
      <c r="F189" s="35" t="s">
        <v>64</v>
      </c>
      <c r="G189" s="52" t="s">
        <v>49</v>
      </c>
      <c r="H189" s="60"/>
      <c r="I189" s="61" t="s">
        <v>50</v>
      </c>
      <c r="J189" s="62"/>
      <c r="K189" s="82"/>
      <c r="L189" s="20"/>
      <c r="M189" s="82"/>
      <c r="N189" s="20"/>
      <c r="O189" s="20"/>
      <c r="P189" s="82"/>
      <c r="Q189" s="82"/>
      <c r="R189" s="82"/>
      <c r="S189" s="20"/>
      <c r="T189" s="20"/>
      <c r="U189" s="20"/>
      <c r="V189" s="20"/>
      <c r="W189" s="1"/>
    </row>
    <row r="190" spans="1:23" ht="23.25">
      <c r="A190" s="2"/>
      <c r="B190" s="17"/>
      <c r="C190" s="17"/>
      <c r="D190" s="17"/>
      <c r="E190" s="17"/>
      <c r="F190" s="17"/>
      <c r="G190" s="52"/>
      <c r="H190" s="60"/>
      <c r="I190" s="61" t="s">
        <v>40</v>
      </c>
      <c r="J190" s="62"/>
      <c r="K190" s="82"/>
      <c r="L190" s="20"/>
      <c r="M190" s="82"/>
      <c r="N190" s="20"/>
      <c r="O190" s="20"/>
      <c r="P190" s="82"/>
      <c r="Q190" s="82">
        <v>5190.5</v>
      </c>
      <c r="R190" s="82"/>
      <c r="S190" s="20">
        <f>SUM(P190:R190)</f>
        <v>5190.5</v>
      </c>
      <c r="T190" s="20">
        <f>SUM(S190+O190)</f>
        <v>5190.5</v>
      </c>
      <c r="U190" s="20"/>
      <c r="V190" s="20">
        <f>(S190/T190)*100</f>
        <v>100</v>
      </c>
      <c r="W190" s="1"/>
    </row>
    <row r="191" spans="1:23" ht="23.25">
      <c r="A191" s="2"/>
      <c r="B191" s="17"/>
      <c r="C191" s="17"/>
      <c r="D191" s="17"/>
      <c r="E191" s="17"/>
      <c r="F191" s="17"/>
      <c r="G191" s="87"/>
      <c r="H191" s="61"/>
      <c r="I191" s="61" t="s">
        <v>84</v>
      </c>
      <c r="J191" s="62"/>
      <c r="K191" s="18"/>
      <c r="L191" s="18"/>
      <c r="M191" s="18"/>
      <c r="N191" s="18"/>
      <c r="O191" s="18"/>
      <c r="P191" s="18"/>
      <c r="Q191" s="18">
        <v>2724.3</v>
      </c>
      <c r="R191" s="18"/>
      <c r="S191" s="18">
        <f>SUM(P191:R191)</f>
        <v>2724.3</v>
      </c>
      <c r="T191" s="18">
        <f>SUM(S191+O191)</f>
        <v>2724.3</v>
      </c>
      <c r="U191" s="18"/>
      <c r="V191" s="18">
        <f>(S191/T191)*100</f>
        <v>100</v>
      </c>
      <c r="W191" s="1"/>
    </row>
    <row r="192" spans="1:23" ht="23.25">
      <c r="A192" s="2"/>
      <c r="B192" s="17"/>
      <c r="C192" s="17"/>
      <c r="D192" s="17"/>
      <c r="E192" s="17"/>
      <c r="F192" s="17"/>
      <c r="G192" s="52"/>
      <c r="H192" s="60"/>
      <c r="I192" s="61" t="s">
        <v>41</v>
      </c>
      <c r="J192" s="62"/>
      <c r="K192" s="82"/>
      <c r="L192" s="20"/>
      <c r="M192" s="82"/>
      <c r="N192" s="20"/>
      <c r="O192" s="20"/>
      <c r="P192" s="82"/>
      <c r="Q192" s="82">
        <f>(Q191/Q190)*100</f>
        <v>52.486272998747715</v>
      </c>
      <c r="R192" s="82"/>
      <c r="S192" s="20">
        <f>(S191/S190)*100</f>
        <v>52.486272998747715</v>
      </c>
      <c r="T192" s="20">
        <f>(T191/T190)*100</f>
        <v>52.486272998747715</v>
      </c>
      <c r="U192" s="20"/>
      <c r="V192" s="20"/>
      <c r="W192" s="1"/>
    </row>
    <row r="193" spans="1:23" ht="23.25">
      <c r="A193" s="2"/>
      <c r="B193" s="17"/>
      <c r="C193" s="17"/>
      <c r="D193" s="17"/>
      <c r="E193" s="17"/>
      <c r="F193" s="17"/>
      <c r="G193" s="17"/>
      <c r="H193" s="60"/>
      <c r="I193" s="61"/>
      <c r="J193" s="62"/>
      <c r="K193" s="82"/>
      <c r="L193" s="20"/>
      <c r="M193" s="82"/>
      <c r="N193" s="20"/>
      <c r="O193" s="20"/>
      <c r="P193" s="82"/>
      <c r="Q193" s="82"/>
      <c r="R193" s="82"/>
      <c r="S193" s="20"/>
      <c r="T193" s="20"/>
      <c r="U193" s="20"/>
      <c r="V193" s="20"/>
      <c r="W193" s="1"/>
    </row>
    <row r="194" spans="1:23" ht="23.25">
      <c r="A194" s="2"/>
      <c r="B194" s="17"/>
      <c r="C194" s="17"/>
      <c r="D194" s="17"/>
      <c r="E194" s="17"/>
      <c r="F194" s="17"/>
      <c r="G194" s="52" t="s">
        <v>51</v>
      </c>
      <c r="H194" s="60"/>
      <c r="I194" s="61" t="s">
        <v>81</v>
      </c>
      <c r="J194" s="62"/>
      <c r="K194" s="82"/>
      <c r="L194" s="20"/>
      <c r="M194" s="82"/>
      <c r="N194" s="20"/>
      <c r="O194" s="20"/>
      <c r="P194" s="82"/>
      <c r="Q194" s="82"/>
      <c r="R194" s="82"/>
      <c r="S194" s="20"/>
      <c r="T194" s="20"/>
      <c r="U194" s="20"/>
      <c r="V194" s="20"/>
      <c r="W194" s="1"/>
    </row>
    <row r="195" spans="1:23" ht="23.25">
      <c r="A195" s="2"/>
      <c r="B195" s="17"/>
      <c r="C195" s="17"/>
      <c r="D195" s="17"/>
      <c r="E195" s="17"/>
      <c r="F195" s="17"/>
      <c r="G195" s="52"/>
      <c r="H195" s="60"/>
      <c r="I195" s="61" t="s">
        <v>79</v>
      </c>
      <c r="J195" s="62"/>
      <c r="K195" s="82"/>
      <c r="L195" s="20"/>
      <c r="M195" s="82"/>
      <c r="N195" s="20"/>
      <c r="O195" s="20"/>
      <c r="P195" s="82"/>
      <c r="Q195" s="82"/>
      <c r="R195" s="82"/>
      <c r="S195" s="20"/>
      <c r="T195" s="20"/>
      <c r="U195" s="20"/>
      <c r="V195" s="20"/>
      <c r="W195" s="1"/>
    </row>
    <row r="196" spans="1:23" ht="23.25">
      <c r="A196" s="2"/>
      <c r="B196" s="17"/>
      <c r="C196" s="17"/>
      <c r="D196" s="17"/>
      <c r="E196" s="17"/>
      <c r="F196" s="17"/>
      <c r="G196" s="52"/>
      <c r="H196" s="60"/>
      <c r="I196" s="61" t="s">
        <v>40</v>
      </c>
      <c r="J196" s="62"/>
      <c r="K196" s="82">
        <v>145646.8</v>
      </c>
      <c r="L196" s="20">
        <v>10148.8</v>
      </c>
      <c r="M196" s="82">
        <v>68873.9</v>
      </c>
      <c r="N196" s="20"/>
      <c r="O196" s="20">
        <f>SUM(K196:N196)</f>
        <v>224669.49999999997</v>
      </c>
      <c r="P196" s="82"/>
      <c r="Q196" s="82"/>
      <c r="R196" s="82"/>
      <c r="S196" s="20"/>
      <c r="T196" s="20">
        <f>SUM(S196+O196)</f>
        <v>224669.49999999997</v>
      </c>
      <c r="U196" s="20">
        <f>(O196/T196)*100</f>
        <v>100</v>
      </c>
      <c r="V196" s="20"/>
      <c r="W196" s="1"/>
    </row>
    <row r="197" spans="1:23" ht="23.25">
      <c r="A197" s="2"/>
      <c r="B197" s="17"/>
      <c r="C197" s="17"/>
      <c r="D197" s="17"/>
      <c r="E197" s="17"/>
      <c r="F197" s="17"/>
      <c r="G197" s="52"/>
      <c r="H197" s="60"/>
      <c r="I197" s="61" t="s">
        <v>84</v>
      </c>
      <c r="J197" s="62"/>
      <c r="K197" s="82">
        <v>132288.3</v>
      </c>
      <c r="L197" s="20">
        <v>7846.1</v>
      </c>
      <c r="M197" s="82">
        <v>63658.5</v>
      </c>
      <c r="N197" s="20"/>
      <c r="O197" s="20">
        <f>SUM(K197:N197)</f>
        <v>203792.9</v>
      </c>
      <c r="P197" s="82"/>
      <c r="Q197" s="82"/>
      <c r="R197" s="82"/>
      <c r="S197" s="20"/>
      <c r="T197" s="20">
        <f>SUM(S197+O197)</f>
        <v>203792.9</v>
      </c>
      <c r="U197" s="20">
        <f>(O197/T197)*100</f>
        <v>100</v>
      </c>
      <c r="V197" s="20"/>
      <c r="W197" s="1"/>
    </row>
    <row r="198" spans="1:23" ht="23.25">
      <c r="A198" s="2"/>
      <c r="B198" s="17"/>
      <c r="C198" s="17"/>
      <c r="D198" s="17"/>
      <c r="E198" s="17"/>
      <c r="F198" s="17"/>
      <c r="G198" s="17"/>
      <c r="H198" s="60"/>
      <c r="I198" s="61" t="s">
        <v>41</v>
      </c>
      <c r="J198" s="62"/>
      <c r="K198" s="82">
        <f>(K197/K196)*100</f>
        <v>90.82815413726907</v>
      </c>
      <c r="L198" s="20">
        <f>(L197/L196)*100</f>
        <v>77.31061800409901</v>
      </c>
      <c r="M198" s="82">
        <f>(M197/M196)*100</f>
        <v>92.42761045911442</v>
      </c>
      <c r="N198" s="20"/>
      <c r="O198" s="20">
        <f>(O197/O196)*100</f>
        <v>90.70786199283837</v>
      </c>
      <c r="P198" s="82"/>
      <c r="Q198" s="82"/>
      <c r="R198" s="82"/>
      <c r="S198" s="20"/>
      <c r="T198" s="20">
        <f>(T197/T196)*100</f>
        <v>90.70786199283837</v>
      </c>
      <c r="U198" s="20"/>
      <c r="V198" s="20"/>
      <c r="W198" s="1"/>
    </row>
    <row r="199" spans="1:23" ht="23.25">
      <c r="A199" s="2"/>
      <c r="B199" s="17"/>
      <c r="C199" s="17"/>
      <c r="D199" s="17"/>
      <c r="E199" s="17"/>
      <c r="F199" s="17"/>
      <c r="G199" s="17"/>
      <c r="H199" s="60"/>
      <c r="I199" s="61"/>
      <c r="J199" s="62"/>
      <c r="K199" s="82"/>
      <c r="L199" s="20"/>
      <c r="M199" s="82"/>
      <c r="N199" s="20"/>
      <c r="O199" s="20"/>
      <c r="P199" s="82"/>
      <c r="Q199" s="82"/>
      <c r="R199" s="82"/>
      <c r="S199" s="20"/>
      <c r="T199" s="20"/>
      <c r="U199" s="20"/>
      <c r="V199" s="20"/>
      <c r="W199" s="1"/>
    </row>
    <row r="200" spans="1:23" ht="23.25">
      <c r="A200" s="2"/>
      <c r="B200" s="17"/>
      <c r="C200" s="17"/>
      <c r="D200" s="17"/>
      <c r="E200" s="17"/>
      <c r="F200" s="17"/>
      <c r="G200" s="17"/>
      <c r="H200" s="60"/>
      <c r="I200" s="61"/>
      <c r="J200" s="62"/>
      <c r="K200" s="82"/>
      <c r="L200" s="20"/>
      <c r="M200" s="82"/>
      <c r="N200" s="20"/>
      <c r="O200" s="20"/>
      <c r="P200" s="82"/>
      <c r="Q200" s="82"/>
      <c r="R200" s="82"/>
      <c r="S200" s="20"/>
      <c r="T200" s="20"/>
      <c r="U200" s="20"/>
      <c r="V200" s="20"/>
      <c r="W200" s="1"/>
    </row>
    <row r="201" spans="1:23" ht="23.25">
      <c r="A201" s="2"/>
      <c r="B201" s="17"/>
      <c r="C201" s="17"/>
      <c r="D201" s="17"/>
      <c r="E201" s="17"/>
      <c r="F201" s="17"/>
      <c r="G201" s="17"/>
      <c r="H201" s="60"/>
      <c r="I201" s="61"/>
      <c r="J201" s="62"/>
      <c r="K201" s="82"/>
      <c r="L201" s="20"/>
      <c r="M201" s="82"/>
      <c r="N201" s="20"/>
      <c r="O201" s="20"/>
      <c r="P201" s="82"/>
      <c r="Q201" s="82"/>
      <c r="R201" s="82"/>
      <c r="S201" s="20"/>
      <c r="T201" s="20"/>
      <c r="U201" s="20"/>
      <c r="V201" s="20"/>
      <c r="W201" s="1"/>
    </row>
    <row r="202" spans="1:23" ht="23.25">
      <c r="A202" s="2"/>
      <c r="B202" s="47"/>
      <c r="C202" s="48"/>
      <c r="D202" s="48"/>
      <c r="E202" s="48"/>
      <c r="F202" s="48"/>
      <c r="G202" s="48"/>
      <c r="H202" s="61"/>
      <c r="I202" s="61"/>
      <c r="J202" s="62"/>
      <c r="K202" s="18"/>
      <c r="L202" s="18"/>
      <c r="M202" s="18"/>
      <c r="N202" s="18"/>
      <c r="O202" s="18"/>
      <c r="P202" s="18"/>
      <c r="Q202" s="18"/>
      <c r="R202" s="18"/>
      <c r="S202" s="18"/>
      <c r="T202" s="18"/>
      <c r="U202" s="18"/>
      <c r="V202" s="18"/>
      <c r="W202" s="1"/>
    </row>
    <row r="203" spans="1:23" ht="23.25">
      <c r="A203" s="2"/>
      <c r="B203" s="17"/>
      <c r="C203" s="17"/>
      <c r="D203" s="17"/>
      <c r="E203" s="17"/>
      <c r="F203" s="17"/>
      <c r="G203" s="17"/>
      <c r="H203" s="60"/>
      <c r="I203" s="61"/>
      <c r="J203" s="62"/>
      <c r="K203" s="82"/>
      <c r="L203" s="20"/>
      <c r="M203" s="82"/>
      <c r="N203" s="20"/>
      <c r="O203" s="20"/>
      <c r="P203" s="82"/>
      <c r="Q203" s="82"/>
      <c r="R203" s="82"/>
      <c r="S203" s="20"/>
      <c r="T203" s="20"/>
      <c r="U203" s="20"/>
      <c r="V203" s="20"/>
      <c r="W203" s="1"/>
    </row>
    <row r="204" spans="1:23" ht="23.25">
      <c r="A204" s="2"/>
      <c r="B204" s="17"/>
      <c r="C204" s="17"/>
      <c r="D204" s="17"/>
      <c r="E204" s="17"/>
      <c r="F204" s="17"/>
      <c r="G204" s="17"/>
      <c r="H204" s="60"/>
      <c r="I204" s="61"/>
      <c r="J204" s="62"/>
      <c r="K204" s="82"/>
      <c r="L204" s="20"/>
      <c r="M204" s="82"/>
      <c r="N204" s="20"/>
      <c r="O204" s="20"/>
      <c r="P204" s="82"/>
      <c r="Q204" s="82"/>
      <c r="R204" s="82"/>
      <c r="S204" s="20"/>
      <c r="T204" s="20"/>
      <c r="U204" s="20"/>
      <c r="V204" s="20"/>
      <c r="W204" s="1"/>
    </row>
    <row r="205" spans="1:23" ht="23.25">
      <c r="A205" s="2"/>
      <c r="B205" s="17"/>
      <c r="C205" s="17"/>
      <c r="D205" s="17"/>
      <c r="E205" s="17"/>
      <c r="F205" s="17"/>
      <c r="G205" s="17"/>
      <c r="H205" s="60"/>
      <c r="I205" s="61"/>
      <c r="J205" s="62"/>
      <c r="K205" s="82"/>
      <c r="L205" s="20"/>
      <c r="M205" s="82"/>
      <c r="N205" s="20"/>
      <c r="O205" s="20"/>
      <c r="P205" s="82"/>
      <c r="Q205" s="82"/>
      <c r="R205" s="82"/>
      <c r="S205" s="20"/>
      <c r="T205" s="20"/>
      <c r="U205" s="20"/>
      <c r="V205" s="20"/>
      <c r="W205" s="1"/>
    </row>
    <row r="206" spans="1:23" ht="23.25">
      <c r="A206" s="2"/>
      <c r="B206" s="17"/>
      <c r="C206" s="17"/>
      <c r="D206" s="17"/>
      <c r="E206" s="17"/>
      <c r="F206" s="17"/>
      <c r="G206" s="17"/>
      <c r="H206" s="60"/>
      <c r="I206" s="61"/>
      <c r="J206" s="62"/>
      <c r="K206" s="18"/>
      <c r="L206" s="18"/>
      <c r="M206" s="18"/>
      <c r="N206" s="18"/>
      <c r="O206" s="18"/>
      <c r="P206" s="18"/>
      <c r="Q206" s="18"/>
      <c r="R206" s="18"/>
      <c r="S206" s="18"/>
      <c r="T206" s="18"/>
      <c r="U206" s="18"/>
      <c r="V206" s="18"/>
      <c r="W206" s="1"/>
    </row>
    <row r="207" spans="1:23" ht="23.25">
      <c r="A207" s="2"/>
      <c r="B207" s="17"/>
      <c r="C207" s="17"/>
      <c r="D207" s="17"/>
      <c r="E207" s="17"/>
      <c r="F207" s="17"/>
      <c r="G207" s="17"/>
      <c r="H207" s="60"/>
      <c r="I207" s="61"/>
      <c r="J207" s="62"/>
      <c r="K207" s="82"/>
      <c r="L207" s="20"/>
      <c r="M207" s="82"/>
      <c r="N207" s="20"/>
      <c r="O207" s="20"/>
      <c r="P207" s="82"/>
      <c r="Q207" s="82"/>
      <c r="R207" s="82"/>
      <c r="S207" s="20"/>
      <c r="T207" s="20"/>
      <c r="U207" s="20"/>
      <c r="V207" s="20"/>
      <c r="W207" s="1"/>
    </row>
    <row r="208" spans="1:23" ht="23.25">
      <c r="A208" s="2"/>
      <c r="B208" s="17"/>
      <c r="C208" s="17"/>
      <c r="D208" s="17"/>
      <c r="E208" s="17"/>
      <c r="F208" s="17"/>
      <c r="G208" s="17"/>
      <c r="H208" s="60"/>
      <c r="I208" s="61"/>
      <c r="J208" s="62"/>
      <c r="K208" s="82"/>
      <c r="L208" s="20"/>
      <c r="M208" s="82"/>
      <c r="N208" s="20"/>
      <c r="O208" s="20"/>
      <c r="P208" s="82"/>
      <c r="Q208" s="82"/>
      <c r="R208" s="82"/>
      <c r="S208" s="20"/>
      <c r="T208" s="20"/>
      <c r="U208" s="20"/>
      <c r="V208" s="20"/>
      <c r="W208" s="1"/>
    </row>
    <row r="209" spans="1:23" ht="23.25">
      <c r="A209" s="2"/>
      <c r="B209" s="17"/>
      <c r="C209" s="17"/>
      <c r="D209" s="17"/>
      <c r="E209" s="17"/>
      <c r="F209" s="17"/>
      <c r="G209" s="17"/>
      <c r="H209" s="60"/>
      <c r="I209" s="61"/>
      <c r="J209" s="62"/>
      <c r="K209" s="82"/>
      <c r="L209" s="20"/>
      <c r="M209" s="82"/>
      <c r="N209" s="20"/>
      <c r="O209" s="20"/>
      <c r="P209" s="82"/>
      <c r="Q209" s="82"/>
      <c r="R209" s="82"/>
      <c r="S209" s="20"/>
      <c r="T209" s="20"/>
      <c r="U209" s="20"/>
      <c r="V209" s="20"/>
      <c r="W209" s="1"/>
    </row>
    <row r="210" spans="1:23" ht="23.25">
      <c r="A210" s="2"/>
      <c r="B210" s="17"/>
      <c r="C210" s="17"/>
      <c r="D210" s="17"/>
      <c r="E210" s="17"/>
      <c r="F210" s="17"/>
      <c r="G210" s="17"/>
      <c r="H210" s="60"/>
      <c r="I210" s="69"/>
      <c r="J210" s="62"/>
      <c r="K210" s="82"/>
      <c r="L210" s="20"/>
      <c r="M210" s="82"/>
      <c r="N210" s="20"/>
      <c r="O210" s="20"/>
      <c r="P210" s="82"/>
      <c r="Q210" s="82"/>
      <c r="R210" s="82"/>
      <c r="S210" s="20"/>
      <c r="T210" s="20"/>
      <c r="U210" s="20"/>
      <c r="V210" s="20"/>
      <c r="W210" s="1"/>
    </row>
    <row r="211" spans="1:23" ht="23.25">
      <c r="A211" s="2"/>
      <c r="B211" s="52"/>
      <c r="C211" s="35"/>
      <c r="D211" s="35"/>
      <c r="E211" s="35"/>
      <c r="F211" s="35"/>
      <c r="G211" s="35"/>
      <c r="H211" s="60"/>
      <c r="I211" s="61"/>
      <c r="J211" s="62"/>
      <c r="K211" s="19"/>
      <c r="L211" s="20"/>
      <c r="M211" s="21"/>
      <c r="N211" s="23"/>
      <c r="O211" s="23"/>
      <c r="P211" s="24"/>
      <c r="Q211" s="19"/>
      <c r="R211" s="80"/>
      <c r="S211" s="23"/>
      <c r="T211" s="23"/>
      <c r="U211" s="23"/>
      <c r="V211" s="20"/>
      <c r="W211" s="1"/>
    </row>
    <row r="212" spans="1:23" ht="23.25">
      <c r="A212" s="2"/>
      <c r="B212" s="47"/>
      <c r="C212" s="17"/>
      <c r="D212" s="17"/>
      <c r="E212" s="17"/>
      <c r="F212" s="17"/>
      <c r="G212" s="17"/>
      <c r="H212" s="60"/>
      <c r="I212" s="61"/>
      <c r="J212" s="62"/>
      <c r="K212" s="19"/>
      <c r="L212" s="20"/>
      <c r="M212" s="21"/>
      <c r="N212" s="23"/>
      <c r="O212" s="23"/>
      <c r="P212" s="24"/>
      <c r="Q212" s="19"/>
      <c r="R212" s="80"/>
      <c r="S212" s="23"/>
      <c r="T212" s="23"/>
      <c r="U212" s="23"/>
      <c r="V212" s="20"/>
      <c r="W212" s="1"/>
    </row>
    <row r="213" spans="1:23" ht="23.25">
      <c r="A213" s="2"/>
      <c r="B213" s="47"/>
      <c r="C213" s="17"/>
      <c r="D213" s="17"/>
      <c r="E213" s="17"/>
      <c r="F213" s="17"/>
      <c r="G213" s="17"/>
      <c r="H213" s="60"/>
      <c r="I213" s="61"/>
      <c r="J213" s="62"/>
      <c r="K213" s="19"/>
      <c r="L213" s="20"/>
      <c r="M213" s="21"/>
      <c r="N213" s="23"/>
      <c r="O213" s="23"/>
      <c r="P213" s="24"/>
      <c r="Q213" s="19"/>
      <c r="R213" s="80"/>
      <c r="S213" s="23"/>
      <c r="T213" s="23"/>
      <c r="U213" s="23"/>
      <c r="V213" s="20"/>
      <c r="W213" s="1"/>
    </row>
    <row r="214" spans="1:23" ht="23.25">
      <c r="A214" s="2"/>
      <c r="B214" s="47"/>
      <c r="C214" s="48"/>
      <c r="D214" s="48"/>
      <c r="E214" s="48"/>
      <c r="F214" s="48"/>
      <c r="G214" s="48"/>
      <c r="H214" s="61"/>
      <c r="I214" s="61"/>
      <c r="J214" s="62"/>
      <c r="K214" s="18"/>
      <c r="L214" s="18"/>
      <c r="M214" s="18"/>
      <c r="N214" s="18"/>
      <c r="O214" s="18"/>
      <c r="P214" s="18"/>
      <c r="Q214" s="18"/>
      <c r="R214" s="18"/>
      <c r="S214" s="18"/>
      <c r="T214" s="18"/>
      <c r="U214" s="18"/>
      <c r="V214" s="18"/>
      <c r="W214" s="1"/>
    </row>
    <row r="215" spans="1:23" ht="23.25">
      <c r="A215" s="2"/>
      <c r="B215" s="47"/>
      <c r="C215" s="48"/>
      <c r="D215" s="48"/>
      <c r="E215" s="48"/>
      <c r="F215" s="48"/>
      <c r="G215" s="48"/>
      <c r="H215" s="61"/>
      <c r="I215" s="61"/>
      <c r="J215" s="62"/>
      <c r="K215" s="18"/>
      <c r="L215" s="18"/>
      <c r="M215" s="18"/>
      <c r="N215" s="18"/>
      <c r="O215" s="18"/>
      <c r="P215" s="18"/>
      <c r="Q215" s="18"/>
      <c r="R215" s="18"/>
      <c r="S215" s="18"/>
      <c r="T215" s="18"/>
      <c r="U215" s="18"/>
      <c r="V215" s="18"/>
      <c r="W215" s="1"/>
    </row>
    <row r="216" spans="1:23" ht="23.25">
      <c r="A216" s="2"/>
      <c r="B216" s="52"/>
      <c r="C216" s="52"/>
      <c r="D216" s="52"/>
      <c r="E216" s="52"/>
      <c r="F216" s="52"/>
      <c r="G216" s="47"/>
      <c r="H216" s="60"/>
      <c r="I216" s="61"/>
      <c r="J216" s="62"/>
      <c r="K216" s="82"/>
      <c r="L216" s="20"/>
      <c r="M216" s="82"/>
      <c r="N216" s="20"/>
      <c r="O216" s="20"/>
      <c r="P216" s="82"/>
      <c r="Q216" s="82"/>
      <c r="R216" s="82"/>
      <c r="S216" s="20"/>
      <c r="T216" s="20"/>
      <c r="U216" s="20"/>
      <c r="V216" s="20"/>
      <c r="W216" s="1"/>
    </row>
    <row r="217" spans="1:23" ht="23.25">
      <c r="A217" s="2"/>
      <c r="B217" s="47"/>
      <c r="C217" s="47"/>
      <c r="D217" s="47"/>
      <c r="E217" s="47"/>
      <c r="F217" s="47"/>
      <c r="G217" s="47"/>
      <c r="H217" s="60"/>
      <c r="I217" s="61"/>
      <c r="J217" s="62"/>
      <c r="K217" s="82"/>
      <c r="L217" s="20"/>
      <c r="M217" s="82"/>
      <c r="N217" s="20"/>
      <c r="O217" s="20"/>
      <c r="P217" s="82"/>
      <c r="Q217" s="82"/>
      <c r="R217" s="82"/>
      <c r="S217" s="20"/>
      <c r="T217" s="20"/>
      <c r="U217" s="20"/>
      <c r="V217" s="20"/>
      <c r="W217" s="1"/>
    </row>
    <row r="218" spans="1:23" ht="23.25">
      <c r="A218" s="2"/>
      <c r="B218" s="47"/>
      <c r="C218" s="48"/>
      <c r="D218" s="48"/>
      <c r="E218" s="48"/>
      <c r="F218" s="48"/>
      <c r="G218" s="48"/>
      <c r="H218" s="61"/>
      <c r="I218" s="61"/>
      <c r="J218" s="62"/>
      <c r="K218" s="18"/>
      <c r="L218" s="18"/>
      <c r="M218" s="18"/>
      <c r="N218" s="18"/>
      <c r="O218" s="18"/>
      <c r="P218" s="18"/>
      <c r="Q218" s="18"/>
      <c r="R218" s="18"/>
      <c r="S218" s="18"/>
      <c r="T218" s="18"/>
      <c r="U218" s="18"/>
      <c r="V218" s="18"/>
      <c r="W218" s="1"/>
    </row>
    <row r="219" spans="1:23" ht="23.25">
      <c r="A219" s="2"/>
      <c r="B219" s="47"/>
      <c r="C219" s="47"/>
      <c r="D219" s="47"/>
      <c r="E219" s="47"/>
      <c r="F219" s="47"/>
      <c r="G219" s="47"/>
      <c r="H219" s="60"/>
      <c r="I219" s="61"/>
      <c r="J219" s="62"/>
      <c r="K219" s="82"/>
      <c r="L219" s="20"/>
      <c r="M219" s="82"/>
      <c r="N219" s="20"/>
      <c r="O219" s="20"/>
      <c r="P219" s="82"/>
      <c r="Q219" s="82"/>
      <c r="R219" s="82"/>
      <c r="S219" s="20"/>
      <c r="T219" s="20"/>
      <c r="U219" s="20"/>
      <c r="V219" s="20"/>
      <c r="W219" s="1"/>
    </row>
    <row r="220" spans="1:23" ht="23.25">
      <c r="A220" s="2"/>
      <c r="B220" s="47"/>
      <c r="C220" s="47"/>
      <c r="D220" s="47"/>
      <c r="E220" s="47"/>
      <c r="F220" s="47"/>
      <c r="G220" s="47"/>
      <c r="H220" s="60"/>
      <c r="I220" s="61"/>
      <c r="J220" s="62"/>
      <c r="K220" s="82"/>
      <c r="L220" s="20"/>
      <c r="M220" s="82"/>
      <c r="N220" s="20"/>
      <c r="O220" s="20"/>
      <c r="P220" s="82"/>
      <c r="Q220" s="82"/>
      <c r="R220" s="82"/>
      <c r="S220" s="20"/>
      <c r="T220" s="20"/>
      <c r="U220" s="20"/>
      <c r="V220" s="20"/>
      <c r="W220" s="1"/>
    </row>
    <row r="221" spans="1:23" ht="23.25">
      <c r="A221" s="2"/>
      <c r="B221" s="47"/>
      <c r="C221" s="47"/>
      <c r="D221" s="47"/>
      <c r="E221" s="47"/>
      <c r="F221" s="47"/>
      <c r="G221" s="47"/>
      <c r="H221" s="60"/>
      <c r="I221" s="61"/>
      <c r="J221" s="62"/>
      <c r="K221" s="82"/>
      <c r="L221" s="20"/>
      <c r="M221" s="82"/>
      <c r="N221" s="20"/>
      <c r="O221" s="20"/>
      <c r="P221" s="82"/>
      <c r="Q221" s="82"/>
      <c r="R221" s="82"/>
      <c r="S221" s="20"/>
      <c r="T221" s="20"/>
      <c r="U221" s="20"/>
      <c r="V221" s="20"/>
      <c r="W221" s="1"/>
    </row>
    <row r="222" spans="1:23" ht="23.25">
      <c r="A222" s="2"/>
      <c r="B222" s="47"/>
      <c r="C222" s="47"/>
      <c r="D222" s="47"/>
      <c r="E222" s="47"/>
      <c r="F222" s="47"/>
      <c r="G222" s="47"/>
      <c r="H222" s="60"/>
      <c r="I222" s="61"/>
      <c r="J222" s="62"/>
      <c r="K222" s="82"/>
      <c r="L222" s="20"/>
      <c r="M222" s="82"/>
      <c r="N222" s="20"/>
      <c r="O222" s="20"/>
      <c r="P222" s="82"/>
      <c r="Q222" s="82"/>
      <c r="R222" s="82"/>
      <c r="S222" s="20"/>
      <c r="T222" s="20"/>
      <c r="U222" s="20"/>
      <c r="V222" s="20"/>
      <c r="W222" s="1"/>
    </row>
    <row r="223" spans="1:23" ht="23.25">
      <c r="A223" s="2"/>
      <c r="B223" s="47"/>
      <c r="C223" s="47"/>
      <c r="D223" s="47"/>
      <c r="E223" s="47"/>
      <c r="F223" s="47"/>
      <c r="G223" s="47"/>
      <c r="H223" s="60"/>
      <c r="I223" s="61"/>
      <c r="J223" s="62"/>
      <c r="K223" s="82"/>
      <c r="L223" s="20"/>
      <c r="M223" s="82"/>
      <c r="N223" s="20"/>
      <c r="O223" s="20"/>
      <c r="P223" s="82"/>
      <c r="Q223" s="82"/>
      <c r="R223" s="82"/>
      <c r="S223" s="20"/>
      <c r="T223" s="20"/>
      <c r="U223" s="20"/>
      <c r="V223" s="20"/>
      <c r="W223" s="1"/>
    </row>
    <row r="224" spans="1:23" ht="23.25">
      <c r="A224" s="2"/>
      <c r="B224" s="47"/>
      <c r="C224" s="47"/>
      <c r="D224" s="47"/>
      <c r="E224" s="47"/>
      <c r="F224" s="47"/>
      <c r="G224" s="47"/>
      <c r="H224" s="60"/>
      <c r="I224" s="61"/>
      <c r="J224" s="62"/>
      <c r="K224" s="82"/>
      <c r="L224" s="20"/>
      <c r="M224" s="82"/>
      <c r="N224" s="20"/>
      <c r="O224" s="20"/>
      <c r="P224" s="82"/>
      <c r="Q224" s="82"/>
      <c r="R224" s="82"/>
      <c r="S224" s="20"/>
      <c r="T224" s="20"/>
      <c r="U224" s="20"/>
      <c r="V224" s="20"/>
      <c r="W224" s="1"/>
    </row>
    <row r="225" spans="1:23" ht="23.25">
      <c r="A225" s="2"/>
      <c r="B225" s="53"/>
      <c r="C225" s="53"/>
      <c r="D225" s="53"/>
      <c r="E225" s="53"/>
      <c r="F225" s="53"/>
      <c r="G225" s="53"/>
      <c r="H225" s="66"/>
      <c r="I225" s="67"/>
      <c r="J225" s="68"/>
      <c r="K225" s="83"/>
      <c r="L225" s="59"/>
      <c r="M225" s="83"/>
      <c r="N225" s="59"/>
      <c r="O225" s="59"/>
      <c r="P225" s="83"/>
      <c r="Q225" s="83"/>
      <c r="R225" s="83"/>
      <c r="S225" s="59"/>
      <c r="T225" s="59"/>
      <c r="U225" s="59"/>
      <c r="V225" s="59"/>
      <c r="W225" s="1"/>
    </row>
    <row r="226" spans="1:23" ht="23.25">
      <c r="A226" s="1"/>
      <c r="B226" s="2"/>
      <c r="C226" s="2"/>
      <c r="D226" s="2"/>
      <c r="E226" s="2"/>
      <c r="F226" s="2"/>
      <c r="G226" s="2"/>
      <c r="H226" s="2"/>
      <c r="I226" s="2"/>
      <c r="J226" s="2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</row>
    <row r="271" spans="1:23" ht="23.25">
      <c r="A271" t="s">
        <v>22</v>
      </c>
      <c r="W271" t="s">
        <v>22</v>
      </c>
    </row>
    <row r="65483" spans="1:23" ht="23.25">
      <c r="A65483" s="70"/>
      <c r="B65483" s="71"/>
      <c r="C65483" s="71"/>
      <c r="D65483" s="71"/>
      <c r="E65483" s="71"/>
      <c r="F65483" s="71"/>
      <c r="G65483" s="71"/>
      <c r="H65483" s="71"/>
      <c r="I65483" s="71"/>
      <c r="J65483" s="71"/>
      <c r="K65483" s="70"/>
      <c r="L65483" s="70"/>
      <c r="M65483" s="70"/>
      <c r="N65483" s="70"/>
      <c r="O65483" s="70"/>
      <c r="P65483" s="70"/>
      <c r="Q65483" s="70"/>
      <c r="R65483" s="70"/>
      <c r="S65483" s="70"/>
      <c r="T65483" s="70"/>
      <c r="U65483" s="70"/>
      <c r="V65483" s="70"/>
      <c r="W65483" s="70"/>
    </row>
    <row r="65484" spans="1:23" ht="23.25">
      <c r="A65484" s="70"/>
      <c r="B65484" s="72"/>
      <c r="C65484" s="72"/>
      <c r="D65484" s="72"/>
      <c r="E65484" s="72"/>
      <c r="F65484" s="72"/>
      <c r="G65484" s="71"/>
      <c r="H65484" s="71"/>
      <c r="I65484" s="71"/>
      <c r="J65484" s="71"/>
      <c r="K65484" s="70"/>
      <c r="L65484" s="70"/>
      <c r="M65484" s="70"/>
      <c r="N65484" s="70"/>
      <c r="O65484" s="70"/>
      <c r="P65484" s="70"/>
      <c r="Q65484" s="70"/>
      <c r="R65484" s="70"/>
      <c r="S65484" s="73"/>
      <c r="T65484" s="73"/>
      <c r="U65484" s="73"/>
      <c r="V65484" s="73"/>
      <c r="W65484" s="70"/>
    </row>
    <row r="65485" spans="1:23" ht="23.25">
      <c r="A65485" s="70"/>
      <c r="B65485" s="15"/>
      <c r="C65485" s="15"/>
      <c r="D65485" s="15"/>
      <c r="E65485" s="15"/>
      <c r="F65485" s="15"/>
      <c r="G65485" s="15"/>
      <c r="H65485" s="71"/>
      <c r="I65485" s="71"/>
      <c r="J65485" s="71"/>
      <c r="K65485" s="74"/>
      <c r="L65485" s="74"/>
      <c r="M65485" s="74"/>
      <c r="N65485" s="74"/>
      <c r="O65485" s="74"/>
      <c r="P65485" s="74"/>
      <c r="Q65485" s="74"/>
      <c r="R65485" s="74"/>
      <c r="S65485" s="74"/>
      <c r="T65485" s="74"/>
      <c r="U65485" s="74"/>
      <c r="V65485" s="74"/>
      <c r="W65485" s="70"/>
    </row>
    <row r="65486" spans="1:23" ht="23.25">
      <c r="A65486" s="70"/>
      <c r="B65486" s="15"/>
      <c r="C65486" s="15"/>
      <c r="D65486" s="15"/>
      <c r="E65486" s="15"/>
      <c r="F65486" s="15"/>
      <c r="G65486" s="15"/>
      <c r="H65486" s="71"/>
      <c r="I65486" s="71"/>
      <c r="J65486" s="71"/>
      <c r="K65486" s="75"/>
      <c r="L65486" s="75"/>
      <c r="M65486" s="75"/>
      <c r="N65486" s="76"/>
      <c r="O65486" s="75"/>
      <c r="P65486" s="75"/>
      <c r="Q65486" s="75"/>
      <c r="R65486" s="76"/>
      <c r="S65486" s="75"/>
      <c r="T65486" s="75"/>
      <c r="U65486" s="77"/>
      <c r="V65486" s="77"/>
      <c r="W65486" s="70"/>
    </row>
    <row r="65487" spans="1:23" ht="23.25">
      <c r="A65487" s="70"/>
      <c r="B65487" s="71"/>
      <c r="C65487" s="71"/>
      <c r="D65487" s="71"/>
      <c r="E65487" s="71"/>
      <c r="F65487" s="71"/>
      <c r="G65487" s="71"/>
      <c r="H65487" s="71"/>
      <c r="I65487" s="78"/>
      <c r="J65487" s="71"/>
      <c r="K65487" s="76"/>
      <c r="L65487" s="76"/>
      <c r="M65487" s="76"/>
      <c r="N65487" s="76"/>
      <c r="O65487" s="75"/>
      <c r="P65487" s="76"/>
      <c r="Q65487" s="76"/>
      <c r="R65487" s="76"/>
      <c r="S65487" s="75"/>
      <c r="T65487" s="75"/>
      <c r="U65487" s="75"/>
      <c r="V65487" s="76"/>
      <c r="W65487" s="70"/>
    </row>
    <row r="65488" spans="1:23" ht="23.25">
      <c r="A65488" s="70"/>
      <c r="B65488" s="78"/>
      <c r="C65488" s="78"/>
      <c r="D65488" s="78"/>
      <c r="E65488" s="78"/>
      <c r="F65488" s="78"/>
      <c r="G65488" s="78"/>
      <c r="H65488" s="71"/>
      <c r="I65488" s="78"/>
      <c r="J65488" s="71"/>
      <c r="K65488" s="76"/>
      <c r="L65488" s="76"/>
      <c r="M65488" s="76"/>
      <c r="N65488" s="76"/>
      <c r="O65488" s="76"/>
      <c r="P65488" s="76"/>
      <c r="Q65488" s="76"/>
      <c r="R65488" s="76"/>
      <c r="S65488" s="76"/>
      <c r="T65488" s="76"/>
      <c r="U65488" s="76"/>
      <c r="V65488" s="76"/>
      <c r="W65488" s="70"/>
    </row>
    <row r="65489" spans="1:23" ht="23.25">
      <c r="A65489" s="70"/>
      <c r="B65489" s="71"/>
      <c r="C65489" s="71"/>
      <c r="D65489" s="71"/>
      <c r="E65489" s="71"/>
      <c r="F65489" s="71"/>
      <c r="G65489" s="71"/>
      <c r="H65489" s="71"/>
      <c r="I65489" s="71"/>
      <c r="J65489" s="71"/>
      <c r="K65489" s="75"/>
      <c r="L65489" s="76"/>
      <c r="M65489" s="75"/>
      <c r="N65489" s="76"/>
      <c r="O65489" s="75"/>
      <c r="P65489" s="76"/>
      <c r="Q65489" s="75"/>
      <c r="R65489" s="76"/>
      <c r="S65489" s="75"/>
      <c r="T65489" s="75"/>
      <c r="U65489" s="75"/>
      <c r="V65489" s="77"/>
      <c r="W65489" s="70"/>
    </row>
    <row r="65490" spans="1:23" ht="23.25">
      <c r="A65490" s="71"/>
      <c r="B65490" s="71"/>
      <c r="C65490" s="71"/>
      <c r="D65490" s="71"/>
      <c r="E65490" s="71"/>
      <c r="F65490" s="71"/>
      <c r="G65490" s="71"/>
      <c r="H65490" s="69"/>
      <c r="I65490" s="69"/>
      <c r="J65490" s="69"/>
      <c r="K65490" s="79"/>
      <c r="L65490" s="79"/>
      <c r="M65490" s="79"/>
      <c r="N65490" s="79"/>
      <c r="O65490" s="79"/>
      <c r="P65490" s="79"/>
      <c r="Q65490" s="79"/>
      <c r="R65490" s="79"/>
      <c r="S65490" s="79"/>
      <c r="T65490" s="79"/>
      <c r="U65490" s="75"/>
      <c r="V65490" s="75"/>
      <c r="W65490" s="70"/>
    </row>
    <row r="65491" spans="1:23" ht="23.25">
      <c r="A65491" s="71"/>
      <c r="B65491" s="71"/>
      <c r="C65491" s="71"/>
      <c r="D65491" s="71"/>
      <c r="E65491" s="71"/>
      <c r="F65491" s="71"/>
      <c r="G65491" s="78"/>
      <c r="H65491" s="69"/>
      <c r="I65491" s="69"/>
      <c r="J65491" s="69"/>
      <c r="K65491" s="79"/>
      <c r="L65491" s="79"/>
      <c r="M65491" s="79"/>
      <c r="N65491" s="79"/>
      <c r="O65491" s="79"/>
      <c r="P65491" s="79"/>
      <c r="Q65491" s="79"/>
      <c r="R65491" s="79"/>
      <c r="S65491" s="79"/>
      <c r="T65491" s="79"/>
      <c r="U65491" s="75"/>
      <c r="V65491" s="75"/>
      <c r="W65491" s="70"/>
    </row>
    <row r="65492" spans="1:23" ht="23.25">
      <c r="A65492" s="1"/>
      <c r="B65492" s="49" t="s">
        <v>0</v>
      </c>
      <c r="C65492" s="49"/>
      <c r="D65492" s="49"/>
      <c r="E65492" s="49"/>
      <c r="F65492" s="49"/>
      <c r="G65492" s="2"/>
      <c r="H65492" s="2"/>
      <c r="I65492" s="2"/>
      <c r="J65492" s="2"/>
      <c r="K65492" s="1"/>
      <c r="L65492" s="1"/>
      <c r="M65492" s="1"/>
      <c r="N65492" s="1"/>
      <c r="O65492" s="1"/>
      <c r="P65492" s="1"/>
      <c r="Q65492" s="1"/>
      <c r="R65492" s="1"/>
      <c r="S65492" s="4"/>
      <c r="T65492" s="4"/>
      <c r="U65492" s="4"/>
      <c r="V65492" s="4" t="s">
        <v>21</v>
      </c>
      <c r="W65492" s="1"/>
    </row>
    <row r="65493" spans="1:23" ht="23.25">
      <c r="A65493" s="1"/>
      <c r="B65493" s="54" t="s">
        <v>32</v>
      </c>
      <c r="C65493" s="55"/>
      <c r="D65493" s="55"/>
      <c r="E65493" s="55"/>
      <c r="F65493" s="55"/>
      <c r="G65493" s="55"/>
      <c r="H65493" s="8"/>
      <c r="I65493" s="9"/>
      <c r="J65493" s="50"/>
      <c r="K65493" s="11" t="s">
        <v>1</v>
      </c>
      <c r="L65493" s="11"/>
      <c r="M65493" s="11"/>
      <c r="N65493" s="11"/>
      <c r="O65493" s="11"/>
      <c r="P65493" s="12" t="s">
        <v>2</v>
      </c>
      <c r="Q65493" s="11"/>
      <c r="R65493" s="11"/>
      <c r="S65493" s="11"/>
      <c r="T65493" s="12" t="s">
        <v>34</v>
      </c>
      <c r="U65493" s="11"/>
      <c r="V65493" s="13"/>
      <c r="W65493" s="1"/>
    </row>
    <row r="65494" spans="1:23" ht="23.25">
      <c r="A65494" s="1"/>
      <c r="B65494" s="14" t="s">
        <v>33</v>
      </c>
      <c r="C65494" s="15"/>
      <c r="D65494" s="15"/>
      <c r="E65494" s="15"/>
      <c r="F65494" s="15"/>
      <c r="G65494" s="16"/>
      <c r="H65494" s="17"/>
      <c r="I65494" s="2"/>
      <c r="J65494" s="48"/>
      <c r="K65494" s="19"/>
      <c r="L65494" s="20"/>
      <c r="M65494" s="21"/>
      <c r="N65494" s="22"/>
      <c r="O65494" s="23"/>
      <c r="P65494" s="24"/>
      <c r="Q65494" s="19"/>
      <c r="R65494" s="25"/>
      <c r="S65494" s="23"/>
      <c r="T65494" s="23"/>
      <c r="U65494" s="26" t="s">
        <v>3</v>
      </c>
      <c r="V65494" s="27"/>
      <c r="W65494" s="1"/>
    </row>
    <row r="65495" spans="1:23" ht="23.25">
      <c r="A65495" s="1"/>
      <c r="B65495" s="17"/>
      <c r="C65495" s="28"/>
      <c r="D65495" s="28"/>
      <c r="E65495" s="28"/>
      <c r="F65495" s="29"/>
      <c r="G65495" s="28"/>
      <c r="H65495" s="17"/>
      <c r="I65495" s="30" t="s">
        <v>4</v>
      </c>
      <c r="J65495" s="48"/>
      <c r="K65495" s="31" t="s">
        <v>5</v>
      </c>
      <c r="L65495" s="32" t="s">
        <v>6</v>
      </c>
      <c r="M65495" s="33" t="s">
        <v>5</v>
      </c>
      <c r="N65495" s="22" t="s">
        <v>7</v>
      </c>
      <c r="O65495" s="20"/>
      <c r="P65495" s="34" t="s">
        <v>8</v>
      </c>
      <c r="Q65495" s="31" t="s">
        <v>9</v>
      </c>
      <c r="R65495" s="25" t="s">
        <v>29</v>
      </c>
      <c r="S65495" s="23"/>
      <c r="T65495" s="23"/>
      <c r="U65495" s="23"/>
      <c r="V65495" s="32"/>
      <c r="W65495" s="1"/>
    </row>
    <row r="65496" spans="1:23" ht="23.25">
      <c r="A65496" s="1"/>
      <c r="B65496" s="35" t="s">
        <v>23</v>
      </c>
      <c r="C65496" s="35" t="s">
        <v>24</v>
      </c>
      <c r="D65496" s="35" t="s">
        <v>25</v>
      </c>
      <c r="E65496" s="35" t="s">
        <v>26</v>
      </c>
      <c r="F65496" s="35" t="s">
        <v>27</v>
      </c>
      <c r="G65496" s="35" t="s">
        <v>28</v>
      </c>
      <c r="H65496" s="17"/>
      <c r="I65496" s="30"/>
      <c r="J65496" s="48"/>
      <c r="K65496" s="31" t="s">
        <v>10</v>
      </c>
      <c r="L65496" s="32" t="s">
        <v>11</v>
      </c>
      <c r="M65496" s="33" t="s">
        <v>12</v>
      </c>
      <c r="N65496" s="22" t="s">
        <v>13</v>
      </c>
      <c r="O65496" s="32" t="s">
        <v>14</v>
      </c>
      <c r="P65496" s="34" t="s">
        <v>15</v>
      </c>
      <c r="Q65496" s="31" t="s">
        <v>16</v>
      </c>
      <c r="R65496" s="25" t="s">
        <v>30</v>
      </c>
      <c r="S65496" s="22" t="s">
        <v>14</v>
      </c>
      <c r="T65496" s="22" t="s">
        <v>17</v>
      </c>
      <c r="U65496" s="22" t="s">
        <v>18</v>
      </c>
      <c r="V65496" s="32" t="s">
        <v>19</v>
      </c>
      <c r="W65496" s="1"/>
    </row>
    <row r="65497" spans="1:23" ht="23.25">
      <c r="A65497" s="1"/>
      <c r="B65497" s="36"/>
      <c r="C65497" s="36"/>
      <c r="D65497" s="36"/>
      <c r="E65497" s="36"/>
      <c r="F65497" s="36"/>
      <c r="G65497" s="36"/>
      <c r="H65497" s="36"/>
      <c r="I65497" s="37"/>
      <c r="J65497" s="51"/>
      <c r="K65497" s="39"/>
      <c r="L65497" s="40"/>
      <c r="M65497" s="41"/>
      <c r="N65497" s="42"/>
      <c r="O65497" s="43"/>
      <c r="P65497" s="44" t="s">
        <v>20</v>
      </c>
      <c r="Q65497" s="39"/>
      <c r="R65497" s="45"/>
      <c r="S65497" s="43"/>
      <c r="T65497" s="43"/>
      <c r="U65497" s="43"/>
      <c r="V65497" s="46"/>
      <c r="W65497" s="1"/>
    </row>
    <row r="65498" spans="1:23" ht="23.25">
      <c r="A65498" s="2"/>
      <c r="B65498" s="47"/>
      <c r="C65498" s="47"/>
      <c r="D65498" s="47"/>
      <c r="E65498" s="47"/>
      <c r="F65498" s="47"/>
      <c r="G65498" s="47"/>
      <c r="H65498" s="60"/>
      <c r="I65498" s="61"/>
      <c r="J65498" s="62"/>
      <c r="K65498" s="82"/>
      <c r="L65498" s="20"/>
      <c r="M65498" s="82"/>
      <c r="N65498" s="20"/>
      <c r="O65498" s="20"/>
      <c r="P65498" s="82"/>
      <c r="Q65498" s="82"/>
      <c r="R65498" s="82"/>
      <c r="S65498" s="20"/>
      <c r="T65498" s="20"/>
      <c r="U65498" s="20"/>
      <c r="V65498" s="20"/>
      <c r="W65498" s="1"/>
    </row>
    <row r="65499" spans="1:23" ht="23.25">
      <c r="A65499" s="2"/>
      <c r="B65499" s="17"/>
      <c r="C65499" s="17"/>
      <c r="D65499" s="17"/>
      <c r="E65499" s="17"/>
      <c r="F65499" s="17"/>
      <c r="G65499" s="35"/>
      <c r="H65499" s="60"/>
      <c r="I65499" s="61"/>
      <c r="J65499" s="62"/>
      <c r="K65499" s="82"/>
      <c r="L65499" s="20"/>
      <c r="M65499" s="82"/>
      <c r="N65499" s="20"/>
      <c r="O65499" s="20"/>
      <c r="P65499" s="82"/>
      <c r="Q65499" s="82"/>
      <c r="R65499" s="82"/>
      <c r="S65499" s="20"/>
      <c r="T65499" s="20"/>
      <c r="U65499" s="20"/>
      <c r="V65499" s="20"/>
      <c r="W65499" s="1"/>
    </row>
    <row r="65500" spans="1:23" ht="23.25">
      <c r="A65500" s="2"/>
      <c r="B65500" s="17"/>
      <c r="C65500" s="17"/>
      <c r="D65500" s="17"/>
      <c r="E65500" s="17"/>
      <c r="F65500" s="17"/>
      <c r="G65500" s="17"/>
      <c r="H65500" s="60"/>
      <c r="I65500" s="61"/>
      <c r="J65500" s="62"/>
      <c r="K65500" s="82"/>
      <c r="L65500" s="20"/>
      <c r="M65500" s="82"/>
      <c r="N65500" s="20"/>
      <c r="O65500" s="20"/>
      <c r="P65500" s="82"/>
      <c r="Q65500" s="82"/>
      <c r="R65500" s="82"/>
      <c r="S65500" s="20"/>
      <c r="T65500" s="20"/>
      <c r="U65500" s="20"/>
      <c r="V65500" s="20"/>
      <c r="W65500" s="1"/>
    </row>
    <row r="65501" spans="1:23" ht="23.25">
      <c r="A65501" s="2"/>
      <c r="B65501" s="17"/>
      <c r="C65501" s="17"/>
      <c r="D65501" s="17"/>
      <c r="E65501" s="17"/>
      <c r="F65501" s="17"/>
      <c r="G65501" s="17"/>
      <c r="H65501" s="60"/>
      <c r="I65501" s="61"/>
      <c r="J65501" s="62"/>
      <c r="K65501" s="82"/>
      <c r="L65501" s="20"/>
      <c r="M65501" s="82"/>
      <c r="N65501" s="20"/>
      <c r="O65501" s="20"/>
      <c r="P65501" s="82"/>
      <c r="Q65501" s="82"/>
      <c r="R65501" s="82"/>
      <c r="S65501" s="20"/>
      <c r="T65501" s="20"/>
      <c r="U65501" s="20"/>
      <c r="V65501" s="20"/>
      <c r="W65501" s="1"/>
    </row>
    <row r="65502" spans="1:23" ht="23.25">
      <c r="A65502" s="2"/>
      <c r="B65502" s="17"/>
      <c r="C65502" s="17"/>
      <c r="D65502" s="17"/>
      <c r="E65502" s="17"/>
      <c r="F65502" s="17"/>
      <c r="G65502" s="17"/>
      <c r="H65502" s="60"/>
      <c r="I65502" s="61"/>
      <c r="J65502" s="62"/>
      <c r="K65502" s="82"/>
      <c r="L65502" s="20"/>
      <c r="M65502" s="82"/>
      <c r="N65502" s="20"/>
      <c r="O65502" s="20"/>
      <c r="P65502" s="82"/>
      <c r="Q65502" s="82"/>
      <c r="R65502" s="82"/>
      <c r="S65502" s="20"/>
      <c r="T65502" s="20"/>
      <c r="U65502" s="20"/>
      <c r="V65502" s="20"/>
      <c r="W65502" s="1"/>
    </row>
    <row r="65503" spans="1:23" ht="23.25">
      <c r="A65503" s="2"/>
      <c r="B65503" s="17"/>
      <c r="C65503" s="17"/>
      <c r="D65503" s="17"/>
      <c r="E65503" s="17"/>
      <c r="F65503" s="17"/>
      <c r="G65503" s="17"/>
      <c r="H65503" s="60"/>
      <c r="I65503" s="61"/>
      <c r="J65503" s="62"/>
      <c r="K65503" s="82"/>
      <c r="L65503" s="20"/>
      <c r="M65503" s="82"/>
      <c r="N65503" s="20"/>
      <c r="O65503" s="20"/>
      <c r="P65503" s="82"/>
      <c r="Q65503" s="82"/>
      <c r="R65503" s="82"/>
      <c r="S65503" s="20"/>
      <c r="T65503" s="20"/>
      <c r="U65503" s="20"/>
      <c r="V65503" s="20"/>
      <c r="W65503" s="1"/>
    </row>
    <row r="65504" spans="1:23" ht="23.25">
      <c r="A65504" s="2"/>
      <c r="B65504" s="17"/>
      <c r="C65504" s="17"/>
      <c r="D65504" s="17"/>
      <c r="E65504" s="17"/>
      <c r="F65504" s="17"/>
      <c r="G65504" s="17"/>
      <c r="H65504" s="60"/>
      <c r="I65504" s="61"/>
      <c r="J65504" s="62"/>
      <c r="K65504" s="82"/>
      <c r="L65504" s="20"/>
      <c r="M65504" s="82"/>
      <c r="N65504" s="20"/>
      <c r="O65504" s="20"/>
      <c r="P65504" s="82"/>
      <c r="Q65504" s="82"/>
      <c r="R65504" s="82"/>
      <c r="S65504" s="20"/>
      <c r="T65504" s="20"/>
      <c r="U65504" s="20"/>
      <c r="V65504" s="20"/>
      <c r="W65504" s="1"/>
    </row>
    <row r="65505" spans="1:23" ht="23.25">
      <c r="A65505" s="2"/>
      <c r="B65505" s="17"/>
      <c r="C65505" s="17"/>
      <c r="D65505" s="17"/>
      <c r="E65505" s="17"/>
      <c r="F65505" s="17"/>
      <c r="G65505" s="17"/>
      <c r="H65505" s="60"/>
      <c r="I65505" s="61"/>
      <c r="J65505" s="62"/>
      <c r="K65505" s="82"/>
      <c r="L65505" s="20"/>
      <c r="M65505" s="82"/>
      <c r="N65505" s="20"/>
      <c r="O65505" s="20"/>
      <c r="P65505" s="82"/>
      <c r="Q65505" s="82"/>
      <c r="R65505" s="82"/>
      <c r="S65505" s="20"/>
      <c r="T65505" s="20"/>
      <c r="U65505" s="20"/>
      <c r="V65505" s="20"/>
      <c r="W65505" s="1"/>
    </row>
    <row r="65506" spans="1:23" ht="23.25">
      <c r="A65506" s="2"/>
      <c r="B65506" s="17"/>
      <c r="C65506" s="17"/>
      <c r="D65506" s="17"/>
      <c r="E65506" s="17"/>
      <c r="F65506" s="17"/>
      <c r="G65506" s="17"/>
      <c r="H65506" s="60"/>
      <c r="I65506" s="61"/>
      <c r="J65506" s="62"/>
      <c r="K65506" s="82"/>
      <c r="L65506" s="20"/>
      <c r="M65506" s="82"/>
      <c r="N65506" s="20"/>
      <c r="O65506" s="20"/>
      <c r="P65506" s="82"/>
      <c r="Q65506" s="82"/>
      <c r="R65506" s="82"/>
      <c r="S65506" s="20"/>
      <c r="T65506" s="20"/>
      <c r="U65506" s="20"/>
      <c r="V65506" s="20"/>
      <c r="W65506" s="1"/>
    </row>
    <row r="65507" spans="1:23" ht="23.25">
      <c r="A65507" s="2"/>
      <c r="B65507" s="17"/>
      <c r="C65507" s="17"/>
      <c r="D65507" s="17"/>
      <c r="E65507" s="17"/>
      <c r="F65507" s="17"/>
      <c r="G65507" s="17"/>
      <c r="H65507" s="60"/>
      <c r="I65507" s="61"/>
      <c r="J65507" s="62"/>
      <c r="K65507" s="82"/>
      <c r="L65507" s="20"/>
      <c r="M65507" s="82"/>
      <c r="N65507" s="20"/>
      <c r="O65507" s="20"/>
      <c r="P65507" s="82"/>
      <c r="Q65507" s="82"/>
      <c r="R65507" s="82"/>
      <c r="S65507" s="20"/>
      <c r="T65507" s="20"/>
      <c r="U65507" s="20"/>
      <c r="V65507" s="20"/>
      <c r="W65507" s="1"/>
    </row>
    <row r="65508" spans="1:23" ht="23.25">
      <c r="A65508" s="2"/>
      <c r="B65508" s="17"/>
      <c r="C65508" s="17"/>
      <c r="D65508" s="17"/>
      <c r="E65508" s="17"/>
      <c r="F65508" s="17"/>
      <c r="G65508" s="17"/>
      <c r="H65508" s="60"/>
      <c r="I65508" s="61"/>
      <c r="J65508" s="62"/>
      <c r="K65508" s="82"/>
      <c r="L65508" s="20"/>
      <c r="M65508" s="82"/>
      <c r="N65508" s="20"/>
      <c r="O65508" s="20"/>
      <c r="P65508" s="82"/>
      <c r="Q65508" s="82"/>
      <c r="R65508" s="82"/>
      <c r="S65508" s="20"/>
      <c r="T65508" s="20"/>
      <c r="U65508" s="20"/>
      <c r="V65508" s="20"/>
      <c r="W65508" s="1"/>
    </row>
    <row r="65509" spans="1:23" ht="23.25">
      <c r="A65509" s="2"/>
      <c r="B65509" s="17"/>
      <c r="C65509" s="17"/>
      <c r="D65509" s="17"/>
      <c r="E65509" s="17"/>
      <c r="F65509" s="17"/>
      <c r="G65509" s="17"/>
      <c r="H65509" s="60"/>
      <c r="I65509" s="61"/>
      <c r="J65509" s="62"/>
      <c r="K65509" s="82"/>
      <c r="L65509" s="20"/>
      <c r="M65509" s="82"/>
      <c r="N65509" s="20"/>
      <c r="O65509" s="20"/>
      <c r="P65509" s="82"/>
      <c r="Q65509" s="82"/>
      <c r="R65509" s="82"/>
      <c r="S65509" s="20"/>
      <c r="T65509" s="20"/>
      <c r="U65509" s="20"/>
      <c r="V65509" s="20"/>
      <c r="W65509" s="1"/>
    </row>
    <row r="65510" spans="1:23" ht="23.25">
      <c r="A65510" s="2"/>
      <c r="B65510" s="17"/>
      <c r="C65510" s="17"/>
      <c r="D65510" s="17"/>
      <c r="E65510" s="17"/>
      <c r="F65510" s="17"/>
      <c r="G65510" s="17"/>
      <c r="H65510" s="60"/>
      <c r="I65510" s="61"/>
      <c r="J65510" s="62"/>
      <c r="K65510" s="82"/>
      <c r="L65510" s="20"/>
      <c r="M65510" s="82"/>
      <c r="N65510" s="20"/>
      <c r="O65510" s="20"/>
      <c r="P65510" s="82"/>
      <c r="Q65510" s="82"/>
      <c r="R65510" s="82"/>
      <c r="S65510" s="20"/>
      <c r="T65510" s="20"/>
      <c r="U65510" s="20"/>
      <c r="V65510" s="20"/>
      <c r="W65510" s="1"/>
    </row>
    <row r="65511" spans="1:23" ht="23.25">
      <c r="A65511" s="2"/>
      <c r="B65511" s="17"/>
      <c r="C65511" s="17"/>
      <c r="D65511" s="17"/>
      <c r="E65511" s="17"/>
      <c r="F65511" s="17"/>
      <c r="G65511" s="17"/>
      <c r="H65511" s="60"/>
      <c r="I65511" s="61"/>
      <c r="J65511" s="62"/>
      <c r="K65511" s="82"/>
      <c r="L65511" s="20"/>
      <c r="M65511" s="82"/>
      <c r="N65511" s="20"/>
      <c r="O65511" s="20"/>
      <c r="P65511" s="82"/>
      <c r="Q65511" s="82"/>
      <c r="R65511" s="82"/>
      <c r="S65511" s="20"/>
      <c r="T65511" s="20"/>
      <c r="U65511" s="20"/>
      <c r="V65511" s="20"/>
      <c r="W65511" s="1"/>
    </row>
    <row r="65512" spans="1:23" ht="23.25">
      <c r="A65512" s="2"/>
      <c r="B65512" s="47"/>
      <c r="C65512" s="48"/>
      <c r="D65512" s="48"/>
      <c r="E65512" s="48"/>
      <c r="F65512" s="48"/>
      <c r="G65512" s="48"/>
      <c r="H65512" s="61"/>
      <c r="I65512" s="61"/>
      <c r="J65512" s="62"/>
      <c r="K65512" s="18"/>
      <c r="L65512" s="18"/>
      <c r="M65512" s="18"/>
      <c r="N65512" s="18"/>
      <c r="O65512" s="18"/>
      <c r="P65512" s="18"/>
      <c r="Q65512" s="18"/>
      <c r="R65512" s="18"/>
      <c r="S65512" s="18"/>
      <c r="T65512" s="18"/>
      <c r="U65512" s="18"/>
      <c r="V65512" s="18"/>
      <c r="W65512" s="1"/>
    </row>
    <row r="65513" spans="1:23" ht="23.25">
      <c r="A65513" s="2"/>
      <c r="B65513" s="17"/>
      <c r="C65513" s="17"/>
      <c r="D65513" s="17"/>
      <c r="E65513" s="17"/>
      <c r="F65513" s="17"/>
      <c r="G65513" s="17"/>
      <c r="H65513" s="60"/>
      <c r="I65513" s="61"/>
      <c r="J65513" s="62"/>
      <c r="K65513" s="82"/>
      <c r="L65513" s="20"/>
      <c r="M65513" s="82"/>
      <c r="N65513" s="20"/>
      <c r="O65513" s="20"/>
      <c r="P65513" s="82"/>
      <c r="Q65513" s="82"/>
      <c r="R65513" s="82"/>
      <c r="S65513" s="20"/>
      <c r="T65513" s="20"/>
      <c r="U65513" s="20"/>
      <c r="V65513" s="20"/>
      <c r="W65513" s="1"/>
    </row>
    <row r="65514" spans="1:23" ht="23.25">
      <c r="A65514" s="2"/>
      <c r="B65514" s="17"/>
      <c r="C65514" s="17"/>
      <c r="D65514" s="17"/>
      <c r="E65514" s="17"/>
      <c r="F65514" s="17"/>
      <c r="G65514" s="17"/>
      <c r="H65514" s="60"/>
      <c r="I65514" s="61"/>
      <c r="J65514" s="62"/>
      <c r="K65514" s="82"/>
      <c r="L65514" s="20"/>
      <c r="M65514" s="82"/>
      <c r="N65514" s="20"/>
      <c r="O65514" s="20"/>
      <c r="P65514" s="82"/>
      <c r="Q65514" s="82"/>
      <c r="R65514" s="82"/>
      <c r="S65514" s="20"/>
      <c r="T65514" s="20"/>
      <c r="U65514" s="20"/>
      <c r="V65514" s="20"/>
      <c r="W65514" s="1"/>
    </row>
    <row r="65515" spans="1:23" ht="23.25">
      <c r="A65515" s="2"/>
      <c r="B65515" s="17"/>
      <c r="C65515" s="17"/>
      <c r="D65515" s="17"/>
      <c r="E65515" s="17"/>
      <c r="F65515" s="17"/>
      <c r="G65515" s="17"/>
      <c r="H65515" s="60"/>
      <c r="I65515" s="61"/>
      <c r="J65515" s="62"/>
      <c r="K65515" s="82"/>
      <c r="L65515" s="20"/>
      <c r="M65515" s="82"/>
      <c r="N65515" s="20"/>
      <c r="O65515" s="20"/>
      <c r="P65515" s="82"/>
      <c r="Q65515" s="82"/>
      <c r="R65515" s="82"/>
      <c r="S65515" s="20"/>
      <c r="T65515" s="20"/>
      <c r="U65515" s="20"/>
      <c r="V65515" s="20"/>
      <c r="W65515" s="1"/>
    </row>
    <row r="65516" spans="1:23" ht="23.25">
      <c r="A65516" s="2"/>
      <c r="B65516" s="17"/>
      <c r="C65516" s="17"/>
      <c r="D65516" s="17"/>
      <c r="E65516" s="17"/>
      <c r="F65516" s="17"/>
      <c r="G65516" s="17"/>
      <c r="H65516" s="60"/>
      <c r="I65516" s="61"/>
      <c r="J65516" s="62"/>
      <c r="K65516" s="18"/>
      <c r="L65516" s="18"/>
      <c r="M65516" s="18"/>
      <c r="N65516" s="18"/>
      <c r="O65516" s="18"/>
      <c r="P65516" s="18"/>
      <c r="Q65516" s="18"/>
      <c r="R65516" s="18"/>
      <c r="S65516" s="18"/>
      <c r="T65516" s="18"/>
      <c r="U65516" s="18"/>
      <c r="V65516" s="18"/>
      <c r="W65516" s="1"/>
    </row>
    <row r="65517" spans="1:23" ht="23.25">
      <c r="A65517" s="2"/>
      <c r="B65517" s="17"/>
      <c r="C65517" s="17"/>
      <c r="D65517" s="17"/>
      <c r="E65517" s="17"/>
      <c r="F65517" s="17"/>
      <c r="G65517" s="17"/>
      <c r="H65517" s="60"/>
      <c r="I65517" s="61"/>
      <c r="J65517" s="62"/>
      <c r="K65517" s="82"/>
      <c r="L65517" s="20"/>
      <c r="M65517" s="82"/>
      <c r="N65517" s="20"/>
      <c r="O65517" s="20"/>
      <c r="P65517" s="82"/>
      <c r="Q65517" s="82"/>
      <c r="R65517" s="82"/>
      <c r="S65517" s="20"/>
      <c r="T65517" s="20"/>
      <c r="U65517" s="20"/>
      <c r="V65517" s="20"/>
      <c r="W65517" s="1"/>
    </row>
    <row r="65518" spans="1:23" ht="23.25">
      <c r="A65518" s="2"/>
      <c r="B65518" s="17"/>
      <c r="C65518" s="17"/>
      <c r="D65518" s="17"/>
      <c r="E65518" s="17"/>
      <c r="F65518" s="17"/>
      <c r="G65518" s="17"/>
      <c r="H65518" s="60"/>
      <c r="I65518" s="61"/>
      <c r="J65518" s="62"/>
      <c r="K65518" s="82"/>
      <c r="L65518" s="20"/>
      <c r="M65518" s="82"/>
      <c r="N65518" s="20"/>
      <c r="O65518" s="20"/>
      <c r="P65518" s="82"/>
      <c r="Q65518" s="82"/>
      <c r="R65518" s="82"/>
      <c r="S65518" s="20"/>
      <c r="T65518" s="20"/>
      <c r="U65518" s="20"/>
      <c r="V65518" s="20"/>
      <c r="W65518" s="1"/>
    </row>
    <row r="65519" spans="1:23" ht="23.25">
      <c r="A65519" s="2"/>
      <c r="B65519" s="17"/>
      <c r="C65519" s="17"/>
      <c r="D65519" s="17"/>
      <c r="E65519" s="17"/>
      <c r="F65519" s="17"/>
      <c r="G65519" s="17"/>
      <c r="H65519" s="60"/>
      <c r="I65519" s="61"/>
      <c r="J65519" s="62"/>
      <c r="K65519" s="82"/>
      <c r="L65519" s="20"/>
      <c r="M65519" s="82"/>
      <c r="N65519" s="20"/>
      <c r="O65519" s="20"/>
      <c r="P65519" s="82"/>
      <c r="Q65519" s="82"/>
      <c r="R65519" s="82"/>
      <c r="S65519" s="20"/>
      <c r="T65519" s="20"/>
      <c r="U65519" s="20"/>
      <c r="V65519" s="20"/>
      <c r="W65519" s="1"/>
    </row>
    <row r="65520" spans="1:23" ht="23.25">
      <c r="A65520" s="2"/>
      <c r="B65520" s="17"/>
      <c r="C65520" s="17"/>
      <c r="D65520" s="17"/>
      <c r="E65520" s="17"/>
      <c r="F65520" s="17"/>
      <c r="G65520" s="17"/>
      <c r="H65520" s="60"/>
      <c r="I65520" s="69"/>
      <c r="J65520" s="62"/>
      <c r="K65520" s="82"/>
      <c r="L65520" s="20"/>
      <c r="M65520" s="82"/>
      <c r="N65520" s="20"/>
      <c r="O65520" s="20"/>
      <c r="P65520" s="82"/>
      <c r="Q65520" s="82"/>
      <c r="R65520" s="82"/>
      <c r="S65520" s="20"/>
      <c r="T65520" s="20"/>
      <c r="U65520" s="20"/>
      <c r="V65520" s="20"/>
      <c r="W65520" s="1"/>
    </row>
    <row r="65521" spans="1:23" ht="23.25">
      <c r="A65521" s="2"/>
      <c r="B65521" s="52"/>
      <c r="C65521" s="35"/>
      <c r="D65521" s="35"/>
      <c r="E65521" s="35"/>
      <c r="F65521" s="35"/>
      <c r="G65521" s="35"/>
      <c r="H65521" s="60"/>
      <c r="I65521" s="61"/>
      <c r="J65521" s="62"/>
      <c r="K65521" s="19"/>
      <c r="L65521" s="20"/>
      <c r="M65521" s="21"/>
      <c r="N65521" s="23"/>
      <c r="O65521" s="23"/>
      <c r="P65521" s="24"/>
      <c r="Q65521" s="19"/>
      <c r="R65521" s="80"/>
      <c r="S65521" s="23"/>
      <c r="T65521" s="23"/>
      <c r="U65521" s="23"/>
      <c r="V65521" s="20"/>
      <c r="W65521" s="1"/>
    </row>
    <row r="65522" spans="1:23" ht="23.25">
      <c r="A65522" s="2"/>
      <c r="B65522" s="47"/>
      <c r="C65522" s="17"/>
      <c r="D65522" s="17"/>
      <c r="E65522" s="17"/>
      <c r="F65522" s="17"/>
      <c r="G65522" s="17"/>
      <c r="H65522" s="60"/>
      <c r="I65522" s="61"/>
      <c r="J65522" s="62"/>
      <c r="K65522" s="19"/>
      <c r="L65522" s="20"/>
      <c r="M65522" s="21"/>
      <c r="N65522" s="23"/>
      <c r="O65522" s="23"/>
      <c r="P65522" s="24"/>
      <c r="Q65522" s="19"/>
      <c r="R65522" s="80"/>
      <c r="S65522" s="23"/>
      <c r="T65522" s="23"/>
      <c r="U65522" s="23"/>
      <c r="V65522" s="20"/>
      <c r="W65522" s="1"/>
    </row>
    <row r="65523" spans="1:23" ht="23.25">
      <c r="A65523" s="2"/>
      <c r="B65523" s="47"/>
      <c r="C65523" s="17"/>
      <c r="D65523" s="17"/>
      <c r="E65523" s="17"/>
      <c r="F65523" s="17"/>
      <c r="G65523" s="17"/>
      <c r="H65523" s="60"/>
      <c r="I65523" s="61"/>
      <c r="J65523" s="62"/>
      <c r="K65523" s="19"/>
      <c r="L65523" s="20"/>
      <c r="M65523" s="21"/>
      <c r="N65523" s="23"/>
      <c r="O65523" s="23"/>
      <c r="P65523" s="24"/>
      <c r="Q65523" s="19"/>
      <c r="R65523" s="80"/>
      <c r="S65523" s="23"/>
      <c r="T65523" s="23"/>
      <c r="U65523" s="23"/>
      <c r="V65523" s="20"/>
      <c r="W65523" s="1"/>
    </row>
    <row r="65524" spans="1:23" ht="23.25">
      <c r="A65524" s="2"/>
      <c r="B65524" s="47"/>
      <c r="C65524" s="48"/>
      <c r="D65524" s="48"/>
      <c r="E65524" s="48"/>
      <c r="F65524" s="48"/>
      <c r="G65524" s="48"/>
      <c r="H65524" s="61"/>
      <c r="I65524" s="61"/>
      <c r="J65524" s="62"/>
      <c r="K65524" s="18"/>
      <c r="L65524" s="18"/>
      <c r="M65524" s="18"/>
      <c r="N65524" s="18"/>
      <c r="O65524" s="18"/>
      <c r="P65524" s="18"/>
      <c r="Q65524" s="18"/>
      <c r="R65524" s="18"/>
      <c r="S65524" s="18"/>
      <c r="T65524" s="18"/>
      <c r="U65524" s="18"/>
      <c r="V65524" s="18"/>
      <c r="W65524" s="1"/>
    </row>
    <row r="65525" spans="1:23" ht="23.25">
      <c r="A65525" s="2"/>
      <c r="B65525" s="47"/>
      <c r="C65525" s="48"/>
      <c r="D65525" s="48"/>
      <c r="E65525" s="48"/>
      <c r="F65525" s="48"/>
      <c r="G65525" s="48"/>
      <c r="H65525" s="61"/>
      <c r="I65525" s="61"/>
      <c r="J65525" s="62"/>
      <c r="K65525" s="18"/>
      <c r="L65525" s="18"/>
      <c r="M65525" s="18"/>
      <c r="N65525" s="18"/>
      <c r="O65525" s="18"/>
      <c r="P65525" s="18"/>
      <c r="Q65525" s="18"/>
      <c r="R65525" s="18"/>
      <c r="S65525" s="18"/>
      <c r="T65525" s="18"/>
      <c r="U65525" s="18"/>
      <c r="V65525" s="18"/>
      <c r="W65525" s="1"/>
    </row>
    <row r="65526" spans="1:23" ht="23.25">
      <c r="A65526" s="2"/>
      <c r="B65526" s="52"/>
      <c r="C65526" s="52"/>
      <c r="D65526" s="52"/>
      <c r="E65526" s="52"/>
      <c r="F65526" s="52"/>
      <c r="G65526" s="47"/>
      <c r="H65526" s="60"/>
      <c r="I65526" s="61"/>
      <c r="J65526" s="62"/>
      <c r="K65526" s="82"/>
      <c r="L65526" s="20"/>
      <c r="M65526" s="82"/>
      <c r="N65526" s="20"/>
      <c r="O65526" s="20"/>
      <c r="P65526" s="82"/>
      <c r="Q65526" s="82"/>
      <c r="R65526" s="82"/>
      <c r="S65526" s="20"/>
      <c r="T65526" s="20"/>
      <c r="U65526" s="20"/>
      <c r="V65526" s="20"/>
      <c r="W65526" s="1"/>
    </row>
    <row r="65527" spans="1:23" ht="23.25">
      <c r="A65527" s="2"/>
      <c r="B65527" s="47"/>
      <c r="C65527" s="47"/>
      <c r="D65527" s="47"/>
      <c r="E65527" s="47"/>
      <c r="F65527" s="47"/>
      <c r="G65527" s="47"/>
      <c r="H65527" s="60"/>
      <c r="I65527" s="61"/>
      <c r="J65527" s="62"/>
      <c r="K65527" s="82"/>
      <c r="L65527" s="20"/>
      <c r="M65527" s="82"/>
      <c r="N65527" s="20"/>
      <c r="O65527" s="20"/>
      <c r="P65527" s="82"/>
      <c r="Q65527" s="82"/>
      <c r="R65527" s="82"/>
      <c r="S65527" s="20"/>
      <c r="T65527" s="20"/>
      <c r="U65527" s="20"/>
      <c r="V65527" s="20"/>
      <c r="W65527" s="1"/>
    </row>
    <row r="65528" spans="1:23" ht="23.25">
      <c r="A65528" s="2"/>
      <c r="B65528" s="47"/>
      <c r="C65528" s="48"/>
      <c r="D65528" s="48"/>
      <c r="E65528" s="48"/>
      <c r="F65528" s="48"/>
      <c r="G65528" s="48"/>
      <c r="H65528" s="61"/>
      <c r="I65528" s="61"/>
      <c r="J65528" s="62"/>
      <c r="K65528" s="18"/>
      <c r="L65528" s="18"/>
      <c r="M65528" s="18"/>
      <c r="N65528" s="18"/>
      <c r="O65528" s="18"/>
      <c r="P65528" s="18"/>
      <c r="Q65528" s="18"/>
      <c r="R65528" s="18"/>
      <c r="S65528" s="18"/>
      <c r="T65528" s="18"/>
      <c r="U65528" s="18"/>
      <c r="V65528" s="18"/>
      <c r="W65528" s="1"/>
    </row>
    <row r="65529" spans="1:23" ht="23.25">
      <c r="A65529" s="2"/>
      <c r="B65529" s="47"/>
      <c r="C65529" s="47"/>
      <c r="D65529" s="47"/>
      <c r="E65529" s="47"/>
      <c r="F65529" s="47"/>
      <c r="G65529" s="47"/>
      <c r="H65529" s="60"/>
      <c r="I65529" s="61"/>
      <c r="J65529" s="62"/>
      <c r="K65529" s="82"/>
      <c r="L65529" s="20"/>
      <c r="M65529" s="82"/>
      <c r="N65529" s="20"/>
      <c r="O65529" s="20"/>
      <c r="P65529" s="82"/>
      <c r="Q65529" s="82"/>
      <c r="R65529" s="82"/>
      <c r="S65529" s="20"/>
      <c r="T65529" s="20"/>
      <c r="U65529" s="20"/>
      <c r="V65529" s="20"/>
      <c r="W65529" s="1"/>
    </row>
    <row r="65530" spans="1:23" ht="23.25">
      <c r="A65530" s="2"/>
      <c r="B65530" s="47"/>
      <c r="C65530" s="47"/>
      <c r="D65530" s="47"/>
      <c r="E65530" s="47"/>
      <c r="F65530" s="47"/>
      <c r="G65530" s="47"/>
      <c r="H65530" s="60"/>
      <c r="I65530" s="61"/>
      <c r="J65530" s="62"/>
      <c r="K65530" s="82"/>
      <c r="L65530" s="20"/>
      <c r="M65530" s="82"/>
      <c r="N65530" s="20"/>
      <c r="O65530" s="20"/>
      <c r="P65530" s="82"/>
      <c r="Q65530" s="82"/>
      <c r="R65530" s="82"/>
      <c r="S65530" s="20"/>
      <c r="T65530" s="20"/>
      <c r="U65530" s="20"/>
      <c r="V65530" s="20"/>
      <c r="W65530" s="1"/>
    </row>
    <row r="65531" spans="1:23" ht="23.25">
      <c r="A65531" s="2"/>
      <c r="B65531" s="47"/>
      <c r="C65531" s="47"/>
      <c r="D65531" s="47"/>
      <c r="E65531" s="47"/>
      <c r="F65531" s="47"/>
      <c r="G65531" s="47"/>
      <c r="H65531" s="60"/>
      <c r="I65531" s="61"/>
      <c r="J65531" s="62"/>
      <c r="K65531" s="82"/>
      <c r="L65531" s="20"/>
      <c r="M65531" s="82"/>
      <c r="N65531" s="20"/>
      <c r="O65531" s="20"/>
      <c r="P65531" s="82"/>
      <c r="Q65531" s="82"/>
      <c r="R65531" s="82"/>
      <c r="S65531" s="20"/>
      <c r="T65531" s="20"/>
      <c r="U65531" s="20"/>
      <c r="V65531" s="20"/>
      <c r="W65531" s="1"/>
    </row>
    <row r="65532" spans="1:23" ht="23.25">
      <c r="A65532" s="2"/>
      <c r="B65532" s="47"/>
      <c r="C65532" s="47"/>
      <c r="D65532" s="47"/>
      <c r="E65532" s="47"/>
      <c r="F65532" s="47"/>
      <c r="G65532" s="47"/>
      <c r="H65532" s="60"/>
      <c r="I65532" s="61"/>
      <c r="J65532" s="62"/>
      <c r="K65532" s="82"/>
      <c r="L65532" s="20"/>
      <c r="M65532" s="82"/>
      <c r="N65532" s="20"/>
      <c r="O65532" s="20"/>
      <c r="P65532" s="82"/>
      <c r="Q65532" s="82"/>
      <c r="R65532" s="82"/>
      <c r="S65532" s="20"/>
      <c r="T65532" s="20"/>
      <c r="U65532" s="20"/>
      <c r="V65532" s="20"/>
      <c r="W65532" s="1"/>
    </row>
    <row r="65533" spans="1:23" ht="23.25">
      <c r="A65533" s="2"/>
      <c r="B65533" s="47"/>
      <c r="C65533" s="47"/>
      <c r="D65533" s="47"/>
      <c r="E65533" s="47"/>
      <c r="F65533" s="47"/>
      <c r="G65533" s="47"/>
      <c r="H65533" s="60"/>
      <c r="I65533" s="61"/>
      <c r="J65533" s="62"/>
      <c r="K65533" s="82"/>
      <c r="L65533" s="20"/>
      <c r="M65533" s="82"/>
      <c r="N65533" s="20"/>
      <c r="O65533" s="20"/>
      <c r="P65533" s="82"/>
      <c r="Q65533" s="82"/>
      <c r="R65533" s="82"/>
      <c r="S65533" s="20"/>
      <c r="T65533" s="20"/>
      <c r="U65533" s="20"/>
      <c r="V65533" s="20"/>
      <c r="W65533" s="1"/>
    </row>
    <row r="65534" spans="1:23" ht="23.25">
      <c r="A65534" s="2"/>
      <c r="B65534" s="47"/>
      <c r="C65534" s="47"/>
      <c r="D65534" s="47"/>
      <c r="E65534" s="47"/>
      <c r="F65534" s="47"/>
      <c r="G65534" s="47"/>
      <c r="H65534" s="60"/>
      <c r="I65534" s="61"/>
      <c r="J65534" s="62"/>
      <c r="K65534" s="82"/>
      <c r="L65534" s="20"/>
      <c r="M65534" s="82"/>
      <c r="N65534" s="20"/>
      <c r="O65534" s="20"/>
      <c r="P65534" s="82"/>
      <c r="Q65534" s="82"/>
      <c r="R65534" s="82"/>
      <c r="S65534" s="20"/>
      <c r="T65534" s="20"/>
      <c r="U65534" s="20"/>
      <c r="V65534" s="20"/>
      <c r="W65534" s="1"/>
    </row>
    <row r="65535" spans="1:23" ht="23.25">
      <c r="A65535" s="2"/>
      <c r="B65535" s="53"/>
      <c r="C65535" s="53"/>
      <c r="D65535" s="53"/>
      <c r="E65535" s="53"/>
      <c r="F65535" s="53"/>
      <c r="G65535" s="53"/>
      <c r="H65535" s="66"/>
      <c r="I65535" s="67"/>
      <c r="J65535" s="68"/>
      <c r="K65535" s="83"/>
      <c r="L65535" s="59"/>
      <c r="M65535" s="83"/>
      <c r="N65535" s="59"/>
      <c r="O65535" s="59"/>
      <c r="P65535" s="83"/>
      <c r="Q65535" s="83"/>
      <c r="R65535" s="83"/>
      <c r="S65535" s="59"/>
      <c r="T65535" s="59"/>
      <c r="U65535" s="59"/>
      <c r="V65535" s="59"/>
      <c r="W65535" s="1"/>
    </row>
    <row r="65536" spans="1:23" ht="23.25">
      <c r="A65536" s="1" t="s">
        <v>22</v>
      </c>
      <c r="B65536" s="2"/>
      <c r="C65536" s="2"/>
      <c r="D65536" s="2"/>
      <c r="E65536" s="2"/>
      <c r="F65536" s="2"/>
      <c r="G65536" s="2"/>
      <c r="H65536" s="2"/>
      <c r="I65536" s="2"/>
      <c r="J65536" s="2"/>
      <c r="K65536" s="1"/>
      <c r="L65536" s="1"/>
      <c r="M65536" s="1"/>
      <c r="N65536" s="1"/>
      <c r="O65536" s="1"/>
      <c r="P65536" s="1"/>
      <c r="Q65536" s="1"/>
      <c r="R65536" s="1"/>
      <c r="S65536" s="1"/>
      <c r="T65536" s="1"/>
      <c r="U65536" s="1"/>
      <c r="V65536" s="1"/>
      <c r="W65536" s="1" t="s">
        <v>22</v>
      </c>
    </row>
  </sheetData>
  <printOptions horizontalCentered="1" verticalCentered="1"/>
  <pageMargins left="0.7874015748031495" right="1.1811023622047243" top="0.984251968503937" bottom="0.984251968503937" header="0" footer="0"/>
  <pageSetup horizontalDpi="300" verticalDpi="300" orientation="landscape" scale="25" r:id="rId3"/>
  <rowBreaks count="2" manualBreakCount="2">
    <brk id="90" max="255" man="1"/>
    <brk id="180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SHCP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VICTOR OLIVARES</dc:creator>
  <cp:keywords/>
  <dc:description/>
  <cp:lastModifiedBy>Andres Alvarado Mata</cp:lastModifiedBy>
  <cp:lastPrinted>1999-10-07T16:33:42Z</cp:lastPrinted>
  <dcterms:created xsi:type="dcterms:W3CDTF">1998-09-17T22:24:54Z</dcterms:created>
  <dcterms:modified xsi:type="dcterms:W3CDTF">2001-06-07T00:49:25Z</dcterms:modified>
  <cp:category/>
  <cp:version/>
  <cp:contentType/>
  <cp:contentStatus/>
</cp:coreProperties>
</file>