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'Hoja1'!$A$1:$W$181</definedName>
    <definedName name="FORM">'Hoja1'!$A$65357:$W$65536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<sst xmlns="http://schemas.openxmlformats.org/spreadsheetml/2006/main" count="325" uniqueCount="84">
  <si>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</si>
  <si>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</si>
  <si>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</si>
  <si>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</si>
  <si>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</si>
  <si>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</si>
  <si>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</si>
  <si>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</si>
  <si>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</si>
  <si>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</si>
  <si>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</si>
  <si>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</si>
  <si>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</si>
  <si>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</si>
  <si>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</si>
  <si>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</si>
  <si>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</si>
  <si>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</si>
  <si>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</si>
  <si>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</si>
  <si>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</si>
  <si>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</si>
  <si>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</si>
  <si>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</si>
  <si>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</si>
  <si>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</si>
  <si>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</si>
  <si>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</si>
  <si>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</si>
  <si>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</si>
  <si>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</si>
  <si>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</si>
  <si>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</si>
  <si>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</si>
  <si>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</si>
  <si>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</si>
  <si>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</si>
  <si>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</si>
  <si>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EJERCIDO</t>
  </si>
  <si>
    <t>14</t>
  </si>
  <si>
    <t>01</t>
  </si>
  <si>
    <t>Medio Ambiente</t>
  </si>
  <si>
    <t>17</t>
  </si>
  <si>
    <t>437</t>
  </si>
  <si>
    <t>15</t>
  </si>
  <si>
    <t>ENERGIA</t>
  </si>
  <si>
    <t>Hidrocarburos</t>
  </si>
  <si>
    <t>444</t>
  </si>
  <si>
    <t>Programas Operacionales de Obras</t>
  </si>
  <si>
    <t>N000</t>
  </si>
  <si>
    <t>506</t>
  </si>
  <si>
    <t>I002</t>
  </si>
  <si>
    <t>602</t>
  </si>
  <si>
    <t>000</t>
  </si>
  <si>
    <t>Programa Normal de Operación</t>
  </si>
  <si>
    <t>Desarrollar y Construir Infraestructura Básica</t>
  </si>
  <si>
    <t>00</t>
  </si>
  <si>
    <t>I003</t>
  </si>
  <si>
    <t>701</t>
  </si>
  <si>
    <t xml:space="preserve">  Original</t>
  </si>
  <si>
    <t xml:space="preserve">  Ejercido</t>
  </si>
  <si>
    <t>del Sector de la Energía</t>
  </si>
  <si>
    <t>Programa de Desarrollo y Reestructuración</t>
  </si>
  <si>
    <t>proyectos</t>
  </si>
  <si>
    <t xml:space="preserve">Actividad institucional no asociada a </t>
  </si>
  <si>
    <t>PORCENTAJE DE EJERCICIO EJER/ORIG</t>
  </si>
  <si>
    <t>Auditar a la gestión pública</t>
  </si>
  <si>
    <t>petroquímicos</t>
  </si>
  <si>
    <t xml:space="preserve">Producir petróleo, gas, petrolíferos  y </t>
  </si>
  <si>
    <t>Programas operacionales de obras</t>
  </si>
  <si>
    <t>Otros programas operacionales de inversión</t>
  </si>
  <si>
    <t>Administrar recursos humanos, materiales y</t>
  </si>
  <si>
    <t>financieros</t>
  </si>
  <si>
    <t>HOJA   2    DE    4   .</t>
  </si>
  <si>
    <t>HOJA   3    DE    4  .</t>
  </si>
  <si>
    <t>HOJA   4    DE    4   .</t>
  </si>
  <si>
    <t>MEDIO AMBIENTE Y RECURSOS NATU-</t>
  </si>
  <si>
    <t>RALES</t>
  </si>
  <si>
    <t>Programa del Desarrollo y Reestructuración</t>
  </si>
  <si>
    <t>Comercializar petróleo, gas, petrolíferos  y</t>
  </si>
  <si>
    <t>Subfunción Servicios Compartidos</t>
  </si>
  <si>
    <t xml:space="preserve">  Porcentaje de Ejercicio Ejer/Orig</t>
  </si>
  <si>
    <t xml:space="preserve"> E N T I D A D :  PETROQUIMICA ESCOLIN, S.A. DE C.V. </t>
  </si>
  <si>
    <t xml:space="preserve">S E C T O R :  ENERGIA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</si>
</sst>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  <numFmt numFmtId="183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6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8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12" xfId="0" applyNumberFormat="1" applyBorder="1" applyAlignment="1">
      <alignment/>
    </xf>
    <xf numFmtId="180" fontId="0" fillId="0" borderId="27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49" fontId="2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02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6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5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83</v>
      </c>
      <c r="Q5" s="6"/>
      <c r="R5" s="6"/>
      <c r="S5" s="6"/>
      <c r="T5" s="6"/>
      <c r="U5" s="6"/>
      <c r="V5" s="9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3" t="s">
        <v>32</v>
      </c>
      <c r="C7" s="54"/>
      <c r="D7" s="54"/>
      <c r="E7" s="54"/>
      <c r="F7" s="54"/>
      <c r="G7" s="54"/>
      <c r="H7" s="7"/>
      <c r="I7" s="8"/>
      <c r="J7" s="9"/>
      <c r="K7" s="10" t="s">
        <v>1</v>
      </c>
      <c r="L7" s="10"/>
      <c r="M7" s="10"/>
      <c r="N7" s="10"/>
      <c r="O7" s="10"/>
      <c r="P7" s="11" t="s">
        <v>2</v>
      </c>
      <c r="Q7" s="10"/>
      <c r="R7" s="10"/>
      <c r="S7" s="10"/>
      <c r="T7" s="11" t="s">
        <v>34</v>
      </c>
      <c r="U7" s="10"/>
      <c r="V7" s="12"/>
      <c r="W7" s="1"/>
    </row>
    <row r="8" spans="1:23" ht="23.25">
      <c r="A8" s="1"/>
      <c r="B8" s="13" t="s">
        <v>33</v>
      </c>
      <c r="C8" s="14"/>
      <c r="D8" s="14"/>
      <c r="E8" s="14"/>
      <c r="F8" s="14"/>
      <c r="G8" s="15"/>
      <c r="H8" s="16"/>
      <c r="I8" s="2"/>
      <c r="J8" s="17"/>
      <c r="K8" s="18"/>
      <c r="L8" s="19"/>
      <c r="M8" s="20"/>
      <c r="N8" s="21"/>
      <c r="O8" s="22"/>
      <c r="P8" s="23"/>
      <c r="Q8" s="18"/>
      <c r="R8" s="24"/>
      <c r="S8" s="22"/>
      <c r="T8" s="22"/>
      <c r="U8" s="25" t="s">
        <v>3</v>
      </c>
      <c r="V8" s="26"/>
      <c r="W8" s="1"/>
    </row>
    <row r="9" spans="1:23" ht="23.25">
      <c r="A9" s="1"/>
      <c r="B9" s="16"/>
      <c r="C9" s="27"/>
      <c r="D9" s="27"/>
      <c r="E9" s="27"/>
      <c r="F9" s="28"/>
      <c r="G9" s="27"/>
      <c r="H9" s="16"/>
      <c r="I9" s="29" t="s">
        <v>4</v>
      </c>
      <c r="J9" s="17"/>
      <c r="K9" s="30" t="s">
        <v>5</v>
      </c>
      <c r="L9" s="31" t="s">
        <v>6</v>
      </c>
      <c r="M9" s="32" t="s">
        <v>5</v>
      </c>
      <c r="N9" s="21" t="s">
        <v>7</v>
      </c>
      <c r="O9" s="19"/>
      <c r="P9" s="33" t="s">
        <v>8</v>
      </c>
      <c r="Q9" s="30" t="s">
        <v>9</v>
      </c>
      <c r="R9" s="24" t="s">
        <v>29</v>
      </c>
      <c r="S9" s="22"/>
      <c r="T9" s="22"/>
      <c r="U9" s="22"/>
      <c r="V9" s="31"/>
      <c r="W9" s="1"/>
    </row>
    <row r="10" spans="1:23" ht="23.25">
      <c r="A10" s="1"/>
      <c r="B10" s="34" t="s">
        <v>23</v>
      </c>
      <c r="C10" s="34" t="s">
        <v>24</v>
      </c>
      <c r="D10" s="34" t="s">
        <v>25</v>
      </c>
      <c r="E10" s="34" t="s">
        <v>26</v>
      </c>
      <c r="F10" s="34" t="s">
        <v>27</v>
      </c>
      <c r="G10" s="34" t="s">
        <v>28</v>
      </c>
      <c r="H10" s="16"/>
      <c r="I10" s="29"/>
      <c r="J10" s="17"/>
      <c r="K10" s="30" t="s">
        <v>10</v>
      </c>
      <c r="L10" s="31" t="s">
        <v>11</v>
      </c>
      <c r="M10" s="32" t="s">
        <v>12</v>
      </c>
      <c r="N10" s="21" t="s">
        <v>13</v>
      </c>
      <c r="O10" s="31" t="s">
        <v>14</v>
      </c>
      <c r="P10" s="33" t="s">
        <v>15</v>
      </c>
      <c r="Q10" s="30" t="s">
        <v>16</v>
      </c>
      <c r="R10" s="24" t="s">
        <v>30</v>
      </c>
      <c r="S10" s="21" t="s">
        <v>14</v>
      </c>
      <c r="T10" s="21" t="s">
        <v>17</v>
      </c>
      <c r="U10" s="21" t="s">
        <v>18</v>
      </c>
      <c r="V10" s="31" t="s">
        <v>19</v>
      </c>
      <c r="W10" s="1"/>
    </row>
    <row r="11" spans="1:23" ht="23.25">
      <c r="A11" s="1"/>
      <c r="B11" s="35"/>
      <c r="C11" s="35"/>
      <c r="D11" s="35"/>
      <c r="E11" s="35"/>
      <c r="F11" s="35"/>
      <c r="G11" s="35"/>
      <c r="H11" s="35"/>
      <c r="I11" s="36"/>
      <c r="J11" s="37"/>
      <c r="K11" s="38"/>
      <c r="L11" s="39"/>
      <c r="M11" s="40"/>
      <c r="N11" s="41"/>
      <c r="O11" s="42"/>
      <c r="P11" s="43" t="s">
        <v>20</v>
      </c>
      <c r="Q11" s="38"/>
      <c r="R11" s="44"/>
      <c r="S11" s="42"/>
      <c r="T11" s="42"/>
      <c r="U11" s="42"/>
      <c r="V11" s="45"/>
      <c r="W11" s="1"/>
    </row>
    <row r="12" spans="1:23" ht="23.25">
      <c r="A12" s="2"/>
      <c r="B12" s="34"/>
      <c r="C12" s="34"/>
      <c r="D12" s="34"/>
      <c r="E12" s="34"/>
      <c r="F12" s="34"/>
      <c r="G12" s="34"/>
      <c r="H12" s="59"/>
      <c r="I12" s="60"/>
      <c r="J12" s="61"/>
      <c r="K12" s="18"/>
      <c r="L12" s="19"/>
      <c r="M12" s="20"/>
      <c r="N12" s="22"/>
      <c r="O12" s="22"/>
      <c r="P12" s="23"/>
      <c r="Q12" s="18"/>
      <c r="R12" s="79"/>
      <c r="S12" s="22"/>
      <c r="T12" s="22"/>
      <c r="U12" s="22"/>
      <c r="V12" s="19"/>
      <c r="W12" s="1"/>
    </row>
    <row r="13" spans="1:23" ht="23.25">
      <c r="A13" s="2"/>
      <c r="B13" s="34"/>
      <c r="C13" s="34"/>
      <c r="D13" s="34"/>
      <c r="E13" s="34"/>
      <c r="F13" s="34"/>
      <c r="G13" s="34"/>
      <c r="H13" s="59"/>
      <c r="I13" s="62" t="s">
        <v>37</v>
      </c>
      <c r="J13" s="63"/>
      <c r="K13" s="80">
        <f aca="true" t="shared" si="0" ref="K13:M14">+K19+K60</f>
        <v>277485.044</v>
      </c>
      <c r="L13" s="80">
        <f>+L19+L60-0.1</f>
        <v>151178.75999999998</v>
      </c>
      <c r="M13" s="80">
        <f t="shared" si="0"/>
        <v>58198.9</v>
      </c>
      <c r="N13" s="81"/>
      <c r="O13" s="80">
        <f>SUM(K13:N13)+0.1</f>
        <v>486862.804</v>
      </c>
      <c r="P13" s="80">
        <f>+P19+P60</f>
        <v>11000</v>
      </c>
      <c r="Q13" s="80">
        <f>+Q19+Q60</f>
        <v>41238</v>
      </c>
      <c r="R13" s="81"/>
      <c r="S13" s="57">
        <f>SUM(P13:R13)</f>
        <v>52238</v>
      </c>
      <c r="T13" s="57">
        <f>SUM(S13,O13)</f>
        <v>539100.804</v>
      </c>
      <c r="U13" s="57">
        <f>+O13/T13*100</f>
        <v>90.31016099170944</v>
      </c>
      <c r="V13" s="57">
        <f>+S13/T13*100</f>
        <v>9.689839008290553</v>
      </c>
      <c r="W13" s="18"/>
    </row>
    <row r="14" spans="1:23" ht="23.25">
      <c r="A14" s="2"/>
      <c r="B14" s="34"/>
      <c r="C14" s="34"/>
      <c r="D14" s="34"/>
      <c r="E14" s="34"/>
      <c r="F14" s="34"/>
      <c r="G14" s="34"/>
      <c r="H14" s="59"/>
      <c r="I14" s="64" t="s">
        <v>38</v>
      </c>
      <c r="J14" s="63"/>
      <c r="K14" s="80">
        <f t="shared" si="0"/>
        <v>280224.3</v>
      </c>
      <c r="L14" s="80">
        <f>+L20+L61</f>
        <v>76271.1</v>
      </c>
      <c r="M14" s="80">
        <f t="shared" si="0"/>
        <v>50130.5</v>
      </c>
      <c r="N14" s="81"/>
      <c r="O14" s="80">
        <f>SUM(K14:N14)</f>
        <v>406625.9</v>
      </c>
      <c r="P14" s="80">
        <f>+P20+P61</f>
        <v>7094.6</v>
      </c>
      <c r="Q14" s="80">
        <f>+Q20+Q61</f>
        <v>40588.899999999994</v>
      </c>
      <c r="R14" s="81"/>
      <c r="S14" s="57">
        <f>SUM(P14:R14)</f>
        <v>47683.49999999999</v>
      </c>
      <c r="T14" s="57">
        <f>SUM(S14,O14)</f>
        <v>454309.4</v>
      </c>
      <c r="U14" s="57">
        <f>+O14/T14*100</f>
        <v>89.50417931039948</v>
      </c>
      <c r="V14" s="57">
        <f>+S14/T14*100</f>
        <v>10.49582068960052</v>
      </c>
      <c r="W14" s="18"/>
    </row>
    <row r="15" spans="1:23" ht="23.25">
      <c r="A15" s="2"/>
      <c r="B15" s="34"/>
      <c r="C15" s="34"/>
      <c r="D15" s="34"/>
      <c r="E15" s="34"/>
      <c r="F15" s="34"/>
      <c r="G15" s="34"/>
      <c r="H15" s="59"/>
      <c r="I15" s="64" t="s">
        <v>65</v>
      </c>
      <c r="J15" s="61"/>
      <c r="K15" s="81">
        <f>+K14/K13*100</f>
        <v>100.9871724834294</v>
      </c>
      <c r="L15" s="80">
        <f>+L14/L13*100</f>
        <v>50.45093636169526</v>
      </c>
      <c r="M15" s="80">
        <f>+M14/M13*100</f>
        <v>86.13650773468227</v>
      </c>
      <c r="N15" s="81"/>
      <c r="O15" s="80">
        <f>+O14/O13*100</f>
        <v>83.51960689114381</v>
      </c>
      <c r="P15" s="80">
        <f>+P14/P13*100</f>
        <v>64.49636363636364</v>
      </c>
      <c r="Q15" s="80">
        <f>+Q14/Q13*100</f>
        <v>98.42596634172364</v>
      </c>
      <c r="R15" s="81"/>
      <c r="S15" s="80">
        <f>+S14/S13*100</f>
        <v>91.28125119644702</v>
      </c>
      <c r="T15" s="80">
        <f>+T14/T13*100</f>
        <v>84.27169772872385</v>
      </c>
      <c r="U15" s="57"/>
      <c r="V15" s="57"/>
      <c r="W15" s="1"/>
    </row>
    <row r="16" spans="1:23" ht="23.25">
      <c r="A16" s="2"/>
      <c r="B16" s="34"/>
      <c r="C16" s="34"/>
      <c r="D16" s="34"/>
      <c r="E16" s="34"/>
      <c r="F16" s="34"/>
      <c r="G16" s="34"/>
      <c r="H16" s="59"/>
      <c r="I16" s="60"/>
      <c r="J16" s="61"/>
      <c r="K16" s="81"/>
      <c r="L16" s="19"/>
      <c r="M16" s="81"/>
      <c r="N16" s="19"/>
      <c r="O16" s="19"/>
      <c r="P16" s="81"/>
      <c r="Q16" s="81"/>
      <c r="R16" s="81"/>
      <c r="S16" s="19"/>
      <c r="T16" s="19"/>
      <c r="U16" s="19"/>
      <c r="V16" s="19"/>
      <c r="W16" s="1"/>
    </row>
    <row r="17" spans="1:23" ht="23.25">
      <c r="A17" s="2"/>
      <c r="B17" s="34" t="s">
        <v>39</v>
      </c>
      <c r="C17" s="34"/>
      <c r="D17" s="34"/>
      <c r="E17" s="34"/>
      <c r="F17" s="34"/>
      <c r="G17" s="34"/>
      <c r="H17" s="59"/>
      <c r="I17" s="60" t="s">
        <v>76</v>
      </c>
      <c r="J17" s="61"/>
      <c r="K17" s="80"/>
      <c r="L17" s="57"/>
      <c r="M17" s="80"/>
      <c r="N17" s="19"/>
      <c r="O17" s="57"/>
      <c r="P17" s="80"/>
      <c r="Q17" s="81"/>
      <c r="R17" s="81"/>
      <c r="S17" s="57"/>
      <c r="T17" s="57"/>
      <c r="U17" s="19"/>
      <c r="V17" s="19"/>
      <c r="W17" s="1"/>
    </row>
    <row r="18" spans="1:23" ht="23.25">
      <c r="A18" s="2"/>
      <c r="B18" s="34"/>
      <c r="C18" s="34"/>
      <c r="D18" s="34"/>
      <c r="E18" s="34"/>
      <c r="F18" s="34"/>
      <c r="G18" s="34"/>
      <c r="H18" s="59"/>
      <c r="I18" s="60" t="s">
        <v>77</v>
      </c>
      <c r="J18" s="100"/>
      <c r="K18" s="81"/>
      <c r="L18" s="19"/>
      <c r="M18" s="81"/>
      <c r="N18" s="19"/>
      <c r="O18" s="19"/>
      <c r="P18" s="81"/>
      <c r="Q18" s="81"/>
      <c r="R18" s="81"/>
      <c r="S18" s="19"/>
      <c r="T18" s="19"/>
      <c r="U18" s="19"/>
      <c r="V18" s="19"/>
      <c r="W18" s="1"/>
    </row>
    <row r="19" spans="1:23" ht="23.25">
      <c r="A19" s="2"/>
      <c r="B19" s="34"/>
      <c r="C19" s="34"/>
      <c r="D19" s="34"/>
      <c r="E19" s="34"/>
      <c r="F19" s="34"/>
      <c r="G19" s="34"/>
      <c r="H19" s="59"/>
      <c r="I19" s="60" t="s">
        <v>59</v>
      </c>
      <c r="J19" s="100"/>
      <c r="K19" s="81">
        <f aca="true" t="shared" si="1" ref="K19:M20">+K24</f>
        <v>0</v>
      </c>
      <c r="L19" s="81">
        <f t="shared" si="1"/>
        <v>0</v>
      </c>
      <c r="M19" s="81">
        <f t="shared" si="1"/>
        <v>0</v>
      </c>
      <c r="N19" s="19"/>
      <c r="O19" s="19"/>
      <c r="P19" s="81">
        <f>+P24</f>
        <v>0</v>
      </c>
      <c r="Q19" s="81">
        <f>+Q24</f>
        <v>5638</v>
      </c>
      <c r="R19" s="81"/>
      <c r="S19" s="19">
        <f>SUM(Q19:R19)</f>
        <v>5638</v>
      </c>
      <c r="T19" s="19">
        <f>SUM(S19)</f>
        <v>5638</v>
      </c>
      <c r="U19" s="19">
        <f>+O19/T19*100</f>
        <v>0</v>
      </c>
      <c r="V19" s="19">
        <f>+S19/T19*100</f>
        <v>100</v>
      </c>
      <c r="W19" s="1"/>
    </row>
    <row r="20" spans="1:23" ht="23.25">
      <c r="A20" s="2"/>
      <c r="B20" s="34"/>
      <c r="C20" s="34"/>
      <c r="D20" s="34"/>
      <c r="E20" s="34"/>
      <c r="F20" s="34"/>
      <c r="G20" s="34"/>
      <c r="H20" s="59"/>
      <c r="I20" s="60" t="s">
        <v>60</v>
      </c>
      <c r="J20" s="100"/>
      <c r="K20" s="81">
        <f t="shared" si="1"/>
        <v>0</v>
      </c>
      <c r="L20" s="81">
        <f t="shared" si="1"/>
        <v>0</v>
      </c>
      <c r="M20" s="81">
        <f t="shared" si="1"/>
        <v>0</v>
      </c>
      <c r="N20" s="19"/>
      <c r="O20" s="19"/>
      <c r="P20" s="81">
        <f>+P25</f>
        <v>0</v>
      </c>
      <c r="Q20" s="81">
        <f>+Q25</f>
        <v>4571.2</v>
      </c>
      <c r="R20" s="81"/>
      <c r="S20" s="19">
        <f>SUM(Q20:R20)</f>
        <v>4571.2</v>
      </c>
      <c r="T20" s="19">
        <f>SUM(S20)</f>
        <v>4571.2</v>
      </c>
      <c r="U20" s="19">
        <f>+O20/T20*100</f>
        <v>0</v>
      </c>
      <c r="V20" s="19">
        <f>+S20/T20*100</f>
        <v>100</v>
      </c>
      <c r="W20" s="1"/>
    </row>
    <row r="21" spans="1:23" ht="23.25">
      <c r="A21" s="2"/>
      <c r="B21" s="34"/>
      <c r="C21" s="34"/>
      <c r="D21" s="34"/>
      <c r="E21" s="34"/>
      <c r="F21" s="34"/>
      <c r="G21" s="34"/>
      <c r="H21" s="59"/>
      <c r="I21" s="60" t="s">
        <v>81</v>
      </c>
      <c r="J21" s="100"/>
      <c r="K21" s="81"/>
      <c r="L21" s="23"/>
      <c r="M21" s="23"/>
      <c r="N21" s="23"/>
      <c r="O21" s="23"/>
      <c r="P21" s="23"/>
      <c r="Q21" s="23">
        <f>+Q20/Q19*100</f>
        <v>81.07839659453707</v>
      </c>
      <c r="R21" s="23"/>
      <c r="S21" s="19">
        <f>SUM(Q21:R21)</f>
        <v>81.07839659453707</v>
      </c>
      <c r="T21" s="19">
        <f>SUM(S21)</f>
        <v>81.07839659453707</v>
      </c>
      <c r="U21" s="19"/>
      <c r="V21" s="19"/>
      <c r="W21" s="1"/>
    </row>
    <row r="22" spans="1:23" ht="23.25">
      <c r="A22" s="2"/>
      <c r="B22" s="34"/>
      <c r="C22" s="34"/>
      <c r="D22" s="34"/>
      <c r="E22" s="34"/>
      <c r="F22" s="34"/>
      <c r="G22" s="34"/>
      <c r="H22" s="59"/>
      <c r="J22" s="98"/>
      <c r="K22" s="98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1"/>
    </row>
    <row r="23" spans="1:23" ht="23.25">
      <c r="A23" s="2"/>
      <c r="B23" s="34"/>
      <c r="C23" s="34" t="s">
        <v>40</v>
      </c>
      <c r="D23" s="34"/>
      <c r="E23" s="34"/>
      <c r="F23" s="34"/>
      <c r="G23" s="34"/>
      <c r="H23" s="59"/>
      <c r="I23" s="60" t="s">
        <v>41</v>
      </c>
      <c r="J23" s="100"/>
      <c r="K23" s="20"/>
      <c r="L23" s="23"/>
      <c r="M23" s="23"/>
      <c r="N23" s="23"/>
      <c r="O23" s="23"/>
      <c r="P23" s="23"/>
      <c r="Q23" s="23"/>
      <c r="R23" s="23"/>
      <c r="S23" s="23"/>
      <c r="T23" s="23"/>
      <c r="U23" s="19"/>
      <c r="V23" s="19"/>
      <c r="W23" s="1"/>
    </row>
    <row r="24" spans="1:23" ht="23.25">
      <c r="A24" s="2"/>
      <c r="B24" s="34"/>
      <c r="C24" s="34"/>
      <c r="D24" s="34"/>
      <c r="E24" s="34"/>
      <c r="F24" s="34"/>
      <c r="G24" s="34"/>
      <c r="H24" s="59"/>
      <c r="I24" s="60" t="s">
        <v>59</v>
      </c>
      <c r="J24" s="98"/>
      <c r="K24" s="99">
        <f aca="true" t="shared" si="2" ref="K24:M25">+K30</f>
        <v>0</v>
      </c>
      <c r="L24" s="96">
        <f t="shared" si="2"/>
        <v>0</v>
      </c>
      <c r="M24" s="96">
        <f t="shared" si="2"/>
        <v>0</v>
      </c>
      <c r="N24" s="87"/>
      <c r="O24" s="87"/>
      <c r="P24" s="96">
        <f>+P30</f>
        <v>0</v>
      </c>
      <c r="Q24" s="96">
        <f>+Q30</f>
        <v>5638</v>
      </c>
      <c r="R24" s="87"/>
      <c r="S24" s="19">
        <f>SUM(Q24:R24)</f>
        <v>5638</v>
      </c>
      <c r="T24" s="19">
        <f>SUM(S24)</f>
        <v>5638</v>
      </c>
      <c r="U24" s="19">
        <f>+O24/T24*100</f>
        <v>0</v>
      </c>
      <c r="V24" s="19">
        <f>+S24/T24*100</f>
        <v>100</v>
      </c>
      <c r="W24" s="1"/>
    </row>
    <row r="25" spans="1:23" ht="23.25">
      <c r="A25" s="2"/>
      <c r="B25" s="34"/>
      <c r="C25" s="34"/>
      <c r="D25" s="34"/>
      <c r="E25" s="34"/>
      <c r="F25" s="34"/>
      <c r="G25" s="34"/>
      <c r="H25" s="59"/>
      <c r="I25" s="60" t="s">
        <v>60</v>
      </c>
      <c r="J25" s="100"/>
      <c r="K25" s="99">
        <f t="shared" si="2"/>
        <v>0</v>
      </c>
      <c r="L25" s="96">
        <f t="shared" si="2"/>
        <v>0</v>
      </c>
      <c r="M25" s="96">
        <f t="shared" si="2"/>
        <v>0</v>
      </c>
      <c r="N25" s="23"/>
      <c r="O25" s="23"/>
      <c r="P25" s="96">
        <f>+P31</f>
        <v>0</v>
      </c>
      <c r="Q25" s="96">
        <f>+Q31</f>
        <v>4571.2</v>
      </c>
      <c r="R25" s="23"/>
      <c r="S25" s="19">
        <f>SUM(Q25:R25)</f>
        <v>4571.2</v>
      </c>
      <c r="T25" s="19">
        <f>SUM(S25)</f>
        <v>4571.2</v>
      </c>
      <c r="U25" s="19">
        <f>+O25/T25*100</f>
        <v>0</v>
      </c>
      <c r="V25" s="19">
        <f>+S25/T25*100</f>
        <v>100</v>
      </c>
      <c r="W25" s="1"/>
    </row>
    <row r="26" spans="1:23" ht="23.25">
      <c r="A26" s="2"/>
      <c r="B26" s="34"/>
      <c r="C26" s="88"/>
      <c r="D26" s="77"/>
      <c r="E26" s="34"/>
      <c r="F26" s="34"/>
      <c r="G26" s="34"/>
      <c r="H26" s="59"/>
      <c r="I26" s="60" t="s">
        <v>81</v>
      </c>
      <c r="J26" s="98"/>
      <c r="K26" s="81"/>
      <c r="L26" s="87"/>
      <c r="M26" s="87"/>
      <c r="N26" s="87"/>
      <c r="O26" s="87"/>
      <c r="P26" s="87"/>
      <c r="Q26" s="23">
        <f>+Q25/Q24*100</f>
        <v>81.07839659453707</v>
      </c>
      <c r="R26" s="87"/>
      <c r="S26" s="19">
        <f>SUM(Q26:R26)</f>
        <v>81.07839659453707</v>
      </c>
      <c r="T26" s="19">
        <f>SUM(S26)</f>
        <v>81.07839659453707</v>
      </c>
      <c r="U26" s="19"/>
      <c r="V26" s="19"/>
      <c r="W26" s="1"/>
    </row>
    <row r="27" spans="1:23" ht="23.25">
      <c r="A27" s="2"/>
      <c r="B27" s="34"/>
      <c r="C27" s="88"/>
      <c r="D27" s="77"/>
      <c r="E27" s="34"/>
      <c r="F27" s="34"/>
      <c r="G27" s="34"/>
      <c r="H27" s="59"/>
      <c r="I27" s="60"/>
      <c r="J27" s="100"/>
      <c r="K27" s="2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"/>
    </row>
    <row r="28" spans="1:23" ht="23.25">
      <c r="A28" s="2"/>
      <c r="B28" s="34"/>
      <c r="C28" s="88"/>
      <c r="D28" s="84" t="s">
        <v>42</v>
      </c>
      <c r="E28" s="84"/>
      <c r="F28" s="84"/>
      <c r="G28" s="84"/>
      <c r="H28" s="60"/>
      <c r="I28" s="60" t="s">
        <v>62</v>
      </c>
      <c r="J28" s="100"/>
      <c r="K28" s="81"/>
      <c r="L28" s="19"/>
      <c r="M28" s="81"/>
      <c r="N28" s="19"/>
      <c r="O28" s="19"/>
      <c r="P28" s="81"/>
      <c r="Q28" s="81"/>
      <c r="R28" s="81"/>
      <c r="S28" s="19"/>
      <c r="T28" s="19"/>
      <c r="U28" s="19"/>
      <c r="V28" s="19"/>
      <c r="W28" s="1"/>
    </row>
    <row r="29" spans="1:23" ht="23.25">
      <c r="A29" s="2"/>
      <c r="B29" s="34"/>
      <c r="C29" s="34"/>
      <c r="D29" s="34"/>
      <c r="E29" s="34"/>
      <c r="F29" s="34"/>
      <c r="G29" s="34"/>
      <c r="H29" s="59"/>
      <c r="I29" s="60" t="s">
        <v>61</v>
      </c>
      <c r="J29" s="100"/>
      <c r="K29" s="81"/>
      <c r="L29" s="19"/>
      <c r="M29" s="81"/>
      <c r="N29" s="19"/>
      <c r="O29" s="19"/>
      <c r="P29" s="81"/>
      <c r="Q29" s="81"/>
      <c r="R29" s="81"/>
      <c r="S29" s="19"/>
      <c r="T29" s="19"/>
      <c r="U29" s="19"/>
      <c r="V29" s="19"/>
      <c r="W29" s="1"/>
    </row>
    <row r="30" spans="1:23" ht="23.25">
      <c r="A30" s="2"/>
      <c r="B30" s="34"/>
      <c r="C30" s="34"/>
      <c r="D30" s="34"/>
      <c r="E30" s="34"/>
      <c r="F30" s="34"/>
      <c r="G30" s="34"/>
      <c r="H30" s="59"/>
      <c r="I30" s="60" t="s">
        <v>59</v>
      </c>
      <c r="J30" s="100"/>
      <c r="K30" s="81">
        <f aca="true" t="shared" si="3" ref="K30:M31">+K35</f>
        <v>0</v>
      </c>
      <c r="L30" s="81">
        <f t="shared" si="3"/>
        <v>0</v>
      </c>
      <c r="M30" s="81">
        <f t="shared" si="3"/>
        <v>0</v>
      </c>
      <c r="N30" s="19"/>
      <c r="O30" s="19"/>
      <c r="P30" s="81">
        <f>+P35</f>
        <v>0</v>
      </c>
      <c r="Q30" s="81">
        <f>+Q35</f>
        <v>5638</v>
      </c>
      <c r="R30" s="81"/>
      <c r="S30" s="19">
        <f>SUM(Q30:R30)</f>
        <v>5638</v>
      </c>
      <c r="T30" s="19">
        <f>SUM(S30)</f>
        <v>5638</v>
      </c>
      <c r="U30" s="19">
        <f>+O30/T30*100</f>
        <v>0</v>
      </c>
      <c r="V30" s="19">
        <f>+S30/T30*100</f>
        <v>100</v>
      </c>
      <c r="W30" s="1"/>
    </row>
    <row r="31" spans="1:23" ht="23.25">
      <c r="A31" s="2"/>
      <c r="B31" s="34"/>
      <c r="C31" s="34"/>
      <c r="D31" s="34"/>
      <c r="E31" s="34"/>
      <c r="F31" s="34"/>
      <c r="G31" s="34"/>
      <c r="H31" s="59"/>
      <c r="I31" s="60" t="s">
        <v>60</v>
      </c>
      <c r="J31" s="61"/>
      <c r="K31" s="81">
        <f t="shared" si="3"/>
        <v>0</v>
      </c>
      <c r="L31" s="81">
        <f t="shared" si="3"/>
        <v>0</v>
      </c>
      <c r="M31" s="81">
        <f t="shared" si="3"/>
        <v>0</v>
      </c>
      <c r="N31" s="19"/>
      <c r="O31" s="19"/>
      <c r="P31" s="81">
        <f>+P36</f>
        <v>0</v>
      </c>
      <c r="Q31" s="81">
        <f>+Q36</f>
        <v>4571.2</v>
      </c>
      <c r="R31" s="81"/>
      <c r="S31" s="19">
        <f>SUM(Q31:R31)</f>
        <v>4571.2</v>
      </c>
      <c r="T31" s="19">
        <f>SUM(S31)</f>
        <v>4571.2</v>
      </c>
      <c r="U31" s="19">
        <f>+O31/T31*100</f>
        <v>0</v>
      </c>
      <c r="V31" s="19">
        <f>+S31/T31*100</f>
        <v>100</v>
      </c>
      <c r="W31" s="1"/>
    </row>
    <row r="32" spans="1:23" ht="23.25">
      <c r="A32" s="2"/>
      <c r="B32" s="34"/>
      <c r="C32" s="34"/>
      <c r="D32" s="34"/>
      <c r="E32" s="34"/>
      <c r="F32" s="34"/>
      <c r="G32" s="34"/>
      <c r="H32" s="59"/>
      <c r="I32" s="60" t="s">
        <v>81</v>
      </c>
      <c r="J32" s="61"/>
      <c r="K32" s="81"/>
      <c r="L32" s="19"/>
      <c r="M32" s="81"/>
      <c r="N32" s="19"/>
      <c r="O32" s="19"/>
      <c r="P32" s="81"/>
      <c r="Q32" s="81">
        <f>+Q31/Q30*100</f>
        <v>81.07839659453707</v>
      </c>
      <c r="R32" s="81"/>
      <c r="S32" s="19">
        <f>SUM(Q32:R32)</f>
        <v>81.07839659453707</v>
      </c>
      <c r="T32" s="19">
        <f>SUM(S32)</f>
        <v>81.07839659453707</v>
      </c>
      <c r="U32" s="19">
        <f>+O32/T32*100</f>
        <v>0</v>
      </c>
      <c r="V32" s="19"/>
      <c r="W32" s="1"/>
    </row>
    <row r="33" spans="1:23" ht="23.25">
      <c r="A33" s="2"/>
      <c r="B33" s="34"/>
      <c r="C33" s="34"/>
      <c r="D33" s="34"/>
      <c r="E33" s="34"/>
      <c r="F33" s="34"/>
      <c r="G33" s="34"/>
      <c r="H33" s="59"/>
      <c r="I33" s="60"/>
      <c r="J33" s="61"/>
      <c r="K33" s="81"/>
      <c r="L33" s="19"/>
      <c r="M33" s="81"/>
      <c r="N33" s="19"/>
      <c r="O33" s="19"/>
      <c r="P33" s="81"/>
      <c r="Q33" s="81"/>
      <c r="R33" s="81"/>
      <c r="S33" s="19"/>
      <c r="T33" s="19">
        <f>SUM(S33)</f>
        <v>0</v>
      </c>
      <c r="U33" s="19"/>
      <c r="V33" s="19"/>
      <c r="W33" s="1"/>
    </row>
    <row r="34" spans="1:23" ht="23.25">
      <c r="A34" s="2"/>
      <c r="B34" s="34"/>
      <c r="C34" s="34"/>
      <c r="D34" s="34"/>
      <c r="E34" s="34" t="s">
        <v>53</v>
      </c>
      <c r="F34" s="34"/>
      <c r="G34" s="34"/>
      <c r="H34" s="59"/>
      <c r="I34" s="60" t="s">
        <v>54</v>
      </c>
      <c r="J34" s="61"/>
      <c r="K34" s="81"/>
      <c r="L34" s="19"/>
      <c r="M34" s="81"/>
      <c r="N34" s="19"/>
      <c r="O34" s="19"/>
      <c r="P34" s="81"/>
      <c r="Q34" s="81"/>
      <c r="R34" s="81"/>
      <c r="S34" s="19"/>
      <c r="T34" s="19"/>
      <c r="U34" s="19"/>
      <c r="V34" s="19"/>
      <c r="W34" s="1"/>
    </row>
    <row r="35" spans="1:23" ht="23.25">
      <c r="A35" s="2"/>
      <c r="B35" s="34"/>
      <c r="C35" s="34"/>
      <c r="D35" s="34"/>
      <c r="E35" s="34"/>
      <c r="F35" s="34"/>
      <c r="G35" s="34"/>
      <c r="H35" s="59"/>
      <c r="I35" s="60" t="s">
        <v>59</v>
      </c>
      <c r="J35" s="61"/>
      <c r="K35" s="81">
        <f>+K40</f>
        <v>0</v>
      </c>
      <c r="L35" s="19"/>
      <c r="M35" s="81"/>
      <c r="N35" s="19"/>
      <c r="O35" s="19"/>
      <c r="P35" s="81">
        <f>+P40</f>
        <v>0</v>
      </c>
      <c r="Q35" s="81">
        <f>+Q40</f>
        <v>5638</v>
      </c>
      <c r="R35" s="81"/>
      <c r="S35" s="19">
        <f>SUM(Q35:R35)</f>
        <v>5638</v>
      </c>
      <c r="T35" s="19">
        <f>SUM(S35)</f>
        <v>5638</v>
      </c>
      <c r="U35" s="19">
        <f>+O35/T35*100</f>
        <v>0</v>
      </c>
      <c r="V35" s="19">
        <f>+S35/T35*100</f>
        <v>100</v>
      </c>
      <c r="W35" s="1"/>
    </row>
    <row r="36" spans="1:23" ht="23.25">
      <c r="A36" s="2"/>
      <c r="B36" s="34"/>
      <c r="C36" s="34"/>
      <c r="D36" s="34"/>
      <c r="E36" s="34"/>
      <c r="F36" s="34"/>
      <c r="G36" s="34"/>
      <c r="H36" s="59"/>
      <c r="I36" s="60" t="s">
        <v>60</v>
      </c>
      <c r="J36" s="61"/>
      <c r="K36" s="81">
        <f>+K41</f>
        <v>0</v>
      </c>
      <c r="L36" s="81"/>
      <c r="M36" s="81"/>
      <c r="N36" s="19"/>
      <c r="O36" s="19"/>
      <c r="P36" s="81">
        <f>+P41</f>
        <v>0</v>
      </c>
      <c r="Q36" s="81">
        <f>+Q41</f>
        <v>4571.2</v>
      </c>
      <c r="R36" s="81"/>
      <c r="S36" s="19">
        <f>SUM(Q36:R36)</f>
        <v>4571.2</v>
      </c>
      <c r="T36" s="19">
        <f>SUM(S36)</f>
        <v>4571.2</v>
      </c>
      <c r="U36" s="19">
        <f>+O36/T36*100</f>
        <v>0</v>
      </c>
      <c r="V36" s="19">
        <f>+S36/T36*100</f>
        <v>100</v>
      </c>
      <c r="W36" s="1"/>
    </row>
    <row r="37" spans="1:23" ht="23.25">
      <c r="A37" s="2"/>
      <c r="B37" s="51"/>
      <c r="C37" s="84"/>
      <c r="D37" s="84"/>
      <c r="E37" s="84"/>
      <c r="F37" s="84"/>
      <c r="G37" s="84"/>
      <c r="H37" s="60"/>
      <c r="I37" s="60" t="s">
        <v>81</v>
      </c>
      <c r="J37" s="61"/>
      <c r="K37" s="81"/>
      <c r="L37" s="17"/>
      <c r="M37" s="17"/>
      <c r="N37" s="17"/>
      <c r="O37" s="17"/>
      <c r="P37" s="17"/>
      <c r="Q37" s="81">
        <f>+Q36/Q35*100</f>
        <v>81.07839659453707</v>
      </c>
      <c r="R37" s="17"/>
      <c r="S37" s="19">
        <f>SUM(Q37:R37)</f>
        <v>81.07839659453707</v>
      </c>
      <c r="T37" s="19">
        <f>SUM(S37)</f>
        <v>81.07839659453707</v>
      </c>
      <c r="U37" s="17"/>
      <c r="V37" s="17"/>
      <c r="W37" s="1"/>
    </row>
    <row r="38" spans="1:23" ht="23.25">
      <c r="A38" s="2"/>
      <c r="B38" s="34"/>
      <c r="C38" s="34"/>
      <c r="D38" s="34"/>
      <c r="E38" s="34"/>
      <c r="F38" s="34"/>
      <c r="G38" s="34"/>
      <c r="H38" s="59"/>
      <c r="I38" s="60"/>
      <c r="J38" s="61"/>
      <c r="K38" s="81"/>
      <c r="L38" s="19"/>
      <c r="M38" s="81"/>
      <c r="N38" s="19"/>
      <c r="O38" s="19"/>
      <c r="P38" s="81"/>
      <c r="Q38" s="81"/>
      <c r="R38" s="81"/>
      <c r="S38" s="19"/>
      <c r="T38" s="19"/>
      <c r="U38" s="19"/>
      <c r="V38" s="19"/>
      <c r="W38" s="1"/>
    </row>
    <row r="39" spans="1:23" ht="23.25">
      <c r="A39" s="2"/>
      <c r="B39" s="34"/>
      <c r="C39" s="34"/>
      <c r="D39" s="34"/>
      <c r="E39" s="34"/>
      <c r="F39" s="34" t="s">
        <v>43</v>
      </c>
      <c r="G39" s="34"/>
      <c r="H39" s="59"/>
      <c r="I39" s="60" t="s">
        <v>55</v>
      </c>
      <c r="J39" s="61"/>
      <c r="K39" s="81"/>
      <c r="L39" s="19"/>
      <c r="M39" s="81"/>
      <c r="N39" s="19"/>
      <c r="O39" s="19"/>
      <c r="P39" s="81"/>
      <c r="Q39" s="81"/>
      <c r="R39" s="81"/>
      <c r="S39" s="19"/>
      <c r="T39" s="19"/>
      <c r="U39" s="19"/>
      <c r="V39" s="19"/>
      <c r="W39" s="1"/>
    </row>
    <row r="40" spans="1:23" ht="23.25">
      <c r="A40" s="2"/>
      <c r="B40" s="34"/>
      <c r="C40" s="34"/>
      <c r="D40" s="34"/>
      <c r="E40" s="34"/>
      <c r="F40" s="34"/>
      <c r="G40" s="34"/>
      <c r="H40" s="59"/>
      <c r="I40" s="60" t="s">
        <v>59</v>
      </c>
      <c r="J40" s="61"/>
      <c r="K40" s="81">
        <f aca="true" t="shared" si="4" ref="K40:N41">+K55</f>
        <v>0</v>
      </c>
      <c r="L40" s="81">
        <f t="shared" si="4"/>
        <v>0</v>
      </c>
      <c r="M40" s="81">
        <f t="shared" si="4"/>
        <v>0</v>
      </c>
      <c r="N40" s="81">
        <f t="shared" si="4"/>
        <v>0</v>
      </c>
      <c r="O40" s="19"/>
      <c r="P40" s="81">
        <f>+P55</f>
        <v>0</v>
      </c>
      <c r="Q40" s="81">
        <f>+Q55</f>
        <v>5638</v>
      </c>
      <c r="R40" s="81"/>
      <c r="S40" s="17">
        <f>+P40+Q40+R40</f>
        <v>5638</v>
      </c>
      <c r="T40" s="19">
        <f>SUM(S40)</f>
        <v>5638</v>
      </c>
      <c r="U40" s="19">
        <f>+O40/T40*100</f>
        <v>0</v>
      </c>
      <c r="V40" s="19">
        <f>+S40/T40*100</f>
        <v>100</v>
      </c>
      <c r="W40" s="1"/>
    </row>
    <row r="41" spans="1:23" ht="23.25">
      <c r="A41" s="2"/>
      <c r="B41" s="34"/>
      <c r="C41" s="34"/>
      <c r="D41" s="34"/>
      <c r="E41" s="34"/>
      <c r="F41" s="34"/>
      <c r="G41" s="34"/>
      <c r="H41" s="59"/>
      <c r="I41" s="60" t="s">
        <v>60</v>
      </c>
      <c r="J41" s="61"/>
      <c r="K41" s="81">
        <f t="shared" si="4"/>
        <v>0</v>
      </c>
      <c r="L41" s="81">
        <f t="shared" si="4"/>
        <v>0</v>
      </c>
      <c r="M41" s="81">
        <f t="shared" si="4"/>
        <v>0</v>
      </c>
      <c r="N41" s="81">
        <f t="shared" si="4"/>
        <v>0</v>
      </c>
      <c r="O41" s="19"/>
      <c r="P41" s="81">
        <f>+P56</f>
        <v>0</v>
      </c>
      <c r="Q41" s="81">
        <f>+Q56</f>
        <v>4571.2</v>
      </c>
      <c r="R41" s="81"/>
      <c r="S41" s="17">
        <f>+P41+Q41+R41</f>
        <v>4571.2</v>
      </c>
      <c r="T41" s="19">
        <f>SUM(S41)</f>
        <v>4571.2</v>
      </c>
      <c r="U41" s="19">
        <f>+O41/T41*100</f>
        <v>0</v>
      </c>
      <c r="V41" s="19">
        <f>+S41/T41*100</f>
        <v>100</v>
      </c>
      <c r="W41" s="1"/>
    </row>
    <row r="42" spans="1:23" ht="23.25">
      <c r="A42" s="2"/>
      <c r="B42" s="34"/>
      <c r="C42" s="34"/>
      <c r="D42" s="34"/>
      <c r="E42" s="34"/>
      <c r="F42" s="34"/>
      <c r="G42" s="34"/>
      <c r="H42" s="59"/>
      <c r="I42" s="60" t="s">
        <v>81</v>
      </c>
      <c r="J42" s="61"/>
      <c r="K42" s="81"/>
      <c r="L42" s="19"/>
      <c r="M42" s="81"/>
      <c r="N42" s="19"/>
      <c r="O42" s="19"/>
      <c r="P42" s="81"/>
      <c r="Q42" s="81">
        <f>+Q41/Q40*100</f>
        <v>81.07839659453707</v>
      </c>
      <c r="R42" s="81"/>
      <c r="S42" s="81">
        <f>+S41/S40*100</f>
        <v>81.07839659453707</v>
      </c>
      <c r="T42" s="19">
        <f>SUM(S42)</f>
        <v>81.07839659453707</v>
      </c>
      <c r="U42" s="19"/>
      <c r="V42" s="19"/>
      <c r="W42" s="1"/>
    </row>
    <row r="43" spans="1:23" ht="23.25">
      <c r="A43" s="2"/>
      <c r="B43" s="34"/>
      <c r="C43" s="34"/>
      <c r="D43" s="34"/>
      <c r="E43" s="34"/>
      <c r="F43" s="34"/>
      <c r="G43" s="34"/>
      <c r="H43" s="59"/>
      <c r="I43" s="60"/>
      <c r="J43" s="61"/>
      <c r="K43" s="81"/>
      <c r="L43" s="19"/>
      <c r="M43" s="81"/>
      <c r="N43" s="19"/>
      <c r="O43" s="19"/>
      <c r="P43" s="81"/>
      <c r="Q43" s="81"/>
      <c r="R43" s="81"/>
      <c r="S43" s="19"/>
      <c r="T43" s="19"/>
      <c r="U43" s="19"/>
      <c r="V43" s="19"/>
      <c r="W43" s="1"/>
    </row>
    <row r="44" spans="1:23" ht="23.25">
      <c r="A44" s="2"/>
      <c r="B44" s="34"/>
      <c r="C44" s="34"/>
      <c r="D44" s="34"/>
      <c r="E44" s="34"/>
      <c r="F44" s="34"/>
      <c r="G44" s="34"/>
      <c r="H44" s="59"/>
      <c r="I44" s="60"/>
      <c r="J44" s="61"/>
      <c r="K44" s="81"/>
      <c r="L44" s="19"/>
      <c r="M44" s="81"/>
      <c r="N44" s="19"/>
      <c r="O44" s="19"/>
      <c r="P44" s="81"/>
      <c r="Q44" s="81"/>
      <c r="R44" s="81"/>
      <c r="S44" s="19"/>
      <c r="T44" s="19"/>
      <c r="U44" s="19"/>
      <c r="V44" s="19"/>
      <c r="W44" s="1"/>
    </row>
    <row r="45" spans="1:23" ht="23.25">
      <c r="A45" s="2"/>
      <c r="B45" s="85"/>
      <c r="C45" s="85"/>
      <c r="D45" s="85"/>
      <c r="E45" s="85"/>
      <c r="F45" s="85"/>
      <c r="G45" s="85"/>
      <c r="H45" s="65"/>
      <c r="I45" s="66"/>
      <c r="J45" s="67"/>
      <c r="K45" s="82"/>
      <c r="L45" s="58"/>
      <c r="M45" s="82"/>
      <c r="N45" s="58"/>
      <c r="O45" s="83"/>
      <c r="P45" s="82"/>
      <c r="Q45" s="82"/>
      <c r="R45" s="82"/>
      <c r="S45" s="58"/>
      <c r="T45" s="58"/>
      <c r="U45" s="58"/>
      <c r="V45" s="58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8"/>
      <c r="C47" s="48"/>
      <c r="D47" s="48"/>
      <c r="E47" s="48"/>
      <c r="F47" s="48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73</v>
      </c>
      <c r="W47" s="1"/>
    </row>
    <row r="48" spans="1:23" ht="23.25">
      <c r="A48" s="1"/>
      <c r="B48" s="53" t="s">
        <v>32</v>
      </c>
      <c r="C48" s="54"/>
      <c r="D48" s="54"/>
      <c r="E48" s="54"/>
      <c r="F48" s="54"/>
      <c r="G48" s="54"/>
      <c r="H48" s="7"/>
      <c r="I48" s="8"/>
      <c r="J48" s="49"/>
      <c r="K48" s="10" t="s">
        <v>1</v>
      </c>
      <c r="L48" s="10"/>
      <c r="M48" s="10"/>
      <c r="N48" s="10"/>
      <c r="O48" s="10"/>
      <c r="P48" s="11" t="s">
        <v>2</v>
      </c>
      <c r="Q48" s="10"/>
      <c r="R48" s="10"/>
      <c r="S48" s="10"/>
      <c r="T48" s="11" t="s">
        <v>34</v>
      </c>
      <c r="U48" s="10"/>
      <c r="V48" s="12"/>
      <c r="W48" s="1"/>
    </row>
    <row r="49" spans="1:23" ht="23.25">
      <c r="A49" s="1"/>
      <c r="B49" s="13" t="s">
        <v>33</v>
      </c>
      <c r="C49" s="14"/>
      <c r="D49" s="14"/>
      <c r="E49" s="14"/>
      <c r="F49" s="14"/>
      <c r="G49" s="15"/>
      <c r="H49" s="16"/>
      <c r="I49" s="2"/>
      <c r="J49" s="47"/>
      <c r="K49" s="18"/>
      <c r="L49" s="19"/>
      <c r="M49" s="20"/>
      <c r="N49" s="21"/>
      <c r="O49" s="22"/>
      <c r="P49" s="23"/>
      <c r="Q49" s="18"/>
      <c r="R49" s="24"/>
      <c r="S49" s="22"/>
      <c r="T49" s="22"/>
      <c r="U49" s="25" t="s">
        <v>3</v>
      </c>
      <c r="V49" s="26"/>
      <c r="W49" s="1"/>
    </row>
    <row r="50" spans="1:23" ht="23.25">
      <c r="A50" s="1"/>
      <c r="B50" s="16"/>
      <c r="C50" s="27"/>
      <c r="D50" s="27"/>
      <c r="E50" s="27"/>
      <c r="F50" s="28"/>
      <c r="G50" s="27"/>
      <c r="H50" s="16"/>
      <c r="I50" s="29" t="s">
        <v>4</v>
      </c>
      <c r="J50" s="47"/>
      <c r="K50" s="30" t="s">
        <v>5</v>
      </c>
      <c r="L50" s="31" t="s">
        <v>6</v>
      </c>
      <c r="M50" s="32" t="s">
        <v>5</v>
      </c>
      <c r="N50" s="21" t="s">
        <v>7</v>
      </c>
      <c r="O50" s="19"/>
      <c r="P50" s="33" t="s">
        <v>8</v>
      </c>
      <c r="Q50" s="30" t="s">
        <v>9</v>
      </c>
      <c r="R50" s="24" t="s">
        <v>29</v>
      </c>
      <c r="S50" s="22"/>
      <c r="T50" s="22"/>
      <c r="U50" s="22"/>
      <c r="V50" s="31"/>
      <c r="W50" s="1"/>
    </row>
    <row r="51" spans="1:23" ht="23.25">
      <c r="A51" s="1"/>
      <c r="B51" s="34" t="s">
        <v>23</v>
      </c>
      <c r="C51" s="34" t="s">
        <v>24</v>
      </c>
      <c r="D51" s="34" t="s">
        <v>25</v>
      </c>
      <c r="E51" s="34" t="s">
        <v>26</v>
      </c>
      <c r="F51" s="34" t="s">
        <v>27</v>
      </c>
      <c r="G51" s="34" t="s">
        <v>28</v>
      </c>
      <c r="H51" s="16"/>
      <c r="I51" s="29"/>
      <c r="J51" s="47"/>
      <c r="K51" s="30" t="s">
        <v>10</v>
      </c>
      <c r="L51" s="31" t="s">
        <v>11</v>
      </c>
      <c r="M51" s="32" t="s">
        <v>12</v>
      </c>
      <c r="N51" s="21" t="s">
        <v>13</v>
      </c>
      <c r="O51" s="31" t="s">
        <v>14</v>
      </c>
      <c r="P51" s="33" t="s">
        <v>15</v>
      </c>
      <c r="Q51" s="30" t="s">
        <v>16</v>
      </c>
      <c r="R51" s="24" t="s">
        <v>30</v>
      </c>
      <c r="S51" s="21" t="s">
        <v>14</v>
      </c>
      <c r="T51" s="21" t="s">
        <v>17</v>
      </c>
      <c r="U51" s="21" t="s">
        <v>18</v>
      </c>
      <c r="V51" s="31" t="s">
        <v>19</v>
      </c>
      <c r="W51" s="1"/>
    </row>
    <row r="52" spans="1:23" ht="23.25">
      <c r="A52" s="1"/>
      <c r="B52" s="35"/>
      <c r="C52" s="35"/>
      <c r="D52" s="35"/>
      <c r="E52" s="35"/>
      <c r="F52" s="35"/>
      <c r="G52" s="35"/>
      <c r="H52" s="35"/>
      <c r="I52" s="36"/>
      <c r="J52" s="50"/>
      <c r="K52" s="38"/>
      <c r="L52" s="39"/>
      <c r="M52" s="40"/>
      <c r="N52" s="41"/>
      <c r="O52" s="42"/>
      <c r="P52" s="43" t="s">
        <v>20</v>
      </c>
      <c r="Q52" s="38"/>
      <c r="R52" s="44"/>
      <c r="S52" s="42"/>
      <c r="T52" s="42"/>
      <c r="U52" s="42"/>
      <c r="V52" s="45"/>
      <c r="W52" s="1"/>
    </row>
    <row r="53" spans="1:23" ht="23.25">
      <c r="A53" s="2"/>
      <c r="B53" s="51"/>
      <c r="C53" s="51"/>
      <c r="D53" s="51"/>
      <c r="E53" s="51"/>
      <c r="F53" s="51"/>
      <c r="G53" s="51"/>
      <c r="H53" s="59"/>
      <c r="I53" s="60"/>
      <c r="J53" s="61"/>
      <c r="K53" s="81"/>
      <c r="L53" s="19"/>
      <c r="M53" s="81"/>
      <c r="N53" s="19"/>
      <c r="O53" s="19"/>
      <c r="P53" s="81"/>
      <c r="Q53" s="81"/>
      <c r="R53" s="81"/>
      <c r="S53" s="19"/>
      <c r="T53" s="19"/>
      <c r="U53" s="19"/>
      <c r="V53" s="19"/>
      <c r="W53" s="1"/>
    </row>
    <row r="54" spans="1:23" ht="23.25">
      <c r="A54" s="2"/>
      <c r="B54" s="34" t="s">
        <v>39</v>
      </c>
      <c r="C54" s="34" t="s">
        <v>40</v>
      </c>
      <c r="D54" s="34" t="s">
        <v>42</v>
      </c>
      <c r="E54" s="34" t="s">
        <v>53</v>
      </c>
      <c r="F54" s="34" t="s">
        <v>43</v>
      </c>
      <c r="G54" s="34" t="s">
        <v>51</v>
      </c>
      <c r="H54" s="59"/>
      <c r="I54" s="60" t="s">
        <v>48</v>
      </c>
      <c r="J54" s="61"/>
      <c r="K54" s="81"/>
      <c r="L54" s="19"/>
      <c r="M54" s="81"/>
      <c r="N54" s="19"/>
      <c r="O54" s="19"/>
      <c r="P54" s="81"/>
      <c r="Q54" s="81"/>
      <c r="R54" s="81"/>
      <c r="S54" s="19"/>
      <c r="T54" s="19"/>
      <c r="U54" s="19"/>
      <c r="V54" s="19"/>
      <c r="W54" s="1"/>
    </row>
    <row r="55" spans="1:23" ht="23.25">
      <c r="A55" s="2"/>
      <c r="B55" s="34"/>
      <c r="C55" s="34"/>
      <c r="D55" s="34"/>
      <c r="E55" s="34"/>
      <c r="F55" s="34"/>
      <c r="G55" s="34"/>
      <c r="H55" s="59"/>
      <c r="I55" s="60" t="s">
        <v>59</v>
      </c>
      <c r="J55" s="61"/>
      <c r="K55" s="81"/>
      <c r="L55" s="19"/>
      <c r="M55" s="81"/>
      <c r="N55" s="19"/>
      <c r="O55" s="19"/>
      <c r="P55" s="81"/>
      <c r="Q55" s="81">
        <v>5638</v>
      </c>
      <c r="R55" s="81"/>
      <c r="S55" s="17">
        <f>+P55+Q55+R55</f>
        <v>5638</v>
      </c>
      <c r="T55" s="19">
        <f>SUM(S55)</f>
        <v>5638</v>
      </c>
      <c r="U55" s="17">
        <f>+O55/T55*100</f>
        <v>0</v>
      </c>
      <c r="V55" s="17">
        <f>+S55/T55*100</f>
        <v>100</v>
      </c>
      <c r="W55" s="1"/>
    </row>
    <row r="56" spans="1:23" ht="23.25">
      <c r="A56" s="2"/>
      <c r="B56" s="34"/>
      <c r="C56" s="34"/>
      <c r="D56" s="34"/>
      <c r="E56" s="34"/>
      <c r="F56" s="34"/>
      <c r="G56" s="34"/>
      <c r="H56" s="59"/>
      <c r="I56" s="60" t="s">
        <v>60</v>
      </c>
      <c r="J56" s="61"/>
      <c r="K56" s="81"/>
      <c r="L56" s="19"/>
      <c r="M56" s="81"/>
      <c r="N56" s="19"/>
      <c r="O56" s="19"/>
      <c r="P56" s="81"/>
      <c r="Q56" s="81">
        <v>4571.2</v>
      </c>
      <c r="R56" s="81"/>
      <c r="S56" s="17">
        <f>+P56+Q56+R56</f>
        <v>4571.2</v>
      </c>
      <c r="T56" s="19">
        <f>SUM(S56)</f>
        <v>4571.2</v>
      </c>
      <c r="U56" s="17">
        <f>+O56/T56*100</f>
        <v>0</v>
      </c>
      <c r="V56" s="17">
        <f>+S56/T56*100</f>
        <v>100</v>
      </c>
      <c r="W56" s="1"/>
    </row>
    <row r="57" spans="1:23" ht="23.25">
      <c r="A57" s="2"/>
      <c r="B57" s="34"/>
      <c r="C57" s="34"/>
      <c r="D57" s="34"/>
      <c r="E57" s="34"/>
      <c r="F57" s="34"/>
      <c r="G57" s="34"/>
      <c r="H57" s="59"/>
      <c r="I57" s="60" t="s">
        <v>81</v>
      </c>
      <c r="J57" s="61"/>
      <c r="K57" s="81"/>
      <c r="L57" s="19"/>
      <c r="M57" s="81"/>
      <c r="N57" s="19"/>
      <c r="O57" s="19"/>
      <c r="P57" s="81"/>
      <c r="Q57" s="23">
        <f>+Q56/Q55*100</f>
        <v>81.07839659453707</v>
      </c>
      <c r="R57" s="81"/>
      <c r="S57" s="81">
        <f>+S56/S55*100</f>
        <v>81.07839659453707</v>
      </c>
      <c r="T57" s="81">
        <f>+T56/T55*100</f>
        <v>81.07839659453707</v>
      </c>
      <c r="U57" s="19"/>
      <c r="V57" s="19"/>
      <c r="W57" s="1"/>
    </row>
    <row r="58" spans="1:23" ht="23.25">
      <c r="A58" s="2"/>
      <c r="B58" s="34"/>
      <c r="C58" s="34"/>
      <c r="D58" s="34"/>
      <c r="E58" s="34"/>
      <c r="F58" s="34"/>
      <c r="G58" s="34"/>
      <c r="H58" s="59"/>
      <c r="I58" s="60"/>
      <c r="J58" s="61"/>
      <c r="K58" s="81"/>
      <c r="L58" s="19"/>
      <c r="M58" s="81"/>
      <c r="N58" s="19"/>
      <c r="O58" s="19"/>
      <c r="P58" s="81"/>
      <c r="Q58" s="81"/>
      <c r="R58" s="81"/>
      <c r="S58" s="19"/>
      <c r="T58" s="19"/>
      <c r="U58" s="19"/>
      <c r="V58" s="19"/>
      <c r="W58" s="1"/>
    </row>
    <row r="59" spans="1:23" ht="23.25">
      <c r="A59" s="2"/>
      <c r="B59" s="34" t="s">
        <v>44</v>
      </c>
      <c r="C59" s="34"/>
      <c r="D59" s="34"/>
      <c r="E59" s="34"/>
      <c r="F59" s="34"/>
      <c r="G59" s="34"/>
      <c r="H59" s="59"/>
      <c r="I59" s="60" t="s">
        <v>45</v>
      </c>
      <c r="J59" s="61"/>
      <c r="K59" s="81"/>
      <c r="L59" s="19"/>
      <c r="M59" s="81"/>
      <c r="N59" s="19"/>
      <c r="O59" s="19"/>
      <c r="P59" s="81"/>
      <c r="Q59" s="81"/>
      <c r="R59" s="81"/>
      <c r="S59" s="19"/>
      <c r="T59" s="19"/>
      <c r="U59" s="19"/>
      <c r="V59" s="19"/>
      <c r="W59" s="1"/>
    </row>
    <row r="60" spans="1:23" ht="23.25">
      <c r="A60" s="2"/>
      <c r="B60" s="34"/>
      <c r="C60" s="34"/>
      <c r="D60" s="34"/>
      <c r="E60" s="34"/>
      <c r="F60" s="34"/>
      <c r="G60" s="34"/>
      <c r="H60" s="59"/>
      <c r="I60" s="60" t="s">
        <v>59</v>
      </c>
      <c r="J60" s="61"/>
      <c r="K60" s="81">
        <f aca="true" t="shared" si="5" ref="K60:M61">+K65+K100</f>
        <v>277485.044</v>
      </c>
      <c r="L60" s="81">
        <f t="shared" si="5"/>
        <v>151178.86</v>
      </c>
      <c r="M60" s="81">
        <f t="shared" si="5"/>
        <v>58198.9</v>
      </c>
      <c r="N60" s="19"/>
      <c r="O60" s="17">
        <f>SUM(K60:N60)</f>
        <v>486862.804</v>
      </c>
      <c r="P60" s="81">
        <f>+P65+P100</f>
        <v>11000</v>
      </c>
      <c r="Q60" s="81">
        <f>+Q65+Q100</f>
        <v>35600</v>
      </c>
      <c r="R60" s="81">
        <f>+R65+R87</f>
        <v>0</v>
      </c>
      <c r="S60" s="19">
        <f>SUM(P60:R60)</f>
        <v>46600</v>
      </c>
      <c r="T60" s="19">
        <f>+O60+S60</f>
        <v>533462.804</v>
      </c>
      <c r="U60" s="17">
        <f>+O60/T60*100</f>
        <v>91.26462057886982</v>
      </c>
      <c r="V60" s="17">
        <f>+S60/T60*100</f>
        <v>8.735379421130176</v>
      </c>
      <c r="W60" s="1"/>
    </row>
    <row r="61" spans="1:23" ht="23.25">
      <c r="A61" s="2"/>
      <c r="B61" s="34"/>
      <c r="C61" s="34"/>
      <c r="D61" s="34"/>
      <c r="E61" s="34"/>
      <c r="F61" s="34"/>
      <c r="G61" s="34"/>
      <c r="H61" s="59"/>
      <c r="I61" s="60" t="s">
        <v>60</v>
      </c>
      <c r="J61" s="61"/>
      <c r="K61" s="81">
        <f>+K66+K101</f>
        <v>280224.3</v>
      </c>
      <c r="L61" s="81">
        <f>+L66+L101</f>
        <v>76271.1</v>
      </c>
      <c r="M61" s="81">
        <f t="shared" si="5"/>
        <v>50130.5</v>
      </c>
      <c r="N61" s="19"/>
      <c r="O61" s="17">
        <f>SUM(K61:N61)</f>
        <v>406625.9</v>
      </c>
      <c r="P61" s="81">
        <f>+P66+P101</f>
        <v>7094.6</v>
      </c>
      <c r="Q61" s="81">
        <f>+Q66+Q101</f>
        <v>36017.7</v>
      </c>
      <c r="R61" s="81">
        <f>+R66+R88</f>
        <v>0</v>
      </c>
      <c r="S61" s="19">
        <f>SUM(P61:R61)</f>
        <v>43112.299999999996</v>
      </c>
      <c r="T61" s="19">
        <f>+O61+S61</f>
        <v>449738.2</v>
      </c>
      <c r="U61" s="17">
        <f>+O61/T61*100</f>
        <v>90.41391191586573</v>
      </c>
      <c r="V61" s="17">
        <f>+S61/T61*100</f>
        <v>9.58608808413428</v>
      </c>
      <c r="W61" s="1"/>
    </row>
    <row r="62" spans="1:23" ht="23.25">
      <c r="A62" s="2"/>
      <c r="B62" s="34"/>
      <c r="C62" s="34"/>
      <c r="D62" s="34"/>
      <c r="E62" s="34"/>
      <c r="F62" s="34"/>
      <c r="G62" s="34"/>
      <c r="H62" s="59"/>
      <c r="I62" s="60" t="s">
        <v>81</v>
      </c>
      <c r="J62" s="61"/>
      <c r="K62" s="81">
        <f>+K61/K60*100</f>
        <v>100.9871724834294</v>
      </c>
      <c r="L62" s="81">
        <f>+L61/L60*100</f>
        <v>50.450902990008004</v>
      </c>
      <c r="M62" s="81">
        <f>+M61/M60*100</f>
        <v>86.13650773468227</v>
      </c>
      <c r="N62" s="19"/>
      <c r="O62" s="81">
        <f>+O61/O60*100</f>
        <v>83.51960689114381</v>
      </c>
      <c r="P62" s="81">
        <f>+P61/P60*100</f>
        <v>64.49636363636364</v>
      </c>
      <c r="Q62" s="81">
        <f>+Q61/Q60*100</f>
        <v>101.17331460674157</v>
      </c>
      <c r="R62" s="81"/>
      <c r="S62" s="81">
        <f>+S61/S60*100</f>
        <v>92.51566523605149</v>
      </c>
      <c r="T62" s="81">
        <f>+T61/T60*100</f>
        <v>84.30544672051774</v>
      </c>
      <c r="U62" s="19"/>
      <c r="V62" s="19"/>
      <c r="W62" s="1"/>
    </row>
    <row r="63" spans="1:23" ht="23.25">
      <c r="A63" s="2"/>
      <c r="B63" s="34"/>
      <c r="C63" s="34"/>
      <c r="D63" s="34"/>
      <c r="E63" s="34"/>
      <c r="F63" s="34"/>
      <c r="G63" s="34"/>
      <c r="H63" s="59"/>
      <c r="I63" s="60"/>
      <c r="J63" s="61"/>
      <c r="K63" s="81"/>
      <c r="L63" s="81"/>
      <c r="M63" s="81"/>
      <c r="N63" s="19"/>
      <c r="O63" s="81"/>
      <c r="P63" s="81"/>
      <c r="Q63" s="81"/>
      <c r="R63" s="81"/>
      <c r="S63" s="19"/>
      <c r="T63" s="19"/>
      <c r="U63" s="19"/>
      <c r="V63" s="19"/>
      <c r="W63" s="1"/>
    </row>
    <row r="64" spans="1:23" ht="23.25">
      <c r="A64" s="2"/>
      <c r="B64" s="34"/>
      <c r="C64" s="34" t="s">
        <v>56</v>
      </c>
      <c r="D64" s="34"/>
      <c r="E64" s="34"/>
      <c r="F64" s="34"/>
      <c r="G64" s="34"/>
      <c r="H64" s="59"/>
      <c r="I64" s="60" t="s">
        <v>80</v>
      </c>
      <c r="J64" s="61"/>
      <c r="K64" s="81"/>
      <c r="L64" s="81"/>
      <c r="M64" s="81"/>
      <c r="N64" s="19"/>
      <c r="O64" s="81"/>
      <c r="P64" s="81"/>
      <c r="Q64" s="81"/>
      <c r="R64" s="81"/>
      <c r="S64" s="19"/>
      <c r="T64" s="19"/>
      <c r="U64" s="19"/>
      <c r="V64" s="19"/>
      <c r="W64" s="1"/>
    </row>
    <row r="65" spans="1:23" ht="23.25">
      <c r="A65" s="2"/>
      <c r="B65" s="34"/>
      <c r="C65" s="34"/>
      <c r="D65" s="34"/>
      <c r="E65" s="34"/>
      <c r="F65" s="34"/>
      <c r="G65" s="34"/>
      <c r="H65" s="59"/>
      <c r="I65" s="60" t="s">
        <v>59</v>
      </c>
      <c r="J65" s="61"/>
      <c r="K65" s="81">
        <f aca="true" t="shared" si="6" ref="K65:M66">+K71</f>
        <v>6063.4</v>
      </c>
      <c r="L65" s="81">
        <f t="shared" si="6"/>
        <v>50</v>
      </c>
      <c r="M65" s="81">
        <f t="shared" si="6"/>
        <v>235.9</v>
      </c>
      <c r="N65" s="19"/>
      <c r="O65" s="17">
        <f>SUM(K65:N65)</f>
        <v>6349.299999999999</v>
      </c>
      <c r="P65" s="81">
        <f aca="true" t="shared" si="7" ref="P65:R66">+P71</f>
        <v>0</v>
      </c>
      <c r="Q65" s="81">
        <f t="shared" si="7"/>
        <v>0</v>
      </c>
      <c r="R65" s="81">
        <f t="shared" si="7"/>
        <v>0</v>
      </c>
      <c r="S65" s="19">
        <f>SUM(Q65:R65)</f>
        <v>0</v>
      </c>
      <c r="T65" s="19">
        <f>+O65+S65</f>
        <v>6349.299999999999</v>
      </c>
      <c r="U65" s="17">
        <f>+O65/T65*100</f>
        <v>100</v>
      </c>
      <c r="V65" s="17">
        <f>+S65/T65*100</f>
        <v>0</v>
      </c>
      <c r="W65" s="1"/>
    </row>
    <row r="66" spans="1:23" ht="23.25">
      <c r="A66" s="2"/>
      <c r="B66" s="34"/>
      <c r="C66" s="34"/>
      <c r="D66" s="34"/>
      <c r="E66" s="34"/>
      <c r="F66" s="34"/>
      <c r="G66" s="34"/>
      <c r="H66" s="59"/>
      <c r="I66" s="60" t="s">
        <v>60</v>
      </c>
      <c r="J66" s="61"/>
      <c r="K66" s="81">
        <f t="shared" si="6"/>
        <v>2444.8</v>
      </c>
      <c r="L66" s="81">
        <f t="shared" si="6"/>
        <v>361.8</v>
      </c>
      <c r="M66" s="81">
        <f t="shared" si="6"/>
        <v>45.4</v>
      </c>
      <c r="N66" s="19"/>
      <c r="O66" s="17">
        <f>SUM(K66:N66)</f>
        <v>2852.0000000000005</v>
      </c>
      <c r="P66" s="81">
        <f t="shared" si="7"/>
        <v>0</v>
      </c>
      <c r="Q66" s="81">
        <f t="shared" si="7"/>
        <v>0</v>
      </c>
      <c r="R66" s="81">
        <f t="shared" si="7"/>
        <v>0</v>
      </c>
      <c r="S66" s="19">
        <f>SUM(Q66:R66)</f>
        <v>0</v>
      </c>
      <c r="T66" s="19">
        <f>+O66+S66</f>
        <v>2852.0000000000005</v>
      </c>
      <c r="U66" s="17">
        <f>+O66/T66*100</f>
        <v>100</v>
      </c>
      <c r="V66" s="17">
        <f>+S66/T66*100</f>
        <v>0</v>
      </c>
      <c r="W66" s="1"/>
    </row>
    <row r="67" spans="1:23" ht="23.25">
      <c r="A67" s="2"/>
      <c r="B67" s="51"/>
      <c r="C67" s="84"/>
      <c r="D67" s="84"/>
      <c r="E67" s="84"/>
      <c r="F67" s="84"/>
      <c r="G67" s="84"/>
      <c r="H67" s="60"/>
      <c r="I67" s="60" t="s">
        <v>81</v>
      </c>
      <c r="J67" s="61"/>
      <c r="K67" s="81">
        <f>+K66/K65*100</f>
        <v>40.320612197776825</v>
      </c>
      <c r="L67" s="81">
        <f>+L66/L65*100</f>
        <v>723.6</v>
      </c>
      <c r="M67" s="81">
        <f>+M66/M65*100</f>
        <v>19.245442984315385</v>
      </c>
      <c r="N67" s="17"/>
      <c r="O67" s="81">
        <f>+O66/O65*100</f>
        <v>44.91833745452256</v>
      </c>
      <c r="P67" s="81"/>
      <c r="Q67" s="81"/>
      <c r="R67" s="17"/>
      <c r="S67" s="81"/>
      <c r="T67" s="81">
        <f>+T66/T65*100</f>
        <v>44.91833745452256</v>
      </c>
      <c r="U67" s="17"/>
      <c r="V67" s="17"/>
      <c r="W67" s="1"/>
    </row>
    <row r="68" spans="1:23" ht="23.25">
      <c r="A68" s="2"/>
      <c r="B68" s="34"/>
      <c r="C68" s="34"/>
      <c r="D68" s="34"/>
      <c r="E68" s="34"/>
      <c r="F68" s="34"/>
      <c r="G68" s="34"/>
      <c r="H68" s="59"/>
      <c r="I68" s="60"/>
      <c r="J68" s="61"/>
      <c r="K68" s="81"/>
      <c r="L68" s="81"/>
      <c r="M68" s="81"/>
      <c r="N68" s="19"/>
      <c r="O68" s="81"/>
      <c r="P68" s="81"/>
      <c r="Q68" s="81"/>
      <c r="R68" s="81"/>
      <c r="S68" s="19"/>
      <c r="T68" s="19"/>
      <c r="U68" s="19"/>
      <c r="V68" s="19"/>
      <c r="W68" s="1"/>
    </row>
    <row r="69" spans="1:23" ht="23.25">
      <c r="A69" s="2"/>
      <c r="B69" s="34"/>
      <c r="C69" s="34"/>
      <c r="D69" s="34" t="s">
        <v>42</v>
      </c>
      <c r="E69" s="34"/>
      <c r="F69" s="34"/>
      <c r="G69" s="34"/>
      <c r="H69" s="59"/>
      <c r="I69" s="60" t="s">
        <v>78</v>
      </c>
      <c r="J69" s="61"/>
      <c r="K69" s="81"/>
      <c r="L69" s="81"/>
      <c r="M69" s="81"/>
      <c r="N69" s="19"/>
      <c r="O69" s="81"/>
      <c r="P69" s="81"/>
      <c r="Q69" s="81"/>
      <c r="R69" s="81"/>
      <c r="S69" s="19"/>
      <c r="T69" s="19"/>
      <c r="U69" s="19"/>
      <c r="V69" s="19"/>
      <c r="W69" s="1"/>
    </row>
    <row r="70" spans="1:23" ht="23.25">
      <c r="A70" s="2"/>
      <c r="B70" s="34"/>
      <c r="C70" s="34"/>
      <c r="D70" s="34"/>
      <c r="E70" s="34"/>
      <c r="F70" s="34"/>
      <c r="G70" s="34"/>
      <c r="H70" s="59"/>
      <c r="I70" s="60" t="s">
        <v>61</v>
      </c>
      <c r="J70" s="61"/>
      <c r="K70" s="81"/>
      <c r="L70" s="81"/>
      <c r="M70" s="81"/>
      <c r="N70" s="19"/>
      <c r="O70" s="81"/>
      <c r="P70" s="81"/>
      <c r="Q70" s="81"/>
      <c r="R70" s="81"/>
      <c r="S70" s="19"/>
      <c r="T70" s="19"/>
      <c r="U70" s="19"/>
      <c r="V70" s="19"/>
      <c r="W70" s="1"/>
    </row>
    <row r="71" spans="1:23" ht="23.25">
      <c r="A71" s="2"/>
      <c r="B71" s="34"/>
      <c r="C71" s="34"/>
      <c r="D71" s="34"/>
      <c r="E71" s="34"/>
      <c r="F71" s="34"/>
      <c r="G71" s="34"/>
      <c r="H71" s="59"/>
      <c r="I71" s="60" t="s">
        <v>59</v>
      </c>
      <c r="J71" s="100"/>
      <c r="K71" s="17">
        <f aca="true" t="shared" si="8" ref="K71:M72">+K76</f>
        <v>6063.4</v>
      </c>
      <c r="L71" s="17">
        <f t="shared" si="8"/>
        <v>50</v>
      </c>
      <c r="M71" s="17">
        <f t="shared" si="8"/>
        <v>235.9</v>
      </c>
      <c r="N71" s="93"/>
      <c r="O71" s="17">
        <f>SUM(K71:N71)</f>
        <v>6349.299999999999</v>
      </c>
      <c r="P71" s="17">
        <f aca="true" t="shared" si="9" ref="P71:R72">+P76</f>
        <v>0</v>
      </c>
      <c r="Q71" s="17">
        <f t="shared" si="9"/>
        <v>0</v>
      </c>
      <c r="R71" s="17">
        <f t="shared" si="9"/>
        <v>0</v>
      </c>
      <c r="S71" s="17">
        <f>+P71+Q71+R71</f>
        <v>0</v>
      </c>
      <c r="T71" s="19">
        <f>+O71+S71</f>
        <v>6349.299999999999</v>
      </c>
      <c r="U71" s="17">
        <f>+O71/T71*100</f>
        <v>100</v>
      </c>
      <c r="V71" s="17">
        <f>+S71/T71*100</f>
        <v>0</v>
      </c>
      <c r="W71" s="1"/>
    </row>
    <row r="72" spans="1:23" ht="23.25">
      <c r="A72" s="2"/>
      <c r="B72" s="34"/>
      <c r="C72" s="34"/>
      <c r="D72" s="34"/>
      <c r="E72" s="34"/>
      <c r="F72" s="34"/>
      <c r="G72" s="34"/>
      <c r="H72" s="59"/>
      <c r="I72" s="60" t="s">
        <v>60</v>
      </c>
      <c r="J72" s="100"/>
      <c r="K72" s="17">
        <f t="shared" si="8"/>
        <v>2444.8</v>
      </c>
      <c r="L72" s="17">
        <f t="shared" si="8"/>
        <v>361.8</v>
      </c>
      <c r="M72" s="17">
        <f t="shared" si="8"/>
        <v>45.4</v>
      </c>
      <c r="N72" s="95"/>
      <c r="O72" s="17">
        <f>SUM(K72:N72)</f>
        <v>2852.0000000000005</v>
      </c>
      <c r="P72" s="17">
        <f t="shared" si="9"/>
        <v>0</v>
      </c>
      <c r="Q72" s="17">
        <f t="shared" si="9"/>
        <v>0</v>
      </c>
      <c r="R72" s="17">
        <f t="shared" si="9"/>
        <v>0</v>
      </c>
      <c r="S72" s="17">
        <f>+P72+Q72+R72</f>
        <v>0</v>
      </c>
      <c r="T72" s="19">
        <f>+O72+S72</f>
        <v>2852.0000000000005</v>
      </c>
      <c r="U72" s="17">
        <f>+O72/T72*100</f>
        <v>100</v>
      </c>
      <c r="V72" s="17">
        <f>+S72/T72*100</f>
        <v>0</v>
      </c>
      <c r="W72" s="1"/>
    </row>
    <row r="73" spans="1:23" ht="23.25">
      <c r="A73" s="2"/>
      <c r="B73" s="34"/>
      <c r="C73" s="34"/>
      <c r="D73" s="34"/>
      <c r="E73" s="34"/>
      <c r="F73" s="34"/>
      <c r="G73" s="34"/>
      <c r="H73" s="59"/>
      <c r="I73" s="60" t="s">
        <v>81</v>
      </c>
      <c r="J73" s="100"/>
      <c r="K73" s="81">
        <f>+K72/K71*100</f>
        <v>40.320612197776825</v>
      </c>
      <c r="L73" s="81">
        <f>+L72/L71*100</f>
        <v>723.6</v>
      </c>
      <c r="M73" s="81">
        <f>+M72/M71*100</f>
        <v>19.245442984315385</v>
      </c>
      <c r="N73" s="95"/>
      <c r="O73" s="81">
        <f>+O72/O71*100</f>
        <v>44.91833745452256</v>
      </c>
      <c r="P73" s="81"/>
      <c r="Q73" s="81"/>
      <c r="R73" s="20"/>
      <c r="S73" s="81"/>
      <c r="T73" s="81">
        <f>+T72/T71*100</f>
        <v>44.91833745452256</v>
      </c>
      <c r="U73" s="19"/>
      <c r="V73" s="19"/>
      <c r="W73" s="1"/>
    </row>
    <row r="74" spans="1:23" ht="23.25">
      <c r="A74" s="2"/>
      <c r="B74" s="34"/>
      <c r="C74" s="34"/>
      <c r="D74" s="34"/>
      <c r="E74" s="34"/>
      <c r="F74" s="34"/>
      <c r="G74" s="34"/>
      <c r="H74" s="59"/>
      <c r="I74" s="60"/>
      <c r="J74" s="100"/>
      <c r="K74" s="20"/>
      <c r="L74" s="23"/>
      <c r="M74" s="23"/>
      <c r="N74" s="95"/>
      <c r="O74" s="20"/>
      <c r="P74" s="23"/>
      <c r="Q74" s="23"/>
      <c r="R74" s="20"/>
      <c r="S74" s="19"/>
      <c r="T74" s="19"/>
      <c r="U74" s="19"/>
      <c r="V74" s="19"/>
      <c r="W74" s="1"/>
    </row>
    <row r="75" spans="1:23" ht="23.25">
      <c r="A75" s="2"/>
      <c r="B75" s="34"/>
      <c r="C75" s="34"/>
      <c r="D75" s="34"/>
      <c r="E75" s="34" t="s">
        <v>53</v>
      </c>
      <c r="F75" s="34"/>
      <c r="G75" s="34"/>
      <c r="H75" s="59"/>
      <c r="I75" s="60" t="s">
        <v>54</v>
      </c>
      <c r="J75" s="100"/>
      <c r="K75" s="20"/>
      <c r="L75" s="23"/>
      <c r="M75" s="23"/>
      <c r="N75" s="95"/>
      <c r="O75" s="20"/>
      <c r="P75" s="23"/>
      <c r="Q75" s="23"/>
      <c r="R75" s="20"/>
      <c r="S75" s="19"/>
      <c r="T75" s="19"/>
      <c r="U75" s="19"/>
      <c r="V75" s="19"/>
      <c r="W75" s="1"/>
    </row>
    <row r="76" spans="1:23" ht="23.25">
      <c r="A76" s="2"/>
      <c r="B76" s="51"/>
      <c r="C76" s="34"/>
      <c r="D76" s="34"/>
      <c r="E76" s="34"/>
      <c r="F76" s="34"/>
      <c r="G76" s="34"/>
      <c r="H76" s="59"/>
      <c r="I76" s="60" t="s">
        <v>59</v>
      </c>
      <c r="J76" s="100"/>
      <c r="K76" s="20">
        <f aca="true" t="shared" si="10" ref="K76:M77">+K81</f>
        <v>6063.4</v>
      </c>
      <c r="L76" s="23">
        <f t="shared" si="10"/>
        <v>50</v>
      </c>
      <c r="M76" s="23">
        <f t="shared" si="10"/>
        <v>235.9</v>
      </c>
      <c r="N76" s="95"/>
      <c r="O76" s="17">
        <f>SUM(K76:N76)</f>
        <v>6349.299999999999</v>
      </c>
      <c r="P76" s="23">
        <f>+P81</f>
        <v>0</v>
      </c>
      <c r="Q76" s="23">
        <f>+Q81</f>
        <v>0</v>
      </c>
      <c r="R76" s="20">
        <f>+R82</f>
        <v>0</v>
      </c>
      <c r="S76" s="17">
        <f>+P76+Q76+R76</f>
        <v>0</v>
      </c>
      <c r="T76" s="19">
        <f>+O76+S76</f>
        <v>6349.299999999999</v>
      </c>
      <c r="U76" s="17">
        <f>+O76/T76*100</f>
        <v>100</v>
      </c>
      <c r="V76" s="17">
        <f>+S76/T76*100</f>
        <v>0</v>
      </c>
      <c r="W76" s="1"/>
    </row>
    <row r="77" spans="1:23" ht="23.25">
      <c r="A77" s="2"/>
      <c r="B77" s="51"/>
      <c r="C77" s="34"/>
      <c r="D77" s="34"/>
      <c r="E77" s="34"/>
      <c r="F77" s="34"/>
      <c r="G77" s="34"/>
      <c r="H77" s="59"/>
      <c r="I77" s="60" t="s">
        <v>60</v>
      </c>
      <c r="J77" s="100"/>
      <c r="K77" s="20">
        <f t="shared" si="10"/>
        <v>2444.8</v>
      </c>
      <c r="L77" s="23">
        <f t="shared" si="10"/>
        <v>361.8</v>
      </c>
      <c r="M77" s="23">
        <f t="shared" si="10"/>
        <v>45.4</v>
      </c>
      <c r="N77" s="95"/>
      <c r="O77" s="17">
        <f>SUM(K77:N77)</f>
        <v>2852.0000000000005</v>
      </c>
      <c r="P77" s="23">
        <f>+P82</f>
        <v>0</v>
      </c>
      <c r="Q77" s="23">
        <f>+Q82</f>
        <v>0</v>
      </c>
      <c r="R77" s="20">
        <f>+R83</f>
        <v>0</v>
      </c>
      <c r="S77" s="17">
        <f>+P77+Q77+R77</f>
        <v>0</v>
      </c>
      <c r="T77" s="19">
        <f>+O77+S77</f>
        <v>2852.0000000000005</v>
      </c>
      <c r="U77" s="17">
        <f>+O77/T77*100</f>
        <v>100</v>
      </c>
      <c r="V77" s="17">
        <f>+S77/T77*100</f>
        <v>0</v>
      </c>
      <c r="W77" s="1"/>
    </row>
    <row r="78" spans="1:23" ht="23.25">
      <c r="A78" s="2"/>
      <c r="B78" s="51"/>
      <c r="C78" s="34"/>
      <c r="D78" s="34"/>
      <c r="E78" s="34"/>
      <c r="F78" s="34"/>
      <c r="G78" s="34"/>
      <c r="H78" s="59"/>
      <c r="I78" s="60" t="s">
        <v>81</v>
      </c>
      <c r="J78" s="100"/>
      <c r="K78" s="81">
        <f>+K77/K76*100</f>
        <v>40.320612197776825</v>
      </c>
      <c r="L78" s="81">
        <f>+L77/L76*100</f>
        <v>723.6</v>
      </c>
      <c r="M78" s="81">
        <f>+M77/M76*100</f>
        <v>19.245442984315385</v>
      </c>
      <c r="N78" s="95"/>
      <c r="O78" s="81">
        <f>+O77/O76*100</f>
        <v>44.91833745452256</v>
      </c>
      <c r="P78" s="81"/>
      <c r="Q78" s="81"/>
      <c r="R78" s="23"/>
      <c r="S78" s="81"/>
      <c r="T78" s="81">
        <f>+T77/T76*100</f>
        <v>44.91833745452256</v>
      </c>
      <c r="U78" s="22"/>
      <c r="V78" s="19"/>
      <c r="W78" s="1"/>
    </row>
    <row r="79" spans="1:23" ht="23.25">
      <c r="A79" s="2"/>
      <c r="B79" s="51"/>
      <c r="C79" s="84"/>
      <c r="D79" s="84"/>
      <c r="E79" s="84"/>
      <c r="F79" s="84"/>
      <c r="G79" s="84"/>
      <c r="H79" s="60"/>
      <c r="I79" s="60"/>
      <c r="J79" s="100"/>
      <c r="K79" s="93"/>
      <c r="L79" s="94"/>
      <c r="M79" s="94"/>
      <c r="N79" s="93"/>
      <c r="O79" s="17"/>
      <c r="P79" s="94"/>
      <c r="Q79" s="94"/>
      <c r="R79" s="93"/>
      <c r="S79" s="17"/>
      <c r="T79" s="17"/>
      <c r="U79" s="17"/>
      <c r="V79" s="17"/>
      <c r="W79" s="1"/>
    </row>
    <row r="80" spans="1:23" ht="23.25">
      <c r="A80" s="2"/>
      <c r="B80" s="51"/>
      <c r="C80" s="84"/>
      <c r="D80" s="84"/>
      <c r="E80" s="84"/>
      <c r="F80" s="84" t="s">
        <v>52</v>
      </c>
      <c r="G80" s="51"/>
      <c r="H80" s="59"/>
      <c r="I80" s="60" t="s">
        <v>66</v>
      </c>
      <c r="J80" s="100"/>
      <c r="K80" s="17"/>
      <c r="L80" s="92"/>
      <c r="M80" s="92"/>
      <c r="N80" s="93"/>
      <c r="O80" s="17"/>
      <c r="P80" s="92"/>
      <c r="Q80" s="92"/>
      <c r="R80" s="93"/>
      <c r="S80" s="17"/>
      <c r="T80" s="17"/>
      <c r="U80" s="17"/>
      <c r="V80" s="17"/>
      <c r="W80" s="1"/>
    </row>
    <row r="81" spans="1:23" ht="23.25">
      <c r="A81" s="2"/>
      <c r="B81" s="51"/>
      <c r="C81" s="51"/>
      <c r="D81" s="51"/>
      <c r="E81" s="51"/>
      <c r="F81" s="51"/>
      <c r="G81" s="51"/>
      <c r="H81" s="59"/>
      <c r="I81" s="60" t="s">
        <v>59</v>
      </c>
      <c r="J81" s="61"/>
      <c r="K81" s="17">
        <f aca="true" t="shared" si="11" ref="K81:M82">+K87</f>
        <v>6063.4</v>
      </c>
      <c r="L81" s="17">
        <f t="shared" si="11"/>
        <v>50</v>
      </c>
      <c r="M81" s="17">
        <f t="shared" si="11"/>
        <v>235.9</v>
      </c>
      <c r="N81" s="17"/>
      <c r="O81" s="17">
        <f>SUM(K81:N81)</f>
        <v>6349.299999999999</v>
      </c>
      <c r="P81" s="17">
        <f>+P87</f>
        <v>0</v>
      </c>
      <c r="Q81" s="17">
        <f>+Q87</f>
        <v>0</v>
      </c>
      <c r="R81" s="20"/>
      <c r="S81" s="17">
        <f>+P81+Q81+R81</f>
        <v>0</v>
      </c>
      <c r="T81" s="19">
        <f>+O81+S81</f>
        <v>6349.299999999999</v>
      </c>
      <c r="U81" s="17">
        <f>+O81/T81*100</f>
        <v>100</v>
      </c>
      <c r="V81" s="17">
        <f>+S81/T81*100</f>
        <v>0</v>
      </c>
      <c r="W81" s="1"/>
    </row>
    <row r="82" spans="1:23" ht="23.25">
      <c r="A82" s="2"/>
      <c r="B82" s="51"/>
      <c r="C82" s="51"/>
      <c r="D82" s="51"/>
      <c r="E82" s="51"/>
      <c r="F82" s="51"/>
      <c r="G82" s="84"/>
      <c r="H82" s="60"/>
      <c r="I82" s="60" t="s">
        <v>60</v>
      </c>
      <c r="J82" s="61"/>
      <c r="K82" s="17">
        <f t="shared" si="11"/>
        <v>2444.8</v>
      </c>
      <c r="L82" s="17">
        <f t="shared" si="11"/>
        <v>361.8</v>
      </c>
      <c r="M82" s="17">
        <f t="shared" si="11"/>
        <v>45.4</v>
      </c>
      <c r="N82" s="17"/>
      <c r="O82" s="17">
        <f>SUM(K82:N82)</f>
        <v>2852.0000000000005</v>
      </c>
      <c r="P82" s="17">
        <f>+P88</f>
        <v>0</v>
      </c>
      <c r="Q82" s="17">
        <f>+Q88</f>
        <v>0</v>
      </c>
      <c r="R82" s="20"/>
      <c r="S82" s="17">
        <f>+P82+Q82+R82</f>
        <v>0</v>
      </c>
      <c r="T82" s="19">
        <f>+O82+S82</f>
        <v>2852.0000000000005</v>
      </c>
      <c r="U82" s="17">
        <f>+O82/T82*100</f>
        <v>100</v>
      </c>
      <c r="V82" s="17">
        <f>+S82/T82*100</f>
        <v>0</v>
      </c>
      <c r="W82" s="1"/>
    </row>
    <row r="83" spans="1:23" ht="23.25">
      <c r="A83" s="2"/>
      <c r="B83" s="51"/>
      <c r="C83" s="84"/>
      <c r="D83" s="84"/>
      <c r="E83" s="84"/>
      <c r="F83" s="84"/>
      <c r="G83" s="51"/>
      <c r="H83" s="59"/>
      <c r="I83" s="60" t="s">
        <v>81</v>
      </c>
      <c r="J83" s="61"/>
      <c r="K83" s="81">
        <f>+K82/K81*100</f>
        <v>40.320612197776825</v>
      </c>
      <c r="L83" s="81">
        <f>+L82/L81*100</f>
        <v>723.6</v>
      </c>
      <c r="M83" s="81">
        <f>+M82/M81*100</f>
        <v>19.245442984315385</v>
      </c>
      <c r="N83" s="17"/>
      <c r="O83" s="81">
        <f>+O82/O81*100</f>
        <v>44.91833745452256</v>
      </c>
      <c r="P83" s="81"/>
      <c r="Q83" s="81"/>
      <c r="R83" s="93"/>
      <c r="S83" s="81"/>
      <c r="T83" s="81">
        <f>+T82/T81*100</f>
        <v>44.91833745452256</v>
      </c>
      <c r="U83" s="17"/>
      <c r="V83" s="17"/>
      <c r="W83" s="1"/>
    </row>
    <row r="84" spans="1:23" ht="23.25">
      <c r="A84" s="2"/>
      <c r="B84" s="51"/>
      <c r="C84" s="51"/>
      <c r="D84" s="51"/>
      <c r="E84" s="51"/>
      <c r="F84" s="51"/>
      <c r="G84" s="51"/>
      <c r="H84" s="59"/>
      <c r="I84" s="60"/>
      <c r="J84" s="61"/>
      <c r="K84" s="81"/>
      <c r="L84" s="19"/>
      <c r="M84" s="81"/>
      <c r="N84" s="19"/>
      <c r="O84" s="19"/>
      <c r="P84" s="81"/>
      <c r="Q84" s="81"/>
      <c r="R84" s="20"/>
      <c r="S84" s="81">
        <f>SUM(Q84:R84)</f>
        <v>0</v>
      </c>
      <c r="T84" s="19"/>
      <c r="U84" s="19"/>
      <c r="V84" s="19"/>
      <c r="W84" s="1"/>
    </row>
    <row r="85" spans="1:23" ht="23.25">
      <c r="A85" s="2"/>
      <c r="B85" s="51"/>
      <c r="C85" s="51"/>
      <c r="D85" s="51"/>
      <c r="E85" s="51"/>
      <c r="F85" s="51"/>
      <c r="G85" s="51" t="s">
        <v>49</v>
      </c>
      <c r="H85" s="59"/>
      <c r="I85" s="60" t="s">
        <v>64</v>
      </c>
      <c r="J85" s="61"/>
      <c r="K85" s="81"/>
      <c r="L85" s="19"/>
      <c r="M85" s="81"/>
      <c r="N85" s="19"/>
      <c r="O85" s="19"/>
      <c r="P85" s="81"/>
      <c r="Q85" s="81"/>
      <c r="R85" s="20"/>
      <c r="S85" s="81"/>
      <c r="T85" s="19"/>
      <c r="U85" s="19"/>
      <c r="V85" s="19"/>
      <c r="W85" s="1"/>
    </row>
    <row r="86" spans="1:23" ht="23.25">
      <c r="A86" s="2"/>
      <c r="B86" s="51"/>
      <c r="C86" s="51"/>
      <c r="D86" s="51"/>
      <c r="E86" s="51"/>
      <c r="F86" s="51"/>
      <c r="G86" s="51"/>
      <c r="H86" s="59"/>
      <c r="I86" s="60" t="s">
        <v>63</v>
      </c>
      <c r="J86" s="61"/>
      <c r="K86" s="81"/>
      <c r="L86" s="19"/>
      <c r="M86" s="81"/>
      <c r="N86" s="19"/>
      <c r="O86" s="19"/>
      <c r="P86" s="81"/>
      <c r="Q86" s="81"/>
      <c r="R86" s="81"/>
      <c r="S86" s="19"/>
      <c r="T86" s="19"/>
      <c r="U86" s="19"/>
      <c r="V86" s="19"/>
      <c r="W86" s="1"/>
    </row>
    <row r="87" spans="1:23" ht="23.25">
      <c r="A87" s="2"/>
      <c r="B87" s="51"/>
      <c r="C87" s="51"/>
      <c r="D87" s="51"/>
      <c r="E87" s="51"/>
      <c r="F87" s="51"/>
      <c r="G87" s="51"/>
      <c r="H87" s="59"/>
      <c r="I87" s="60" t="s">
        <v>59</v>
      </c>
      <c r="J87" s="61"/>
      <c r="K87" s="81">
        <v>6063.4</v>
      </c>
      <c r="L87" s="81">
        <v>50</v>
      </c>
      <c r="M87" s="81">
        <v>235.9</v>
      </c>
      <c r="N87" s="19"/>
      <c r="O87" s="17">
        <f>SUM(K87:N87)</f>
        <v>6349.299999999999</v>
      </c>
      <c r="P87" s="81"/>
      <c r="Q87" s="81"/>
      <c r="R87" s="81"/>
      <c r="S87" s="17">
        <f>+P87+Q87+R87</f>
        <v>0</v>
      </c>
      <c r="T87" s="19">
        <f>+O87+S87</f>
        <v>6349.299999999999</v>
      </c>
      <c r="U87" s="17">
        <f>+O87/T87*100</f>
        <v>100</v>
      </c>
      <c r="V87" s="17">
        <f>+S87/T87*100</f>
        <v>0</v>
      </c>
      <c r="W87" s="1"/>
    </row>
    <row r="88" spans="1:23" ht="23.25">
      <c r="A88" s="2"/>
      <c r="B88" s="51"/>
      <c r="C88" s="51"/>
      <c r="D88" s="51"/>
      <c r="E88" s="51"/>
      <c r="F88" s="51"/>
      <c r="G88" s="51"/>
      <c r="H88" s="59"/>
      <c r="I88" s="60" t="s">
        <v>60</v>
      </c>
      <c r="J88" s="61"/>
      <c r="K88" s="81">
        <v>2444.8</v>
      </c>
      <c r="L88" s="81">
        <v>361.8</v>
      </c>
      <c r="M88" s="81">
        <v>45.4</v>
      </c>
      <c r="N88" s="19"/>
      <c r="O88" s="17">
        <f>SUM(K88:N88)</f>
        <v>2852.0000000000005</v>
      </c>
      <c r="P88" s="81"/>
      <c r="Q88" s="81"/>
      <c r="R88" s="81"/>
      <c r="S88" s="17">
        <f>+P88+Q88+R88</f>
        <v>0</v>
      </c>
      <c r="T88" s="19">
        <f>+O88+S88</f>
        <v>2852.0000000000005</v>
      </c>
      <c r="U88" s="17">
        <f>+O88/T88*100</f>
        <v>100</v>
      </c>
      <c r="V88" s="17">
        <f>+S88/T88*100</f>
        <v>0</v>
      </c>
      <c r="W88" s="1"/>
    </row>
    <row r="89" spans="1:23" ht="23.25">
      <c r="A89" s="2"/>
      <c r="B89" s="51"/>
      <c r="C89" s="51"/>
      <c r="D89" s="51"/>
      <c r="E89" s="51"/>
      <c r="F89" s="51"/>
      <c r="G89" s="51"/>
      <c r="H89" s="59"/>
      <c r="I89" s="60" t="s">
        <v>81</v>
      </c>
      <c r="J89" s="61"/>
      <c r="K89" s="81">
        <f>+K88/K87*100</f>
        <v>40.320612197776825</v>
      </c>
      <c r="L89" s="81">
        <f>+L88/L87*100</f>
        <v>723.6</v>
      </c>
      <c r="M89" s="81">
        <f>+M88/M87*100</f>
        <v>19.245442984315385</v>
      </c>
      <c r="N89" s="19"/>
      <c r="O89" s="81">
        <f>+O88/O87*100</f>
        <v>44.91833745452256</v>
      </c>
      <c r="P89" s="81"/>
      <c r="Q89" s="81"/>
      <c r="R89" s="81"/>
      <c r="S89" s="81"/>
      <c r="T89" s="81">
        <f>+T88/T87*100</f>
        <v>44.91833745452256</v>
      </c>
      <c r="U89" s="19"/>
      <c r="V89" s="19"/>
      <c r="W89" s="1"/>
    </row>
    <row r="90" spans="1:23" ht="23.25">
      <c r="A90" s="2"/>
      <c r="B90" s="86"/>
      <c r="C90" s="86"/>
      <c r="D90" s="86"/>
      <c r="E90" s="86"/>
      <c r="F90" s="86"/>
      <c r="G90" s="86"/>
      <c r="H90" s="65"/>
      <c r="I90" s="66"/>
      <c r="J90" s="67"/>
      <c r="K90" s="82"/>
      <c r="L90" s="58"/>
      <c r="M90" s="82"/>
      <c r="N90" s="58"/>
      <c r="O90" s="58"/>
      <c r="P90" s="82"/>
      <c r="Q90" s="82"/>
      <c r="R90" s="82"/>
      <c r="S90" s="58"/>
      <c r="T90" s="58"/>
      <c r="U90" s="58"/>
      <c r="V90" s="58"/>
      <c r="W90" s="1"/>
    </row>
    <row r="91" spans="1:23" ht="23.25">
      <c r="A91" s="70"/>
      <c r="B91" s="70"/>
      <c r="C91" s="70"/>
      <c r="D91" s="70"/>
      <c r="E91" s="70"/>
      <c r="F91" s="70"/>
      <c r="G91" s="77"/>
      <c r="H91" s="68"/>
      <c r="I91" s="68"/>
      <c r="J91" s="6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4"/>
      <c r="V91" s="74"/>
      <c r="W91" s="69"/>
    </row>
    <row r="92" spans="1:23" ht="23.25">
      <c r="A92" s="1"/>
      <c r="B92" s="48"/>
      <c r="C92" s="48"/>
      <c r="D92" s="48"/>
      <c r="E92" s="48"/>
      <c r="F92" s="48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74</v>
      </c>
      <c r="W92" s="1"/>
    </row>
    <row r="93" spans="1:23" ht="23.25">
      <c r="A93" s="1"/>
      <c r="B93" s="53" t="s">
        <v>32</v>
      </c>
      <c r="C93" s="54"/>
      <c r="D93" s="54"/>
      <c r="E93" s="54"/>
      <c r="F93" s="54"/>
      <c r="G93" s="54"/>
      <c r="H93" s="7"/>
      <c r="I93" s="8"/>
      <c r="J93" s="49"/>
      <c r="K93" s="10" t="s">
        <v>1</v>
      </c>
      <c r="L93" s="10"/>
      <c r="M93" s="10"/>
      <c r="N93" s="10"/>
      <c r="O93" s="10"/>
      <c r="P93" s="11" t="s">
        <v>2</v>
      </c>
      <c r="Q93" s="10"/>
      <c r="R93" s="10"/>
      <c r="S93" s="10"/>
      <c r="T93" s="11" t="s">
        <v>34</v>
      </c>
      <c r="U93" s="10"/>
      <c r="V93" s="12"/>
      <c r="W93" s="1"/>
    </row>
    <row r="94" spans="1:23" ht="23.25">
      <c r="A94" s="1"/>
      <c r="B94" s="13" t="s">
        <v>33</v>
      </c>
      <c r="C94" s="14"/>
      <c r="D94" s="14"/>
      <c r="E94" s="14"/>
      <c r="F94" s="14"/>
      <c r="G94" s="15"/>
      <c r="H94" s="16"/>
      <c r="I94" s="2"/>
      <c r="J94" s="47"/>
      <c r="K94" s="18"/>
      <c r="L94" s="19"/>
      <c r="M94" s="20"/>
      <c r="N94" s="21"/>
      <c r="O94" s="22"/>
      <c r="P94" s="23"/>
      <c r="Q94" s="18"/>
      <c r="R94" s="24"/>
      <c r="S94" s="22"/>
      <c r="T94" s="22"/>
      <c r="U94" s="25" t="s">
        <v>3</v>
      </c>
      <c r="V94" s="26"/>
      <c r="W94" s="1"/>
    </row>
    <row r="95" spans="1:23" ht="23.25">
      <c r="A95" s="1"/>
      <c r="B95" s="16"/>
      <c r="C95" s="27"/>
      <c r="D95" s="27"/>
      <c r="E95" s="27"/>
      <c r="F95" s="28"/>
      <c r="G95" s="27"/>
      <c r="H95" s="16"/>
      <c r="I95" s="29" t="s">
        <v>4</v>
      </c>
      <c r="J95" s="47"/>
      <c r="K95" s="30" t="s">
        <v>5</v>
      </c>
      <c r="L95" s="31" t="s">
        <v>6</v>
      </c>
      <c r="M95" s="32" t="s">
        <v>5</v>
      </c>
      <c r="N95" s="21" t="s">
        <v>7</v>
      </c>
      <c r="O95" s="19"/>
      <c r="P95" s="33" t="s">
        <v>8</v>
      </c>
      <c r="Q95" s="30" t="s">
        <v>9</v>
      </c>
      <c r="R95" s="24" t="s">
        <v>29</v>
      </c>
      <c r="S95" s="22"/>
      <c r="T95" s="22"/>
      <c r="U95" s="22"/>
      <c r="V95" s="31"/>
      <c r="W95" s="1"/>
    </row>
    <row r="96" spans="1:23" ht="23.25">
      <c r="A96" s="1"/>
      <c r="B96" s="34" t="s">
        <v>23</v>
      </c>
      <c r="C96" s="34" t="s">
        <v>24</v>
      </c>
      <c r="D96" s="34" t="s">
        <v>25</v>
      </c>
      <c r="E96" s="34" t="s">
        <v>26</v>
      </c>
      <c r="F96" s="34" t="s">
        <v>27</v>
      </c>
      <c r="G96" s="34" t="s">
        <v>28</v>
      </c>
      <c r="H96" s="16"/>
      <c r="I96" s="29"/>
      <c r="J96" s="47"/>
      <c r="K96" s="30" t="s">
        <v>10</v>
      </c>
      <c r="L96" s="31" t="s">
        <v>11</v>
      </c>
      <c r="M96" s="32" t="s">
        <v>12</v>
      </c>
      <c r="N96" s="21" t="s">
        <v>13</v>
      </c>
      <c r="O96" s="31" t="s">
        <v>14</v>
      </c>
      <c r="P96" s="33" t="s">
        <v>15</v>
      </c>
      <c r="Q96" s="30" t="s">
        <v>16</v>
      </c>
      <c r="R96" s="24" t="s">
        <v>30</v>
      </c>
      <c r="S96" s="21" t="s">
        <v>14</v>
      </c>
      <c r="T96" s="21" t="s">
        <v>17</v>
      </c>
      <c r="U96" s="21" t="s">
        <v>18</v>
      </c>
      <c r="V96" s="31" t="s">
        <v>19</v>
      </c>
      <c r="W96" s="1"/>
    </row>
    <row r="97" spans="1:23" ht="23.25">
      <c r="A97" s="1"/>
      <c r="B97" s="35"/>
      <c r="C97" s="35"/>
      <c r="D97" s="35"/>
      <c r="E97" s="35"/>
      <c r="F97" s="35"/>
      <c r="G97" s="35"/>
      <c r="H97" s="35"/>
      <c r="I97" s="36"/>
      <c r="J97" s="50"/>
      <c r="K97" s="38"/>
      <c r="L97" s="39"/>
      <c r="M97" s="40"/>
      <c r="N97" s="41"/>
      <c r="O97" s="42"/>
      <c r="P97" s="43" t="s">
        <v>20</v>
      </c>
      <c r="Q97" s="38"/>
      <c r="R97" s="44"/>
      <c r="S97" s="42"/>
      <c r="T97" s="42"/>
      <c r="U97" s="42"/>
      <c r="V97" s="45"/>
      <c r="W97" s="1"/>
    </row>
    <row r="98" spans="1:23" ht="23.25">
      <c r="A98" s="2"/>
      <c r="B98" s="51"/>
      <c r="C98" s="51"/>
      <c r="D98" s="51"/>
      <c r="E98" s="51"/>
      <c r="F98" s="51"/>
      <c r="G98" s="51"/>
      <c r="H98" s="59"/>
      <c r="I98" s="60"/>
      <c r="J98" s="61"/>
      <c r="K98" s="81"/>
      <c r="L98" s="19"/>
      <c r="M98" s="81"/>
      <c r="N98" s="19"/>
      <c r="O98" s="19"/>
      <c r="P98" s="81"/>
      <c r="Q98" s="81"/>
      <c r="R98" s="81"/>
      <c r="S98" s="19"/>
      <c r="T98" s="19"/>
      <c r="U98" s="19"/>
      <c r="V98" s="19"/>
      <c r="W98" s="1"/>
    </row>
    <row r="99" spans="1:23" ht="23.25">
      <c r="A99" s="2"/>
      <c r="B99" s="34" t="s">
        <v>44</v>
      </c>
      <c r="C99" s="34" t="s">
        <v>40</v>
      </c>
      <c r="D99" s="34"/>
      <c r="E99" s="34"/>
      <c r="F99" s="34"/>
      <c r="G99" s="34"/>
      <c r="H99" s="59"/>
      <c r="I99" s="60" t="s">
        <v>46</v>
      </c>
      <c r="J99" s="61"/>
      <c r="K99" s="81"/>
      <c r="L99" s="19"/>
      <c r="M99" s="81"/>
      <c r="N99" s="19"/>
      <c r="O99" s="19"/>
      <c r="P99" s="81"/>
      <c r="Q99" s="81"/>
      <c r="R99" s="81"/>
      <c r="S99" s="19"/>
      <c r="T99" s="19"/>
      <c r="U99" s="19"/>
      <c r="V99" s="19"/>
      <c r="W99" s="1"/>
    </row>
    <row r="100" spans="1:23" ht="23.25">
      <c r="A100" s="2"/>
      <c r="B100" s="34"/>
      <c r="C100" s="34"/>
      <c r="D100" s="34"/>
      <c r="E100" s="34"/>
      <c r="F100" s="34"/>
      <c r="G100" s="34"/>
      <c r="H100" s="59"/>
      <c r="I100" s="60" t="s">
        <v>59</v>
      </c>
      <c r="J100" s="61"/>
      <c r="K100" s="81">
        <f aca="true" t="shared" si="12" ref="K100:M101">+K106</f>
        <v>271421.644</v>
      </c>
      <c r="L100" s="81">
        <f t="shared" si="12"/>
        <v>151128.86</v>
      </c>
      <c r="M100" s="81">
        <f t="shared" si="12"/>
        <v>57963</v>
      </c>
      <c r="N100" s="19"/>
      <c r="O100" s="19">
        <f>SUM(K100:N100)</f>
        <v>480513.50399999996</v>
      </c>
      <c r="P100" s="81">
        <f>+P106</f>
        <v>11000</v>
      </c>
      <c r="Q100" s="81">
        <f>+Q106</f>
        <v>35600</v>
      </c>
      <c r="R100" s="81"/>
      <c r="S100" s="17">
        <f>+P100+Q100+R100</f>
        <v>46600</v>
      </c>
      <c r="T100" s="17">
        <f>+O100+S100</f>
        <v>527113.504</v>
      </c>
      <c r="U100" s="17">
        <f>+O100/T100*100</f>
        <v>91.15939932360374</v>
      </c>
      <c r="V100" s="17">
        <f>+S100/T100*100</f>
        <v>8.840600676396255</v>
      </c>
      <c r="W100" s="1"/>
    </row>
    <row r="101" spans="1:23" ht="23.25">
      <c r="A101" s="2"/>
      <c r="B101" s="34"/>
      <c r="C101" s="34"/>
      <c r="D101" s="34"/>
      <c r="E101" s="34"/>
      <c r="F101" s="34"/>
      <c r="G101" s="34"/>
      <c r="H101" s="59"/>
      <c r="I101" s="60" t="s">
        <v>60</v>
      </c>
      <c r="J101" s="61"/>
      <c r="K101" s="81">
        <f t="shared" si="12"/>
        <v>277779.5</v>
      </c>
      <c r="L101" s="81">
        <f t="shared" si="12"/>
        <v>75909.3</v>
      </c>
      <c r="M101" s="81">
        <f t="shared" si="12"/>
        <v>50085.1</v>
      </c>
      <c r="N101" s="19"/>
      <c r="O101" s="19">
        <f>SUM(K101:N101)</f>
        <v>403773.89999999997</v>
      </c>
      <c r="P101" s="81">
        <f>+P107</f>
        <v>7094.6</v>
      </c>
      <c r="Q101" s="81">
        <f>+Q107</f>
        <v>36017.7</v>
      </c>
      <c r="R101" s="81"/>
      <c r="S101" s="17">
        <f>+P101+Q101+R101</f>
        <v>43112.299999999996</v>
      </c>
      <c r="T101" s="17">
        <f>+O101+S101</f>
        <v>446886.19999999995</v>
      </c>
      <c r="U101" s="17">
        <f>+O101/T101*100</f>
        <v>90.35273409651047</v>
      </c>
      <c r="V101" s="17">
        <f>+S101/T101*100</f>
        <v>9.647265903489524</v>
      </c>
      <c r="W101" s="1"/>
    </row>
    <row r="102" spans="1:23" ht="23.25">
      <c r="A102" s="2"/>
      <c r="B102" s="34"/>
      <c r="C102" s="34"/>
      <c r="D102" s="34"/>
      <c r="E102" s="34"/>
      <c r="F102" s="34"/>
      <c r="G102" s="34"/>
      <c r="H102" s="59"/>
      <c r="I102" s="60" t="s">
        <v>81</v>
      </c>
      <c r="J102" s="61"/>
      <c r="K102" s="81">
        <f>+K101/K100*100</f>
        <v>102.34242778368848</v>
      </c>
      <c r="L102" s="81">
        <f>+L101/L100*100</f>
        <v>50.22819599115616</v>
      </c>
      <c r="M102" s="81">
        <f>+M101/M100*100</f>
        <v>86.40874350879008</v>
      </c>
      <c r="N102" s="19"/>
      <c r="O102" s="81">
        <f>+O101/O100*100</f>
        <v>84.02966756164255</v>
      </c>
      <c r="P102" s="81">
        <f>+P101/P100*100</f>
        <v>64.49636363636364</v>
      </c>
      <c r="Q102" s="81">
        <f>+Q101/Q100*100</f>
        <v>101.17331460674157</v>
      </c>
      <c r="R102" s="81"/>
      <c r="S102" s="81">
        <f>+S101/S100*100</f>
        <v>92.51566523605149</v>
      </c>
      <c r="T102" s="81">
        <f>+T101/T100*100</f>
        <v>84.77988072944532</v>
      </c>
      <c r="U102" s="19"/>
      <c r="V102" s="19"/>
      <c r="W102" s="1"/>
    </row>
    <row r="103" spans="1:23" ht="23.25">
      <c r="A103" s="2"/>
      <c r="B103" s="34"/>
      <c r="C103" s="34"/>
      <c r="D103" s="34"/>
      <c r="E103" s="34"/>
      <c r="F103" s="34"/>
      <c r="G103" s="34"/>
      <c r="H103" s="59"/>
      <c r="I103" s="60"/>
      <c r="J103" s="61"/>
      <c r="K103" s="81"/>
      <c r="L103" s="81"/>
      <c r="M103" s="81"/>
      <c r="N103" s="19"/>
      <c r="O103" s="81"/>
      <c r="P103" s="81"/>
      <c r="Q103" s="81"/>
      <c r="R103" s="81"/>
      <c r="S103" s="81"/>
      <c r="T103" s="81"/>
      <c r="U103" s="19"/>
      <c r="V103" s="19"/>
      <c r="W103" s="1"/>
    </row>
    <row r="104" spans="1:23" ht="23.25">
      <c r="A104" s="2"/>
      <c r="B104" s="34"/>
      <c r="C104" s="34"/>
      <c r="D104" s="34" t="s">
        <v>42</v>
      </c>
      <c r="E104" s="34"/>
      <c r="F104" s="34"/>
      <c r="G104" s="34"/>
      <c r="H104" s="59"/>
      <c r="I104" s="60" t="s">
        <v>78</v>
      </c>
      <c r="J104" s="61"/>
      <c r="K104" s="81"/>
      <c r="L104" s="81"/>
      <c r="M104" s="81"/>
      <c r="N104" s="19"/>
      <c r="O104" s="19"/>
      <c r="P104" s="81"/>
      <c r="Q104" s="81"/>
      <c r="R104" s="81"/>
      <c r="S104" s="19"/>
      <c r="T104" s="19"/>
      <c r="U104" s="19"/>
      <c r="V104" s="19"/>
      <c r="W104" s="1"/>
    </row>
    <row r="105" spans="1:23" ht="23.25">
      <c r="A105" s="2"/>
      <c r="B105" s="34"/>
      <c r="C105" s="34"/>
      <c r="D105" s="88"/>
      <c r="E105" s="84"/>
      <c r="F105" s="84"/>
      <c r="G105" s="84"/>
      <c r="H105" s="60"/>
      <c r="I105" s="60" t="s">
        <v>61</v>
      </c>
      <c r="J105" s="61"/>
      <c r="K105" s="81"/>
      <c r="L105" s="81"/>
      <c r="M105" s="81"/>
      <c r="N105" s="19"/>
      <c r="O105" s="19"/>
      <c r="P105" s="81"/>
      <c r="Q105" s="81"/>
      <c r="R105" s="81"/>
      <c r="S105" s="19"/>
      <c r="T105" s="19"/>
      <c r="U105" s="19"/>
      <c r="V105" s="19"/>
      <c r="W105" s="1"/>
    </row>
    <row r="106" spans="1:23" ht="23.25">
      <c r="A106" s="2"/>
      <c r="B106" s="34"/>
      <c r="C106" s="34"/>
      <c r="D106" s="34"/>
      <c r="E106" s="34"/>
      <c r="F106" s="34"/>
      <c r="G106" s="34"/>
      <c r="H106" s="59"/>
      <c r="I106" s="60" t="s">
        <v>59</v>
      </c>
      <c r="J106" s="61"/>
      <c r="K106" s="81">
        <f aca="true" t="shared" si="13" ref="K106:M107">+K111</f>
        <v>271421.644</v>
      </c>
      <c r="L106" s="81">
        <f t="shared" si="13"/>
        <v>151128.86</v>
      </c>
      <c r="M106" s="81">
        <f t="shared" si="13"/>
        <v>57963</v>
      </c>
      <c r="N106" s="19"/>
      <c r="O106" s="19">
        <f>SUM(K106:N106)</f>
        <v>480513.50399999996</v>
      </c>
      <c r="P106" s="81">
        <f>+P111</f>
        <v>11000</v>
      </c>
      <c r="Q106" s="81">
        <f>+Q111</f>
        <v>35600</v>
      </c>
      <c r="R106" s="81"/>
      <c r="S106" s="17">
        <f>+P106+Q106+R106</f>
        <v>46600</v>
      </c>
      <c r="T106" s="17">
        <f>+O106+S106</f>
        <v>527113.504</v>
      </c>
      <c r="U106" s="17">
        <f>+O106/T106*100</f>
        <v>91.15939932360374</v>
      </c>
      <c r="V106" s="17">
        <f>+S106/T106*100</f>
        <v>8.840600676396255</v>
      </c>
      <c r="W106" s="1"/>
    </row>
    <row r="107" spans="1:23" ht="23.25">
      <c r="A107" s="2"/>
      <c r="B107" s="34"/>
      <c r="C107" s="34"/>
      <c r="D107" s="34"/>
      <c r="E107" s="34"/>
      <c r="F107" s="34"/>
      <c r="G107" s="34"/>
      <c r="H107" s="59"/>
      <c r="I107" s="60" t="s">
        <v>60</v>
      </c>
      <c r="J107" s="61"/>
      <c r="K107" s="81">
        <f t="shared" si="13"/>
        <v>277779.5</v>
      </c>
      <c r="L107" s="81">
        <f t="shared" si="13"/>
        <v>75909.3</v>
      </c>
      <c r="M107" s="81">
        <f t="shared" si="13"/>
        <v>50085.1</v>
      </c>
      <c r="N107" s="19"/>
      <c r="O107" s="19">
        <f>SUM(K107:N107)</f>
        <v>403773.89999999997</v>
      </c>
      <c r="P107" s="81">
        <f>+P112</f>
        <v>7094.6</v>
      </c>
      <c r="Q107" s="81">
        <f>+Q112</f>
        <v>36017.7</v>
      </c>
      <c r="R107" s="81"/>
      <c r="S107" s="17">
        <f>+P107+Q107+R107</f>
        <v>43112.299999999996</v>
      </c>
      <c r="T107" s="17">
        <f>+O107+S107</f>
        <v>446886.19999999995</v>
      </c>
      <c r="U107" s="17">
        <f>+O107/T107*100</f>
        <v>90.35273409651047</v>
      </c>
      <c r="V107" s="17">
        <f>+S107/T107*100</f>
        <v>9.647265903489524</v>
      </c>
      <c r="W107" s="1"/>
    </row>
    <row r="108" spans="1:23" ht="23.25">
      <c r="A108" s="2"/>
      <c r="B108" s="34"/>
      <c r="C108" s="34"/>
      <c r="D108" s="34"/>
      <c r="E108" s="34"/>
      <c r="F108" s="34"/>
      <c r="G108" s="34"/>
      <c r="H108" s="59"/>
      <c r="I108" s="60" t="s">
        <v>81</v>
      </c>
      <c r="J108" s="61"/>
      <c r="K108" s="81">
        <f>+K107/K106*100</f>
        <v>102.34242778368848</v>
      </c>
      <c r="L108" s="81">
        <f>+L107/L106*100</f>
        <v>50.22819599115616</v>
      </c>
      <c r="M108" s="81">
        <f>+M107/M106*100</f>
        <v>86.40874350879008</v>
      </c>
      <c r="N108" s="19"/>
      <c r="O108" s="81">
        <f>+O107/O106*100</f>
        <v>84.02966756164255</v>
      </c>
      <c r="P108" s="81">
        <f>+P107/P106*100</f>
        <v>64.49636363636364</v>
      </c>
      <c r="Q108" s="81">
        <f>+Q107/Q106*100</f>
        <v>101.17331460674157</v>
      </c>
      <c r="R108" s="81"/>
      <c r="S108" s="81">
        <f>+S107/S106*100</f>
        <v>92.51566523605149</v>
      </c>
      <c r="T108" s="81">
        <f>+T107/T106*100</f>
        <v>84.77988072944532</v>
      </c>
      <c r="U108" s="19"/>
      <c r="V108" s="19"/>
      <c r="W108" s="1"/>
    </row>
    <row r="109" spans="1:23" ht="23.25">
      <c r="A109" s="2"/>
      <c r="B109" s="34"/>
      <c r="C109" s="34"/>
      <c r="D109" s="34"/>
      <c r="E109" s="34"/>
      <c r="F109" s="34"/>
      <c r="G109" s="34"/>
      <c r="H109" s="59"/>
      <c r="I109" s="60"/>
      <c r="J109" s="61"/>
      <c r="K109" s="81"/>
      <c r="L109" s="81"/>
      <c r="M109" s="81"/>
      <c r="N109" s="19"/>
      <c r="O109" s="19"/>
      <c r="P109" s="81"/>
      <c r="Q109" s="81"/>
      <c r="R109" s="81"/>
      <c r="S109" s="19"/>
      <c r="T109" s="19"/>
      <c r="U109" s="19"/>
      <c r="V109" s="19"/>
      <c r="W109" s="1"/>
    </row>
    <row r="110" spans="1:23" ht="23.25">
      <c r="A110" s="2"/>
      <c r="B110" s="34"/>
      <c r="C110" s="34"/>
      <c r="D110" s="34"/>
      <c r="E110" s="34" t="s">
        <v>53</v>
      </c>
      <c r="F110" s="34"/>
      <c r="G110" s="34"/>
      <c r="H110" s="59"/>
      <c r="I110" s="60" t="s">
        <v>54</v>
      </c>
      <c r="J110" s="61"/>
      <c r="K110" s="81"/>
      <c r="L110" s="81"/>
      <c r="M110" s="81"/>
      <c r="N110" s="19"/>
      <c r="O110" s="19"/>
      <c r="P110" s="81"/>
      <c r="Q110" s="81"/>
      <c r="R110" s="81"/>
      <c r="S110" s="19"/>
      <c r="T110" s="19"/>
      <c r="U110" s="19"/>
      <c r="V110" s="19"/>
      <c r="W110" s="1"/>
    </row>
    <row r="111" spans="1:23" ht="23.25">
      <c r="A111" s="2"/>
      <c r="B111" s="34"/>
      <c r="C111" s="34"/>
      <c r="D111" s="34"/>
      <c r="E111" s="34"/>
      <c r="F111" s="34"/>
      <c r="G111" s="34"/>
      <c r="H111" s="59"/>
      <c r="I111" s="60" t="s">
        <v>59</v>
      </c>
      <c r="J111" s="61"/>
      <c r="K111" s="81">
        <f aca="true" t="shared" si="14" ref="K111:M112">+K117+K129+K162</f>
        <v>271421.644</v>
      </c>
      <c r="L111" s="81">
        <f t="shared" si="14"/>
        <v>151128.86</v>
      </c>
      <c r="M111" s="81">
        <f t="shared" si="14"/>
        <v>57963</v>
      </c>
      <c r="N111" s="19"/>
      <c r="O111" s="19">
        <f>SUM(K111:N111)</f>
        <v>480513.50399999996</v>
      </c>
      <c r="P111" s="81">
        <f>+P117+P129+P162</f>
        <v>11000</v>
      </c>
      <c r="Q111" s="81">
        <f>+Q117+Q129+Q162</f>
        <v>35600</v>
      </c>
      <c r="R111" s="81"/>
      <c r="S111" s="17">
        <f>+P111+Q111+R111</f>
        <v>46600</v>
      </c>
      <c r="T111" s="17">
        <f>+O111+S111</f>
        <v>527113.504</v>
      </c>
      <c r="U111" s="17">
        <f>+O111/T111*100</f>
        <v>91.15939932360374</v>
      </c>
      <c r="V111" s="17">
        <f>+S111/T111*100</f>
        <v>8.840600676396255</v>
      </c>
      <c r="W111" s="1"/>
    </row>
    <row r="112" spans="1:23" ht="23.25">
      <c r="A112" s="2"/>
      <c r="B112" s="51"/>
      <c r="C112" s="84"/>
      <c r="D112" s="84"/>
      <c r="E112" s="84"/>
      <c r="F112" s="84"/>
      <c r="G112" s="84"/>
      <c r="H112" s="60"/>
      <c r="I112" s="60" t="s">
        <v>60</v>
      </c>
      <c r="J112" s="61"/>
      <c r="K112" s="81">
        <f t="shared" si="14"/>
        <v>277779.5</v>
      </c>
      <c r="L112" s="81">
        <f t="shared" si="14"/>
        <v>75909.3</v>
      </c>
      <c r="M112" s="81">
        <f t="shared" si="14"/>
        <v>50085.1</v>
      </c>
      <c r="N112" s="17"/>
      <c r="O112" s="19">
        <f>SUM(K112:N112)</f>
        <v>403773.89999999997</v>
      </c>
      <c r="P112" s="81">
        <f>+P118+P130+P163</f>
        <v>7094.6</v>
      </c>
      <c r="Q112" s="81">
        <f>+Q118+Q130+Q163</f>
        <v>36017.7</v>
      </c>
      <c r="R112" s="17"/>
      <c r="S112" s="17">
        <f>+P112+Q112+R112</f>
        <v>43112.299999999996</v>
      </c>
      <c r="T112" s="17">
        <f>+O112+S112</f>
        <v>446886.19999999995</v>
      </c>
      <c r="U112" s="17">
        <f>+O112/T112*100</f>
        <v>90.35273409651047</v>
      </c>
      <c r="V112" s="17">
        <f>+S112/T112*100</f>
        <v>9.647265903489524</v>
      </c>
      <c r="W112" s="1"/>
    </row>
    <row r="113" spans="1:23" ht="23.25">
      <c r="A113" s="2"/>
      <c r="B113" s="34"/>
      <c r="C113" s="34"/>
      <c r="D113" s="34"/>
      <c r="E113" s="34"/>
      <c r="F113" s="51"/>
      <c r="G113" s="51"/>
      <c r="H113" s="59"/>
      <c r="I113" s="60" t="s">
        <v>81</v>
      </c>
      <c r="J113" s="61"/>
      <c r="K113" s="81">
        <f>+K112/K111*100</f>
        <v>102.34242778368848</v>
      </c>
      <c r="L113" s="81">
        <f>+L112/L111*100</f>
        <v>50.22819599115616</v>
      </c>
      <c r="M113" s="81">
        <f>+M112/M111*100</f>
        <v>86.40874350879008</v>
      </c>
      <c r="N113" s="19"/>
      <c r="O113" s="81">
        <f>+O112/O111*100</f>
        <v>84.02966756164255</v>
      </c>
      <c r="P113" s="81">
        <f>+P112/P111*100</f>
        <v>64.49636363636364</v>
      </c>
      <c r="Q113" s="81">
        <f>+Q112/Q111*100</f>
        <v>101.17331460674157</v>
      </c>
      <c r="R113" s="81"/>
      <c r="S113" s="81">
        <f>+S112/S111*100</f>
        <v>92.51566523605149</v>
      </c>
      <c r="T113" s="81">
        <f>+T112/T111*100</f>
        <v>84.77988072944532</v>
      </c>
      <c r="U113" s="19"/>
      <c r="V113" s="19"/>
      <c r="W113" s="1"/>
    </row>
    <row r="114" spans="1:23" ht="23.25">
      <c r="A114" s="2"/>
      <c r="B114" s="34"/>
      <c r="C114" s="34"/>
      <c r="D114" s="34"/>
      <c r="E114" s="34"/>
      <c r="F114" s="51"/>
      <c r="G114" s="51"/>
      <c r="H114" s="59"/>
      <c r="I114" s="60"/>
      <c r="J114" s="61"/>
      <c r="K114" s="81"/>
      <c r="L114" s="81"/>
      <c r="M114" s="81"/>
      <c r="N114" s="19"/>
      <c r="O114" s="81"/>
      <c r="P114" s="81"/>
      <c r="Q114" s="81"/>
      <c r="R114" s="81"/>
      <c r="S114" s="81"/>
      <c r="T114" s="81"/>
      <c r="U114" s="19"/>
      <c r="V114" s="19"/>
      <c r="W114" s="1"/>
    </row>
    <row r="115" spans="1:23" ht="23.25">
      <c r="A115" s="2"/>
      <c r="B115" s="34"/>
      <c r="C115" s="34"/>
      <c r="D115" s="34"/>
      <c r="E115" s="34"/>
      <c r="F115" s="34" t="s">
        <v>47</v>
      </c>
      <c r="G115" s="34"/>
      <c r="H115" s="59"/>
      <c r="I115" s="60" t="s">
        <v>79</v>
      </c>
      <c r="J115" s="61"/>
      <c r="K115" s="81"/>
      <c r="L115" s="81"/>
      <c r="M115" s="81"/>
      <c r="N115" s="19"/>
      <c r="O115" s="19"/>
      <c r="P115" s="81"/>
      <c r="Q115" s="81"/>
      <c r="R115" s="81"/>
      <c r="S115" s="19"/>
      <c r="T115" s="19"/>
      <c r="U115" s="19"/>
      <c r="V115" s="19"/>
      <c r="W115" s="1"/>
    </row>
    <row r="116" spans="1:23" ht="23.25">
      <c r="A116" s="2"/>
      <c r="B116" s="34"/>
      <c r="C116" s="34"/>
      <c r="D116" s="34"/>
      <c r="E116" s="34"/>
      <c r="F116" s="34"/>
      <c r="G116" s="34"/>
      <c r="H116" s="59"/>
      <c r="I116" s="60" t="s">
        <v>67</v>
      </c>
      <c r="J116" s="61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"/>
    </row>
    <row r="117" spans="1:23" ht="23.25">
      <c r="A117" s="2"/>
      <c r="B117" s="34"/>
      <c r="C117" s="34"/>
      <c r="D117" s="34"/>
      <c r="E117" s="34"/>
      <c r="F117" s="34"/>
      <c r="G117" s="34"/>
      <c r="H117" s="59"/>
      <c r="I117" s="60" t="s">
        <v>59</v>
      </c>
      <c r="J117" s="61"/>
      <c r="K117" s="81">
        <f aca="true" t="shared" si="15" ref="K117:M118">+K123</f>
        <v>5888.3</v>
      </c>
      <c r="L117" s="81">
        <f t="shared" si="15"/>
        <v>2653.2</v>
      </c>
      <c r="M117" s="81">
        <f t="shared" si="15"/>
        <v>1277.1</v>
      </c>
      <c r="N117" s="19"/>
      <c r="O117" s="19">
        <f>SUM(K117:N117)</f>
        <v>9818.6</v>
      </c>
      <c r="P117" s="81">
        <f>+P123</f>
        <v>0</v>
      </c>
      <c r="Q117" s="81">
        <f>+Q123</f>
        <v>0</v>
      </c>
      <c r="R117" s="81"/>
      <c r="S117" s="17">
        <f>+P117+Q117+R117</f>
        <v>0</v>
      </c>
      <c r="T117" s="17">
        <f>+O117+S117</f>
        <v>9818.6</v>
      </c>
      <c r="U117" s="17">
        <f>+O117/T117*100</f>
        <v>100</v>
      </c>
      <c r="V117" s="17">
        <f>+S117/T117*100</f>
        <v>0</v>
      </c>
      <c r="W117" s="1"/>
    </row>
    <row r="118" spans="1:23" ht="23.25">
      <c r="A118" s="2"/>
      <c r="B118" s="34"/>
      <c r="C118" s="34"/>
      <c r="D118" s="34"/>
      <c r="E118" s="34"/>
      <c r="F118" s="34"/>
      <c r="G118" s="34"/>
      <c r="H118" s="59"/>
      <c r="I118" s="60" t="s">
        <v>60</v>
      </c>
      <c r="J118" s="61"/>
      <c r="K118" s="81">
        <f t="shared" si="15"/>
        <v>10733.3</v>
      </c>
      <c r="L118" s="81">
        <f t="shared" si="15"/>
        <v>3253.8</v>
      </c>
      <c r="M118" s="81">
        <f t="shared" si="15"/>
        <v>2473.3</v>
      </c>
      <c r="N118" s="19"/>
      <c r="O118" s="19">
        <f>SUM(K118:N118)</f>
        <v>16460.399999999998</v>
      </c>
      <c r="P118" s="81">
        <f>+P124</f>
        <v>0</v>
      </c>
      <c r="Q118" s="81">
        <f>+Q124</f>
        <v>0</v>
      </c>
      <c r="R118" s="81"/>
      <c r="S118" s="17">
        <f>+P118+Q118+R118</f>
        <v>0</v>
      </c>
      <c r="T118" s="17">
        <f>+O118+S118</f>
        <v>16460.399999999998</v>
      </c>
      <c r="U118" s="17">
        <f>+O118/T118*100</f>
        <v>100</v>
      </c>
      <c r="V118" s="17">
        <f>+S118/T118*100</f>
        <v>0</v>
      </c>
      <c r="W118" s="1"/>
    </row>
    <row r="119" spans="1:23" ht="23.25">
      <c r="A119" s="2"/>
      <c r="B119" s="34"/>
      <c r="C119" s="34"/>
      <c r="D119" s="34"/>
      <c r="E119" s="34"/>
      <c r="F119" s="34"/>
      <c r="G119" s="34"/>
      <c r="H119" s="59"/>
      <c r="I119" s="60" t="s">
        <v>81</v>
      </c>
      <c r="J119" s="61"/>
      <c r="K119" s="81">
        <f>+K118/K117*100</f>
        <v>182.28181308696904</v>
      </c>
      <c r="L119" s="81">
        <f>+L118/L117*100</f>
        <v>122.63681592039804</v>
      </c>
      <c r="M119" s="81">
        <f>+M118/M117*100</f>
        <v>193.66533552580069</v>
      </c>
      <c r="N119" s="19"/>
      <c r="O119" s="81">
        <f>+O118/O117*100</f>
        <v>167.64508178355365</v>
      </c>
      <c r="P119" s="81"/>
      <c r="Q119" s="81"/>
      <c r="R119" s="81"/>
      <c r="S119" s="81"/>
      <c r="T119" s="81">
        <f>+T118/T117*100</f>
        <v>167.64508178355365</v>
      </c>
      <c r="U119" s="19"/>
      <c r="V119" s="19"/>
      <c r="W119" s="1"/>
    </row>
    <row r="120" spans="1:23" ht="23.25">
      <c r="A120" s="2"/>
      <c r="B120" s="34"/>
      <c r="C120" s="34"/>
      <c r="D120" s="34"/>
      <c r="E120" s="34"/>
      <c r="F120" s="34"/>
      <c r="G120" s="34"/>
      <c r="H120" s="59"/>
      <c r="I120" s="60"/>
      <c r="J120" s="61"/>
      <c r="K120" s="81"/>
      <c r="L120" s="81"/>
      <c r="M120" s="81"/>
      <c r="N120" s="19"/>
      <c r="O120" s="81"/>
      <c r="P120" s="81"/>
      <c r="Q120" s="81"/>
      <c r="R120" s="81"/>
      <c r="S120" s="81"/>
      <c r="T120" s="81"/>
      <c r="U120" s="19"/>
      <c r="V120" s="19"/>
      <c r="W120" s="1"/>
    </row>
    <row r="121" spans="1:23" ht="23.25">
      <c r="A121" s="2"/>
      <c r="B121" s="51"/>
      <c r="C121" s="34"/>
      <c r="D121" s="34"/>
      <c r="E121" s="34"/>
      <c r="F121" s="34"/>
      <c r="G121" s="51" t="s">
        <v>49</v>
      </c>
      <c r="H121" s="60"/>
      <c r="I121" s="60" t="s">
        <v>64</v>
      </c>
      <c r="J121" s="61"/>
      <c r="K121" s="18"/>
      <c r="L121" s="19"/>
      <c r="M121" s="20"/>
      <c r="N121" s="22"/>
      <c r="O121" s="22"/>
      <c r="P121" s="23"/>
      <c r="Q121" s="18"/>
      <c r="R121" s="79"/>
      <c r="S121" s="22"/>
      <c r="T121" s="22"/>
      <c r="U121" s="22"/>
      <c r="V121" s="19"/>
      <c r="W121" s="1"/>
    </row>
    <row r="122" spans="1:23" ht="23.25">
      <c r="A122" s="2"/>
      <c r="B122" s="51"/>
      <c r="C122" s="34"/>
      <c r="D122" s="34"/>
      <c r="E122" s="88"/>
      <c r="F122" s="84"/>
      <c r="G122" s="51"/>
      <c r="H122" s="59"/>
      <c r="I122" s="60" t="s">
        <v>63</v>
      </c>
      <c r="J122" s="61"/>
      <c r="K122" s="18"/>
      <c r="L122" s="19"/>
      <c r="M122" s="20"/>
      <c r="N122" s="22"/>
      <c r="O122" s="22"/>
      <c r="P122" s="23"/>
      <c r="Q122" s="18"/>
      <c r="R122" s="79"/>
      <c r="S122" s="22"/>
      <c r="T122" s="22"/>
      <c r="U122" s="22"/>
      <c r="V122" s="19"/>
      <c r="W122" s="1"/>
    </row>
    <row r="123" spans="1:23" ht="23.25">
      <c r="A123" s="2"/>
      <c r="B123" s="51"/>
      <c r="C123" s="34"/>
      <c r="D123" s="34"/>
      <c r="E123" s="34"/>
      <c r="F123" s="51"/>
      <c r="G123" s="84"/>
      <c r="H123" s="60"/>
      <c r="I123" s="60" t="s">
        <v>59</v>
      </c>
      <c r="J123" s="61"/>
      <c r="K123" s="17">
        <v>5888.3</v>
      </c>
      <c r="L123" s="17">
        <v>2653.2</v>
      </c>
      <c r="M123" s="17">
        <v>1277.1</v>
      </c>
      <c r="N123" s="17"/>
      <c r="O123" s="19">
        <f>SUM(K123:N123)</f>
        <v>9818.6</v>
      </c>
      <c r="P123" s="17"/>
      <c r="Q123" s="17">
        <v>0</v>
      </c>
      <c r="R123" s="17"/>
      <c r="S123" s="17">
        <f>+P123+Q123+R123</f>
        <v>0</v>
      </c>
      <c r="T123" s="17">
        <f>+O123+S123</f>
        <v>9818.6</v>
      </c>
      <c r="U123" s="17">
        <f>+O123/T123*100</f>
        <v>100</v>
      </c>
      <c r="V123" s="17">
        <f>+S123/T123*100</f>
        <v>0</v>
      </c>
      <c r="W123" s="1"/>
    </row>
    <row r="124" spans="1:23" ht="23.25">
      <c r="A124" s="2"/>
      <c r="B124" s="51"/>
      <c r="C124" s="84"/>
      <c r="D124" s="84"/>
      <c r="E124" s="84"/>
      <c r="F124" s="84"/>
      <c r="G124" s="84"/>
      <c r="H124" s="60"/>
      <c r="I124" s="60" t="s">
        <v>60</v>
      </c>
      <c r="J124" s="61"/>
      <c r="K124" s="17">
        <v>10733.3</v>
      </c>
      <c r="L124" s="17">
        <v>3253.8</v>
      </c>
      <c r="M124" s="17">
        <v>2473.3</v>
      </c>
      <c r="N124" s="17"/>
      <c r="O124" s="19">
        <f>SUM(K124:N124)</f>
        <v>16460.399999999998</v>
      </c>
      <c r="P124" s="17"/>
      <c r="Q124" s="17"/>
      <c r="R124" s="17"/>
      <c r="S124" s="17">
        <f>+P124+Q124+R124</f>
        <v>0</v>
      </c>
      <c r="T124" s="17">
        <f>+O124+S124</f>
        <v>16460.399999999998</v>
      </c>
      <c r="U124" s="17">
        <f>+O124/T124*100</f>
        <v>100</v>
      </c>
      <c r="V124" s="17">
        <f>+S124/T124*100</f>
        <v>0</v>
      </c>
      <c r="W124" s="1"/>
    </row>
    <row r="125" spans="1:23" ht="23.25">
      <c r="A125" s="2"/>
      <c r="B125" s="51"/>
      <c r="C125" s="84"/>
      <c r="D125" s="84"/>
      <c r="E125" s="84"/>
      <c r="F125" s="84"/>
      <c r="G125" s="51"/>
      <c r="H125" s="59"/>
      <c r="I125" s="60" t="s">
        <v>81</v>
      </c>
      <c r="J125" s="61"/>
      <c r="K125" s="81">
        <f>+K124/K123*100</f>
        <v>182.28181308696904</v>
      </c>
      <c r="L125" s="81">
        <f>+L124/L123*100</f>
        <v>122.63681592039804</v>
      </c>
      <c r="M125" s="81">
        <f>+M124/M123*100</f>
        <v>193.66533552580069</v>
      </c>
      <c r="N125" s="19"/>
      <c r="O125" s="81">
        <f>+O124/O123*100</f>
        <v>167.64508178355365</v>
      </c>
      <c r="P125" s="81"/>
      <c r="Q125" s="81"/>
      <c r="R125" s="81"/>
      <c r="S125" s="81"/>
      <c r="T125" s="81">
        <f>+T124/T123*100</f>
        <v>167.64508178355365</v>
      </c>
      <c r="U125" s="19"/>
      <c r="V125" s="19"/>
      <c r="W125" s="1"/>
    </row>
    <row r="126" spans="1:23" ht="23.25">
      <c r="A126" s="2"/>
      <c r="B126" s="51"/>
      <c r="C126" s="51"/>
      <c r="D126" s="51"/>
      <c r="E126" s="51"/>
      <c r="F126" s="51"/>
      <c r="G126" s="51"/>
      <c r="H126" s="59"/>
      <c r="I126" s="60"/>
      <c r="J126" s="61"/>
      <c r="K126" s="81"/>
      <c r="L126" s="81"/>
      <c r="M126" s="81"/>
      <c r="N126" s="19"/>
      <c r="O126" s="81"/>
      <c r="P126" s="81"/>
      <c r="Q126" s="81"/>
      <c r="R126" s="81"/>
      <c r="S126" s="81"/>
      <c r="T126" s="81"/>
      <c r="U126" s="19"/>
      <c r="V126" s="19"/>
      <c r="W126" s="1"/>
    </row>
    <row r="127" spans="1:23" ht="23.25">
      <c r="A127" s="2"/>
      <c r="B127" s="51"/>
      <c r="C127" s="51"/>
      <c r="D127" s="51"/>
      <c r="E127" s="51"/>
      <c r="F127" s="84" t="s">
        <v>50</v>
      </c>
      <c r="G127" s="84"/>
      <c r="H127" s="60"/>
      <c r="I127" s="60" t="s">
        <v>68</v>
      </c>
      <c r="J127" s="61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"/>
    </row>
    <row r="128" spans="1:23" ht="23.25">
      <c r="A128" s="2"/>
      <c r="B128" s="51"/>
      <c r="C128" s="84"/>
      <c r="D128" s="84"/>
      <c r="E128" s="84"/>
      <c r="F128" s="51"/>
      <c r="G128" s="51"/>
      <c r="H128" s="59"/>
      <c r="I128" s="60" t="s">
        <v>67</v>
      </c>
      <c r="J128" s="61"/>
      <c r="K128" s="81"/>
      <c r="L128" s="19"/>
      <c r="M128" s="81"/>
      <c r="N128" s="19"/>
      <c r="O128" s="17">
        <f>SUM(K128:N128)</f>
        <v>0</v>
      </c>
      <c r="P128" s="81"/>
      <c r="Q128" s="81"/>
      <c r="R128" s="81"/>
      <c r="S128" s="19"/>
      <c r="T128" s="19"/>
      <c r="U128" s="19"/>
      <c r="V128" s="19"/>
      <c r="W128" s="1"/>
    </row>
    <row r="129" spans="1:23" ht="23.25">
      <c r="A129" s="2"/>
      <c r="B129" s="51"/>
      <c r="C129" s="51"/>
      <c r="D129" s="51"/>
      <c r="E129" s="51"/>
      <c r="F129" s="51"/>
      <c r="G129" s="51"/>
      <c r="H129" s="59"/>
      <c r="I129" s="60" t="s">
        <v>59</v>
      </c>
      <c r="J129" s="61"/>
      <c r="K129" s="81">
        <f aca="true" t="shared" si="16" ref="K129:M130">+K145+K150+K156</f>
        <v>227201.4</v>
      </c>
      <c r="L129" s="81">
        <f t="shared" si="16"/>
        <v>126495.3</v>
      </c>
      <c r="M129" s="81">
        <f t="shared" si="16"/>
        <v>41599.9</v>
      </c>
      <c r="N129" s="19"/>
      <c r="O129" s="19">
        <f>SUM(K129:N129)</f>
        <v>395296.60000000003</v>
      </c>
      <c r="P129" s="81">
        <f>+P145+P150+P156</f>
        <v>11000</v>
      </c>
      <c r="Q129" s="81">
        <f>+Q145+Q150+Q156</f>
        <v>35500</v>
      </c>
      <c r="R129" s="81"/>
      <c r="S129" s="17">
        <f>+P129+Q129+R129</f>
        <v>46500</v>
      </c>
      <c r="T129" s="17">
        <f>+O129+S129</f>
        <v>441796.60000000003</v>
      </c>
      <c r="U129" s="17">
        <f>+O129/T129*100</f>
        <v>89.47479450950958</v>
      </c>
      <c r="V129" s="17">
        <f>+S129/T129*100</f>
        <v>10.52520549049042</v>
      </c>
      <c r="W129" s="1"/>
    </row>
    <row r="130" spans="1:23" ht="23.25">
      <c r="A130" s="2"/>
      <c r="B130" s="51"/>
      <c r="C130" s="51"/>
      <c r="D130" s="51"/>
      <c r="E130" s="51"/>
      <c r="F130" s="51"/>
      <c r="G130" s="51"/>
      <c r="H130" s="59"/>
      <c r="I130" s="60" t="s">
        <v>60</v>
      </c>
      <c r="J130" s="61"/>
      <c r="K130" s="81">
        <f t="shared" si="16"/>
        <v>232060.3</v>
      </c>
      <c r="L130" s="81">
        <f t="shared" si="16"/>
        <v>65028.4</v>
      </c>
      <c r="M130" s="81">
        <f t="shared" si="16"/>
        <v>42598.7</v>
      </c>
      <c r="N130" s="19"/>
      <c r="O130" s="19">
        <f>SUM(K130:N130)</f>
        <v>339687.4</v>
      </c>
      <c r="P130" s="81">
        <f>+P146+P151+P157</f>
        <v>7094.6</v>
      </c>
      <c r="Q130" s="81">
        <f>+Q146+Q151+Q157</f>
        <v>36017.7</v>
      </c>
      <c r="R130" s="81"/>
      <c r="S130" s="17">
        <f>+P130+Q130+R130</f>
        <v>43112.299999999996</v>
      </c>
      <c r="T130" s="17">
        <f>+O130+S130</f>
        <v>382799.7</v>
      </c>
      <c r="U130" s="17">
        <f>+O130/T130*100</f>
        <v>88.73763485185594</v>
      </c>
      <c r="V130" s="17">
        <f>+S130/T130*100</f>
        <v>11.262365148144054</v>
      </c>
      <c r="W130" s="1"/>
    </row>
    <row r="131" spans="1:23" ht="23.25">
      <c r="A131" s="2"/>
      <c r="B131" s="51"/>
      <c r="C131" s="51"/>
      <c r="D131" s="51"/>
      <c r="E131" s="51"/>
      <c r="F131" s="51"/>
      <c r="G131" s="51"/>
      <c r="H131" s="59"/>
      <c r="I131" s="60" t="s">
        <v>81</v>
      </c>
      <c r="J131" s="61"/>
      <c r="K131" s="81">
        <f>+K130/K129*100</f>
        <v>102.13858717419875</v>
      </c>
      <c r="L131" s="81">
        <f>+L130/L129*100</f>
        <v>51.407759814001</v>
      </c>
      <c r="M131" s="81">
        <f>+M130/M129*100</f>
        <v>102.40096731001755</v>
      </c>
      <c r="N131" s="19"/>
      <c r="O131" s="81">
        <f>+O130/O129*100</f>
        <v>85.93228477047361</v>
      </c>
      <c r="P131" s="81">
        <f>+P130/P129*100</f>
        <v>64.49636363636364</v>
      </c>
      <c r="Q131" s="81">
        <f>+Q130/Q129*100</f>
        <v>101.45830985915492</v>
      </c>
      <c r="R131" s="81"/>
      <c r="S131" s="81">
        <f>+S130/S129*100</f>
        <v>92.71462365591397</v>
      </c>
      <c r="T131" s="81">
        <f>+T130/T129*100</f>
        <v>86.64613987522765</v>
      </c>
      <c r="U131" s="19"/>
      <c r="V131" s="19"/>
      <c r="W131" s="1"/>
    </row>
    <row r="132" spans="1:23" ht="23.25">
      <c r="A132" s="2"/>
      <c r="B132" s="51"/>
      <c r="C132" s="51"/>
      <c r="D132" s="51"/>
      <c r="E132" s="51"/>
      <c r="F132" s="51"/>
      <c r="G132" s="51"/>
      <c r="H132" s="59"/>
      <c r="I132" s="60"/>
      <c r="J132" s="61"/>
      <c r="K132" s="81"/>
      <c r="L132" s="81"/>
      <c r="M132" s="81"/>
      <c r="N132" s="19"/>
      <c r="O132" s="81"/>
      <c r="P132" s="81"/>
      <c r="Q132" s="81"/>
      <c r="R132" s="81"/>
      <c r="S132" s="81"/>
      <c r="T132" s="81"/>
      <c r="U132" s="19"/>
      <c r="V132" s="19"/>
      <c r="W132" s="1"/>
    </row>
    <row r="133" spans="1:23" ht="23.25">
      <c r="A133" s="2"/>
      <c r="B133" s="51"/>
      <c r="C133" s="51"/>
      <c r="D133" s="51"/>
      <c r="E133" s="51"/>
      <c r="F133" s="51"/>
      <c r="G133" s="51"/>
      <c r="H133" s="59"/>
      <c r="I133" s="60"/>
      <c r="J133" s="61"/>
      <c r="K133" s="81"/>
      <c r="L133" s="19"/>
      <c r="M133" s="81"/>
      <c r="N133" s="19"/>
      <c r="O133" s="19"/>
      <c r="P133" s="81"/>
      <c r="Q133" s="81"/>
      <c r="R133" s="81"/>
      <c r="S133" s="19"/>
      <c r="T133" s="19"/>
      <c r="U133" s="19"/>
      <c r="V133" s="19"/>
      <c r="W133" s="1"/>
    </row>
    <row r="134" spans="1:23" ht="23.25">
      <c r="A134" s="2"/>
      <c r="B134" s="51"/>
      <c r="C134" s="51"/>
      <c r="D134" s="51"/>
      <c r="E134" s="51"/>
      <c r="F134" s="51"/>
      <c r="G134" s="51"/>
      <c r="H134" s="59"/>
      <c r="I134" s="60"/>
      <c r="J134" s="61"/>
      <c r="K134" s="81"/>
      <c r="L134" s="19"/>
      <c r="M134" s="81"/>
      <c r="N134" s="19"/>
      <c r="O134" s="19"/>
      <c r="P134" s="81"/>
      <c r="Q134" s="81"/>
      <c r="R134" s="81"/>
      <c r="S134" s="19"/>
      <c r="T134" s="19"/>
      <c r="U134" s="19"/>
      <c r="V134" s="19"/>
      <c r="W134" s="1"/>
    </row>
    <row r="135" spans="1:23" ht="23.25">
      <c r="A135" s="2"/>
      <c r="B135" s="86"/>
      <c r="C135" s="86"/>
      <c r="D135" s="86"/>
      <c r="E135" s="86"/>
      <c r="F135" s="86"/>
      <c r="G135" s="86"/>
      <c r="H135" s="65"/>
      <c r="I135" s="66"/>
      <c r="J135" s="67"/>
      <c r="K135" s="82"/>
      <c r="L135" s="58"/>
      <c r="M135" s="82"/>
      <c r="N135" s="58"/>
      <c r="O135" s="58"/>
      <c r="P135" s="82"/>
      <c r="Q135" s="82"/>
      <c r="R135" s="82"/>
      <c r="S135" s="58"/>
      <c r="T135" s="58"/>
      <c r="U135" s="58"/>
      <c r="V135" s="58"/>
      <c r="W135" s="1"/>
    </row>
    <row r="136" spans="1:23" ht="23.25">
      <c r="A136" s="70"/>
      <c r="B136" s="70"/>
      <c r="C136" s="70"/>
      <c r="D136" s="70"/>
      <c r="E136" s="70"/>
      <c r="F136" s="70"/>
      <c r="G136" s="77"/>
      <c r="H136" s="68"/>
      <c r="I136" s="68"/>
      <c r="J136" s="6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4"/>
      <c r="V136" s="74"/>
      <c r="W136" s="69"/>
    </row>
    <row r="137" spans="1:23" ht="23.25">
      <c r="A137" s="1"/>
      <c r="B137" s="48"/>
      <c r="C137" s="48"/>
      <c r="D137" s="48"/>
      <c r="E137" s="48"/>
      <c r="F137" s="48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75</v>
      </c>
      <c r="W137" s="1"/>
    </row>
    <row r="138" spans="1:23" ht="23.25">
      <c r="A138" s="1"/>
      <c r="B138" s="53" t="s">
        <v>32</v>
      </c>
      <c r="C138" s="54"/>
      <c r="D138" s="54"/>
      <c r="E138" s="54"/>
      <c r="F138" s="54"/>
      <c r="G138" s="54"/>
      <c r="H138" s="7"/>
      <c r="I138" s="8"/>
      <c r="J138" s="49"/>
      <c r="K138" s="10" t="s">
        <v>1</v>
      </c>
      <c r="L138" s="10"/>
      <c r="M138" s="10"/>
      <c r="N138" s="10"/>
      <c r="O138" s="10"/>
      <c r="P138" s="11" t="s">
        <v>2</v>
      </c>
      <c r="Q138" s="10"/>
      <c r="R138" s="10"/>
      <c r="S138" s="10"/>
      <c r="T138" s="11" t="s">
        <v>34</v>
      </c>
      <c r="U138" s="10"/>
      <c r="V138" s="12"/>
      <c r="W138" s="1"/>
    </row>
    <row r="139" spans="1:23" ht="23.25">
      <c r="A139" s="1"/>
      <c r="B139" s="13" t="s">
        <v>33</v>
      </c>
      <c r="C139" s="14"/>
      <c r="D139" s="14"/>
      <c r="E139" s="14"/>
      <c r="F139" s="14"/>
      <c r="G139" s="15"/>
      <c r="H139" s="16"/>
      <c r="I139" s="2"/>
      <c r="J139" s="47"/>
      <c r="K139" s="18"/>
      <c r="L139" s="19"/>
      <c r="M139" s="20"/>
      <c r="N139" s="21"/>
      <c r="O139" s="22"/>
      <c r="P139" s="23"/>
      <c r="Q139" s="18"/>
      <c r="R139" s="24"/>
      <c r="S139" s="22"/>
      <c r="T139" s="22"/>
      <c r="U139" s="25" t="s">
        <v>3</v>
      </c>
      <c r="V139" s="26"/>
      <c r="W139" s="1"/>
    </row>
    <row r="140" spans="1:23" ht="23.25">
      <c r="A140" s="1"/>
      <c r="B140" s="16"/>
      <c r="C140" s="27"/>
      <c r="D140" s="27"/>
      <c r="E140" s="27"/>
      <c r="F140" s="28"/>
      <c r="G140" s="27"/>
      <c r="H140" s="16"/>
      <c r="I140" s="29" t="s">
        <v>4</v>
      </c>
      <c r="J140" s="47"/>
      <c r="K140" s="30" t="s">
        <v>5</v>
      </c>
      <c r="L140" s="31" t="s">
        <v>6</v>
      </c>
      <c r="M140" s="32" t="s">
        <v>5</v>
      </c>
      <c r="N140" s="21" t="s">
        <v>7</v>
      </c>
      <c r="O140" s="19"/>
      <c r="P140" s="33" t="s">
        <v>8</v>
      </c>
      <c r="Q140" s="30" t="s">
        <v>9</v>
      </c>
      <c r="R140" s="24" t="s">
        <v>29</v>
      </c>
      <c r="S140" s="22"/>
      <c r="T140" s="22"/>
      <c r="U140" s="22"/>
      <c r="V140" s="31"/>
      <c r="W140" s="1"/>
    </row>
    <row r="141" spans="1:23" ht="23.25">
      <c r="A141" s="1"/>
      <c r="B141" s="34" t="s">
        <v>23</v>
      </c>
      <c r="C141" s="34" t="s">
        <v>24</v>
      </c>
      <c r="D141" s="34" t="s">
        <v>25</v>
      </c>
      <c r="E141" s="34" t="s">
        <v>26</v>
      </c>
      <c r="F141" s="34" t="s">
        <v>27</v>
      </c>
      <c r="G141" s="34" t="s">
        <v>28</v>
      </c>
      <c r="H141" s="16"/>
      <c r="I141" s="29"/>
      <c r="J141" s="47"/>
      <c r="K141" s="30" t="s">
        <v>10</v>
      </c>
      <c r="L141" s="31" t="s">
        <v>11</v>
      </c>
      <c r="M141" s="32" t="s">
        <v>12</v>
      </c>
      <c r="N141" s="21" t="s">
        <v>13</v>
      </c>
      <c r="O141" s="31" t="s">
        <v>14</v>
      </c>
      <c r="P141" s="33" t="s">
        <v>15</v>
      </c>
      <c r="Q141" s="30" t="s">
        <v>16</v>
      </c>
      <c r="R141" s="24" t="s">
        <v>30</v>
      </c>
      <c r="S141" s="21" t="s">
        <v>14</v>
      </c>
      <c r="T141" s="21" t="s">
        <v>17</v>
      </c>
      <c r="U141" s="21" t="s">
        <v>18</v>
      </c>
      <c r="V141" s="31" t="s">
        <v>19</v>
      </c>
      <c r="W141" s="1"/>
    </row>
    <row r="142" spans="1:23" ht="23.25">
      <c r="A142" s="1"/>
      <c r="B142" s="35"/>
      <c r="C142" s="35"/>
      <c r="D142" s="35"/>
      <c r="E142" s="35"/>
      <c r="F142" s="35"/>
      <c r="G142" s="35"/>
      <c r="H142" s="35"/>
      <c r="I142" s="36"/>
      <c r="J142" s="50"/>
      <c r="K142" s="38"/>
      <c r="L142" s="39"/>
      <c r="M142" s="40"/>
      <c r="N142" s="41"/>
      <c r="O142" s="42"/>
      <c r="P142" s="43" t="s">
        <v>20</v>
      </c>
      <c r="Q142" s="38"/>
      <c r="R142" s="44"/>
      <c r="S142" s="42"/>
      <c r="T142" s="42"/>
      <c r="U142" s="42"/>
      <c r="V142" s="45"/>
      <c r="W142" s="1"/>
    </row>
    <row r="143" spans="1:23" ht="23.25">
      <c r="A143" s="91"/>
      <c r="B143" s="89"/>
      <c r="C143" s="51"/>
      <c r="D143" s="51"/>
      <c r="E143" s="51"/>
      <c r="F143" s="51"/>
      <c r="G143" s="51"/>
      <c r="H143" s="59"/>
      <c r="I143" s="60"/>
      <c r="J143" s="61"/>
      <c r="K143" s="81"/>
      <c r="L143" s="19"/>
      <c r="M143" s="81"/>
      <c r="N143" s="19"/>
      <c r="O143" s="19"/>
      <c r="P143" s="81"/>
      <c r="Q143" s="81"/>
      <c r="R143" s="81"/>
      <c r="S143" s="19"/>
      <c r="T143" s="19"/>
      <c r="U143" s="19"/>
      <c r="V143" s="19"/>
      <c r="W143" s="1"/>
    </row>
    <row r="144" spans="1:23" ht="23.25">
      <c r="A144" s="91"/>
      <c r="B144" s="90" t="s">
        <v>44</v>
      </c>
      <c r="C144" s="34" t="s">
        <v>40</v>
      </c>
      <c r="D144" s="34" t="s">
        <v>42</v>
      </c>
      <c r="E144" s="34" t="s">
        <v>53</v>
      </c>
      <c r="F144" s="34" t="s">
        <v>50</v>
      </c>
      <c r="G144" s="34" t="s">
        <v>51</v>
      </c>
      <c r="H144" s="59"/>
      <c r="I144" s="60" t="s">
        <v>69</v>
      </c>
      <c r="J144" s="61"/>
      <c r="K144" s="81"/>
      <c r="L144" s="19"/>
      <c r="M144" s="81"/>
      <c r="N144" s="19"/>
      <c r="O144" s="19"/>
      <c r="P144" s="81"/>
      <c r="Q144" s="81"/>
      <c r="R144" s="81"/>
      <c r="S144" s="19"/>
      <c r="T144" s="19"/>
      <c r="U144" s="19"/>
      <c r="V144" s="19"/>
      <c r="W144" s="1"/>
    </row>
    <row r="145" spans="1:23" ht="23.25">
      <c r="A145" s="91"/>
      <c r="B145" s="90"/>
      <c r="C145" s="34"/>
      <c r="D145" s="34"/>
      <c r="E145" s="34"/>
      <c r="F145" s="34"/>
      <c r="G145" s="34"/>
      <c r="H145" s="59"/>
      <c r="I145" s="60" t="s">
        <v>59</v>
      </c>
      <c r="J145" s="61"/>
      <c r="K145" s="81"/>
      <c r="L145" s="19"/>
      <c r="M145" s="81"/>
      <c r="N145" s="19"/>
      <c r="O145" s="19"/>
      <c r="P145" s="81"/>
      <c r="Q145" s="81">
        <v>30190</v>
      </c>
      <c r="R145" s="81"/>
      <c r="S145" s="17">
        <f>+P145+Q145+R145</f>
        <v>30190</v>
      </c>
      <c r="T145" s="17">
        <f>+O145+S145</f>
        <v>30190</v>
      </c>
      <c r="U145" s="17">
        <f>+O145/T145*100</f>
        <v>0</v>
      </c>
      <c r="V145" s="17">
        <f>+S145/T145*100</f>
        <v>100</v>
      </c>
      <c r="W145" s="1"/>
    </row>
    <row r="146" spans="1:23" ht="23.25">
      <c r="A146" s="2"/>
      <c r="B146" s="34"/>
      <c r="C146" s="34"/>
      <c r="D146" s="34"/>
      <c r="E146" s="34"/>
      <c r="F146" s="34"/>
      <c r="G146" s="34"/>
      <c r="H146" s="59"/>
      <c r="I146" s="60" t="s">
        <v>60</v>
      </c>
      <c r="J146" s="61"/>
      <c r="K146" s="81"/>
      <c r="L146" s="19"/>
      <c r="M146" s="81"/>
      <c r="N146" s="19"/>
      <c r="O146" s="19"/>
      <c r="P146" s="81"/>
      <c r="Q146" s="81">
        <v>32777.1</v>
      </c>
      <c r="R146" s="81"/>
      <c r="S146" s="17">
        <f>+P146+Q146+R146</f>
        <v>32777.1</v>
      </c>
      <c r="T146" s="17">
        <f>+O146+S146</f>
        <v>32777.1</v>
      </c>
      <c r="U146" s="17">
        <f>+O146/T146*100</f>
        <v>0</v>
      </c>
      <c r="V146" s="17">
        <f>+S146/T146*100</f>
        <v>100</v>
      </c>
      <c r="W146" s="1"/>
    </row>
    <row r="147" spans="1:23" ht="23.25">
      <c r="A147" s="2"/>
      <c r="B147" s="34"/>
      <c r="C147" s="34"/>
      <c r="D147" s="34"/>
      <c r="E147" s="34"/>
      <c r="F147" s="34"/>
      <c r="G147" s="34"/>
      <c r="H147" s="59"/>
      <c r="I147" s="60" t="s">
        <v>81</v>
      </c>
      <c r="J147" s="61"/>
      <c r="K147" s="81"/>
      <c r="L147" s="19"/>
      <c r="M147" s="81"/>
      <c r="N147" s="19"/>
      <c r="O147" s="19"/>
      <c r="P147" s="81"/>
      <c r="Q147" s="81">
        <f>+Q146/Q145*100</f>
        <v>108.56939383901954</v>
      </c>
      <c r="R147" s="81"/>
      <c r="S147" s="81">
        <f>+S146/S145*100</f>
        <v>108.56939383901954</v>
      </c>
      <c r="T147" s="81">
        <f>+T146/T145*100</f>
        <v>108.56939383901954</v>
      </c>
      <c r="U147" s="19"/>
      <c r="V147" s="19"/>
      <c r="W147" s="1"/>
    </row>
    <row r="148" spans="1:23" ht="23.25">
      <c r="A148" s="2"/>
      <c r="B148" s="34"/>
      <c r="C148" s="34"/>
      <c r="D148" s="34"/>
      <c r="E148" s="34"/>
      <c r="F148" s="34"/>
      <c r="G148" s="34"/>
      <c r="H148" s="59"/>
      <c r="I148" s="60"/>
      <c r="J148" s="61"/>
      <c r="K148" s="81"/>
      <c r="L148" s="19"/>
      <c r="M148" s="81"/>
      <c r="N148" s="19"/>
      <c r="O148" s="19"/>
      <c r="P148" s="81"/>
      <c r="Q148" s="81"/>
      <c r="R148" s="81"/>
      <c r="S148" s="19"/>
      <c r="T148" s="19"/>
      <c r="U148" s="19"/>
      <c r="V148" s="19"/>
      <c r="W148" s="1"/>
    </row>
    <row r="149" spans="1:23" ht="23.25">
      <c r="A149" s="2"/>
      <c r="B149" s="34"/>
      <c r="C149" s="34"/>
      <c r="D149" s="34"/>
      <c r="E149" s="34"/>
      <c r="F149" s="34"/>
      <c r="G149" s="34" t="s">
        <v>57</v>
      </c>
      <c r="H149" s="59"/>
      <c r="I149" s="60" t="s">
        <v>70</v>
      </c>
      <c r="J149" s="61"/>
      <c r="K149" s="81"/>
      <c r="L149" s="19"/>
      <c r="M149" s="81"/>
      <c r="N149" s="19"/>
      <c r="O149" s="19"/>
      <c r="P149" s="81"/>
      <c r="Q149" s="81"/>
      <c r="R149" s="81"/>
      <c r="S149" s="19"/>
      <c r="T149" s="19"/>
      <c r="U149" s="19"/>
      <c r="V149" s="19"/>
      <c r="W149" s="1"/>
    </row>
    <row r="150" spans="1:23" ht="23.25">
      <c r="A150" s="2"/>
      <c r="B150" s="34"/>
      <c r="C150" s="34"/>
      <c r="D150" s="34"/>
      <c r="E150" s="34"/>
      <c r="F150" s="34"/>
      <c r="G150" s="34"/>
      <c r="H150" s="59"/>
      <c r="I150" s="60" t="s">
        <v>59</v>
      </c>
      <c r="J150" s="61"/>
      <c r="K150" s="81"/>
      <c r="L150" s="19"/>
      <c r="M150" s="81"/>
      <c r="N150" s="19"/>
      <c r="O150" s="19">
        <f>SUM(K150:N150)</f>
        <v>0</v>
      </c>
      <c r="P150" s="81">
        <v>11000</v>
      </c>
      <c r="Q150" s="81">
        <v>5310</v>
      </c>
      <c r="R150" s="81"/>
      <c r="S150" s="17">
        <f>+P150+Q150+R150</f>
        <v>16310</v>
      </c>
      <c r="T150" s="17">
        <f>+O150+S150</f>
        <v>16310</v>
      </c>
      <c r="U150" s="17">
        <f>+O150/T150*100</f>
        <v>0</v>
      </c>
      <c r="V150" s="17">
        <f>+S150/T150*100</f>
        <v>100</v>
      </c>
      <c r="W150" s="1"/>
    </row>
    <row r="151" spans="1:23" ht="23.25">
      <c r="A151" s="2"/>
      <c r="B151" s="34"/>
      <c r="C151" s="34"/>
      <c r="D151" s="34"/>
      <c r="E151" s="34"/>
      <c r="F151" s="34"/>
      <c r="G151" s="34"/>
      <c r="H151" s="59"/>
      <c r="I151" s="60" t="s">
        <v>60</v>
      </c>
      <c r="J151" s="61"/>
      <c r="K151" s="81"/>
      <c r="L151" s="19">
        <v>0</v>
      </c>
      <c r="M151" s="81"/>
      <c r="N151" s="19"/>
      <c r="O151" s="19">
        <f>SUM(K151:N151)</f>
        <v>0</v>
      </c>
      <c r="P151" s="81">
        <v>7094.6</v>
      </c>
      <c r="Q151" s="81">
        <v>3240.6</v>
      </c>
      <c r="R151" s="81"/>
      <c r="S151" s="17">
        <f>+P151+Q151+R151</f>
        <v>10335.2</v>
      </c>
      <c r="T151" s="17">
        <f>+O151+S151</f>
        <v>10335.2</v>
      </c>
      <c r="U151" s="17">
        <f>+O151/T151*100</f>
        <v>0</v>
      </c>
      <c r="V151" s="17">
        <f>+S151/T151*100</f>
        <v>100</v>
      </c>
      <c r="W151" s="1"/>
    </row>
    <row r="152" spans="1:23" ht="23.25">
      <c r="A152" s="2"/>
      <c r="B152" s="34"/>
      <c r="C152" s="34"/>
      <c r="D152" s="34"/>
      <c r="E152" s="34"/>
      <c r="F152" s="34"/>
      <c r="G152" s="34"/>
      <c r="H152" s="59"/>
      <c r="I152" s="60" t="s">
        <v>81</v>
      </c>
      <c r="J152" s="61"/>
      <c r="K152" s="81"/>
      <c r="L152" s="19"/>
      <c r="M152" s="81"/>
      <c r="N152" s="19"/>
      <c r="O152" s="81"/>
      <c r="P152" s="81">
        <f>+P151/P150*100</f>
        <v>64.49636363636364</v>
      </c>
      <c r="Q152" s="81">
        <f>+Q151/Q150*100</f>
        <v>61.02824858757062</v>
      </c>
      <c r="R152" s="81"/>
      <c r="S152" s="81">
        <f>+S151/S150*100</f>
        <v>63.36725935009198</v>
      </c>
      <c r="T152" s="81">
        <f>+T151/T150*100</f>
        <v>63.36725935009198</v>
      </c>
      <c r="U152" s="19"/>
      <c r="V152" s="19"/>
      <c r="W152" s="1"/>
    </row>
    <row r="153" spans="1:23" ht="23.25">
      <c r="A153" s="2"/>
      <c r="B153" s="34"/>
      <c r="C153" s="34"/>
      <c r="D153" s="34"/>
      <c r="E153" s="88"/>
      <c r="F153" s="77"/>
      <c r="G153" s="34"/>
      <c r="H153" s="59"/>
      <c r="I153" s="60"/>
      <c r="J153" s="61"/>
      <c r="K153" s="81"/>
      <c r="L153" s="81"/>
      <c r="M153" s="81"/>
      <c r="N153" s="19"/>
      <c r="O153" s="81"/>
      <c r="P153" s="81"/>
      <c r="Q153" s="81"/>
      <c r="R153" s="81"/>
      <c r="S153" s="19"/>
      <c r="T153" s="81"/>
      <c r="U153" s="19"/>
      <c r="V153" s="19"/>
      <c r="W153" s="1"/>
    </row>
    <row r="154" spans="1:23" ht="23.25">
      <c r="A154" s="2"/>
      <c r="B154" s="34"/>
      <c r="C154" s="34"/>
      <c r="D154" s="34"/>
      <c r="E154" s="88"/>
      <c r="F154" s="77"/>
      <c r="G154" s="34" t="s">
        <v>49</v>
      </c>
      <c r="H154" s="59"/>
      <c r="I154" s="60" t="s">
        <v>64</v>
      </c>
      <c r="J154" s="61"/>
      <c r="K154" s="81"/>
      <c r="L154" s="19"/>
      <c r="M154" s="81"/>
      <c r="N154" s="19"/>
      <c r="O154" s="19"/>
      <c r="P154" s="81"/>
      <c r="Q154" s="81"/>
      <c r="R154" s="81"/>
      <c r="S154" s="19"/>
      <c r="T154" s="81"/>
      <c r="U154" s="19"/>
      <c r="V154" s="19"/>
      <c r="W154" s="1"/>
    </row>
    <row r="155" spans="1:23" ht="23.25">
      <c r="A155" s="2"/>
      <c r="B155" s="34"/>
      <c r="C155" s="34"/>
      <c r="D155" s="34"/>
      <c r="E155" s="88"/>
      <c r="F155" s="84"/>
      <c r="G155" s="84"/>
      <c r="H155" s="60"/>
      <c r="I155" s="60" t="s">
        <v>63</v>
      </c>
      <c r="J155" s="61"/>
      <c r="K155" s="81"/>
      <c r="L155" s="19"/>
      <c r="M155" s="81"/>
      <c r="N155" s="19"/>
      <c r="O155" s="19"/>
      <c r="P155" s="81"/>
      <c r="Q155" s="81"/>
      <c r="R155" s="81"/>
      <c r="S155" s="19"/>
      <c r="T155" s="19"/>
      <c r="U155" s="19"/>
      <c r="V155" s="19"/>
      <c r="W155" s="1"/>
    </row>
    <row r="156" spans="1:23" ht="23.25">
      <c r="A156" s="2"/>
      <c r="B156" s="34"/>
      <c r="C156" s="34"/>
      <c r="D156" s="34"/>
      <c r="E156" s="88"/>
      <c r="F156" s="84"/>
      <c r="G156" s="84"/>
      <c r="H156" s="60"/>
      <c r="I156" s="60" t="s">
        <v>59</v>
      </c>
      <c r="J156" s="61"/>
      <c r="K156" s="81">
        <v>227201.4</v>
      </c>
      <c r="L156" s="19">
        <v>126495.3</v>
      </c>
      <c r="M156" s="81">
        <v>41599.9</v>
      </c>
      <c r="N156" s="19"/>
      <c r="O156" s="19">
        <f>SUM(K156:N156)</f>
        <v>395296.60000000003</v>
      </c>
      <c r="P156" s="81"/>
      <c r="Q156" s="81"/>
      <c r="R156" s="81"/>
      <c r="S156" s="17">
        <f>+P156+Q156+R156</f>
        <v>0</v>
      </c>
      <c r="T156" s="17">
        <f>+O156+S156</f>
        <v>395296.60000000003</v>
      </c>
      <c r="U156" s="17">
        <f>+O156/T156*100</f>
        <v>100</v>
      </c>
      <c r="V156" s="17">
        <f>+S156/T156*100</f>
        <v>0</v>
      </c>
      <c r="W156" s="1"/>
    </row>
    <row r="157" spans="1:23" ht="23.25">
      <c r="A157" s="2"/>
      <c r="B157" s="51"/>
      <c r="C157" s="84"/>
      <c r="D157" s="84"/>
      <c r="E157" s="88"/>
      <c r="F157" s="84"/>
      <c r="G157" s="84"/>
      <c r="H157" s="60"/>
      <c r="I157" s="60" t="s">
        <v>60</v>
      </c>
      <c r="J157" s="61"/>
      <c r="K157" s="81">
        <v>232060.3</v>
      </c>
      <c r="L157" s="81">
        <v>65028.4</v>
      </c>
      <c r="M157" s="81">
        <v>42598.7</v>
      </c>
      <c r="N157" s="19"/>
      <c r="O157" s="19">
        <f>SUM(K157:N157)</f>
        <v>339687.4</v>
      </c>
      <c r="P157" s="81"/>
      <c r="Q157" s="81"/>
      <c r="R157" s="81"/>
      <c r="S157" s="17">
        <f>+P157+Q157+R157</f>
        <v>0</v>
      </c>
      <c r="T157" s="17">
        <f>+O157+S157</f>
        <v>339687.4</v>
      </c>
      <c r="U157" s="17">
        <f>+O157/T157*100</f>
        <v>100</v>
      </c>
      <c r="V157" s="17">
        <f>+S157/T157*100</f>
        <v>0</v>
      </c>
      <c r="W157" s="1"/>
    </row>
    <row r="158" spans="1:23" ht="23.25">
      <c r="A158" s="2"/>
      <c r="B158" s="34"/>
      <c r="C158" s="34"/>
      <c r="D158" s="34"/>
      <c r="E158" s="34"/>
      <c r="F158" s="34"/>
      <c r="G158" s="34"/>
      <c r="H158" s="59"/>
      <c r="I158" s="60" t="s">
        <v>81</v>
      </c>
      <c r="J158" s="61"/>
      <c r="K158" s="81">
        <f>+K157/K156*100</f>
        <v>102.13858717419875</v>
      </c>
      <c r="L158" s="81">
        <f>+L157/L156*100</f>
        <v>51.407759814001</v>
      </c>
      <c r="M158" s="81">
        <f>+M157/M156*100</f>
        <v>102.40096731001755</v>
      </c>
      <c r="N158" s="19"/>
      <c r="O158" s="81">
        <f>+O157/O156*100</f>
        <v>85.93228477047361</v>
      </c>
      <c r="P158" s="81"/>
      <c r="Q158" s="81"/>
      <c r="R158" s="81"/>
      <c r="S158" s="81"/>
      <c r="T158" s="81">
        <f>+T157/T156*100</f>
        <v>85.93228477047361</v>
      </c>
      <c r="U158" s="19"/>
      <c r="V158" s="19"/>
      <c r="W158" s="1"/>
    </row>
    <row r="159" spans="1:23" ht="23.25">
      <c r="A159" s="2"/>
      <c r="B159" s="34"/>
      <c r="C159" s="88"/>
      <c r="D159" s="77"/>
      <c r="E159" s="34"/>
      <c r="F159" s="34"/>
      <c r="G159" s="34"/>
      <c r="H159" s="59"/>
      <c r="I159" s="60"/>
      <c r="J159" s="61"/>
      <c r="K159" s="81"/>
      <c r="L159" s="81"/>
      <c r="M159" s="81"/>
      <c r="N159" s="19"/>
      <c r="O159" s="81"/>
      <c r="P159" s="81"/>
      <c r="Q159" s="81"/>
      <c r="R159" s="81"/>
      <c r="S159" s="19"/>
      <c r="T159" s="81"/>
      <c r="U159" s="19"/>
      <c r="V159" s="19"/>
      <c r="W159" s="1"/>
    </row>
    <row r="160" spans="1:23" ht="23.25">
      <c r="A160" s="2"/>
      <c r="B160" s="34"/>
      <c r="C160" s="88"/>
      <c r="D160" s="84"/>
      <c r="E160" s="84"/>
      <c r="F160" s="84" t="s">
        <v>58</v>
      </c>
      <c r="G160" s="34"/>
      <c r="H160" s="59"/>
      <c r="I160" s="60" t="s">
        <v>71</v>
      </c>
      <c r="J160" s="61"/>
      <c r="K160" s="81"/>
      <c r="L160" s="19"/>
      <c r="M160" s="81"/>
      <c r="N160" s="19"/>
      <c r="O160" s="19"/>
      <c r="P160" s="81"/>
      <c r="Q160" s="81"/>
      <c r="R160" s="81"/>
      <c r="S160" s="19"/>
      <c r="T160" s="19"/>
      <c r="U160" s="19"/>
      <c r="V160" s="19"/>
      <c r="W160" s="1"/>
    </row>
    <row r="161" spans="1:23" ht="23.25">
      <c r="A161" s="2"/>
      <c r="B161" s="34"/>
      <c r="C161" s="88"/>
      <c r="D161" s="84"/>
      <c r="E161" s="84"/>
      <c r="F161" s="34"/>
      <c r="G161" s="34"/>
      <c r="H161" s="59"/>
      <c r="I161" s="60" t="s">
        <v>72</v>
      </c>
      <c r="J161" s="61"/>
      <c r="K161" s="81"/>
      <c r="L161" s="19"/>
      <c r="M161" s="81"/>
      <c r="N161" s="19"/>
      <c r="O161" s="19"/>
      <c r="P161" s="81"/>
      <c r="Q161" s="81"/>
      <c r="R161" s="81"/>
      <c r="S161" s="19"/>
      <c r="T161" s="19"/>
      <c r="U161" s="19"/>
      <c r="V161" s="19"/>
      <c r="W161" s="1"/>
    </row>
    <row r="162" spans="1:23" ht="23.25">
      <c r="A162" s="2"/>
      <c r="B162" s="34"/>
      <c r="C162" s="34"/>
      <c r="D162" s="34"/>
      <c r="E162" s="34"/>
      <c r="F162" s="34"/>
      <c r="G162" s="34"/>
      <c r="H162" s="59"/>
      <c r="I162" s="60" t="s">
        <v>59</v>
      </c>
      <c r="J162" s="61"/>
      <c r="K162" s="81">
        <f aca="true" t="shared" si="17" ref="K162:M163">+K167+K173</f>
        <v>38331.944</v>
      </c>
      <c r="L162" s="81">
        <f t="shared" si="17"/>
        <v>21980.36</v>
      </c>
      <c r="M162" s="81">
        <f t="shared" si="17"/>
        <v>15086</v>
      </c>
      <c r="N162" s="19"/>
      <c r="O162" s="19">
        <f>SUM(K162:N162)</f>
        <v>75398.304</v>
      </c>
      <c r="P162" s="81">
        <f>+P167+P173</f>
        <v>0</v>
      </c>
      <c r="Q162" s="81">
        <f>+Q167+Q173</f>
        <v>100</v>
      </c>
      <c r="R162" s="81"/>
      <c r="S162" s="17">
        <f>+P162+Q162+R162</f>
        <v>100</v>
      </c>
      <c r="T162" s="17">
        <f>+O162+S162</f>
        <v>75498.304</v>
      </c>
      <c r="U162" s="17">
        <f>+O162/T162*100</f>
        <v>99.86754669349924</v>
      </c>
      <c r="V162" s="17">
        <f>+S162/T162*100</f>
        <v>0.1324533065007659</v>
      </c>
      <c r="W162" s="1"/>
    </row>
    <row r="163" spans="1:23" ht="23.25">
      <c r="A163" s="2"/>
      <c r="B163" s="34"/>
      <c r="C163" s="34"/>
      <c r="D163" s="34"/>
      <c r="E163" s="34"/>
      <c r="F163" s="34"/>
      <c r="G163" s="34"/>
      <c r="H163" s="59"/>
      <c r="I163" s="60" t="s">
        <v>60</v>
      </c>
      <c r="J163" s="61"/>
      <c r="K163" s="81">
        <f t="shared" si="17"/>
        <v>34985.9</v>
      </c>
      <c r="L163" s="81">
        <f t="shared" si="17"/>
        <v>7627.1</v>
      </c>
      <c r="M163" s="81">
        <f t="shared" si="17"/>
        <v>5013.1</v>
      </c>
      <c r="N163" s="19"/>
      <c r="O163" s="19">
        <f>SUM(K163:N163)</f>
        <v>47626.1</v>
      </c>
      <c r="P163" s="81">
        <f>+P168+P174</f>
        <v>0</v>
      </c>
      <c r="Q163" s="81">
        <f>+Q168+Q174</f>
        <v>0</v>
      </c>
      <c r="R163" s="81"/>
      <c r="S163" s="17">
        <f>+P163+Q163+R163</f>
        <v>0</v>
      </c>
      <c r="T163" s="17">
        <f>+O163+S163</f>
        <v>47626.1</v>
      </c>
      <c r="U163" s="17">
        <f>+O163/T163*100</f>
        <v>100</v>
      </c>
      <c r="V163" s="17">
        <f>+S163/T163*100</f>
        <v>0</v>
      </c>
      <c r="W163" s="1"/>
    </row>
    <row r="164" spans="1:23" ht="23.25">
      <c r="A164" s="2"/>
      <c r="B164" s="34"/>
      <c r="C164" s="34"/>
      <c r="D164" s="34"/>
      <c r="E164" s="34"/>
      <c r="F164" s="34"/>
      <c r="G164" s="34"/>
      <c r="H164" s="59"/>
      <c r="I164" s="60" t="s">
        <v>81</v>
      </c>
      <c r="J164" s="61"/>
      <c r="K164" s="81">
        <f>+K163/K162*100</f>
        <v>91.27087319129966</v>
      </c>
      <c r="L164" s="81">
        <f>+L163/L162*100</f>
        <v>34.69961365509937</v>
      </c>
      <c r="M164" s="81">
        <f>+M163/M162*100</f>
        <v>33.230147156303865</v>
      </c>
      <c r="N164" s="19"/>
      <c r="O164" s="81">
        <f>+O163/O162*100</f>
        <v>63.1660096757614</v>
      </c>
      <c r="P164" s="81"/>
      <c r="Q164" s="81">
        <f>+Q163/Q162*100</f>
        <v>0</v>
      </c>
      <c r="R164" s="81"/>
      <c r="S164" s="81">
        <f>+S163/S162*100</f>
        <v>0</v>
      </c>
      <c r="T164" s="81">
        <f>+T163/T162*100</f>
        <v>63.08234420736126</v>
      </c>
      <c r="U164" s="19"/>
      <c r="V164" s="19"/>
      <c r="W164" s="1"/>
    </row>
    <row r="165" spans="1:23" ht="23.25">
      <c r="A165" s="2"/>
      <c r="B165" s="34"/>
      <c r="C165" s="34"/>
      <c r="D165" s="34"/>
      <c r="E165" s="34"/>
      <c r="F165" s="34"/>
      <c r="G165" s="34"/>
      <c r="H165" s="59"/>
      <c r="I165" s="60"/>
      <c r="J165" s="61"/>
      <c r="K165" s="81"/>
      <c r="L165" s="19"/>
      <c r="M165" s="81"/>
      <c r="N165" s="19"/>
      <c r="O165" s="19"/>
      <c r="P165" s="81"/>
      <c r="Q165" s="81"/>
      <c r="R165" s="81"/>
      <c r="S165" s="19"/>
      <c r="T165" s="19"/>
      <c r="U165" s="19"/>
      <c r="V165" s="19"/>
      <c r="W165" s="1"/>
    </row>
    <row r="166" spans="1:23" ht="23.25">
      <c r="A166" s="2"/>
      <c r="B166" s="51"/>
      <c r="C166" s="34"/>
      <c r="D166" s="34"/>
      <c r="E166" s="34"/>
      <c r="F166" s="34"/>
      <c r="G166" s="34" t="s">
        <v>51</v>
      </c>
      <c r="H166" s="59"/>
      <c r="I166" s="60" t="s">
        <v>69</v>
      </c>
      <c r="J166" s="61"/>
      <c r="K166" s="81"/>
      <c r="L166" s="19"/>
      <c r="M166" s="81"/>
      <c r="N166" s="19"/>
      <c r="O166" s="19"/>
      <c r="P166" s="81"/>
      <c r="Q166" s="81"/>
      <c r="R166" s="81"/>
      <c r="S166" s="19"/>
      <c r="T166" s="19"/>
      <c r="U166" s="19"/>
      <c r="V166" s="19"/>
      <c r="W166" s="1"/>
    </row>
    <row r="167" spans="1:23" ht="23.25">
      <c r="A167" s="2"/>
      <c r="B167" s="51"/>
      <c r="C167" s="34"/>
      <c r="D167" s="34"/>
      <c r="E167" s="88"/>
      <c r="F167" s="77"/>
      <c r="G167" s="34"/>
      <c r="H167" s="59"/>
      <c r="I167" s="60" t="s">
        <v>59</v>
      </c>
      <c r="J167" s="61"/>
      <c r="K167" s="81"/>
      <c r="L167" s="19"/>
      <c r="M167" s="81"/>
      <c r="N167" s="19"/>
      <c r="O167" s="19">
        <f>SUM(K167:N167)</f>
        <v>0</v>
      </c>
      <c r="P167" s="81"/>
      <c r="Q167" s="81">
        <v>100</v>
      </c>
      <c r="R167" s="81"/>
      <c r="S167" s="17">
        <f>+P167+Q167+R167</f>
        <v>100</v>
      </c>
      <c r="T167" s="17">
        <f>+O167+S167</f>
        <v>100</v>
      </c>
      <c r="U167" s="17">
        <f>+O167/T167*100</f>
        <v>0</v>
      </c>
      <c r="V167" s="17">
        <f>+S167/T167*100</f>
        <v>100</v>
      </c>
      <c r="W167" s="1"/>
    </row>
    <row r="168" spans="1:23" ht="23.25">
      <c r="A168" s="2"/>
      <c r="B168" s="51"/>
      <c r="C168" s="34"/>
      <c r="D168" s="34"/>
      <c r="E168" s="88"/>
      <c r="F168" s="84"/>
      <c r="G168" s="34"/>
      <c r="H168" s="59"/>
      <c r="I168" s="60" t="s">
        <v>60</v>
      </c>
      <c r="J168" s="61"/>
      <c r="K168" s="81"/>
      <c r="L168" s="19"/>
      <c r="M168" s="81"/>
      <c r="N168" s="19"/>
      <c r="O168" s="19">
        <f>SUM(K168:N168)</f>
        <v>0</v>
      </c>
      <c r="P168" s="81"/>
      <c r="Q168" s="81"/>
      <c r="R168" s="81"/>
      <c r="S168" s="17">
        <f>+P168+Q168+R168</f>
        <v>0</v>
      </c>
      <c r="T168" s="17">
        <f>+O168+S168</f>
        <v>0</v>
      </c>
      <c r="U168" s="19"/>
      <c r="V168" s="19"/>
      <c r="W168" s="1"/>
    </row>
    <row r="169" spans="1:23" ht="23.25">
      <c r="A169" s="2"/>
      <c r="B169" s="51"/>
      <c r="C169" s="84"/>
      <c r="D169" s="84"/>
      <c r="E169" s="88"/>
      <c r="F169" s="84"/>
      <c r="G169" s="34"/>
      <c r="H169" s="59"/>
      <c r="I169" s="60" t="s">
        <v>81</v>
      </c>
      <c r="J169" s="61"/>
      <c r="K169" s="81"/>
      <c r="L169" s="19"/>
      <c r="M169" s="81"/>
      <c r="N169" s="19"/>
      <c r="O169" s="81"/>
      <c r="P169" s="81"/>
      <c r="Q169" s="81"/>
      <c r="R169" s="81"/>
      <c r="S169" s="81">
        <f>+S168/S167*100</f>
        <v>0</v>
      </c>
      <c r="T169" s="81">
        <f>+T168/T167*100</f>
        <v>0</v>
      </c>
      <c r="U169" s="19"/>
      <c r="V169" s="19"/>
      <c r="W169" s="1"/>
    </row>
    <row r="170" spans="1:23" ht="23.25">
      <c r="A170" s="2"/>
      <c r="B170" s="51"/>
      <c r="C170" s="84"/>
      <c r="D170" s="84"/>
      <c r="E170" s="84"/>
      <c r="F170" s="34"/>
      <c r="G170" s="34"/>
      <c r="H170" s="59"/>
      <c r="I170" s="60"/>
      <c r="J170" s="61"/>
      <c r="K170" s="81"/>
      <c r="L170" s="19"/>
      <c r="M170" s="81"/>
      <c r="N170" s="19"/>
      <c r="O170" s="19"/>
      <c r="P170" s="81"/>
      <c r="Q170" s="81"/>
      <c r="R170" s="81"/>
      <c r="S170" s="19">
        <f>SUM(P170:R170)</f>
        <v>0</v>
      </c>
      <c r="T170" s="19"/>
      <c r="U170" s="19"/>
      <c r="V170" s="19"/>
      <c r="W170" s="1"/>
    </row>
    <row r="171" spans="1:23" ht="23.25">
      <c r="A171" s="2"/>
      <c r="B171" s="51"/>
      <c r="C171" s="51"/>
      <c r="D171" s="51"/>
      <c r="E171" s="51"/>
      <c r="F171" s="34"/>
      <c r="G171" s="34" t="s">
        <v>49</v>
      </c>
      <c r="H171" s="59"/>
      <c r="I171" s="60" t="s">
        <v>64</v>
      </c>
      <c r="J171" s="61"/>
      <c r="K171" s="81"/>
      <c r="L171" s="81"/>
      <c r="M171" s="81"/>
      <c r="N171" s="19"/>
      <c r="O171" s="81"/>
      <c r="P171" s="81"/>
      <c r="Q171" s="81"/>
      <c r="R171" s="81"/>
      <c r="S171" s="81"/>
      <c r="T171" s="81"/>
      <c r="U171" s="19"/>
      <c r="V171" s="19"/>
      <c r="W171" s="1"/>
    </row>
    <row r="172" spans="1:23" ht="23.25">
      <c r="A172" s="2"/>
      <c r="B172" s="51"/>
      <c r="C172" s="51"/>
      <c r="D172" s="51"/>
      <c r="E172" s="51"/>
      <c r="F172" s="84"/>
      <c r="G172" s="84"/>
      <c r="H172" s="60"/>
      <c r="I172" s="60" t="s">
        <v>63</v>
      </c>
      <c r="J172" s="61"/>
      <c r="K172" s="81"/>
      <c r="L172" s="19"/>
      <c r="M172" s="81"/>
      <c r="N172" s="19"/>
      <c r="O172" s="19"/>
      <c r="P172" s="81"/>
      <c r="Q172" s="81"/>
      <c r="R172" s="81"/>
      <c r="S172" s="19"/>
      <c r="T172" s="19"/>
      <c r="U172" s="19"/>
      <c r="V172" s="19"/>
      <c r="W172" s="1"/>
    </row>
    <row r="173" spans="1:23" ht="23.25">
      <c r="A173" s="2"/>
      <c r="B173" s="51"/>
      <c r="C173" s="84"/>
      <c r="D173" s="84"/>
      <c r="E173" s="84"/>
      <c r="F173" s="51"/>
      <c r="G173" s="84"/>
      <c r="H173" s="60"/>
      <c r="I173" s="60" t="s">
        <v>59</v>
      </c>
      <c r="J173" s="61"/>
      <c r="K173" s="81">
        <v>38331.944</v>
      </c>
      <c r="L173" s="19">
        <v>21980.36</v>
      </c>
      <c r="M173" s="81">
        <v>15086</v>
      </c>
      <c r="N173" s="19"/>
      <c r="O173" s="19">
        <f>SUM(K173:N173)</f>
        <v>75398.304</v>
      </c>
      <c r="P173" s="17"/>
      <c r="Q173" s="17"/>
      <c r="R173" s="17"/>
      <c r="S173" s="17">
        <f>+P173+Q173+R173</f>
        <v>0</v>
      </c>
      <c r="T173" s="17">
        <f>+O173+S173</f>
        <v>75398.304</v>
      </c>
      <c r="U173" s="17">
        <f>+O173/T173*100</f>
        <v>100</v>
      </c>
      <c r="V173" s="17">
        <f>+S173/T173*100</f>
        <v>0</v>
      </c>
      <c r="W173" s="1"/>
    </row>
    <row r="174" spans="1:23" ht="23.25">
      <c r="A174" s="2"/>
      <c r="B174" s="51"/>
      <c r="C174" s="51"/>
      <c r="D174" s="51"/>
      <c r="E174" s="51"/>
      <c r="F174" s="51"/>
      <c r="G174" s="84"/>
      <c r="H174" s="60"/>
      <c r="I174" s="60" t="s">
        <v>60</v>
      </c>
      <c r="J174" s="61"/>
      <c r="K174" s="81">
        <v>34985.9</v>
      </c>
      <c r="L174" s="19">
        <v>7627.1</v>
      </c>
      <c r="M174" s="81">
        <v>5013.1</v>
      </c>
      <c r="N174" s="19"/>
      <c r="O174" s="19">
        <f>SUM(K174:N174)</f>
        <v>47626.1</v>
      </c>
      <c r="P174" s="81"/>
      <c r="Q174" s="81"/>
      <c r="R174" s="81"/>
      <c r="S174" s="17">
        <f>+P174+Q174+R174</f>
        <v>0</v>
      </c>
      <c r="T174" s="17">
        <f>+O174+S174</f>
        <v>47626.1</v>
      </c>
      <c r="U174" s="17">
        <f>+O174/T174*100</f>
        <v>100</v>
      </c>
      <c r="V174" s="17">
        <f>+S174/T174*100</f>
        <v>0</v>
      </c>
      <c r="W174" s="1"/>
    </row>
    <row r="175" spans="1:23" ht="23.25">
      <c r="A175" s="2"/>
      <c r="B175" s="51"/>
      <c r="C175" s="51"/>
      <c r="D175" s="51"/>
      <c r="E175" s="51"/>
      <c r="F175" s="51"/>
      <c r="G175" s="34"/>
      <c r="H175" s="59"/>
      <c r="I175" s="60" t="s">
        <v>81</v>
      </c>
      <c r="J175" s="61"/>
      <c r="K175" s="81">
        <f>+K174/K173*100</f>
        <v>91.27087319129966</v>
      </c>
      <c r="L175" s="81">
        <f>+L174/L173*100</f>
        <v>34.69961365509937</v>
      </c>
      <c r="M175" s="81">
        <f>+M174/M173*100</f>
        <v>33.230147156303865</v>
      </c>
      <c r="N175" s="19"/>
      <c r="O175" s="81">
        <f>+O174/O173*100</f>
        <v>63.1660096757614</v>
      </c>
      <c r="P175" s="81"/>
      <c r="Q175" s="81"/>
      <c r="R175" s="81"/>
      <c r="S175" s="81"/>
      <c r="T175" s="81">
        <f>+T174/T173*100</f>
        <v>63.1660096757614</v>
      </c>
      <c r="U175" s="19"/>
      <c r="V175" s="19"/>
      <c r="W175" s="1"/>
    </row>
    <row r="176" spans="1:23" ht="23.25">
      <c r="A176" s="2"/>
      <c r="B176" s="51"/>
      <c r="C176" s="51"/>
      <c r="D176" s="51"/>
      <c r="E176" s="51"/>
      <c r="F176" s="51"/>
      <c r="G176" s="51"/>
      <c r="H176" s="59"/>
      <c r="I176" s="60"/>
      <c r="J176" s="61"/>
      <c r="K176" s="81"/>
      <c r="L176" s="19"/>
      <c r="M176" s="81"/>
      <c r="N176" s="19"/>
      <c r="O176" s="19"/>
      <c r="P176" s="81"/>
      <c r="Q176" s="81"/>
      <c r="R176" s="81"/>
      <c r="S176" s="19"/>
      <c r="T176" s="19"/>
      <c r="U176" s="19"/>
      <c r="V176" s="19"/>
      <c r="W176" s="1"/>
    </row>
    <row r="177" spans="1:23" ht="23.25">
      <c r="A177" s="2"/>
      <c r="B177" s="51"/>
      <c r="C177" s="51"/>
      <c r="D177" s="51"/>
      <c r="E177" s="51"/>
      <c r="F177" s="51"/>
      <c r="G177" s="51"/>
      <c r="H177" s="59"/>
      <c r="I177" s="60"/>
      <c r="J177" s="61"/>
      <c r="K177" s="81"/>
      <c r="L177" s="19"/>
      <c r="M177" s="81"/>
      <c r="N177" s="19"/>
      <c r="O177" s="19"/>
      <c r="P177" s="81"/>
      <c r="Q177" s="81"/>
      <c r="R177" s="81"/>
      <c r="S177" s="19"/>
      <c r="T177" s="19"/>
      <c r="U177" s="19"/>
      <c r="V177" s="19"/>
      <c r="W177" s="1"/>
    </row>
    <row r="178" spans="1:23" ht="23.25">
      <c r="A178" s="2"/>
      <c r="B178" s="51"/>
      <c r="C178" s="51"/>
      <c r="D178" s="51"/>
      <c r="E178" s="51"/>
      <c r="F178" s="51"/>
      <c r="G178" s="51"/>
      <c r="H178" s="59"/>
      <c r="I178" s="60"/>
      <c r="J178" s="61"/>
      <c r="K178" s="81"/>
      <c r="L178" s="19"/>
      <c r="M178" s="81"/>
      <c r="N178" s="19"/>
      <c r="O178" s="19"/>
      <c r="P178" s="81"/>
      <c r="Q178" s="81"/>
      <c r="R178" s="81"/>
      <c r="S178" s="19"/>
      <c r="T178" s="19"/>
      <c r="U178" s="19"/>
      <c r="V178" s="19"/>
      <c r="W178" s="1"/>
    </row>
    <row r="179" spans="1:23" ht="23.25">
      <c r="A179" s="2"/>
      <c r="B179" s="51"/>
      <c r="C179" s="51"/>
      <c r="D179" s="51"/>
      <c r="E179" s="51"/>
      <c r="F179" s="51"/>
      <c r="G179" s="51"/>
      <c r="H179" s="59"/>
      <c r="I179" s="60"/>
      <c r="J179" s="61"/>
      <c r="K179" s="81"/>
      <c r="L179" s="19"/>
      <c r="M179" s="81"/>
      <c r="N179" s="19"/>
      <c r="O179" s="19"/>
      <c r="P179" s="81"/>
      <c r="Q179" s="81"/>
      <c r="R179" s="81"/>
      <c r="S179" s="19"/>
      <c r="T179" s="19"/>
      <c r="U179" s="19"/>
      <c r="V179" s="19"/>
      <c r="W179" s="1"/>
    </row>
    <row r="180" spans="1:23" ht="23.25">
      <c r="A180" s="2"/>
      <c r="B180" s="86"/>
      <c r="C180" s="86"/>
      <c r="D180" s="86"/>
      <c r="E180" s="86"/>
      <c r="F180" s="86"/>
      <c r="G180" s="86"/>
      <c r="H180" s="65"/>
      <c r="I180" s="66"/>
      <c r="J180" s="67"/>
      <c r="K180" s="82"/>
      <c r="L180" s="58"/>
      <c r="M180" s="82"/>
      <c r="N180" s="58"/>
      <c r="O180" s="58"/>
      <c r="P180" s="82"/>
      <c r="Q180" s="82"/>
      <c r="R180" s="82"/>
      <c r="S180" s="58"/>
      <c r="T180" s="58"/>
      <c r="U180" s="58"/>
      <c r="V180" s="58"/>
      <c r="W180" s="1"/>
    </row>
    <row r="181" spans="1:23" ht="23.25">
      <c r="A181" s="1" t="s">
        <v>22</v>
      </c>
      <c r="B181" s="70"/>
      <c r="C181" s="70"/>
      <c r="D181" s="70"/>
      <c r="E181" s="70"/>
      <c r="F181" s="70"/>
      <c r="G181" s="77"/>
      <c r="H181" s="68"/>
      <c r="I181" s="68"/>
      <c r="J181" s="6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4"/>
      <c r="V181" s="74"/>
      <c r="W181" s="69" t="s">
        <v>22</v>
      </c>
    </row>
    <row r="182" spans="2:23" ht="23.25"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 t="s">
        <v>22</v>
      </c>
    </row>
    <row r="65349" spans="1:23" ht="23.25">
      <c r="A65349" s="69"/>
      <c r="B65349" s="70"/>
      <c r="C65349" s="70"/>
      <c r="D65349" s="70"/>
      <c r="E65349" s="70"/>
      <c r="F65349" s="70"/>
      <c r="G65349" s="70"/>
      <c r="H65349" s="70"/>
      <c r="I65349" s="70"/>
      <c r="J65349" s="70"/>
      <c r="K65349" s="69"/>
      <c r="L65349" s="69"/>
      <c r="M65349" s="69"/>
      <c r="N65349" s="69"/>
      <c r="O65349" s="69"/>
      <c r="P65349" s="69"/>
      <c r="Q65349" s="69"/>
      <c r="R65349" s="69"/>
      <c r="S65349" s="69"/>
      <c r="T65349" s="69"/>
      <c r="U65349" s="69"/>
      <c r="V65349" s="69"/>
      <c r="W65349" s="69"/>
    </row>
    <row r="65350" spans="1:23" ht="23.25">
      <c r="A65350" s="69"/>
      <c r="B65350" s="71"/>
      <c r="C65350" s="71"/>
      <c r="D65350" s="71"/>
      <c r="E65350" s="71"/>
      <c r="F65350" s="71"/>
      <c r="G65350" s="70"/>
      <c r="H65350" s="70"/>
      <c r="I65350" s="70"/>
      <c r="J65350" s="70"/>
      <c r="K65350" s="69"/>
      <c r="L65350" s="69"/>
      <c r="M65350" s="69"/>
      <c r="N65350" s="69"/>
      <c r="O65350" s="69"/>
      <c r="P65350" s="69"/>
      <c r="Q65350" s="69"/>
      <c r="R65350" s="69"/>
      <c r="S65350" s="72"/>
      <c r="T65350" s="72"/>
      <c r="U65350" s="72"/>
      <c r="V65350" s="72"/>
      <c r="W65350" s="69"/>
    </row>
    <row r="65351" spans="1:23" ht="23.25">
      <c r="A65351" s="69"/>
      <c r="B65351" s="14"/>
      <c r="C65351" s="14"/>
      <c r="D65351" s="14"/>
      <c r="E65351" s="14"/>
      <c r="F65351" s="14"/>
      <c r="G65351" s="14"/>
      <c r="H65351" s="70"/>
      <c r="I65351" s="70"/>
      <c r="J65351" s="70"/>
      <c r="K65351" s="73"/>
      <c r="L65351" s="73"/>
      <c r="M65351" s="73"/>
      <c r="N65351" s="73"/>
      <c r="O65351" s="73"/>
      <c r="P65351" s="73"/>
      <c r="Q65351" s="73"/>
      <c r="R65351" s="73"/>
      <c r="S65351" s="73"/>
      <c r="T65351" s="73"/>
      <c r="U65351" s="73"/>
      <c r="V65351" s="73"/>
      <c r="W65351" s="69"/>
    </row>
    <row r="65352" spans="1:23" ht="23.25">
      <c r="A65352" s="69"/>
      <c r="B65352" s="14"/>
      <c r="C65352" s="14"/>
      <c r="D65352" s="14"/>
      <c r="E65352" s="14"/>
      <c r="F65352" s="14"/>
      <c r="G65352" s="14"/>
      <c r="H65352" s="70"/>
      <c r="I65352" s="70"/>
      <c r="J65352" s="70"/>
      <c r="K65352" s="74"/>
      <c r="L65352" s="74"/>
      <c r="M65352" s="74"/>
      <c r="N65352" s="75"/>
      <c r="O65352" s="74"/>
      <c r="P65352" s="74"/>
      <c r="Q65352" s="74"/>
      <c r="R65352" s="75"/>
      <c r="S65352" s="74"/>
      <c r="T65352" s="74"/>
      <c r="U65352" s="76"/>
      <c r="V65352" s="76"/>
      <c r="W65352" s="69"/>
    </row>
    <row r="65353" spans="1:23" ht="23.25">
      <c r="A65353" s="69"/>
      <c r="B65353" s="70"/>
      <c r="C65353" s="70"/>
      <c r="D65353" s="70"/>
      <c r="E65353" s="70"/>
      <c r="F65353" s="70"/>
      <c r="G65353" s="70"/>
      <c r="H65353" s="70"/>
      <c r="I65353" s="77"/>
      <c r="J65353" s="70"/>
      <c r="K65353" s="75"/>
      <c r="L65353" s="75"/>
      <c r="M65353" s="75"/>
      <c r="N65353" s="75"/>
      <c r="O65353" s="74"/>
      <c r="P65353" s="75"/>
      <c r="Q65353" s="75"/>
      <c r="R65353" s="75"/>
      <c r="S65353" s="74"/>
      <c r="T65353" s="74"/>
      <c r="U65353" s="74"/>
      <c r="V65353" s="75"/>
      <c r="W65353" s="69"/>
    </row>
    <row r="65354" spans="1:23" ht="23.25">
      <c r="A65354" s="69"/>
      <c r="B65354" s="77"/>
      <c r="C65354" s="77"/>
      <c r="D65354" s="77"/>
      <c r="E65354" s="77"/>
      <c r="F65354" s="77"/>
      <c r="G65354" s="77"/>
      <c r="H65354" s="70"/>
      <c r="I65354" s="77"/>
      <c r="J65354" s="70"/>
      <c r="K65354" s="75"/>
      <c r="L65354" s="75"/>
      <c r="M65354" s="75"/>
      <c r="N65354" s="75"/>
      <c r="O65354" s="75"/>
      <c r="P65354" s="75"/>
      <c r="Q65354" s="75"/>
      <c r="R65354" s="75"/>
      <c r="S65354" s="75"/>
      <c r="T65354" s="75"/>
      <c r="U65354" s="75"/>
      <c r="V65354" s="75"/>
      <c r="W65354" s="69"/>
    </row>
    <row r="65355" spans="1:23" ht="23.25">
      <c r="A65355" s="69"/>
      <c r="B65355" s="70"/>
      <c r="C65355" s="70"/>
      <c r="D65355" s="70"/>
      <c r="E65355" s="70"/>
      <c r="F65355" s="70"/>
      <c r="G65355" s="70"/>
      <c r="H65355" s="70"/>
      <c r="I65355" s="70"/>
      <c r="J65355" s="70"/>
      <c r="K65355" s="74"/>
      <c r="L65355" s="75"/>
      <c r="M65355" s="74"/>
      <c r="N65355" s="75"/>
      <c r="O65355" s="74"/>
      <c r="P65355" s="75"/>
      <c r="Q65355" s="74"/>
      <c r="R65355" s="75"/>
      <c r="S65355" s="74"/>
      <c r="T65355" s="74"/>
      <c r="U65355" s="74"/>
      <c r="V65355" s="76"/>
      <c r="W65355" s="69"/>
    </row>
    <row r="65356" spans="1:23" ht="23.25">
      <c r="A65356" s="70"/>
      <c r="B65356" s="70"/>
      <c r="C65356" s="70"/>
      <c r="D65356" s="70"/>
      <c r="E65356" s="70"/>
      <c r="F65356" s="70"/>
      <c r="G65356" s="70"/>
      <c r="H65356" s="68"/>
      <c r="I65356" s="68"/>
      <c r="J65356" s="68"/>
      <c r="K65356" s="78"/>
      <c r="L65356" s="78"/>
      <c r="M65356" s="78"/>
      <c r="N65356" s="78"/>
      <c r="O65356" s="78"/>
      <c r="P65356" s="78"/>
      <c r="Q65356" s="78"/>
      <c r="R65356" s="78"/>
      <c r="S65356" s="78"/>
      <c r="T65356" s="78"/>
      <c r="U65356" s="74"/>
      <c r="V65356" s="74"/>
      <c r="W65356" s="69"/>
    </row>
    <row r="65357" spans="1:23" ht="23.25">
      <c r="A65357" s="70"/>
      <c r="B65357" s="70"/>
      <c r="C65357" s="70"/>
      <c r="D65357" s="70"/>
      <c r="E65357" s="70"/>
      <c r="F65357" s="70"/>
      <c r="G65357" s="77"/>
      <c r="H65357" s="68"/>
      <c r="I65357" s="68"/>
      <c r="J65357" s="68"/>
      <c r="K65357" s="78"/>
      <c r="L65357" s="78"/>
      <c r="M65357" s="78"/>
      <c r="N65357" s="78"/>
      <c r="O65357" s="78"/>
      <c r="P65357" s="78"/>
      <c r="Q65357" s="78"/>
      <c r="R65357" s="78"/>
      <c r="S65357" s="78"/>
      <c r="T65357" s="78"/>
      <c r="U65357" s="74"/>
      <c r="V65357" s="74"/>
      <c r="W65357" s="69"/>
    </row>
    <row r="65358" spans="1:23" ht="23.25">
      <c r="A65358" s="1"/>
      <c r="B65358" s="48" t="s">
        <v>0</v>
      </c>
      <c r="C65358" s="48"/>
      <c r="D65358" s="48"/>
      <c r="E65358" s="48"/>
      <c r="F65358" s="48"/>
      <c r="G65358" s="2"/>
      <c r="H65358" s="2"/>
      <c r="I65358" s="2"/>
      <c r="J65358" s="2"/>
      <c r="K65358" s="1"/>
      <c r="L65358" s="1"/>
      <c r="M65358" s="1"/>
      <c r="N65358" s="1"/>
      <c r="O65358" s="1"/>
      <c r="P65358" s="1"/>
      <c r="Q65358" s="1"/>
      <c r="R65358" s="1"/>
      <c r="S65358" s="4"/>
      <c r="T65358" s="4"/>
      <c r="U65358" s="4"/>
      <c r="V65358" s="4" t="s">
        <v>21</v>
      </c>
      <c r="W65358" s="1"/>
    </row>
    <row r="65359" spans="1:23" ht="23.25">
      <c r="A65359" s="1"/>
      <c r="B65359" s="53" t="s">
        <v>32</v>
      </c>
      <c r="C65359" s="54"/>
      <c r="D65359" s="54"/>
      <c r="E65359" s="54"/>
      <c r="F65359" s="54"/>
      <c r="G65359" s="54"/>
      <c r="H65359" s="7"/>
      <c r="I65359" s="8"/>
      <c r="J65359" s="49"/>
      <c r="K65359" s="10" t="s">
        <v>1</v>
      </c>
      <c r="L65359" s="10"/>
      <c r="M65359" s="10"/>
      <c r="N65359" s="10"/>
      <c r="O65359" s="10"/>
      <c r="P65359" s="11" t="s">
        <v>2</v>
      </c>
      <c r="Q65359" s="10"/>
      <c r="R65359" s="10"/>
      <c r="S65359" s="10"/>
      <c r="T65359" s="11" t="s">
        <v>34</v>
      </c>
      <c r="U65359" s="10"/>
      <c r="V65359" s="12"/>
      <c r="W65359" s="1"/>
    </row>
    <row r="65360" spans="1:23" ht="23.25">
      <c r="A65360" s="1"/>
      <c r="B65360" s="13" t="s">
        <v>33</v>
      </c>
      <c r="C65360" s="14"/>
      <c r="D65360" s="14"/>
      <c r="E65360" s="14"/>
      <c r="F65360" s="14"/>
      <c r="G65360" s="15"/>
      <c r="H65360" s="16"/>
      <c r="I65360" s="2"/>
      <c r="J65360" s="47"/>
      <c r="K65360" s="18"/>
      <c r="L65360" s="19"/>
      <c r="M65360" s="20"/>
      <c r="N65360" s="21"/>
      <c r="O65360" s="22"/>
      <c r="P65360" s="23"/>
      <c r="Q65360" s="18"/>
      <c r="R65360" s="24"/>
      <c r="S65360" s="22"/>
      <c r="T65360" s="22"/>
      <c r="U65360" s="25" t="s">
        <v>3</v>
      </c>
      <c r="V65360" s="26"/>
      <c r="W65360" s="1"/>
    </row>
    <row r="65361" spans="1:23" ht="23.25">
      <c r="A65361" s="1"/>
      <c r="B65361" s="16"/>
      <c r="C65361" s="27"/>
      <c r="D65361" s="27"/>
      <c r="E65361" s="27"/>
      <c r="F65361" s="28"/>
      <c r="G65361" s="27"/>
      <c r="H65361" s="16"/>
      <c r="I65361" s="29" t="s">
        <v>4</v>
      </c>
      <c r="J65361" s="47"/>
      <c r="K65361" s="30" t="s">
        <v>5</v>
      </c>
      <c r="L65361" s="31" t="s">
        <v>6</v>
      </c>
      <c r="M65361" s="32" t="s">
        <v>5</v>
      </c>
      <c r="N65361" s="21" t="s">
        <v>7</v>
      </c>
      <c r="O65361" s="19"/>
      <c r="P65361" s="33" t="s">
        <v>8</v>
      </c>
      <c r="Q65361" s="30" t="s">
        <v>9</v>
      </c>
      <c r="R65361" s="24" t="s">
        <v>29</v>
      </c>
      <c r="S65361" s="22"/>
      <c r="T65361" s="22"/>
      <c r="U65361" s="22"/>
      <c r="V65361" s="31"/>
      <c r="W65361" s="1"/>
    </row>
    <row r="65362" spans="1:23" ht="23.25">
      <c r="A65362" s="1"/>
      <c r="B65362" s="34" t="s">
        <v>23</v>
      </c>
      <c r="C65362" s="34" t="s">
        <v>24</v>
      </c>
      <c r="D65362" s="34" t="s">
        <v>25</v>
      </c>
      <c r="E65362" s="34" t="s">
        <v>26</v>
      </c>
      <c r="F65362" s="34" t="s">
        <v>27</v>
      </c>
      <c r="G65362" s="34" t="s">
        <v>28</v>
      </c>
      <c r="H65362" s="16"/>
      <c r="I65362" s="29"/>
      <c r="J65362" s="47"/>
      <c r="K65362" s="30" t="s">
        <v>10</v>
      </c>
      <c r="L65362" s="31" t="s">
        <v>11</v>
      </c>
      <c r="M65362" s="32" t="s">
        <v>12</v>
      </c>
      <c r="N65362" s="21" t="s">
        <v>13</v>
      </c>
      <c r="O65362" s="31" t="s">
        <v>14</v>
      </c>
      <c r="P65362" s="33" t="s">
        <v>15</v>
      </c>
      <c r="Q65362" s="30" t="s">
        <v>16</v>
      </c>
      <c r="R65362" s="24" t="s">
        <v>30</v>
      </c>
      <c r="S65362" s="21" t="s">
        <v>14</v>
      </c>
      <c r="T65362" s="21" t="s">
        <v>17</v>
      </c>
      <c r="U65362" s="21" t="s">
        <v>18</v>
      </c>
      <c r="V65362" s="31" t="s">
        <v>19</v>
      </c>
      <c r="W65362" s="1"/>
    </row>
    <row r="65363" spans="1:23" ht="23.25">
      <c r="A65363" s="1"/>
      <c r="B65363" s="35"/>
      <c r="C65363" s="35"/>
      <c r="D65363" s="35"/>
      <c r="E65363" s="35"/>
      <c r="F65363" s="35"/>
      <c r="G65363" s="35"/>
      <c r="H65363" s="35"/>
      <c r="I65363" s="36"/>
      <c r="J65363" s="50"/>
      <c r="K65363" s="38"/>
      <c r="L65363" s="39"/>
      <c r="M65363" s="40"/>
      <c r="N65363" s="41"/>
      <c r="O65363" s="42"/>
      <c r="P65363" s="43" t="s">
        <v>20</v>
      </c>
      <c r="Q65363" s="38"/>
      <c r="R65363" s="44"/>
      <c r="S65363" s="42"/>
      <c r="T65363" s="42"/>
      <c r="U65363" s="42"/>
      <c r="V65363" s="45"/>
      <c r="W65363" s="1"/>
    </row>
    <row r="65364" spans="1:23" ht="23.25">
      <c r="A65364" s="2"/>
      <c r="B65364" s="46"/>
      <c r="C65364" s="46"/>
      <c r="D65364" s="46"/>
      <c r="E65364" s="46"/>
      <c r="F65364" s="46"/>
      <c r="G65364" s="46"/>
      <c r="H65364" s="59"/>
      <c r="I65364" s="60"/>
      <c r="J65364" s="61"/>
      <c r="K65364" s="81"/>
      <c r="L65364" s="19"/>
      <c r="M65364" s="81"/>
      <c r="N65364" s="19"/>
      <c r="O65364" s="19"/>
      <c r="P65364" s="81"/>
      <c r="Q65364" s="81"/>
      <c r="R65364" s="81"/>
      <c r="S65364" s="19"/>
      <c r="T65364" s="19"/>
      <c r="U65364" s="19"/>
      <c r="V65364" s="19"/>
      <c r="W65364" s="1"/>
    </row>
    <row r="65365" spans="1:23" ht="23.25">
      <c r="A65365" s="2"/>
      <c r="B65365" s="16"/>
      <c r="C65365" s="16"/>
      <c r="D65365" s="16"/>
      <c r="E65365" s="16"/>
      <c r="F65365" s="16"/>
      <c r="G65365" s="34"/>
      <c r="H65365" s="59"/>
      <c r="I65365" s="60"/>
      <c r="J65365" s="61"/>
      <c r="K65365" s="81"/>
      <c r="L65365" s="19"/>
      <c r="M65365" s="81"/>
      <c r="N65365" s="19"/>
      <c r="O65365" s="19"/>
      <c r="P65365" s="81"/>
      <c r="Q65365" s="81"/>
      <c r="R65365" s="81"/>
      <c r="S65365" s="19"/>
      <c r="T65365" s="19"/>
      <c r="U65365" s="19"/>
      <c r="V65365" s="19"/>
      <c r="W65365" s="1"/>
    </row>
    <row r="65366" spans="1:23" ht="23.25">
      <c r="A65366" s="2"/>
      <c r="B65366" s="16"/>
      <c r="C65366" s="16"/>
      <c r="D65366" s="16"/>
      <c r="E65366" s="16"/>
      <c r="F65366" s="16"/>
      <c r="G65366" s="16"/>
      <c r="H65366" s="59"/>
      <c r="I65366" s="60"/>
      <c r="J65366" s="61"/>
      <c r="K65366" s="81"/>
      <c r="L65366" s="19"/>
      <c r="M65366" s="81"/>
      <c r="N65366" s="19"/>
      <c r="O65366" s="19"/>
      <c r="P65366" s="81"/>
      <c r="Q65366" s="81"/>
      <c r="R65366" s="81"/>
      <c r="S65366" s="19"/>
      <c r="T65366" s="19"/>
      <c r="U65366" s="19"/>
      <c r="V65366" s="19"/>
      <c r="W65366" s="1"/>
    </row>
    <row r="65367" spans="1:23" ht="23.25">
      <c r="A65367" s="2"/>
      <c r="B65367" s="16"/>
      <c r="C65367" s="16"/>
      <c r="D65367" s="16"/>
      <c r="E65367" s="16"/>
      <c r="F65367" s="16"/>
      <c r="G65367" s="16"/>
      <c r="H65367" s="59"/>
      <c r="I65367" s="60"/>
      <c r="J65367" s="61"/>
      <c r="K65367" s="81"/>
      <c r="L65367" s="19"/>
      <c r="M65367" s="81"/>
      <c r="N65367" s="19"/>
      <c r="O65367" s="19"/>
      <c r="P65367" s="81"/>
      <c r="Q65367" s="81"/>
      <c r="R65367" s="81"/>
      <c r="S65367" s="19"/>
      <c r="T65367" s="19"/>
      <c r="U65367" s="19"/>
      <c r="V65367" s="19"/>
      <c r="W65367" s="1"/>
    </row>
    <row r="65368" spans="1:23" ht="23.25">
      <c r="A65368" s="2"/>
      <c r="B65368" s="16"/>
      <c r="C65368" s="16"/>
      <c r="D65368" s="16"/>
      <c r="E65368" s="16"/>
      <c r="F65368" s="16"/>
      <c r="G65368" s="16"/>
      <c r="H65368" s="59"/>
      <c r="I65368" s="60"/>
      <c r="J65368" s="61"/>
      <c r="K65368" s="81"/>
      <c r="L65368" s="19"/>
      <c r="M65368" s="81"/>
      <c r="N65368" s="19"/>
      <c r="O65368" s="19"/>
      <c r="P65368" s="81"/>
      <c r="Q65368" s="81"/>
      <c r="R65368" s="81"/>
      <c r="S65368" s="19"/>
      <c r="T65368" s="19"/>
      <c r="U65368" s="19"/>
      <c r="V65368" s="19"/>
      <c r="W65368" s="1"/>
    </row>
    <row r="65369" spans="1:23" ht="23.25">
      <c r="A65369" s="2"/>
      <c r="B65369" s="16"/>
      <c r="C65369" s="16"/>
      <c r="D65369" s="16"/>
      <c r="E65369" s="16"/>
      <c r="F65369" s="16"/>
      <c r="G65369" s="16"/>
      <c r="H65369" s="59"/>
      <c r="I65369" s="60"/>
      <c r="J65369" s="61"/>
      <c r="K65369" s="81"/>
      <c r="L65369" s="19"/>
      <c r="M65369" s="81"/>
      <c r="N65369" s="19"/>
      <c r="O65369" s="19"/>
      <c r="P65369" s="81"/>
      <c r="Q65369" s="81"/>
      <c r="R65369" s="81"/>
      <c r="S65369" s="19"/>
      <c r="T65369" s="19"/>
      <c r="U65369" s="19"/>
      <c r="V65369" s="19"/>
      <c r="W65369" s="1"/>
    </row>
    <row r="65370" spans="1:23" ht="23.25">
      <c r="A65370" s="2"/>
      <c r="B65370" s="16"/>
      <c r="C65370" s="16"/>
      <c r="D65370" s="16"/>
      <c r="E65370" s="16"/>
      <c r="F65370" s="16"/>
      <c r="G65370" s="16"/>
      <c r="H65370" s="59"/>
      <c r="I65370" s="60"/>
      <c r="J65370" s="61"/>
      <c r="K65370" s="81"/>
      <c r="L65370" s="19"/>
      <c r="M65370" s="81"/>
      <c r="N65370" s="19"/>
      <c r="O65370" s="19"/>
      <c r="P65370" s="81"/>
      <c r="Q65370" s="81"/>
      <c r="R65370" s="81"/>
      <c r="S65370" s="19"/>
      <c r="T65370" s="19"/>
      <c r="U65370" s="19"/>
      <c r="V65370" s="19"/>
      <c r="W65370" s="1"/>
    </row>
    <row r="65371" spans="1:23" ht="23.25">
      <c r="A65371" s="2"/>
      <c r="B65371" s="16"/>
      <c r="C65371" s="16"/>
      <c r="D65371" s="16"/>
      <c r="E65371" s="16"/>
      <c r="F65371" s="16"/>
      <c r="G65371" s="16"/>
      <c r="H65371" s="59"/>
      <c r="I65371" s="60"/>
      <c r="J65371" s="61"/>
      <c r="K65371" s="81"/>
      <c r="L65371" s="19"/>
      <c r="M65371" s="81"/>
      <c r="N65371" s="19"/>
      <c r="O65371" s="19"/>
      <c r="P65371" s="81"/>
      <c r="Q65371" s="81"/>
      <c r="R65371" s="81"/>
      <c r="S65371" s="19"/>
      <c r="T65371" s="19"/>
      <c r="U65371" s="19"/>
      <c r="V65371" s="19"/>
      <c r="W65371" s="1"/>
    </row>
    <row r="65372" spans="1:23" ht="23.25">
      <c r="A65372" s="2"/>
      <c r="B65372" s="16"/>
      <c r="C65372" s="16"/>
      <c r="D65372" s="16"/>
      <c r="E65372" s="16"/>
      <c r="F65372" s="16"/>
      <c r="G65372" s="16"/>
      <c r="H65372" s="59"/>
      <c r="I65372" s="60"/>
      <c r="J65372" s="61"/>
      <c r="K65372" s="81"/>
      <c r="L65372" s="19"/>
      <c r="M65372" s="81"/>
      <c r="N65372" s="19"/>
      <c r="O65372" s="19"/>
      <c r="P65372" s="81"/>
      <c r="Q65372" s="81"/>
      <c r="R65372" s="81"/>
      <c r="S65372" s="19"/>
      <c r="T65372" s="19"/>
      <c r="U65372" s="19"/>
      <c r="V65372" s="19"/>
      <c r="W65372" s="1"/>
    </row>
    <row r="65373" spans="1:23" ht="23.25">
      <c r="A65373" s="2"/>
      <c r="B65373" s="16"/>
      <c r="C65373" s="16"/>
      <c r="D65373" s="16"/>
      <c r="E65373" s="16"/>
      <c r="F65373" s="16"/>
      <c r="G65373" s="16"/>
      <c r="H65373" s="59"/>
      <c r="I65373" s="60"/>
      <c r="J65373" s="61"/>
      <c r="K65373" s="81"/>
      <c r="L65373" s="19"/>
      <c r="M65373" s="81"/>
      <c r="N65373" s="19"/>
      <c r="O65373" s="19"/>
      <c r="P65373" s="81"/>
      <c r="Q65373" s="81"/>
      <c r="R65373" s="81"/>
      <c r="S65373" s="19"/>
      <c r="T65373" s="19"/>
      <c r="U65373" s="19"/>
      <c r="V65373" s="19"/>
      <c r="W65373" s="1"/>
    </row>
    <row r="65374" spans="1:23" ht="23.25">
      <c r="A65374" s="2"/>
      <c r="B65374" s="16"/>
      <c r="C65374" s="16"/>
      <c r="D65374" s="16"/>
      <c r="E65374" s="16"/>
      <c r="F65374" s="16"/>
      <c r="G65374" s="16"/>
      <c r="H65374" s="59"/>
      <c r="I65374" s="60"/>
      <c r="J65374" s="61"/>
      <c r="K65374" s="81"/>
      <c r="L65374" s="19"/>
      <c r="M65374" s="81"/>
      <c r="N65374" s="19"/>
      <c r="O65374" s="19"/>
      <c r="P65374" s="81"/>
      <c r="Q65374" s="81"/>
      <c r="R65374" s="81"/>
      <c r="S65374" s="19"/>
      <c r="T65374" s="19"/>
      <c r="U65374" s="19"/>
      <c r="V65374" s="19"/>
      <c r="W65374" s="1"/>
    </row>
    <row r="65375" spans="1:23" ht="23.25">
      <c r="A65375" s="2"/>
      <c r="B65375" s="16"/>
      <c r="C65375" s="16"/>
      <c r="D65375" s="16"/>
      <c r="E65375" s="16"/>
      <c r="F65375" s="16"/>
      <c r="G65375" s="16"/>
      <c r="H65375" s="59"/>
      <c r="I65375" s="60"/>
      <c r="J65375" s="61"/>
      <c r="K65375" s="81"/>
      <c r="L65375" s="19"/>
      <c r="M65375" s="81"/>
      <c r="N65375" s="19"/>
      <c r="O65375" s="19"/>
      <c r="P65375" s="81"/>
      <c r="Q65375" s="81"/>
      <c r="R65375" s="81"/>
      <c r="S65375" s="19"/>
      <c r="T65375" s="19"/>
      <c r="U65375" s="19"/>
      <c r="V65375" s="19"/>
      <c r="W65375" s="1"/>
    </row>
    <row r="65376" spans="1:23" ht="23.25">
      <c r="A65376" s="2"/>
      <c r="B65376" s="16"/>
      <c r="C65376" s="16"/>
      <c r="D65376" s="16"/>
      <c r="E65376" s="16"/>
      <c r="F65376" s="16"/>
      <c r="G65376" s="16"/>
      <c r="H65376" s="59"/>
      <c r="I65376" s="60"/>
      <c r="J65376" s="61"/>
      <c r="K65376" s="81"/>
      <c r="L65376" s="19"/>
      <c r="M65376" s="81"/>
      <c r="N65376" s="19"/>
      <c r="O65376" s="19"/>
      <c r="P65376" s="81"/>
      <c r="Q65376" s="81"/>
      <c r="R65376" s="81"/>
      <c r="S65376" s="19"/>
      <c r="T65376" s="19"/>
      <c r="U65376" s="19"/>
      <c r="V65376" s="19"/>
      <c r="W65376" s="1"/>
    </row>
    <row r="65377" spans="1:23" ht="23.25">
      <c r="A65377" s="2"/>
      <c r="B65377" s="16"/>
      <c r="C65377" s="16"/>
      <c r="D65377" s="16"/>
      <c r="E65377" s="16"/>
      <c r="F65377" s="16"/>
      <c r="G65377" s="16"/>
      <c r="H65377" s="59"/>
      <c r="I65377" s="60"/>
      <c r="J65377" s="61"/>
      <c r="K65377" s="81"/>
      <c r="L65377" s="19"/>
      <c r="M65377" s="81"/>
      <c r="N65377" s="19"/>
      <c r="O65377" s="19"/>
      <c r="P65377" s="81"/>
      <c r="Q65377" s="81"/>
      <c r="R65377" s="81"/>
      <c r="S65377" s="19"/>
      <c r="T65377" s="19"/>
      <c r="U65377" s="19"/>
      <c r="V65377" s="19"/>
      <c r="W65377" s="1"/>
    </row>
    <row r="65378" spans="1:23" ht="23.25">
      <c r="A65378" s="2"/>
      <c r="B65378" s="46"/>
      <c r="C65378" s="47"/>
      <c r="D65378" s="47"/>
      <c r="E65378" s="47"/>
      <c r="F65378" s="47"/>
      <c r="G65378" s="47"/>
      <c r="H65378" s="60"/>
      <c r="I65378" s="60"/>
      <c r="J65378" s="61"/>
      <c r="K65378" s="17"/>
      <c r="L65378" s="17"/>
      <c r="M65378" s="17"/>
      <c r="N65378" s="17"/>
      <c r="O65378" s="17"/>
      <c r="P65378" s="17"/>
      <c r="Q65378" s="17"/>
      <c r="R65378" s="17"/>
      <c r="S65378" s="17"/>
      <c r="T65378" s="17"/>
      <c r="U65378" s="17"/>
      <c r="V65378" s="17"/>
      <c r="W65378" s="1"/>
    </row>
    <row r="65379" spans="1:23" ht="23.25">
      <c r="A65379" s="2"/>
      <c r="B65379" s="16"/>
      <c r="C65379" s="16"/>
      <c r="D65379" s="16"/>
      <c r="E65379" s="16"/>
      <c r="F65379" s="16"/>
      <c r="G65379" s="16"/>
      <c r="H65379" s="59"/>
      <c r="I65379" s="60"/>
      <c r="J65379" s="61"/>
      <c r="K65379" s="81"/>
      <c r="L65379" s="19"/>
      <c r="M65379" s="81"/>
      <c r="N65379" s="19"/>
      <c r="O65379" s="19"/>
      <c r="P65379" s="81"/>
      <c r="Q65379" s="81"/>
      <c r="R65379" s="81"/>
      <c r="S65379" s="19"/>
      <c r="T65379" s="19"/>
      <c r="U65379" s="19"/>
      <c r="V65379" s="19"/>
      <c r="W65379" s="1"/>
    </row>
    <row r="65380" spans="1:23" ht="23.25">
      <c r="A65380" s="2"/>
      <c r="B65380" s="16"/>
      <c r="C65380" s="16"/>
      <c r="D65380" s="16"/>
      <c r="E65380" s="16"/>
      <c r="F65380" s="16"/>
      <c r="G65380" s="16"/>
      <c r="H65380" s="59"/>
      <c r="I65380" s="60"/>
      <c r="J65380" s="61"/>
      <c r="K65380" s="81"/>
      <c r="L65380" s="19"/>
      <c r="M65380" s="81"/>
      <c r="N65380" s="19"/>
      <c r="O65380" s="19"/>
      <c r="P65380" s="81"/>
      <c r="Q65380" s="81"/>
      <c r="R65380" s="81"/>
      <c r="S65380" s="19"/>
      <c r="T65380" s="19"/>
      <c r="U65380" s="19"/>
      <c r="V65380" s="19"/>
      <c r="W65380" s="1"/>
    </row>
    <row r="65381" spans="1:23" ht="23.25">
      <c r="A65381" s="2"/>
      <c r="B65381" s="16"/>
      <c r="C65381" s="16"/>
      <c r="D65381" s="16"/>
      <c r="E65381" s="16"/>
      <c r="F65381" s="16"/>
      <c r="G65381" s="16"/>
      <c r="H65381" s="59"/>
      <c r="I65381" s="60"/>
      <c r="J65381" s="61"/>
      <c r="K65381" s="81"/>
      <c r="L65381" s="19"/>
      <c r="M65381" s="81"/>
      <c r="N65381" s="19"/>
      <c r="O65381" s="19"/>
      <c r="P65381" s="81"/>
      <c r="Q65381" s="81"/>
      <c r="R65381" s="81"/>
      <c r="S65381" s="19"/>
      <c r="T65381" s="19"/>
      <c r="U65381" s="19"/>
      <c r="V65381" s="19"/>
      <c r="W65381" s="1"/>
    </row>
    <row r="65382" spans="1:23" ht="23.25">
      <c r="A65382" s="2"/>
      <c r="B65382" s="16"/>
      <c r="C65382" s="16"/>
      <c r="D65382" s="16"/>
      <c r="E65382" s="16"/>
      <c r="F65382" s="16"/>
      <c r="G65382" s="16"/>
      <c r="H65382" s="59"/>
      <c r="I65382" s="60"/>
      <c r="J65382" s="61"/>
      <c r="K65382" s="17"/>
      <c r="L65382" s="17"/>
      <c r="M65382" s="17"/>
      <c r="N65382" s="17"/>
      <c r="O65382" s="17"/>
      <c r="P65382" s="17"/>
      <c r="Q65382" s="17"/>
      <c r="R65382" s="17"/>
      <c r="S65382" s="17"/>
      <c r="T65382" s="17"/>
      <c r="U65382" s="17"/>
      <c r="V65382" s="17"/>
      <c r="W65382" s="1"/>
    </row>
    <row r="65383" spans="1:23" ht="23.25">
      <c r="A65383" s="2"/>
      <c r="B65383" s="16"/>
      <c r="C65383" s="16"/>
      <c r="D65383" s="16"/>
      <c r="E65383" s="16"/>
      <c r="F65383" s="16"/>
      <c r="G65383" s="16"/>
      <c r="H65383" s="59"/>
      <c r="I65383" s="60"/>
      <c r="J65383" s="61"/>
      <c r="K65383" s="81"/>
      <c r="L65383" s="19"/>
      <c r="M65383" s="81"/>
      <c r="N65383" s="19"/>
      <c r="O65383" s="19"/>
      <c r="P65383" s="81"/>
      <c r="Q65383" s="81"/>
      <c r="R65383" s="81"/>
      <c r="S65383" s="19"/>
      <c r="T65383" s="19"/>
      <c r="U65383" s="19"/>
      <c r="V65383" s="19"/>
      <c r="W65383" s="1"/>
    </row>
    <row r="65384" spans="1:23" ht="23.25">
      <c r="A65384" s="2"/>
      <c r="B65384" s="16"/>
      <c r="C65384" s="16"/>
      <c r="D65384" s="16"/>
      <c r="E65384" s="16"/>
      <c r="F65384" s="16"/>
      <c r="G65384" s="16"/>
      <c r="H65384" s="59"/>
      <c r="I65384" s="60"/>
      <c r="J65384" s="61"/>
      <c r="K65384" s="81"/>
      <c r="L65384" s="19"/>
      <c r="M65384" s="81"/>
      <c r="N65384" s="19"/>
      <c r="O65384" s="19"/>
      <c r="P65384" s="81"/>
      <c r="Q65384" s="81"/>
      <c r="R65384" s="81"/>
      <c r="S65384" s="19"/>
      <c r="T65384" s="19"/>
      <c r="U65384" s="19"/>
      <c r="V65384" s="19"/>
      <c r="W65384" s="1"/>
    </row>
    <row r="65385" spans="1:23" ht="23.25">
      <c r="A65385" s="2"/>
      <c r="B65385" s="16"/>
      <c r="C65385" s="16"/>
      <c r="D65385" s="16"/>
      <c r="E65385" s="16"/>
      <c r="F65385" s="16"/>
      <c r="G65385" s="16"/>
      <c r="H65385" s="59"/>
      <c r="I65385" s="60"/>
      <c r="J65385" s="61"/>
      <c r="K65385" s="81"/>
      <c r="L65385" s="19"/>
      <c r="M65385" s="81"/>
      <c r="N65385" s="19"/>
      <c r="O65385" s="19"/>
      <c r="P65385" s="81"/>
      <c r="Q65385" s="81"/>
      <c r="R65385" s="81"/>
      <c r="S65385" s="19"/>
      <c r="T65385" s="19"/>
      <c r="U65385" s="19"/>
      <c r="V65385" s="19"/>
      <c r="W65385" s="1"/>
    </row>
    <row r="65386" spans="1:23" ht="23.25">
      <c r="A65386" s="2"/>
      <c r="B65386" s="16"/>
      <c r="C65386" s="16"/>
      <c r="D65386" s="16"/>
      <c r="E65386" s="16"/>
      <c r="F65386" s="16"/>
      <c r="G65386" s="16"/>
      <c r="H65386" s="59"/>
      <c r="I65386" s="68"/>
      <c r="J65386" s="61"/>
      <c r="K65386" s="81"/>
      <c r="L65386" s="19"/>
      <c r="M65386" s="81"/>
      <c r="N65386" s="19"/>
      <c r="O65386" s="19"/>
      <c r="P65386" s="81"/>
      <c r="Q65386" s="81"/>
      <c r="R65386" s="81"/>
      <c r="S65386" s="19"/>
      <c r="T65386" s="19"/>
      <c r="U65386" s="19"/>
      <c r="V65386" s="19"/>
      <c r="W65386" s="1"/>
    </row>
    <row r="65387" spans="1:23" ht="23.25">
      <c r="A65387" s="2"/>
      <c r="B65387" s="51"/>
      <c r="C65387" s="34"/>
      <c r="D65387" s="34"/>
      <c r="E65387" s="34"/>
      <c r="F65387" s="34"/>
      <c r="G65387" s="34"/>
      <c r="H65387" s="59"/>
      <c r="I65387" s="60"/>
      <c r="J65387" s="61"/>
      <c r="K65387" s="18"/>
      <c r="L65387" s="19"/>
      <c r="M65387" s="20"/>
      <c r="N65387" s="22"/>
      <c r="O65387" s="22"/>
      <c r="P65387" s="23"/>
      <c r="Q65387" s="18"/>
      <c r="R65387" s="79"/>
      <c r="S65387" s="22"/>
      <c r="T65387" s="22"/>
      <c r="U65387" s="22"/>
      <c r="V65387" s="19"/>
      <c r="W65387" s="1"/>
    </row>
    <row r="65388" spans="1:23" ht="23.25">
      <c r="A65388" s="2"/>
      <c r="B65388" s="46"/>
      <c r="C65388" s="16"/>
      <c r="D65388" s="16"/>
      <c r="E65388" s="16"/>
      <c r="F65388" s="16"/>
      <c r="G65388" s="16"/>
      <c r="H65388" s="59"/>
      <c r="I65388" s="60"/>
      <c r="J65388" s="61"/>
      <c r="K65388" s="18"/>
      <c r="L65388" s="19"/>
      <c r="M65388" s="20"/>
      <c r="N65388" s="22"/>
      <c r="O65388" s="22"/>
      <c r="P65388" s="23"/>
      <c r="Q65388" s="18"/>
      <c r="R65388" s="79"/>
      <c r="S65388" s="22"/>
      <c r="T65388" s="22"/>
      <c r="U65388" s="22"/>
      <c r="V65388" s="19"/>
      <c r="W65388" s="1"/>
    </row>
    <row r="65389" spans="1:23" ht="23.25">
      <c r="A65389" s="2"/>
      <c r="B65389" s="46"/>
      <c r="C65389" s="16"/>
      <c r="D65389" s="16"/>
      <c r="E65389" s="16"/>
      <c r="F65389" s="16"/>
      <c r="G65389" s="16"/>
      <c r="H65389" s="59"/>
      <c r="I65389" s="60"/>
      <c r="J65389" s="61"/>
      <c r="K65389" s="18"/>
      <c r="L65389" s="19"/>
      <c r="M65389" s="20"/>
      <c r="N65389" s="22"/>
      <c r="O65389" s="22"/>
      <c r="P65389" s="23"/>
      <c r="Q65389" s="18"/>
      <c r="R65389" s="79"/>
      <c r="S65389" s="22"/>
      <c r="T65389" s="22"/>
      <c r="U65389" s="22"/>
      <c r="V65389" s="19"/>
      <c r="W65389" s="1"/>
    </row>
    <row r="65390" spans="1:23" ht="23.25">
      <c r="A65390" s="2"/>
      <c r="B65390" s="46"/>
      <c r="C65390" s="47"/>
      <c r="D65390" s="47"/>
      <c r="E65390" s="47"/>
      <c r="F65390" s="47"/>
      <c r="G65390" s="47"/>
      <c r="H65390" s="60"/>
      <c r="I65390" s="60"/>
      <c r="J65390" s="61"/>
      <c r="K65390" s="17"/>
      <c r="L65390" s="17"/>
      <c r="M65390" s="17"/>
      <c r="N65390" s="17"/>
      <c r="O65390" s="17"/>
      <c r="P65390" s="17"/>
      <c r="Q65390" s="17"/>
      <c r="R65390" s="17"/>
      <c r="S65390" s="17"/>
      <c r="T65390" s="17"/>
      <c r="U65390" s="17"/>
      <c r="V65390" s="17"/>
      <c r="W65390" s="1"/>
    </row>
    <row r="65391" spans="1:23" ht="23.25">
      <c r="A65391" s="2"/>
      <c r="B65391" s="46"/>
      <c r="C65391" s="47"/>
      <c r="D65391" s="47"/>
      <c r="E65391" s="47"/>
      <c r="F65391" s="47"/>
      <c r="G65391" s="47"/>
      <c r="H65391" s="60"/>
      <c r="I65391" s="60"/>
      <c r="J65391" s="61"/>
      <c r="K65391" s="17"/>
      <c r="L65391" s="17"/>
      <c r="M65391" s="17"/>
      <c r="N65391" s="17"/>
      <c r="O65391" s="17"/>
      <c r="P65391" s="17"/>
      <c r="Q65391" s="17"/>
      <c r="R65391" s="17"/>
      <c r="S65391" s="17"/>
      <c r="T65391" s="17"/>
      <c r="U65391" s="17"/>
      <c r="V65391" s="17"/>
      <c r="W65391" s="1"/>
    </row>
    <row r="65392" spans="1:23" ht="23.25">
      <c r="A65392" s="2"/>
      <c r="B65392" s="51"/>
      <c r="C65392" s="51"/>
      <c r="D65392" s="51"/>
      <c r="E65392" s="51"/>
      <c r="F65392" s="51"/>
      <c r="G65392" s="46"/>
      <c r="H65392" s="59"/>
      <c r="I65392" s="60"/>
      <c r="J65392" s="61"/>
      <c r="K65392" s="81"/>
      <c r="L65392" s="19"/>
      <c r="M65392" s="81"/>
      <c r="N65392" s="19"/>
      <c r="O65392" s="19"/>
      <c r="P65392" s="81"/>
      <c r="Q65392" s="81"/>
      <c r="R65392" s="81"/>
      <c r="S65392" s="19"/>
      <c r="T65392" s="19"/>
      <c r="U65392" s="19"/>
      <c r="V65392" s="19"/>
      <c r="W65392" s="1"/>
    </row>
    <row r="65393" spans="1:23" ht="23.25">
      <c r="A65393" s="2"/>
      <c r="B65393" s="46"/>
      <c r="C65393" s="46"/>
      <c r="D65393" s="46"/>
      <c r="E65393" s="46"/>
      <c r="F65393" s="46"/>
      <c r="G65393" s="46"/>
      <c r="H65393" s="59"/>
      <c r="I65393" s="60"/>
      <c r="J65393" s="61"/>
      <c r="K65393" s="81"/>
      <c r="L65393" s="19"/>
      <c r="M65393" s="81"/>
      <c r="N65393" s="19"/>
      <c r="O65393" s="19"/>
      <c r="P65393" s="81"/>
      <c r="Q65393" s="81"/>
      <c r="R65393" s="81"/>
      <c r="S65393" s="19"/>
      <c r="T65393" s="19"/>
      <c r="U65393" s="19"/>
      <c r="V65393" s="19"/>
      <c r="W65393" s="1"/>
    </row>
    <row r="65394" spans="1:23" ht="23.25">
      <c r="A65394" s="2"/>
      <c r="B65394" s="46"/>
      <c r="C65394" s="47"/>
      <c r="D65394" s="47"/>
      <c r="E65394" s="47"/>
      <c r="F65394" s="47"/>
      <c r="G65394" s="47"/>
      <c r="H65394" s="60"/>
      <c r="I65394" s="60"/>
      <c r="J65394" s="61"/>
      <c r="K65394" s="17"/>
      <c r="L65394" s="17"/>
      <c r="M65394" s="17"/>
      <c r="N65394" s="17"/>
      <c r="O65394" s="17"/>
      <c r="P65394" s="17"/>
      <c r="Q65394" s="17"/>
      <c r="R65394" s="17"/>
      <c r="S65394" s="17"/>
      <c r="T65394" s="17"/>
      <c r="U65394" s="17"/>
      <c r="V65394" s="17"/>
      <c r="W65394" s="1"/>
    </row>
    <row r="65395" spans="1:23" ht="23.25">
      <c r="A65395" s="2"/>
      <c r="B65395" s="46"/>
      <c r="C65395" s="46"/>
      <c r="D65395" s="46"/>
      <c r="E65395" s="46"/>
      <c r="F65395" s="46"/>
      <c r="G65395" s="46"/>
      <c r="H65395" s="59"/>
      <c r="I65395" s="60"/>
      <c r="J65395" s="61"/>
      <c r="K65395" s="81"/>
      <c r="L65395" s="19"/>
      <c r="M65395" s="81"/>
      <c r="N65395" s="19"/>
      <c r="O65395" s="19"/>
      <c r="P65395" s="81"/>
      <c r="Q65395" s="81"/>
      <c r="R65395" s="81"/>
      <c r="S65395" s="19"/>
      <c r="T65395" s="19"/>
      <c r="U65395" s="19"/>
      <c r="V65395" s="19"/>
      <c r="W65395" s="1"/>
    </row>
    <row r="65396" spans="1:23" ht="23.25">
      <c r="A65396" s="2"/>
      <c r="B65396" s="46"/>
      <c r="C65396" s="46"/>
      <c r="D65396" s="46"/>
      <c r="E65396" s="46"/>
      <c r="F65396" s="46"/>
      <c r="G65396" s="46"/>
      <c r="H65396" s="59"/>
      <c r="I65396" s="60"/>
      <c r="J65396" s="61"/>
      <c r="K65396" s="81"/>
      <c r="L65396" s="19"/>
      <c r="M65396" s="81"/>
      <c r="N65396" s="19"/>
      <c r="O65396" s="19"/>
      <c r="P65396" s="81"/>
      <c r="Q65396" s="81"/>
      <c r="R65396" s="81"/>
      <c r="S65396" s="19"/>
      <c r="T65396" s="19"/>
      <c r="U65396" s="19"/>
      <c r="V65396" s="19"/>
      <c r="W65396" s="1"/>
    </row>
    <row r="65397" spans="1:23" ht="23.25">
      <c r="A65397" s="2"/>
      <c r="B65397" s="46"/>
      <c r="C65397" s="46"/>
      <c r="D65397" s="46"/>
      <c r="E65397" s="46"/>
      <c r="F65397" s="46"/>
      <c r="G65397" s="46"/>
      <c r="H65397" s="59"/>
      <c r="I65397" s="60"/>
      <c r="J65397" s="61"/>
      <c r="K65397" s="81"/>
      <c r="L65397" s="19"/>
      <c r="M65397" s="81"/>
      <c r="N65397" s="19"/>
      <c r="O65397" s="19"/>
      <c r="P65397" s="81"/>
      <c r="Q65397" s="81"/>
      <c r="R65397" s="81"/>
      <c r="S65397" s="19"/>
      <c r="T65397" s="19"/>
      <c r="U65397" s="19"/>
      <c r="V65397" s="19"/>
      <c r="W65397" s="1"/>
    </row>
    <row r="65398" spans="1:23" ht="23.25">
      <c r="A65398" s="2"/>
      <c r="B65398" s="46"/>
      <c r="C65398" s="46"/>
      <c r="D65398" s="46"/>
      <c r="E65398" s="46"/>
      <c r="F65398" s="46"/>
      <c r="G65398" s="46"/>
      <c r="H65398" s="59"/>
      <c r="I65398" s="60"/>
      <c r="J65398" s="61"/>
      <c r="K65398" s="81"/>
      <c r="L65398" s="19"/>
      <c r="M65398" s="81"/>
      <c r="N65398" s="19"/>
      <c r="O65398" s="19"/>
      <c r="P65398" s="81"/>
      <c r="Q65398" s="81"/>
      <c r="R65398" s="81"/>
      <c r="S65398" s="19"/>
      <c r="T65398" s="19"/>
      <c r="U65398" s="19"/>
      <c r="V65398" s="19"/>
      <c r="W65398" s="1"/>
    </row>
    <row r="65399" spans="1:23" ht="23.25">
      <c r="A65399" s="2"/>
      <c r="B65399" s="46"/>
      <c r="C65399" s="46"/>
      <c r="D65399" s="46"/>
      <c r="E65399" s="46"/>
      <c r="F65399" s="46"/>
      <c r="G65399" s="46"/>
      <c r="H65399" s="59"/>
      <c r="I65399" s="60"/>
      <c r="J65399" s="61"/>
      <c r="K65399" s="81"/>
      <c r="L65399" s="19"/>
      <c r="M65399" s="81"/>
      <c r="N65399" s="19"/>
      <c r="O65399" s="19"/>
      <c r="P65399" s="81"/>
      <c r="Q65399" s="81"/>
      <c r="R65399" s="81"/>
      <c r="S65399" s="19"/>
      <c r="T65399" s="19"/>
      <c r="U65399" s="19"/>
      <c r="V65399" s="19"/>
      <c r="W65399" s="1"/>
    </row>
    <row r="65400" spans="1:23" ht="23.25">
      <c r="A65400" s="2"/>
      <c r="B65400" s="46"/>
      <c r="C65400" s="46"/>
      <c r="D65400" s="46"/>
      <c r="E65400" s="46"/>
      <c r="F65400" s="46"/>
      <c r="G65400" s="46"/>
      <c r="H65400" s="59"/>
      <c r="I65400" s="60"/>
      <c r="J65400" s="61"/>
      <c r="K65400" s="81"/>
      <c r="L65400" s="19"/>
      <c r="M65400" s="81"/>
      <c r="N65400" s="19"/>
      <c r="O65400" s="19"/>
      <c r="P65400" s="81"/>
      <c r="Q65400" s="81"/>
      <c r="R65400" s="81"/>
      <c r="S65400" s="19"/>
      <c r="T65400" s="19"/>
      <c r="U65400" s="19"/>
      <c r="V65400" s="19"/>
      <c r="W65400" s="1"/>
    </row>
    <row r="65401" spans="1:23" ht="23.25">
      <c r="A65401" s="2"/>
      <c r="B65401" s="52"/>
      <c r="C65401" s="52"/>
      <c r="D65401" s="52"/>
      <c r="E65401" s="52"/>
      <c r="F65401" s="52"/>
      <c r="G65401" s="52"/>
      <c r="H65401" s="65"/>
      <c r="I65401" s="66"/>
      <c r="J65401" s="67"/>
      <c r="K65401" s="82"/>
      <c r="L65401" s="58"/>
      <c r="M65401" s="82"/>
      <c r="N65401" s="58"/>
      <c r="O65401" s="58"/>
      <c r="P65401" s="82"/>
      <c r="Q65401" s="82"/>
      <c r="R65401" s="82"/>
      <c r="S65401" s="58"/>
      <c r="T65401" s="58"/>
      <c r="U65401" s="58"/>
      <c r="V65401" s="58"/>
      <c r="W65401" s="1"/>
    </row>
    <row r="65402" spans="1:23" ht="23.25">
      <c r="A65402" s="1" t="s">
        <v>22</v>
      </c>
      <c r="B65402" s="2"/>
      <c r="C65402" s="2"/>
      <c r="D65402" s="2"/>
      <c r="E65402" s="2"/>
      <c r="F65402" s="2"/>
      <c r="G65402" s="2"/>
      <c r="H65402" s="2"/>
      <c r="I65402" s="2"/>
      <c r="J65402" s="2"/>
      <c r="K65402" s="1"/>
      <c r="L65402" s="1"/>
      <c r="M65402" s="1"/>
      <c r="N65402" s="1"/>
      <c r="O65402" s="1"/>
      <c r="P65402" s="1"/>
      <c r="Q65402" s="1"/>
      <c r="R65402" s="1"/>
      <c r="S65402" s="1"/>
      <c r="T65402" s="1"/>
      <c r="U65402" s="1"/>
      <c r="V65402" s="1"/>
      <c r="W65402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2001-02-26T20:21:58Z</cp:lastPrinted>
  <dcterms:created xsi:type="dcterms:W3CDTF">1998-09-17T22:24:54Z</dcterms:created>
  <dcterms:modified xsi:type="dcterms:W3CDTF">2001-06-07T00:48:32Z</dcterms:modified>
  <cp:category/>
  <cp:version/>
  <cp:contentType/>
  <cp:contentStatus/>
</cp:coreProperties>
</file>