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_xlnm.Print_Area" localSheetId="0">'Hoja1'!$A$1:$W$225</definedName>
    <definedName name="FORM">'Hoja1'!$A$65312:$W$65536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<sst xmlns="http://schemas.openxmlformats.org/spreadsheetml/2006/main" count="383" uniqueCount="109">
  <si>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</si>
  <si>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</si>
  <si>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</si>
  <si>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</si>
  <si>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</si>
  <si>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</si>
  <si>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</si>
  <si>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</si>
  <si>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</si>
  <si>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</si>
  <si>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</si>
  <si>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</si>
  <si>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</si>
  <si>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</si>
  <si>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</si>
  <si>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</si>
  <si>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</si>
  <si>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</si>
  <si>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</si>
  <si>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</si>
  <si>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</si>
  <si>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</si>
  <si>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</si>
  <si>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</si>
  <si>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</si>
  <si>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</si>
  <si>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</si>
  <si>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</si>
  <si>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</si>
  <si>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</si>
  <si>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</si>
  <si>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</si>
  <si>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</si>
  <si>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</si>
  <si>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</si>
  <si>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</si>
  <si>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</si>
  <si>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S E C T O R :  ENERGIA</t>
  </si>
  <si>
    <t>TOTAL ORIGINAL</t>
  </si>
  <si>
    <t>TOTAL EJERCIDO</t>
  </si>
  <si>
    <t>PORCENTAJE DE EJERCICIO EJER/ORIG</t>
  </si>
  <si>
    <t>09</t>
  </si>
  <si>
    <t>SEGURIDAD SOCIAL</t>
  </si>
  <si>
    <t xml:space="preserve">   Original</t>
  </si>
  <si>
    <t xml:space="preserve">   Ejercido</t>
  </si>
  <si>
    <t xml:space="preserve">   Porcentaje de Ejercicio Ejer/Orig</t>
  </si>
  <si>
    <t>02</t>
  </si>
  <si>
    <t>Pensiones y Jubilaciones</t>
  </si>
  <si>
    <t>17</t>
  </si>
  <si>
    <t>Programa de Desarrollo y Reestructuración</t>
  </si>
  <si>
    <t>del Sector de la Energía</t>
  </si>
  <si>
    <t>423</t>
  </si>
  <si>
    <t>Proporcionar prestaciones económicas</t>
  </si>
  <si>
    <t>N000</t>
  </si>
  <si>
    <t>Actividad Institucional no Asociadas a Proyectos</t>
  </si>
  <si>
    <t>15</t>
  </si>
  <si>
    <t>ENERGIA</t>
  </si>
  <si>
    <t>Electricidad</t>
  </si>
  <si>
    <t>Programa de Desarrollo y Reestructuración del</t>
  </si>
  <si>
    <t>Sector de la Energía</t>
  </si>
  <si>
    <t>437</t>
  </si>
  <si>
    <t>K024</t>
  </si>
  <si>
    <t>K025</t>
  </si>
  <si>
    <t>Proyectos de Generación Geotermoeléctrica</t>
  </si>
  <si>
    <t>K026</t>
  </si>
  <si>
    <t>K028</t>
  </si>
  <si>
    <t>K030</t>
  </si>
  <si>
    <t>K032</t>
  </si>
  <si>
    <t>K033</t>
  </si>
  <si>
    <t>K034</t>
  </si>
  <si>
    <t>442</t>
  </si>
  <si>
    <t>I016</t>
  </si>
  <si>
    <t>507</t>
  </si>
  <si>
    <t>I014</t>
  </si>
  <si>
    <t>508</t>
  </si>
  <si>
    <t>I015</t>
  </si>
  <si>
    <t>701</t>
  </si>
  <si>
    <t xml:space="preserve">Administrar recursos humanos, materiales y </t>
  </si>
  <si>
    <t>financieros</t>
  </si>
  <si>
    <t>000</t>
  </si>
  <si>
    <t>Programa Normal de Operación</t>
  </si>
  <si>
    <t>HOJA   4   DE   5   .</t>
  </si>
  <si>
    <t>HOJA   5   DE   5   .</t>
  </si>
  <si>
    <t>HOJA   3   DE   5   .</t>
  </si>
  <si>
    <t>HOJA   2   DE   5   .</t>
  </si>
  <si>
    <t>Desarrollar y construir infraestructura básica</t>
  </si>
  <si>
    <t xml:space="preserve"> E N T I D A D :  COMISION FEDERAL DE ELECTRICIDAD</t>
  </si>
  <si>
    <t>Electrica</t>
  </si>
  <si>
    <t>Distribución</t>
  </si>
  <si>
    <t>Proyecto de generación hidroeléctrica</t>
  </si>
  <si>
    <t>Proyectos de generación termo- vapor</t>
  </si>
  <si>
    <t>Proyecto de transformación de energía</t>
  </si>
  <si>
    <t>Proyecto de transmisión de energía eléctrica</t>
  </si>
  <si>
    <t xml:space="preserve">Proyectos de ampliación de redes de </t>
  </si>
  <si>
    <t xml:space="preserve">Proyectos de ampliación de transmisión, </t>
  </si>
  <si>
    <t>transformación y control-operación</t>
  </si>
  <si>
    <t>Proyectos de ampliación de generación-</t>
  </si>
  <si>
    <t>operación</t>
  </si>
  <si>
    <t>Distribuir y comercializar energía eléctrica</t>
  </si>
  <si>
    <t>Operación y mantenimiento a distribución y</t>
  </si>
  <si>
    <t>comercialización</t>
  </si>
  <si>
    <t>Generar energía eléctrica</t>
  </si>
  <si>
    <t xml:space="preserve">Operación y mantenimiento a centrales </t>
  </si>
  <si>
    <t>generadoras</t>
  </si>
  <si>
    <t>Transmitir y transformar energía eléctrica</t>
  </si>
  <si>
    <t xml:space="preserve">Operación y mantenimiento a transmisión, </t>
  </si>
  <si>
    <t>transformación y control</t>
  </si>
  <si>
    <t>Actividad institucional no asociada a proyectos</t>
  </si>
  <si>
    <t>NOTA: Puede haber diferencias en los montos presupuestarios, debido al redondeo de cifras.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</si>
</sst>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h:mm"/>
    <numFmt numFmtId="183" formatCode="#,###_);\(#,###\)"/>
    <numFmt numFmtId="184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357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86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37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17"/>
      <c r="C13" s="17"/>
      <c r="D13" s="17"/>
      <c r="E13" s="17"/>
      <c r="F13" s="17"/>
      <c r="G13" s="17"/>
      <c r="H13" s="60"/>
      <c r="I13" s="63" t="s">
        <v>38</v>
      </c>
      <c r="J13" s="64"/>
      <c r="K13" s="81">
        <f aca="true" t="shared" si="0" ref="K13:M14">+K18+K60</f>
        <v>17458956</v>
      </c>
      <c r="L13" s="81">
        <f t="shared" si="0"/>
        <v>42572435</v>
      </c>
      <c r="M13" s="81">
        <f t="shared" si="0"/>
        <v>9664298.1</v>
      </c>
      <c r="N13" s="82"/>
      <c r="O13" s="81">
        <f>SUM(K13:N13)</f>
        <v>69695689.1</v>
      </c>
      <c r="P13" s="81">
        <f>+P18+P60</f>
        <v>1717300</v>
      </c>
      <c r="Q13" s="81">
        <f>+Q18+Q60</f>
        <v>14365923.5</v>
      </c>
      <c r="R13" s="81">
        <f>+R18+R54</f>
        <v>0</v>
      </c>
      <c r="S13" s="81">
        <f>SUM(P13:R13)</f>
        <v>16083223.5</v>
      </c>
      <c r="T13" s="81">
        <f>+S13+O13</f>
        <v>85778912.6</v>
      </c>
      <c r="U13" s="58">
        <f>(O13/T13)*100</f>
        <v>81.25037609767975</v>
      </c>
      <c r="V13" s="58">
        <f>(S13/T13)*100</f>
        <v>18.749623902320256</v>
      </c>
      <c r="W13" s="19"/>
    </row>
    <row r="14" spans="1:23" ht="23.25">
      <c r="A14" s="2"/>
      <c r="B14" s="17"/>
      <c r="C14" s="17"/>
      <c r="D14" s="17"/>
      <c r="E14" s="17"/>
      <c r="F14" s="17"/>
      <c r="G14" s="17"/>
      <c r="H14" s="60"/>
      <c r="I14" s="63" t="s">
        <v>39</v>
      </c>
      <c r="J14" s="64"/>
      <c r="K14" s="81">
        <f t="shared" si="0"/>
        <v>15413467.399999999</v>
      </c>
      <c r="L14" s="81">
        <f t="shared" si="0"/>
        <v>50916883.5</v>
      </c>
      <c r="M14" s="81">
        <f t="shared" si="0"/>
        <v>7290818.500000001</v>
      </c>
      <c r="N14" s="82"/>
      <c r="O14" s="81">
        <f>SUM(K14:N14)</f>
        <v>73621169.4</v>
      </c>
      <c r="P14" s="81">
        <f>+P19+P61</f>
        <v>1440641.8</v>
      </c>
      <c r="Q14" s="81">
        <f>+Q19+Q61</f>
        <v>11883805.6</v>
      </c>
      <c r="R14" s="81">
        <f>+R19+R60</f>
        <v>0</v>
      </c>
      <c r="S14" s="81">
        <f>SUM(P14:R14)</f>
        <v>13324447.4</v>
      </c>
      <c r="T14" s="81">
        <f>+S14+O14</f>
        <v>86945616.80000001</v>
      </c>
      <c r="U14" s="58">
        <f>(O14/T14)*100</f>
        <v>84.67496362622848</v>
      </c>
      <c r="V14" s="58">
        <f>(S14/T14)*100</f>
        <v>15.325036373771518</v>
      </c>
      <c r="W14" s="19"/>
    </row>
    <row r="15" spans="1:23" ht="23.25">
      <c r="A15" s="2"/>
      <c r="B15" s="17"/>
      <c r="C15" s="17"/>
      <c r="D15" s="17"/>
      <c r="E15" s="17"/>
      <c r="F15" s="17"/>
      <c r="G15" s="17"/>
      <c r="H15" s="60"/>
      <c r="I15" s="65" t="s">
        <v>40</v>
      </c>
      <c r="J15" s="62"/>
      <c r="K15" s="81">
        <f>(+K14/K13)*100</f>
        <v>88.28401537869732</v>
      </c>
      <c r="L15" s="81">
        <f aca="true" t="shared" si="1" ref="L15:W15">(+L14/L13)*100</f>
        <v>119.60059014712219</v>
      </c>
      <c r="M15" s="81">
        <f t="shared" si="1"/>
        <v>75.44074514837246</v>
      </c>
      <c r="N15" s="81"/>
      <c r="O15" s="81">
        <f t="shared" si="1"/>
        <v>105.63231435213689</v>
      </c>
      <c r="P15" s="81">
        <f t="shared" si="1"/>
        <v>83.8899318697956</v>
      </c>
      <c r="Q15" s="81">
        <f t="shared" si="1"/>
        <v>82.72218350598901</v>
      </c>
      <c r="R15" s="81"/>
      <c r="S15" s="81">
        <f t="shared" si="1"/>
        <v>82.84687084028896</v>
      </c>
      <c r="T15" s="81">
        <f t="shared" si="1"/>
        <v>101.3601293891898</v>
      </c>
      <c r="U15" s="81"/>
      <c r="V15" s="82"/>
      <c r="W15" s="82" t="e">
        <f t="shared" si="1"/>
        <v>#DIV/0!</v>
      </c>
    </row>
    <row r="16" spans="1:23" ht="23.25">
      <c r="A16" s="2"/>
      <c r="B16" s="17"/>
      <c r="C16" s="17"/>
      <c r="D16" s="17"/>
      <c r="E16" s="17"/>
      <c r="F16" s="17"/>
      <c r="G16" s="17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35" t="s">
        <v>41</v>
      </c>
      <c r="C17" s="35"/>
      <c r="D17" s="35"/>
      <c r="E17" s="35"/>
      <c r="F17" s="35"/>
      <c r="G17" s="35"/>
      <c r="H17" s="60"/>
      <c r="I17" s="61" t="s">
        <v>42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60"/>
      <c r="I18" s="61" t="s">
        <v>43</v>
      </c>
      <c r="J18" s="62"/>
      <c r="K18" s="82">
        <v>4299140</v>
      </c>
      <c r="L18" s="20"/>
      <c r="M18" s="82"/>
      <c r="N18" s="20"/>
      <c r="O18" s="20">
        <f>+K18</f>
        <v>4299140</v>
      </c>
      <c r="P18" s="82"/>
      <c r="Q18" s="82"/>
      <c r="R18" s="82"/>
      <c r="S18" s="20"/>
      <c r="T18" s="20">
        <f>+O18</f>
        <v>4299140</v>
      </c>
      <c r="U18" s="20">
        <v>100</v>
      </c>
      <c r="V18" s="20"/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60"/>
      <c r="I19" s="61" t="s">
        <v>44</v>
      </c>
      <c r="J19" s="62"/>
      <c r="K19" s="82">
        <v>2834879.3</v>
      </c>
      <c r="L19" s="20"/>
      <c r="M19" s="82"/>
      <c r="N19" s="20"/>
      <c r="O19" s="20">
        <f>+K19</f>
        <v>2834879.3</v>
      </c>
      <c r="P19" s="82"/>
      <c r="Q19" s="82"/>
      <c r="R19" s="82"/>
      <c r="S19" s="20"/>
      <c r="T19" s="20">
        <f>+O19</f>
        <v>2834879.3</v>
      </c>
      <c r="U19" s="20">
        <v>100</v>
      </c>
      <c r="V19" s="20"/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60"/>
      <c r="I20" s="61" t="s">
        <v>45</v>
      </c>
      <c r="J20" s="62"/>
      <c r="K20" s="82">
        <f>(K19/K18)*100</f>
        <v>65.94061370413617</v>
      </c>
      <c r="L20" s="20"/>
      <c r="M20" s="82"/>
      <c r="N20" s="20"/>
      <c r="O20" s="82">
        <f>(O19/O18)*100</f>
        <v>65.94061370413617</v>
      </c>
      <c r="P20" s="82"/>
      <c r="Q20" s="82"/>
      <c r="R20" s="82"/>
      <c r="S20" s="20"/>
      <c r="T20" s="82">
        <f>(T19/T18)*100</f>
        <v>65.94061370413617</v>
      </c>
      <c r="U20" s="20"/>
      <c r="V20" s="20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35"/>
      <c r="C22" s="35" t="s">
        <v>46</v>
      </c>
      <c r="D22" s="35"/>
      <c r="E22" s="35"/>
      <c r="F22" s="35"/>
      <c r="G22" s="35"/>
      <c r="H22" s="60"/>
      <c r="I22" s="61" t="s">
        <v>47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>
        <f>+O22</f>
        <v>0</v>
      </c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60"/>
      <c r="I23" s="61" t="s">
        <v>43</v>
      </c>
      <c r="J23" s="62"/>
      <c r="K23" s="82">
        <v>4299140</v>
      </c>
      <c r="L23" s="20"/>
      <c r="M23" s="82"/>
      <c r="N23" s="20"/>
      <c r="O23" s="20">
        <f>+K23</f>
        <v>4299140</v>
      </c>
      <c r="P23" s="82"/>
      <c r="Q23" s="82"/>
      <c r="R23" s="82"/>
      <c r="S23" s="20"/>
      <c r="T23" s="20">
        <f>+O23</f>
        <v>4299140</v>
      </c>
      <c r="U23" s="20">
        <v>100</v>
      </c>
      <c r="V23" s="20"/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60"/>
      <c r="I24" s="61" t="s">
        <v>44</v>
      </c>
      <c r="J24" s="62"/>
      <c r="K24" s="82">
        <v>2834879.3</v>
      </c>
      <c r="L24" s="20"/>
      <c r="M24" s="82"/>
      <c r="N24" s="20"/>
      <c r="O24" s="20">
        <f>+K24</f>
        <v>2834879.3</v>
      </c>
      <c r="P24" s="82"/>
      <c r="Q24" s="82"/>
      <c r="R24" s="82"/>
      <c r="S24" s="20"/>
      <c r="T24" s="20">
        <f>+O24</f>
        <v>2834879.3</v>
      </c>
      <c r="U24" s="20">
        <v>100</v>
      </c>
      <c r="V24" s="20"/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60"/>
      <c r="I25" s="61" t="s">
        <v>45</v>
      </c>
      <c r="J25" s="62"/>
      <c r="K25" s="82">
        <f>(+K24/K23)*100</f>
        <v>65.94061370413617</v>
      </c>
      <c r="L25" s="20"/>
      <c r="M25" s="82"/>
      <c r="N25" s="20"/>
      <c r="O25" s="82">
        <f>(+O24/O23)*100</f>
        <v>65.94061370413617</v>
      </c>
      <c r="P25" s="82"/>
      <c r="Q25" s="82"/>
      <c r="R25" s="82"/>
      <c r="S25" s="20"/>
      <c r="T25" s="82">
        <f>(+T24/T23)*100</f>
        <v>65.94061370413617</v>
      </c>
      <c r="U25" s="20"/>
      <c r="V25" s="20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35" t="s">
        <v>48</v>
      </c>
      <c r="E27" s="35"/>
      <c r="F27" s="35"/>
      <c r="G27" s="35"/>
      <c r="H27" s="60"/>
      <c r="I27" s="61" t="s">
        <v>49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60"/>
      <c r="I28" s="61" t="s">
        <v>50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60"/>
      <c r="I29" s="61" t="s">
        <v>43</v>
      </c>
      <c r="J29" s="62"/>
      <c r="K29" s="82">
        <v>4299140</v>
      </c>
      <c r="L29" s="20"/>
      <c r="M29" s="82"/>
      <c r="N29" s="20"/>
      <c r="O29" s="20">
        <f>+K29</f>
        <v>4299140</v>
      </c>
      <c r="P29" s="82"/>
      <c r="Q29" s="82"/>
      <c r="R29" s="82"/>
      <c r="S29" s="20"/>
      <c r="T29" s="20">
        <f>+O29</f>
        <v>4299140</v>
      </c>
      <c r="U29" s="20">
        <v>100</v>
      </c>
      <c r="V29" s="20"/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60"/>
      <c r="I30" s="61" t="s">
        <v>44</v>
      </c>
      <c r="J30" s="62"/>
      <c r="K30" s="82">
        <v>2834879.3</v>
      </c>
      <c r="L30" s="20"/>
      <c r="M30" s="82"/>
      <c r="N30" s="20"/>
      <c r="O30" s="20">
        <f>+K30</f>
        <v>2834879.3</v>
      </c>
      <c r="P30" s="82"/>
      <c r="Q30" s="82"/>
      <c r="R30" s="82"/>
      <c r="S30" s="20"/>
      <c r="T30" s="20">
        <f>+O30</f>
        <v>2834879.3</v>
      </c>
      <c r="U30" s="20">
        <v>100</v>
      </c>
      <c r="V30" s="20"/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60"/>
      <c r="I31" s="61" t="s">
        <v>45</v>
      </c>
      <c r="J31" s="62"/>
      <c r="K31" s="82">
        <f>(+K30/K29)*100</f>
        <v>65.94061370413617</v>
      </c>
      <c r="L31" s="20"/>
      <c r="M31" s="82"/>
      <c r="N31" s="20"/>
      <c r="O31" s="82">
        <f>(+O30/O29)*100</f>
        <v>65.94061370413617</v>
      </c>
      <c r="P31" s="82"/>
      <c r="Q31" s="82"/>
      <c r="R31" s="82"/>
      <c r="S31" s="20"/>
      <c r="T31" s="82">
        <f>(+T30/T29)*100</f>
        <v>65.94061370413617</v>
      </c>
      <c r="U31" s="20"/>
      <c r="V31" s="20"/>
      <c r="W31" s="1"/>
    </row>
    <row r="32" spans="1:23" ht="23.25">
      <c r="A32" s="2"/>
      <c r="B32" s="35"/>
      <c r="C32" s="35"/>
      <c r="D32" s="35"/>
      <c r="E32" s="35"/>
      <c r="F32" s="35"/>
      <c r="G32" s="35"/>
      <c r="H32" s="60"/>
      <c r="I32" s="61"/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35" t="s">
        <v>79</v>
      </c>
      <c r="F33" s="35"/>
      <c r="G33" s="35"/>
      <c r="H33" s="60"/>
      <c r="I33" s="61" t="s">
        <v>80</v>
      </c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60"/>
      <c r="I34" s="61" t="s">
        <v>43</v>
      </c>
      <c r="J34" s="62"/>
      <c r="K34" s="82">
        <v>4299140</v>
      </c>
      <c r="L34" s="20"/>
      <c r="M34" s="82"/>
      <c r="N34" s="20"/>
      <c r="O34" s="20">
        <f>+K34</f>
        <v>4299140</v>
      </c>
      <c r="P34" s="82"/>
      <c r="Q34" s="82"/>
      <c r="R34" s="82"/>
      <c r="S34" s="20"/>
      <c r="T34" s="20">
        <f>+O34</f>
        <v>4299140</v>
      </c>
      <c r="U34" s="20">
        <v>100</v>
      </c>
      <c r="V34" s="20"/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60"/>
      <c r="I35" s="61" t="s">
        <v>44</v>
      </c>
      <c r="J35" s="62"/>
      <c r="K35" s="82">
        <v>2834879.3</v>
      </c>
      <c r="L35" s="20"/>
      <c r="M35" s="82"/>
      <c r="N35" s="20"/>
      <c r="O35" s="20">
        <f>+K35</f>
        <v>2834879.3</v>
      </c>
      <c r="P35" s="82"/>
      <c r="Q35" s="82"/>
      <c r="R35" s="82"/>
      <c r="S35" s="20"/>
      <c r="T35" s="20">
        <f>+O35</f>
        <v>2834879.3</v>
      </c>
      <c r="U35" s="20">
        <v>100</v>
      </c>
      <c r="V35" s="20"/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60"/>
      <c r="I36" s="61" t="s">
        <v>45</v>
      </c>
      <c r="J36" s="62"/>
      <c r="K36" s="82">
        <f>(+K35/K34)*100</f>
        <v>65.94061370413617</v>
      </c>
      <c r="L36" s="20"/>
      <c r="M36" s="82"/>
      <c r="N36" s="20"/>
      <c r="O36" s="82">
        <f>(+O35/O34)*100</f>
        <v>65.94061370413617</v>
      </c>
      <c r="P36" s="82"/>
      <c r="Q36" s="82"/>
      <c r="R36" s="82"/>
      <c r="S36" s="20"/>
      <c r="T36" s="82">
        <f>(+T35/T34)*100</f>
        <v>65.94061370413617</v>
      </c>
      <c r="U36" s="20"/>
      <c r="V36" s="20"/>
      <c r="W36" s="1"/>
    </row>
    <row r="37" spans="1:23" ht="23.25">
      <c r="A37" s="2"/>
      <c r="B37" s="52"/>
      <c r="C37" s="90"/>
      <c r="D37" s="90"/>
      <c r="E37" s="90"/>
      <c r="F37" s="90"/>
      <c r="G37" s="90"/>
      <c r="H37" s="61"/>
      <c r="I37" s="61"/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35"/>
      <c r="D38" s="35"/>
      <c r="E38" s="35"/>
      <c r="F38" s="35" t="s">
        <v>51</v>
      </c>
      <c r="G38" s="35"/>
      <c r="H38" s="60"/>
      <c r="I38" s="61" t="s">
        <v>52</v>
      </c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/>
      <c r="U38" s="20"/>
      <c r="V38" s="20"/>
      <c r="W38" s="1"/>
    </row>
    <row r="39" spans="1:23" ht="23.25">
      <c r="A39" s="2"/>
      <c r="B39" s="35"/>
      <c r="C39" s="35"/>
      <c r="D39" s="35"/>
      <c r="E39" s="35"/>
      <c r="F39" s="35"/>
      <c r="G39" s="35"/>
      <c r="H39" s="60"/>
      <c r="I39" s="61" t="s">
        <v>43</v>
      </c>
      <c r="J39" s="62"/>
      <c r="K39" s="82">
        <v>4299140</v>
      </c>
      <c r="L39" s="20"/>
      <c r="M39" s="82"/>
      <c r="N39" s="20"/>
      <c r="O39" s="20">
        <f>+K39</f>
        <v>4299140</v>
      </c>
      <c r="P39" s="82"/>
      <c r="Q39" s="82"/>
      <c r="R39" s="82"/>
      <c r="S39" s="20"/>
      <c r="T39" s="20">
        <f>+O39</f>
        <v>4299140</v>
      </c>
      <c r="U39" s="20">
        <v>100</v>
      </c>
      <c r="V39" s="20"/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60"/>
      <c r="I40" s="61" t="s">
        <v>44</v>
      </c>
      <c r="J40" s="62"/>
      <c r="K40" s="82">
        <v>2834879.3</v>
      </c>
      <c r="L40" s="20"/>
      <c r="M40" s="82"/>
      <c r="N40" s="20"/>
      <c r="O40" s="20">
        <f>+K40</f>
        <v>2834879.3</v>
      </c>
      <c r="P40" s="82"/>
      <c r="Q40" s="82"/>
      <c r="R40" s="82"/>
      <c r="S40" s="20"/>
      <c r="T40" s="20">
        <f>+O40</f>
        <v>2834879.3</v>
      </c>
      <c r="U40" s="20">
        <v>100</v>
      </c>
      <c r="V40" s="20"/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60"/>
      <c r="I41" s="61" t="s">
        <v>45</v>
      </c>
      <c r="J41" s="62"/>
      <c r="K41" s="82">
        <f>(+K40/K39)*100</f>
        <v>65.94061370413617</v>
      </c>
      <c r="L41" s="20"/>
      <c r="M41" s="82"/>
      <c r="N41" s="20"/>
      <c r="O41" s="82">
        <f>(+O40/O39)*100</f>
        <v>65.94061370413617</v>
      </c>
      <c r="P41" s="82"/>
      <c r="Q41" s="82"/>
      <c r="R41" s="82"/>
      <c r="S41" s="20"/>
      <c r="T41" s="82">
        <f>(+T40/T39)*100</f>
        <v>65.94061370413617</v>
      </c>
      <c r="U41" s="20"/>
      <c r="V41" s="20"/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35"/>
      <c r="C43" s="35"/>
      <c r="D43" s="35"/>
      <c r="E43" s="35"/>
      <c r="F43" s="35"/>
      <c r="G43" s="35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35"/>
      <c r="C44" s="35"/>
      <c r="D44" s="35"/>
      <c r="E44" s="35"/>
      <c r="F44" s="35"/>
      <c r="G44" s="35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3"/>
      <c r="L45" s="59"/>
      <c r="M45" s="83"/>
      <c r="N45" s="59"/>
      <c r="O45" s="84"/>
      <c r="P45" s="83"/>
      <c r="Q45" s="83"/>
      <c r="R45" s="83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84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41</v>
      </c>
      <c r="C54" s="35" t="s">
        <v>46</v>
      </c>
      <c r="D54" s="35" t="s">
        <v>48</v>
      </c>
      <c r="E54" s="35" t="s">
        <v>79</v>
      </c>
      <c r="F54" s="35" t="s">
        <v>51</v>
      </c>
      <c r="G54" s="35" t="s">
        <v>53</v>
      </c>
      <c r="H54" s="60"/>
      <c r="I54" s="71" t="s">
        <v>54</v>
      </c>
      <c r="J54" s="62"/>
      <c r="K54" s="82"/>
      <c r="L54" s="82"/>
      <c r="M54" s="82"/>
      <c r="N54" s="20"/>
      <c r="O54" s="82"/>
      <c r="P54" s="82"/>
      <c r="Q54" s="82"/>
      <c r="R54" s="82"/>
      <c r="S54" s="82"/>
      <c r="T54" s="82"/>
      <c r="U54" s="18"/>
      <c r="V54" s="20"/>
      <c r="W54" s="1"/>
    </row>
    <row r="55" spans="1:23" ht="23.25">
      <c r="A55" s="2"/>
      <c r="B55" s="35"/>
      <c r="C55" s="35"/>
      <c r="D55" s="35"/>
      <c r="E55" s="35"/>
      <c r="F55" s="35"/>
      <c r="G55" s="35"/>
      <c r="H55" s="60"/>
      <c r="I55" s="61" t="s">
        <v>43</v>
      </c>
      <c r="J55" s="62"/>
      <c r="K55" s="82">
        <v>4299140</v>
      </c>
      <c r="L55" s="20"/>
      <c r="M55" s="82"/>
      <c r="N55" s="20"/>
      <c r="O55" s="20">
        <f>+K55</f>
        <v>4299140</v>
      </c>
      <c r="P55" s="82"/>
      <c r="Q55" s="82"/>
      <c r="R55" s="82"/>
      <c r="S55" s="20"/>
      <c r="T55" s="20">
        <f>+O55</f>
        <v>4299140</v>
      </c>
      <c r="U55" s="20">
        <v>100</v>
      </c>
      <c r="V55" s="20"/>
      <c r="W55" s="1"/>
    </row>
    <row r="56" spans="1:23" ht="23.25">
      <c r="A56" s="2"/>
      <c r="B56" s="35"/>
      <c r="C56" s="35"/>
      <c r="D56" s="35"/>
      <c r="E56" s="35"/>
      <c r="F56" s="35"/>
      <c r="G56" s="35"/>
      <c r="H56" s="60"/>
      <c r="I56" s="61" t="s">
        <v>44</v>
      </c>
      <c r="J56" s="62"/>
      <c r="K56" s="82">
        <v>2834879.3</v>
      </c>
      <c r="L56" s="20"/>
      <c r="M56" s="82"/>
      <c r="N56" s="20"/>
      <c r="O56" s="20">
        <f>+K56</f>
        <v>2834879.3</v>
      </c>
      <c r="P56" s="82"/>
      <c r="Q56" s="82"/>
      <c r="R56" s="82"/>
      <c r="S56" s="20"/>
      <c r="T56" s="20">
        <f>+O56</f>
        <v>2834879.3</v>
      </c>
      <c r="U56" s="20">
        <v>100</v>
      </c>
      <c r="V56" s="20"/>
      <c r="W56" s="1"/>
    </row>
    <row r="57" spans="1:23" ht="23.25">
      <c r="A57" s="2"/>
      <c r="B57" s="35"/>
      <c r="C57" s="35"/>
      <c r="D57" s="35"/>
      <c r="E57" s="35"/>
      <c r="F57" s="35"/>
      <c r="G57" s="35"/>
      <c r="H57" s="60"/>
      <c r="I57" s="61" t="s">
        <v>45</v>
      </c>
      <c r="J57" s="62"/>
      <c r="K57" s="82">
        <f>(+K56/K55)*100</f>
        <v>65.94061370413617</v>
      </c>
      <c r="L57" s="20"/>
      <c r="M57" s="82"/>
      <c r="N57" s="20"/>
      <c r="O57" s="82">
        <f>(+O56/O55)*100</f>
        <v>65.94061370413617</v>
      </c>
      <c r="P57" s="82"/>
      <c r="Q57" s="82"/>
      <c r="R57" s="82"/>
      <c r="S57" s="20"/>
      <c r="T57" s="82">
        <f>(+T56/T55)*100</f>
        <v>65.94061370413617</v>
      </c>
      <c r="U57" s="20"/>
      <c r="V57" s="20"/>
      <c r="W57" s="1"/>
    </row>
    <row r="58" spans="1:23" ht="23.25">
      <c r="A58" s="2"/>
      <c r="B58" s="35"/>
      <c r="C58" s="35"/>
      <c r="D58" s="35"/>
      <c r="E58" s="35"/>
      <c r="F58" s="35"/>
      <c r="G58" s="35"/>
      <c r="H58" s="60"/>
      <c r="I58" s="61"/>
      <c r="J58" s="62"/>
      <c r="K58" s="82"/>
      <c r="L58" s="82"/>
      <c r="M58" s="82"/>
      <c r="N58" s="20"/>
      <c r="O58" s="82"/>
      <c r="P58" s="82"/>
      <c r="Q58" s="82"/>
      <c r="R58" s="82"/>
      <c r="S58" s="82"/>
      <c r="T58" s="82"/>
      <c r="U58" s="20"/>
      <c r="V58" s="20"/>
      <c r="W58" s="1"/>
    </row>
    <row r="59" spans="1:23" ht="23.25">
      <c r="A59" s="2"/>
      <c r="B59" s="35" t="s">
        <v>55</v>
      </c>
      <c r="C59" s="35"/>
      <c r="D59" s="35"/>
      <c r="E59" s="35"/>
      <c r="F59" s="35"/>
      <c r="G59" s="35"/>
      <c r="H59" s="60"/>
      <c r="I59" s="61" t="s">
        <v>56</v>
      </c>
      <c r="J59" s="62"/>
      <c r="K59" s="82"/>
      <c r="L59" s="82"/>
      <c r="M59" s="82"/>
      <c r="N59" s="20"/>
      <c r="O59" s="82"/>
      <c r="P59" s="82"/>
      <c r="Q59" s="82"/>
      <c r="R59" s="82"/>
      <c r="S59" s="82"/>
      <c r="T59" s="82"/>
      <c r="U59" s="18"/>
      <c r="V59" s="20"/>
      <c r="W59" s="1"/>
    </row>
    <row r="60" spans="1:23" ht="23.25">
      <c r="A60" s="2"/>
      <c r="B60" s="35"/>
      <c r="C60" s="35"/>
      <c r="D60" s="35"/>
      <c r="E60" s="35"/>
      <c r="F60" s="35"/>
      <c r="G60" s="35"/>
      <c r="H60" s="60"/>
      <c r="I60" s="61" t="s">
        <v>43</v>
      </c>
      <c r="J60" s="62"/>
      <c r="K60" s="82">
        <f aca="true" t="shared" si="2" ref="K60:M61">+K65</f>
        <v>13159816</v>
      </c>
      <c r="L60" s="82">
        <f t="shared" si="2"/>
        <v>42572435</v>
      </c>
      <c r="M60" s="82">
        <f t="shared" si="2"/>
        <v>9664298.1</v>
      </c>
      <c r="N60" s="20"/>
      <c r="O60" s="82">
        <f>SUM(K60:M60)</f>
        <v>65396549.1</v>
      </c>
      <c r="P60" s="82">
        <f>+P65</f>
        <v>1717300</v>
      </c>
      <c r="Q60" s="82">
        <f>+Q65</f>
        <v>14365923.5</v>
      </c>
      <c r="R60" s="82"/>
      <c r="S60" s="82">
        <f>+S65</f>
        <v>16083223.5</v>
      </c>
      <c r="T60" s="82">
        <f>+S60+O60</f>
        <v>81479772.6</v>
      </c>
      <c r="U60" s="20">
        <f>(O60/T60)*100</f>
        <v>80.26108445472025</v>
      </c>
      <c r="V60" s="20">
        <f>(S60/T60)*100</f>
        <v>19.738915545279763</v>
      </c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 t="s">
        <v>44</v>
      </c>
      <c r="J61" s="62"/>
      <c r="K61" s="82">
        <f t="shared" si="2"/>
        <v>12578588.1</v>
      </c>
      <c r="L61" s="82">
        <f t="shared" si="2"/>
        <v>50916883.5</v>
      </c>
      <c r="M61" s="82">
        <f t="shared" si="2"/>
        <v>7290818.500000001</v>
      </c>
      <c r="N61" s="20"/>
      <c r="O61" s="82">
        <f>+O66</f>
        <v>70786290.10000001</v>
      </c>
      <c r="P61" s="82">
        <f>+P66</f>
        <v>1440641.8</v>
      </c>
      <c r="Q61" s="82">
        <f>+Q66</f>
        <v>11883805.6</v>
      </c>
      <c r="R61" s="82"/>
      <c r="S61" s="82">
        <f>+S66</f>
        <v>13324447.4</v>
      </c>
      <c r="T61" s="82">
        <f>+S61+O61</f>
        <v>84110737.50000001</v>
      </c>
      <c r="U61" s="20">
        <f>(O61/T61)*100</f>
        <v>84.15844659547777</v>
      </c>
      <c r="V61" s="20">
        <f>(S61/T61)*100</f>
        <v>15.841553404522221</v>
      </c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 t="s">
        <v>45</v>
      </c>
      <c r="J62" s="62"/>
      <c r="K62" s="82">
        <f>(K61/K60)*100</f>
        <v>95.58331286698841</v>
      </c>
      <c r="L62" s="82">
        <f aca="true" t="shared" si="3" ref="L62:T62">(L61/L60)*100</f>
        <v>119.60059014712219</v>
      </c>
      <c r="M62" s="82">
        <f t="shared" si="3"/>
        <v>75.44074514837246</v>
      </c>
      <c r="N62" s="82"/>
      <c r="O62" s="82">
        <f t="shared" si="3"/>
        <v>108.24162906785553</v>
      </c>
      <c r="P62" s="82">
        <f t="shared" si="3"/>
        <v>83.8899318697956</v>
      </c>
      <c r="Q62" s="82">
        <f t="shared" si="3"/>
        <v>82.72218350598901</v>
      </c>
      <c r="R62" s="82"/>
      <c r="S62" s="82">
        <f t="shared" si="3"/>
        <v>82.84687084028896</v>
      </c>
      <c r="T62" s="82">
        <f t="shared" si="3"/>
        <v>103.22897918838818</v>
      </c>
      <c r="U62" s="20"/>
      <c r="V62" s="20"/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60"/>
      <c r="I63" s="61"/>
      <c r="J63" s="62"/>
      <c r="K63" s="82"/>
      <c r="L63" s="20"/>
      <c r="M63" s="82"/>
      <c r="N63" s="20"/>
      <c r="O63" s="20"/>
      <c r="P63" s="82"/>
      <c r="Q63" s="82"/>
      <c r="R63" s="82"/>
      <c r="S63" s="20"/>
      <c r="T63" s="20"/>
      <c r="U63" s="20"/>
      <c r="V63" s="20"/>
      <c r="W63" s="1"/>
    </row>
    <row r="64" spans="1:23" ht="23.25">
      <c r="A64" s="2"/>
      <c r="B64" s="35"/>
      <c r="C64" s="35" t="s">
        <v>46</v>
      </c>
      <c r="D64" s="35"/>
      <c r="E64" s="35"/>
      <c r="F64" s="35"/>
      <c r="G64" s="35"/>
      <c r="H64" s="60"/>
      <c r="I64" s="61" t="s">
        <v>57</v>
      </c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35"/>
      <c r="G65" s="35"/>
      <c r="H65" s="60"/>
      <c r="I65" s="61" t="s">
        <v>43</v>
      </c>
      <c r="J65" s="62"/>
      <c r="K65" s="82">
        <f aca="true" t="shared" si="4" ref="K65:M66">+K71</f>
        <v>13159816</v>
      </c>
      <c r="L65" s="82">
        <f t="shared" si="4"/>
        <v>42572435</v>
      </c>
      <c r="M65" s="82">
        <f t="shared" si="4"/>
        <v>9664298.1</v>
      </c>
      <c r="N65" s="20"/>
      <c r="O65" s="82">
        <f>+O71</f>
        <v>65396549.1</v>
      </c>
      <c r="P65" s="82">
        <f>+P71</f>
        <v>1717300</v>
      </c>
      <c r="Q65" s="82">
        <f>+Q71</f>
        <v>14365923.5</v>
      </c>
      <c r="R65" s="82"/>
      <c r="S65" s="82">
        <f>+S71</f>
        <v>16083223.5</v>
      </c>
      <c r="T65" s="82">
        <f>+T71</f>
        <v>81479772.6</v>
      </c>
      <c r="U65" s="82">
        <f>+U71</f>
        <v>80.26108445472025</v>
      </c>
      <c r="V65" s="82">
        <f>+V71</f>
        <v>19.738915545279763</v>
      </c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60"/>
      <c r="I66" s="61" t="s">
        <v>44</v>
      </c>
      <c r="J66" s="62"/>
      <c r="K66" s="82">
        <f t="shared" si="4"/>
        <v>12578588.1</v>
      </c>
      <c r="L66" s="82">
        <f t="shared" si="4"/>
        <v>50916883.5</v>
      </c>
      <c r="M66" s="82">
        <f t="shared" si="4"/>
        <v>7290818.500000001</v>
      </c>
      <c r="N66" s="20"/>
      <c r="O66" s="82">
        <f>SUM(K66:M66)</f>
        <v>70786290.10000001</v>
      </c>
      <c r="P66" s="82">
        <f>+P72</f>
        <v>1440641.8</v>
      </c>
      <c r="Q66" s="82">
        <f>+Q72</f>
        <v>11883805.6</v>
      </c>
      <c r="R66" s="82">
        <f>+R72</f>
        <v>0</v>
      </c>
      <c r="S66" s="82">
        <f>+S72</f>
        <v>13324447.4</v>
      </c>
      <c r="T66" s="82">
        <f>+S66+O66</f>
        <v>84110737.50000001</v>
      </c>
      <c r="U66" s="18">
        <f>+O66*100/T66</f>
        <v>84.15844659547777</v>
      </c>
      <c r="V66" s="20">
        <f>+S66*100/T66</f>
        <v>15.84155340452222</v>
      </c>
      <c r="W66" s="1"/>
    </row>
    <row r="67" spans="1:23" ht="23.25">
      <c r="A67" s="2"/>
      <c r="B67" s="52"/>
      <c r="C67" s="90"/>
      <c r="D67" s="90"/>
      <c r="E67" s="90"/>
      <c r="F67" s="90"/>
      <c r="G67" s="90"/>
      <c r="H67" s="61"/>
      <c r="I67" s="61" t="s">
        <v>45</v>
      </c>
      <c r="J67" s="62"/>
      <c r="K67" s="82">
        <f>(+K66/K65)*100</f>
        <v>95.58331286698841</v>
      </c>
      <c r="L67" s="82">
        <f>(+L66/L65)*100</f>
        <v>119.60059014712219</v>
      </c>
      <c r="M67" s="82">
        <f>(+M66/M65)*100</f>
        <v>75.44074514837246</v>
      </c>
      <c r="N67" s="20"/>
      <c r="O67" s="82">
        <f>(+O66/O65)*100</f>
        <v>108.24162906785553</v>
      </c>
      <c r="P67" s="82">
        <f>(+P66/P65)*100</f>
        <v>83.8899318697956</v>
      </c>
      <c r="Q67" s="82">
        <f>(+Q66/Q65)*100</f>
        <v>82.72218350598901</v>
      </c>
      <c r="R67" s="82"/>
      <c r="S67" s="82">
        <f>(+S66/S65)*100</f>
        <v>82.84687084028896</v>
      </c>
      <c r="T67" s="82">
        <f>(+T66/T65)*100</f>
        <v>103.22897918838818</v>
      </c>
      <c r="U67" s="18"/>
      <c r="V67" s="20"/>
      <c r="W67" s="1"/>
    </row>
    <row r="68" spans="1:23" ht="23.25">
      <c r="A68" s="2"/>
      <c r="B68" s="35"/>
      <c r="C68" s="35"/>
      <c r="D68" s="35"/>
      <c r="E68" s="35"/>
      <c r="F68" s="35"/>
      <c r="G68" s="35"/>
      <c r="H68" s="60"/>
      <c r="I68" s="61"/>
      <c r="J68" s="62"/>
      <c r="K68" s="82"/>
      <c r="L68" s="82"/>
      <c r="M68" s="82"/>
      <c r="N68" s="18"/>
      <c r="O68" s="82"/>
      <c r="P68" s="82"/>
      <c r="Q68" s="82"/>
      <c r="R68" s="18"/>
      <c r="S68" s="82"/>
      <c r="T68" s="82"/>
      <c r="U68" s="18"/>
      <c r="V68" s="18"/>
      <c r="W68" s="1"/>
    </row>
    <row r="69" spans="1:23" ht="23.25">
      <c r="A69" s="2"/>
      <c r="B69" s="35"/>
      <c r="C69" s="35"/>
      <c r="D69" s="35" t="s">
        <v>48</v>
      </c>
      <c r="E69" s="35"/>
      <c r="F69" s="35"/>
      <c r="G69" s="35"/>
      <c r="H69" s="60"/>
      <c r="I69" s="61" t="s">
        <v>58</v>
      </c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35"/>
      <c r="G70" s="35"/>
      <c r="H70" s="60"/>
      <c r="I70" s="61" t="s">
        <v>59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60"/>
      <c r="I71" s="61" t="s">
        <v>43</v>
      </c>
      <c r="J71" s="62"/>
      <c r="K71" s="82">
        <f aca="true" t="shared" si="5" ref="K71:M72">+K76</f>
        <v>13159816</v>
      </c>
      <c r="L71" s="82">
        <f t="shared" si="5"/>
        <v>42572435</v>
      </c>
      <c r="M71" s="82">
        <f t="shared" si="5"/>
        <v>9664298.1</v>
      </c>
      <c r="N71" s="20"/>
      <c r="O71" s="82">
        <f>SUM(K71:M71)</f>
        <v>65396549.1</v>
      </c>
      <c r="P71" s="82">
        <f>+P76</f>
        <v>1717300</v>
      </c>
      <c r="Q71" s="82">
        <f>+Q76</f>
        <v>14365923.5</v>
      </c>
      <c r="R71" s="82"/>
      <c r="S71" s="20">
        <f>SUM(P71:Q71)</f>
        <v>16083223.5</v>
      </c>
      <c r="T71" s="82">
        <f>+S71+O71</f>
        <v>81479772.6</v>
      </c>
      <c r="U71" s="18">
        <f>+O71*100/T71</f>
        <v>80.26108445472025</v>
      </c>
      <c r="V71" s="20">
        <f>+S71*100/T71</f>
        <v>19.738915545279763</v>
      </c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 t="s">
        <v>44</v>
      </c>
      <c r="J72" s="62"/>
      <c r="K72" s="19">
        <f t="shared" si="5"/>
        <v>12578588.1</v>
      </c>
      <c r="L72" s="24">
        <f t="shared" si="5"/>
        <v>50916883.5</v>
      </c>
      <c r="M72" s="21">
        <f t="shared" si="5"/>
        <v>7290818.500000001</v>
      </c>
      <c r="N72" s="18"/>
      <c r="O72" s="20">
        <f>SUM(K72:M72)</f>
        <v>70786290.10000001</v>
      </c>
      <c r="P72" s="20">
        <f>+P77</f>
        <v>1440641.8</v>
      </c>
      <c r="Q72" s="82">
        <f>+Q77</f>
        <v>11883805.6</v>
      </c>
      <c r="R72" s="18"/>
      <c r="S72" s="20">
        <f>SUM(P72:Q72)</f>
        <v>13324447.4</v>
      </c>
      <c r="T72" s="82">
        <f>+S72+O72</f>
        <v>84110737.50000001</v>
      </c>
      <c r="U72" s="18">
        <f>+O72*100/T72</f>
        <v>84.15844659547777</v>
      </c>
      <c r="V72" s="20">
        <f>+S72*100/T72</f>
        <v>15.84155340452222</v>
      </c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 t="s">
        <v>45</v>
      </c>
      <c r="J73" s="62"/>
      <c r="K73" s="82">
        <f>(+K72/K71)*100</f>
        <v>95.58331286698841</v>
      </c>
      <c r="L73" s="82">
        <f>(+L72/L71)*100</f>
        <v>119.60059014712219</v>
      </c>
      <c r="M73" s="82">
        <f>(+M72/M71)*100</f>
        <v>75.44074514837246</v>
      </c>
      <c r="N73" s="20"/>
      <c r="O73" s="82">
        <f>(+O72/O71)*100</f>
        <v>108.24162906785553</v>
      </c>
      <c r="P73" s="82">
        <f>(+P72/P71)*100</f>
        <v>83.8899318697956</v>
      </c>
      <c r="Q73" s="82">
        <f>(+Q72/Q71)*100</f>
        <v>82.72218350598901</v>
      </c>
      <c r="R73" s="82"/>
      <c r="S73" s="82">
        <f>(+S72/S71)*100</f>
        <v>82.84687084028896</v>
      </c>
      <c r="T73" s="82">
        <f>(+T72/T71)*100</f>
        <v>103.22897918838818</v>
      </c>
      <c r="U73" s="20"/>
      <c r="V73" s="20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 t="s">
        <v>79</v>
      </c>
      <c r="F75" s="35"/>
      <c r="G75" s="35"/>
      <c r="H75" s="60"/>
      <c r="I75" s="61" t="s">
        <v>80</v>
      </c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>
        <f>+Q75+P75</f>
        <v>0</v>
      </c>
      <c r="U75" s="20"/>
      <c r="V75" s="20"/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43</v>
      </c>
      <c r="J76" s="62"/>
      <c r="K76" s="82">
        <f aca="true" t="shared" si="6" ref="K76:M77">+K81+K148+K159+K170+K191</f>
        <v>13159816</v>
      </c>
      <c r="L76" s="82">
        <f t="shared" si="6"/>
        <v>42572435</v>
      </c>
      <c r="M76" s="82">
        <f t="shared" si="6"/>
        <v>9664298.1</v>
      </c>
      <c r="N76" s="20"/>
      <c r="O76" s="82">
        <f>SUM(K76:M76)</f>
        <v>65396549.1</v>
      </c>
      <c r="P76" s="82">
        <f>+P81+P191</f>
        <v>1717300</v>
      </c>
      <c r="Q76" s="82">
        <f>+Q81+Q191</f>
        <v>14365923.5</v>
      </c>
      <c r="R76" s="82"/>
      <c r="S76" s="20">
        <f>SUM(P76:Q76)</f>
        <v>16083223.5</v>
      </c>
      <c r="T76" s="82">
        <f>+S76+O76</f>
        <v>81479772.6</v>
      </c>
      <c r="U76" s="18">
        <f>+O76*100/T76</f>
        <v>80.26108445472025</v>
      </c>
      <c r="V76" s="20">
        <f>+S76*100/T76</f>
        <v>19.738915545279763</v>
      </c>
      <c r="W76" s="1"/>
    </row>
    <row r="77" spans="1:23" ht="23.25">
      <c r="A77" s="2"/>
      <c r="B77" s="52"/>
      <c r="C77" s="35"/>
      <c r="D77" s="35"/>
      <c r="E77" s="35"/>
      <c r="F77" s="35"/>
      <c r="G77" s="35"/>
      <c r="H77" s="60"/>
      <c r="I77" s="61" t="s">
        <v>44</v>
      </c>
      <c r="J77" s="62"/>
      <c r="K77" s="82">
        <f t="shared" si="6"/>
        <v>12578588.1</v>
      </c>
      <c r="L77" s="82">
        <f t="shared" si="6"/>
        <v>50916883.5</v>
      </c>
      <c r="M77" s="82">
        <f t="shared" si="6"/>
        <v>7290818.500000001</v>
      </c>
      <c r="N77" s="23"/>
      <c r="O77" s="20">
        <f>SUM(K77:M77)</f>
        <v>70786290.10000001</v>
      </c>
      <c r="P77" s="82">
        <f>+P82+P192</f>
        <v>1440641.8</v>
      </c>
      <c r="Q77" s="82">
        <f>+Q82+Q192</f>
        <v>11883805.6</v>
      </c>
      <c r="R77" s="80"/>
      <c r="S77" s="20">
        <f>SUM(P77:Q77)</f>
        <v>13324447.4</v>
      </c>
      <c r="T77" s="82">
        <f>+S77+O77</f>
        <v>84110737.50000001</v>
      </c>
      <c r="U77" s="18">
        <f>+O77*100/T77</f>
        <v>84.15844659547777</v>
      </c>
      <c r="V77" s="20">
        <f>+S77*100/T77</f>
        <v>15.84155340452222</v>
      </c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 t="s">
        <v>45</v>
      </c>
      <c r="J78" s="62"/>
      <c r="K78" s="82">
        <f>(+K77/K76)*100</f>
        <v>95.58331286698841</v>
      </c>
      <c r="L78" s="82">
        <f>(+L77/L76)*100</f>
        <v>119.60059014712219</v>
      </c>
      <c r="M78" s="82">
        <f>(+M77/M76)*100</f>
        <v>75.44074514837246</v>
      </c>
      <c r="N78" s="82"/>
      <c r="O78" s="82">
        <f>(+O77/O76)*100</f>
        <v>108.24162906785553</v>
      </c>
      <c r="P78" s="82">
        <f>(+P77/P76)*100</f>
        <v>83.8899318697956</v>
      </c>
      <c r="Q78" s="82">
        <f>(+Q77/Q76)*100</f>
        <v>82.72218350598901</v>
      </c>
      <c r="R78" s="20"/>
      <c r="S78" s="82">
        <f>(+S77/S76)*100</f>
        <v>82.84687084028896</v>
      </c>
      <c r="T78" s="82">
        <f>(+T77/T76)*100</f>
        <v>103.22897918838818</v>
      </c>
      <c r="U78" s="23"/>
      <c r="V78" s="20"/>
      <c r="W78" s="1"/>
    </row>
    <row r="79" spans="1:23" ht="23.25">
      <c r="A79" s="2"/>
      <c r="B79" s="52"/>
      <c r="C79" s="90"/>
      <c r="D79" s="90"/>
      <c r="E79" s="90"/>
      <c r="F79" s="90"/>
      <c r="G79" s="90"/>
      <c r="H79" s="61"/>
      <c r="I79" s="61"/>
      <c r="J79" s="62"/>
      <c r="K79" s="19"/>
      <c r="L79" s="20"/>
      <c r="M79" s="21"/>
      <c r="N79" s="23"/>
      <c r="O79" s="23"/>
      <c r="P79" s="24"/>
      <c r="Q79" s="19"/>
      <c r="R79" s="80"/>
      <c r="S79" s="23"/>
      <c r="T79" s="23"/>
      <c r="U79" s="23"/>
      <c r="V79" s="20"/>
      <c r="W79" s="1"/>
    </row>
    <row r="80" spans="1:23" ht="23.25">
      <c r="A80" s="2"/>
      <c r="B80" s="52"/>
      <c r="C80" s="90"/>
      <c r="D80" s="90"/>
      <c r="E80" s="90"/>
      <c r="F80" s="90" t="s">
        <v>60</v>
      </c>
      <c r="G80" s="90"/>
      <c r="H80" s="61"/>
      <c r="I80" s="61" t="s">
        <v>85</v>
      </c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/>
      <c r="F81" s="52"/>
      <c r="G81" s="52"/>
      <c r="H81" s="60"/>
      <c r="I81" s="61" t="s">
        <v>43</v>
      </c>
      <c r="J81" s="62"/>
      <c r="K81" s="18"/>
      <c r="L81" s="18"/>
      <c r="M81" s="18"/>
      <c r="N81" s="18"/>
      <c r="O81" s="18">
        <f>SUM(K81:M81)</f>
        <v>0</v>
      </c>
      <c r="P81" s="18">
        <f>+P86+P100+P105+P111+P116+P122+P128+P134</f>
        <v>630700</v>
      </c>
      <c r="Q81" s="18">
        <f>+Q86+Q100+Q105+Q111+Q116+Q122+Q128+Q134</f>
        <v>14292023.5</v>
      </c>
      <c r="R81" s="18"/>
      <c r="S81" s="20">
        <f>SUM(P81:Q81)</f>
        <v>14922723.5</v>
      </c>
      <c r="T81" s="82">
        <f>+S81+O81</f>
        <v>14922723.5</v>
      </c>
      <c r="U81" s="18">
        <f>+O81*100/T81</f>
        <v>0</v>
      </c>
      <c r="V81" s="20">
        <f>+S81*100/T81</f>
        <v>100</v>
      </c>
      <c r="W81" s="1"/>
    </row>
    <row r="82" spans="1:23" ht="23.25">
      <c r="A82" s="2"/>
      <c r="B82" s="52"/>
      <c r="C82" s="52"/>
      <c r="D82" s="52"/>
      <c r="E82" s="52"/>
      <c r="F82" s="52"/>
      <c r="G82" s="52"/>
      <c r="H82" s="60"/>
      <c r="I82" s="61" t="s">
        <v>44</v>
      </c>
      <c r="J82" s="62"/>
      <c r="K82" s="18"/>
      <c r="L82" s="18"/>
      <c r="M82" s="18"/>
      <c r="N82" s="20"/>
      <c r="O82" s="18">
        <f>SUM(K82:M82)</f>
        <v>0</v>
      </c>
      <c r="P82" s="18">
        <f>+P87+P101+P106+P112+P117+P123+P129+P144</f>
        <v>1251998.9000000001</v>
      </c>
      <c r="Q82" s="18">
        <f>+Q87+Q101+Q106+Q112+Q117+Q123+Q129+Q144</f>
        <v>11866973.299999999</v>
      </c>
      <c r="R82" s="82"/>
      <c r="S82" s="20">
        <f>SUM(P82:Q82)</f>
        <v>13118972.2</v>
      </c>
      <c r="T82" s="82">
        <f>+S82+O82</f>
        <v>13118972.2</v>
      </c>
      <c r="U82" s="18">
        <f>+O82*100/T82</f>
        <v>0</v>
      </c>
      <c r="V82" s="20">
        <f>+S82*100/T82</f>
        <v>100</v>
      </c>
      <c r="W82" s="1"/>
    </row>
    <row r="83" spans="1:23" ht="23.25">
      <c r="A83" s="2"/>
      <c r="B83" s="52"/>
      <c r="C83" s="90"/>
      <c r="D83" s="90"/>
      <c r="E83" s="90"/>
      <c r="F83" s="90"/>
      <c r="G83" s="90"/>
      <c r="H83" s="61"/>
      <c r="I83" s="61" t="s">
        <v>45</v>
      </c>
      <c r="J83" s="62"/>
      <c r="K83" s="82"/>
      <c r="L83" s="20"/>
      <c r="M83" s="82"/>
      <c r="N83" s="20"/>
      <c r="O83" s="20"/>
      <c r="P83" s="82">
        <f>(P82/P81)*100</f>
        <v>198.5094181068654</v>
      </c>
      <c r="Q83" s="82">
        <f>(Q82/Q81)*100</f>
        <v>83.03214236948322</v>
      </c>
      <c r="R83" s="82"/>
      <c r="S83" s="82">
        <f>(S82/S81)*100</f>
        <v>87.91272048966128</v>
      </c>
      <c r="T83" s="82">
        <f>(+T82/T81)*100</f>
        <v>87.91272048966128</v>
      </c>
      <c r="U83" s="20"/>
      <c r="V83" s="20"/>
      <c r="W83" s="1"/>
    </row>
    <row r="84" spans="1:23" ht="23.25">
      <c r="A84" s="2"/>
      <c r="B84" s="52"/>
      <c r="C84" s="52"/>
      <c r="D84" s="52"/>
      <c r="E84" s="52"/>
      <c r="F84" s="52"/>
      <c r="G84" s="52"/>
      <c r="H84" s="60"/>
      <c r="I84" s="61"/>
      <c r="J84" s="6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"/>
    </row>
    <row r="85" spans="1:23" ht="23.25">
      <c r="A85" s="2"/>
      <c r="B85" s="52"/>
      <c r="C85" s="52"/>
      <c r="D85" s="52"/>
      <c r="E85" s="52"/>
      <c r="F85" s="52"/>
      <c r="G85" s="52" t="s">
        <v>61</v>
      </c>
      <c r="H85" s="60"/>
      <c r="I85" s="61" t="s">
        <v>89</v>
      </c>
      <c r="J85" s="62"/>
      <c r="K85" s="82"/>
      <c r="L85" s="20"/>
      <c r="M85" s="82"/>
      <c r="N85" s="20"/>
      <c r="O85" s="20"/>
      <c r="P85" s="82"/>
      <c r="Q85" s="82"/>
      <c r="R85" s="82"/>
      <c r="S85" s="20"/>
      <c r="T85" s="20"/>
      <c r="U85" s="20"/>
      <c r="V85" s="20"/>
      <c r="W85" s="1"/>
    </row>
    <row r="86" spans="1:23" ht="23.25">
      <c r="A86" s="2"/>
      <c r="B86" s="52"/>
      <c r="C86" s="52"/>
      <c r="D86" s="52"/>
      <c r="E86" s="52"/>
      <c r="F86" s="52"/>
      <c r="G86" s="52"/>
      <c r="H86" s="60"/>
      <c r="I86" s="61" t="s">
        <v>43</v>
      </c>
      <c r="J86" s="62"/>
      <c r="K86" s="82"/>
      <c r="L86" s="20"/>
      <c r="M86" s="82"/>
      <c r="N86" s="20"/>
      <c r="O86" s="20"/>
      <c r="P86" s="82"/>
      <c r="Q86" s="82">
        <v>609640.4</v>
      </c>
      <c r="R86" s="82"/>
      <c r="S86" s="20">
        <f>SUM(P86:Q86)</f>
        <v>609640.4</v>
      </c>
      <c r="T86" s="82">
        <f>+S86+O86</f>
        <v>609640.4</v>
      </c>
      <c r="U86" s="20"/>
      <c r="V86" s="20">
        <f>+S86*100/T86</f>
        <v>100</v>
      </c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 t="s">
        <v>44</v>
      </c>
      <c r="J87" s="62"/>
      <c r="K87" s="82"/>
      <c r="L87" s="20"/>
      <c r="M87" s="82"/>
      <c r="N87" s="20"/>
      <c r="O87" s="20"/>
      <c r="P87" s="82"/>
      <c r="Q87" s="82">
        <v>2087.3</v>
      </c>
      <c r="R87" s="82"/>
      <c r="S87" s="20">
        <f>SUM(P87:Q87)</f>
        <v>2087.3</v>
      </c>
      <c r="T87" s="82">
        <f>+S87+O87</f>
        <v>2087.3</v>
      </c>
      <c r="U87" s="20"/>
      <c r="V87" s="20">
        <f>+S87*100/T87</f>
        <v>100</v>
      </c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 t="s">
        <v>45</v>
      </c>
      <c r="J88" s="62"/>
      <c r="K88" s="82"/>
      <c r="L88" s="20"/>
      <c r="M88" s="82"/>
      <c r="N88" s="20"/>
      <c r="O88" s="20"/>
      <c r="P88" s="82"/>
      <c r="Q88" s="82">
        <f>(Q87/Q86)*100</f>
        <v>0.3423821649615085</v>
      </c>
      <c r="R88" s="82"/>
      <c r="S88" s="82">
        <f>(+S87/S86)*100</f>
        <v>0.3423821649615085</v>
      </c>
      <c r="T88" s="82">
        <f>(+T87/T86)*100</f>
        <v>0.3423821649615085</v>
      </c>
      <c r="U88" s="20"/>
      <c r="V88" s="20"/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/>
      <c r="J89" s="62"/>
      <c r="K89" s="82"/>
      <c r="L89" s="20"/>
      <c r="M89" s="82"/>
      <c r="N89" s="20"/>
      <c r="O89" s="20"/>
      <c r="P89" s="82"/>
      <c r="Q89" s="82"/>
      <c r="R89" s="82"/>
      <c r="S89" s="20"/>
      <c r="T89" s="20"/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3"/>
      <c r="L90" s="59"/>
      <c r="M90" s="83"/>
      <c r="N90" s="59"/>
      <c r="O90" s="59"/>
      <c r="P90" s="83"/>
      <c r="Q90" s="83"/>
      <c r="R90" s="83"/>
      <c r="S90" s="59"/>
      <c r="T90" s="59"/>
      <c r="U90" s="59"/>
      <c r="V90" s="59"/>
      <c r="W90" s="1"/>
    </row>
    <row r="91" spans="1:23" ht="23.25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23.25"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83</v>
      </c>
      <c r="W92" s="1"/>
    </row>
    <row r="93" spans="2:23" ht="23.25"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2:23" ht="23.25"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2:23" ht="23.25"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2:23" ht="23.25"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2:23" ht="23.25"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2:23" ht="23.25"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2:23" ht="23.25">
      <c r="B99" s="35" t="s">
        <v>55</v>
      </c>
      <c r="C99" s="35" t="s">
        <v>46</v>
      </c>
      <c r="D99" s="35" t="s">
        <v>48</v>
      </c>
      <c r="E99" s="35" t="s">
        <v>79</v>
      </c>
      <c r="F99" s="35" t="s">
        <v>60</v>
      </c>
      <c r="G99" s="35" t="s">
        <v>62</v>
      </c>
      <c r="H99" s="60"/>
      <c r="I99" s="61" t="s">
        <v>63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82"/>
      <c r="U99" s="20"/>
      <c r="V99" s="20"/>
      <c r="W99" s="1"/>
    </row>
    <row r="100" spans="2:23" ht="23.25">
      <c r="B100" s="35"/>
      <c r="C100" s="35"/>
      <c r="D100" s="35"/>
      <c r="E100" s="35"/>
      <c r="F100" s="35"/>
      <c r="G100" s="35"/>
      <c r="H100" s="60"/>
      <c r="I100" s="61" t="s">
        <v>43</v>
      </c>
      <c r="J100" s="62"/>
      <c r="K100" s="82"/>
      <c r="L100" s="20"/>
      <c r="M100" s="82"/>
      <c r="N100" s="20"/>
      <c r="O100" s="20"/>
      <c r="P100" s="82"/>
      <c r="Q100" s="82">
        <v>284355.2</v>
      </c>
      <c r="R100" s="82"/>
      <c r="S100" s="20">
        <f>+Q100+P100</f>
        <v>284355.2</v>
      </c>
      <c r="T100" s="82">
        <f>+S100+O100</f>
        <v>284355.2</v>
      </c>
      <c r="U100" s="20"/>
      <c r="V100" s="20">
        <f>+S100*100/T100</f>
        <v>100</v>
      </c>
      <c r="W100" s="1"/>
    </row>
    <row r="101" spans="2:23" ht="23.25">
      <c r="B101" s="35"/>
      <c r="C101" s="35"/>
      <c r="D101" s="35"/>
      <c r="E101" s="35"/>
      <c r="F101" s="35"/>
      <c r="G101" s="35"/>
      <c r="H101" s="60"/>
      <c r="I101" s="61" t="s">
        <v>44</v>
      </c>
      <c r="J101" s="62"/>
      <c r="K101" s="82"/>
      <c r="L101" s="20"/>
      <c r="M101" s="82"/>
      <c r="N101" s="20"/>
      <c r="O101" s="20"/>
      <c r="P101" s="82"/>
      <c r="Q101" s="20">
        <v>260457</v>
      </c>
      <c r="R101" s="82"/>
      <c r="S101" s="20">
        <f>+Q101+P101</f>
        <v>260457</v>
      </c>
      <c r="T101" s="82">
        <f>+S101+O101</f>
        <v>260457</v>
      </c>
      <c r="U101" s="20"/>
      <c r="V101" s="20">
        <f>+S101*100/T101</f>
        <v>100</v>
      </c>
      <c r="W101" s="1"/>
    </row>
    <row r="102" spans="2:23" ht="23.25">
      <c r="B102" s="35"/>
      <c r="C102" s="35"/>
      <c r="D102" s="35"/>
      <c r="E102" s="35"/>
      <c r="F102" s="35"/>
      <c r="G102" s="35"/>
      <c r="H102" s="60"/>
      <c r="I102" s="61" t="s">
        <v>45</v>
      </c>
      <c r="J102" s="62"/>
      <c r="K102" s="82"/>
      <c r="L102" s="20"/>
      <c r="M102" s="82"/>
      <c r="N102" s="20"/>
      <c r="O102" s="20"/>
      <c r="P102" s="82"/>
      <c r="Q102" s="82">
        <f>(Q101/Q100)*100</f>
        <v>91.59565219837724</v>
      </c>
      <c r="R102" s="82"/>
      <c r="S102" s="82">
        <f>(+S101/S100)*100</f>
        <v>91.59565219837724</v>
      </c>
      <c r="T102" s="82">
        <f>(+T101/T100)*100</f>
        <v>91.59565219837724</v>
      </c>
      <c r="U102" s="20"/>
      <c r="V102" s="20"/>
      <c r="W102" s="1"/>
    </row>
    <row r="103" spans="2:23" ht="23.25">
      <c r="B103" s="35"/>
      <c r="C103" s="35"/>
      <c r="D103" s="35"/>
      <c r="E103" s="35"/>
      <c r="F103" s="35"/>
      <c r="G103" s="35"/>
      <c r="H103" s="60"/>
      <c r="I103" s="61"/>
      <c r="J103" s="62"/>
      <c r="K103" s="82"/>
      <c r="L103" s="20"/>
      <c r="M103" s="82"/>
      <c r="N103" s="20"/>
      <c r="O103" s="20"/>
      <c r="P103" s="82"/>
      <c r="Q103" s="82"/>
      <c r="R103" s="82"/>
      <c r="S103" s="20"/>
      <c r="T103" s="20"/>
      <c r="U103" s="20"/>
      <c r="V103" s="20"/>
      <c r="W103" s="1"/>
    </row>
    <row r="104" spans="2:23" ht="23.25">
      <c r="B104" s="35"/>
      <c r="C104" s="35"/>
      <c r="D104" s="35"/>
      <c r="E104" s="35"/>
      <c r="F104" s="35"/>
      <c r="G104" s="35" t="s">
        <v>64</v>
      </c>
      <c r="H104" s="60"/>
      <c r="I104" s="61" t="s">
        <v>90</v>
      </c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82"/>
      <c r="U104" s="20"/>
      <c r="V104" s="20"/>
      <c r="W104" s="1"/>
    </row>
    <row r="105" spans="2:23" ht="23.25">
      <c r="B105" s="35"/>
      <c r="C105" s="35"/>
      <c r="D105" s="35"/>
      <c r="E105" s="35"/>
      <c r="F105" s="35"/>
      <c r="G105" s="35"/>
      <c r="H105" s="60"/>
      <c r="I105" s="61" t="s">
        <v>43</v>
      </c>
      <c r="J105" s="62"/>
      <c r="K105" s="82"/>
      <c r="L105" s="20"/>
      <c r="M105" s="82"/>
      <c r="N105" s="20"/>
      <c r="O105" s="20"/>
      <c r="P105" s="82"/>
      <c r="Q105" s="82">
        <v>4210984.9</v>
      </c>
      <c r="R105" s="82"/>
      <c r="S105" s="20">
        <f>+Q105+P105</f>
        <v>4210984.9</v>
      </c>
      <c r="T105" s="82">
        <f>+S105+O105</f>
        <v>4210984.9</v>
      </c>
      <c r="U105" s="20"/>
      <c r="V105" s="20">
        <f>+S105*100/T105</f>
        <v>100</v>
      </c>
      <c r="W105" s="1"/>
    </row>
    <row r="106" spans="2:23" ht="23.25">
      <c r="B106" s="35"/>
      <c r="C106" s="35"/>
      <c r="D106" s="35"/>
      <c r="E106" s="35"/>
      <c r="F106" s="35"/>
      <c r="G106" s="35"/>
      <c r="H106" s="60"/>
      <c r="I106" s="61" t="s">
        <v>44</v>
      </c>
      <c r="J106" s="62"/>
      <c r="K106" s="82"/>
      <c r="L106" s="20"/>
      <c r="M106" s="82"/>
      <c r="N106" s="20"/>
      <c r="O106" s="20"/>
      <c r="P106" s="82"/>
      <c r="Q106" s="20">
        <v>1782261.2</v>
      </c>
      <c r="R106" s="82"/>
      <c r="S106" s="20">
        <f>+Q106+P106</f>
        <v>1782261.2</v>
      </c>
      <c r="T106" s="82">
        <f>+S106+O106</f>
        <v>1782261.2</v>
      </c>
      <c r="U106" s="20"/>
      <c r="V106" s="20">
        <f>+S106*100/T106</f>
        <v>100</v>
      </c>
      <c r="W106" s="1"/>
    </row>
    <row r="107" spans="2:23" ht="23.25">
      <c r="B107" s="35"/>
      <c r="C107" s="35"/>
      <c r="D107" s="35"/>
      <c r="E107" s="35"/>
      <c r="F107" s="35"/>
      <c r="G107" s="35"/>
      <c r="H107" s="60"/>
      <c r="I107" s="61" t="s">
        <v>45</v>
      </c>
      <c r="J107" s="62"/>
      <c r="K107" s="82"/>
      <c r="L107" s="20"/>
      <c r="M107" s="82"/>
      <c r="N107" s="20"/>
      <c r="O107" s="20"/>
      <c r="P107" s="82"/>
      <c r="Q107" s="82">
        <f>(Q106/Q105)*100</f>
        <v>42.324093824226246</v>
      </c>
      <c r="R107" s="82"/>
      <c r="S107" s="82">
        <f>(+S106/S105)*100</f>
        <v>42.324093824226246</v>
      </c>
      <c r="T107" s="82">
        <f>(+T106/T105)*100</f>
        <v>42.324093824226246</v>
      </c>
      <c r="U107" s="20"/>
      <c r="V107" s="20"/>
      <c r="W107" s="1"/>
    </row>
    <row r="108" spans="2:23" ht="23.25">
      <c r="B108" s="35"/>
      <c r="C108" s="35"/>
      <c r="D108" s="35"/>
      <c r="E108" s="35"/>
      <c r="F108" s="35"/>
      <c r="G108" s="35"/>
      <c r="H108" s="60"/>
      <c r="I108" s="61"/>
      <c r="J108" s="62"/>
      <c r="K108" s="82"/>
      <c r="L108" s="20"/>
      <c r="M108" s="82"/>
      <c r="N108" s="20"/>
      <c r="O108" s="20"/>
      <c r="P108" s="82"/>
      <c r="Q108" s="82"/>
      <c r="R108" s="82"/>
      <c r="S108" s="20"/>
      <c r="T108" s="20"/>
      <c r="U108" s="20"/>
      <c r="V108" s="20"/>
      <c r="W108" s="1"/>
    </row>
    <row r="109" spans="2:23" ht="23.25">
      <c r="B109" s="35"/>
      <c r="C109" s="35"/>
      <c r="D109" s="35"/>
      <c r="E109" s="35"/>
      <c r="F109" s="35"/>
      <c r="G109" s="35" t="s">
        <v>65</v>
      </c>
      <c r="H109" s="60"/>
      <c r="I109" s="61" t="s">
        <v>91</v>
      </c>
      <c r="J109" s="62"/>
      <c r="K109" s="82"/>
      <c r="L109" s="20"/>
      <c r="M109" s="82"/>
      <c r="N109" s="20"/>
      <c r="O109" s="20"/>
      <c r="P109" s="82"/>
      <c r="Q109" s="82"/>
      <c r="R109" s="82"/>
      <c r="S109" s="20"/>
      <c r="T109" s="82"/>
      <c r="U109" s="20"/>
      <c r="V109" s="20"/>
      <c r="W109" s="1"/>
    </row>
    <row r="110" spans="2:23" ht="23.25">
      <c r="B110" s="35"/>
      <c r="C110" s="35"/>
      <c r="D110" s="35"/>
      <c r="E110" s="35"/>
      <c r="F110" s="35"/>
      <c r="G110" s="35"/>
      <c r="H110" s="60"/>
      <c r="I110" s="61" t="s">
        <v>87</v>
      </c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2:23" ht="23.25">
      <c r="B111" s="35"/>
      <c r="C111" s="35"/>
      <c r="D111" s="35"/>
      <c r="E111" s="35"/>
      <c r="F111" s="35"/>
      <c r="G111" s="35"/>
      <c r="H111" s="60"/>
      <c r="I111" s="61" t="s">
        <v>43</v>
      </c>
      <c r="J111" s="62"/>
      <c r="K111" s="82"/>
      <c r="L111" s="20"/>
      <c r="M111" s="82"/>
      <c r="N111" s="20"/>
      <c r="O111" s="20"/>
      <c r="P111" s="82"/>
      <c r="Q111" s="82">
        <v>1558267.2</v>
      </c>
      <c r="R111" s="82"/>
      <c r="S111" s="20">
        <f>+Q111+P111</f>
        <v>1558267.2</v>
      </c>
      <c r="T111" s="82">
        <f>+S111+O111</f>
        <v>1558267.2</v>
      </c>
      <c r="U111" s="20"/>
      <c r="V111" s="20">
        <f>+S111*100/T111</f>
        <v>100</v>
      </c>
      <c r="W111" s="1"/>
    </row>
    <row r="112" spans="2:23" ht="23.25">
      <c r="B112" s="35"/>
      <c r="C112" s="35"/>
      <c r="D112" s="35"/>
      <c r="E112" s="35"/>
      <c r="F112" s="35"/>
      <c r="G112" s="35"/>
      <c r="H112" s="60"/>
      <c r="I112" s="61" t="s">
        <v>44</v>
      </c>
      <c r="J112" s="62"/>
      <c r="K112" s="82"/>
      <c r="L112" s="20"/>
      <c r="M112" s="82"/>
      <c r="N112" s="20"/>
      <c r="O112" s="20"/>
      <c r="P112" s="20"/>
      <c r="Q112" s="20">
        <v>1600171.6</v>
      </c>
      <c r="R112" s="82"/>
      <c r="S112" s="20">
        <f>+Q112+P112</f>
        <v>1600171.6</v>
      </c>
      <c r="T112" s="82">
        <f>+S112+O112</f>
        <v>1600171.6</v>
      </c>
      <c r="U112" s="20"/>
      <c r="V112" s="20">
        <f>+S112*100/T112</f>
        <v>100</v>
      </c>
      <c r="W112" s="1"/>
    </row>
    <row r="113" spans="2:23" ht="23.25">
      <c r="B113" s="52"/>
      <c r="C113" s="90"/>
      <c r="D113" s="90"/>
      <c r="E113" s="90"/>
      <c r="F113" s="90"/>
      <c r="G113" s="90"/>
      <c r="H113" s="61"/>
      <c r="I113" s="61" t="s">
        <v>45</v>
      </c>
      <c r="J113" s="62"/>
      <c r="K113" s="18"/>
      <c r="L113" s="18"/>
      <c r="M113" s="18"/>
      <c r="N113" s="18"/>
      <c r="O113" s="18"/>
      <c r="P113" s="18"/>
      <c r="Q113" s="82">
        <f>(Q112/Q111)*100</f>
        <v>102.68916653061812</v>
      </c>
      <c r="R113" s="18"/>
      <c r="S113" s="82">
        <f>(+S112/S111)*100</f>
        <v>102.68916653061812</v>
      </c>
      <c r="T113" s="82">
        <f>(+T112/T111)*100</f>
        <v>102.68916653061812</v>
      </c>
      <c r="U113" s="18"/>
      <c r="V113" s="18"/>
      <c r="W113" s="1"/>
    </row>
    <row r="114" spans="2:23" ht="23.25">
      <c r="B114" s="35"/>
      <c r="C114" s="35"/>
      <c r="D114" s="35"/>
      <c r="E114" s="35"/>
      <c r="F114" s="35"/>
      <c r="G114" s="35"/>
      <c r="H114" s="60"/>
      <c r="I114" s="61"/>
      <c r="J114" s="62"/>
      <c r="K114" s="82"/>
      <c r="L114" s="20"/>
      <c r="M114" s="82"/>
      <c r="N114" s="20"/>
      <c r="O114" s="20"/>
      <c r="P114" s="82"/>
      <c r="Q114" s="82"/>
      <c r="R114" s="82"/>
      <c r="S114" s="20"/>
      <c r="T114" s="20"/>
      <c r="U114" s="20"/>
      <c r="V114" s="20"/>
      <c r="W114" s="1"/>
    </row>
    <row r="115" spans="2:23" ht="23.25">
      <c r="B115" s="35"/>
      <c r="C115" s="35"/>
      <c r="D115" s="35"/>
      <c r="E115" s="35"/>
      <c r="F115" s="35"/>
      <c r="G115" s="35" t="s">
        <v>66</v>
      </c>
      <c r="H115" s="60"/>
      <c r="I115" s="61" t="s">
        <v>92</v>
      </c>
      <c r="J115" s="62"/>
      <c r="K115" s="82"/>
      <c r="L115" s="20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2:23" ht="23.25">
      <c r="B116" s="35"/>
      <c r="C116" s="35"/>
      <c r="D116" s="35"/>
      <c r="E116" s="35"/>
      <c r="F116" s="35"/>
      <c r="G116" s="35"/>
      <c r="H116" s="60"/>
      <c r="I116" s="61" t="s">
        <v>43</v>
      </c>
      <c r="J116" s="62"/>
      <c r="K116" s="82"/>
      <c r="L116" s="20"/>
      <c r="M116" s="82"/>
      <c r="N116" s="20"/>
      <c r="O116" s="20"/>
      <c r="P116" s="82"/>
      <c r="Q116" s="82">
        <v>2451576</v>
      </c>
      <c r="R116" s="82"/>
      <c r="S116" s="20">
        <f>+Q116+P116</f>
        <v>2451576</v>
      </c>
      <c r="T116" s="82">
        <f>+S116+O116</f>
        <v>2451576</v>
      </c>
      <c r="U116" s="20"/>
      <c r="V116" s="20">
        <f>+S116*100/T116</f>
        <v>100</v>
      </c>
      <c r="W116" s="1"/>
    </row>
    <row r="117" spans="2:23" ht="23.25">
      <c r="B117" s="35"/>
      <c r="C117" s="35"/>
      <c r="D117" s="35"/>
      <c r="E117" s="35"/>
      <c r="F117" s="35"/>
      <c r="G117" s="35"/>
      <c r="H117" s="60"/>
      <c r="I117" s="61" t="s">
        <v>44</v>
      </c>
      <c r="J117" s="62"/>
      <c r="K117" s="18"/>
      <c r="L117" s="18"/>
      <c r="M117" s="18"/>
      <c r="N117" s="18"/>
      <c r="O117" s="18"/>
      <c r="P117" s="18"/>
      <c r="Q117" s="18">
        <v>2542578.3</v>
      </c>
      <c r="R117" s="18"/>
      <c r="S117" s="20">
        <f>+Q117+P117</f>
        <v>2542578.3</v>
      </c>
      <c r="T117" s="82">
        <f>+S117+O117</f>
        <v>2542578.3</v>
      </c>
      <c r="U117" s="18"/>
      <c r="V117" s="20">
        <f>+S117*100/T117</f>
        <v>100</v>
      </c>
      <c r="W117" s="1"/>
    </row>
    <row r="118" spans="2:23" ht="23.25">
      <c r="B118" s="35"/>
      <c r="C118" s="35"/>
      <c r="D118" s="35"/>
      <c r="E118" s="35"/>
      <c r="F118" s="35"/>
      <c r="G118" s="35"/>
      <c r="H118" s="60"/>
      <c r="I118" s="61" t="s">
        <v>45</v>
      </c>
      <c r="J118" s="62"/>
      <c r="K118" s="82"/>
      <c r="L118" s="20"/>
      <c r="M118" s="82"/>
      <c r="N118" s="20"/>
      <c r="O118" s="20"/>
      <c r="P118" s="20"/>
      <c r="Q118" s="82">
        <f>(Q117/Q116)*100</f>
        <v>103.71199179629755</v>
      </c>
      <c r="R118" s="82"/>
      <c r="S118" s="82">
        <f>(+S117/S116)*100</f>
        <v>103.71199179629755</v>
      </c>
      <c r="T118" s="82">
        <f>(+T117/T116)*100</f>
        <v>103.71199179629755</v>
      </c>
      <c r="U118" s="20"/>
      <c r="V118" s="20"/>
      <c r="W118" s="1"/>
    </row>
    <row r="119" spans="2:23" ht="23.25">
      <c r="B119" s="35"/>
      <c r="C119" s="35"/>
      <c r="D119" s="35"/>
      <c r="E119" s="35"/>
      <c r="F119" s="35"/>
      <c r="G119" s="35"/>
      <c r="H119" s="60"/>
      <c r="I119" s="61"/>
      <c r="J119" s="62"/>
      <c r="K119" s="82"/>
      <c r="L119" s="20"/>
      <c r="M119" s="82"/>
      <c r="N119" s="20"/>
      <c r="O119" s="20"/>
      <c r="P119" s="82"/>
      <c r="Q119" s="82"/>
      <c r="R119" s="82"/>
      <c r="S119" s="20"/>
      <c r="T119" s="20"/>
      <c r="U119" s="20"/>
      <c r="V119" s="20"/>
      <c r="W119" s="1"/>
    </row>
    <row r="120" spans="2:23" ht="23.25">
      <c r="B120" s="35"/>
      <c r="C120" s="35"/>
      <c r="D120" s="35"/>
      <c r="E120" s="35"/>
      <c r="F120" s="35"/>
      <c r="G120" s="35" t="s">
        <v>67</v>
      </c>
      <c r="H120" s="60"/>
      <c r="I120" s="61" t="s">
        <v>93</v>
      </c>
      <c r="J120" s="62"/>
      <c r="K120" s="82"/>
      <c r="L120" s="20"/>
      <c r="M120" s="82"/>
      <c r="N120" s="20"/>
      <c r="O120" s="20"/>
      <c r="P120" s="82"/>
      <c r="Q120" s="82"/>
      <c r="R120" s="82"/>
      <c r="S120" s="20"/>
      <c r="T120" s="20"/>
      <c r="U120" s="20"/>
      <c r="V120" s="20"/>
      <c r="W120" s="1"/>
    </row>
    <row r="121" spans="2:23" ht="23.25">
      <c r="B121" s="35"/>
      <c r="C121" s="35"/>
      <c r="D121" s="35"/>
      <c r="E121" s="35"/>
      <c r="F121" s="35"/>
      <c r="G121" s="35"/>
      <c r="H121" s="60"/>
      <c r="I121" s="61" t="s">
        <v>88</v>
      </c>
      <c r="J121" s="62"/>
      <c r="K121" s="19"/>
      <c r="L121" s="20"/>
      <c r="M121" s="21"/>
      <c r="N121" s="23"/>
      <c r="O121" s="23"/>
      <c r="P121" s="24"/>
      <c r="Q121" s="19"/>
      <c r="R121" s="80"/>
      <c r="S121" s="23"/>
      <c r="T121" s="23"/>
      <c r="U121" s="23"/>
      <c r="V121" s="20"/>
      <c r="W121" s="1"/>
    </row>
    <row r="122" spans="2:23" ht="23.25">
      <c r="B122" s="52"/>
      <c r="C122" s="35"/>
      <c r="D122" s="35"/>
      <c r="E122" s="35"/>
      <c r="F122" s="35"/>
      <c r="G122" s="35"/>
      <c r="H122" s="60"/>
      <c r="I122" s="61" t="s">
        <v>43</v>
      </c>
      <c r="J122" s="62"/>
      <c r="K122" s="82"/>
      <c r="L122" s="20"/>
      <c r="M122" s="82"/>
      <c r="N122" s="20"/>
      <c r="O122" s="20"/>
      <c r="P122" s="82">
        <v>450000</v>
      </c>
      <c r="Q122" s="82">
        <v>3654399.8</v>
      </c>
      <c r="R122" s="82"/>
      <c r="S122" s="20">
        <f>+Q122+P122</f>
        <v>4104399.8</v>
      </c>
      <c r="T122" s="82">
        <f>+S122+O122</f>
        <v>4104399.8</v>
      </c>
      <c r="U122" s="20"/>
      <c r="V122" s="20">
        <f>+S122*100/T122</f>
        <v>100</v>
      </c>
      <c r="W122" s="1"/>
    </row>
    <row r="123" spans="2:23" ht="23.25">
      <c r="B123" s="52"/>
      <c r="C123" s="35"/>
      <c r="D123" s="35"/>
      <c r="E123" s="35"/>
      <c r="F123" s="35"/>
      <c r="G123" s="35"/>
      <c r="H123" s="60"/>
      <c r="I123" s="61" t="s">
        <v>44</v>
      </c>
      <c r="J123" s="62"/>
      <c r="K123" s="19"/>
      <c r="L123" s="20"/>
      <c r="M123" s="21"/>
      <c r="N123" s="23"/>
      <c r="O123" s="23"/>
      <c r="P123" s="24">
        <v>696706.9</v>
      </c>
      <c r="Q123" s="19">
        <v>4024758.1</v>
      </c>
      <c r="R123" s="80"/>
      <c r="S123" s="20">
        <f>+Q123+P123</f>
        <v>4721465</v>
      </c>
      <c r="T123" s="82">
        <f>+S123+O123</f>
        <v>4721465</v>
      </c>
      <c r="U123" s="23"/>
      <c r="V123" s="20">
        <f>+S123*100/T123</f>
        <v>100</v>
      </c>
      <c r="W123" s="1"/>
    </row>
    <row r="124" spans="2:23" ht="23.25">
      <c r="B124" s="52"/>
      <c r="C124" s="35"/>
      <c r="D124" s="35"/>
      <c r="E124" s="35"/>
      <c r="F124" s="35"/>
      <c r="G124" s="35"/>
      <c r="H124" s="60"/>
      <c r="I124" s="61" t="s">
        <v>45</v>
      </c>
      <c r="J124" s="62"/>
      <c r="K124" s="19"/>
      <c r="L124" s="20"/>
      <c r="M124" s="21"/>
      <c r="N124" s="23"/>
      <c r="O124" s="20"/>
      <c r="P124" s="82">
        <f>(P123/P122)*100</f>
        <v>154.82375555555558</v>
      </c>
      <c r="Q124" s="82">
        <f>(Q123/Q122)*100</f>
        <v>110.13458625955485</v>
      </c>
      <c r="R124" s="82"/>
      <c r="S124" s="82">
        <f>(S123/S122)*100</f>
        <v>115.03423716178918</v>
      </c>
      <c r="T124" s="82">
        <f>(+T123/T122)*100</f>
        <v>115.03423716178918</v>
      </c>
      <c r="U124" s="23"/>
      <c r="V124" s="20"/>
      <c r="W124" s="1"/>
    </row>
    <row r="125" spans="2:23" ht="23.25">
      <c r="B125" s="52"/>
      <c r="C125" s="90"/>
      <c r="D125" s="90"/>
      <c r="E125" s="90"/>
      <c r="F125" s="90"/>
      <c r="G125" s="35"/>
      <c r="H125" s="60"/>
      <c r="I125" s="61"/>
      <c r="J125" s="62"/>
      <c r="K125" s="19"/>
      <c r="L125" s="20"/>
      <c r="M125" s="21"/>
      <c r="N125" s="23"/>
      <c r="O125" s="23"/>
      <c r="P125" s="24"/>
      <c r="Q125" s="19"/>
      <c r="R125" s="80"/>
      <c r="S125" s="23"/>
      <c r="T125" s="23"/>
      <c r="U125" s="23"/>
      <c r="V125" s="20"/>
      <c r="W125" s="1"/>
    </row>
    <row r="126" spans="2:23" ht="23.25">
      <c r="B126" s="52"/>
      <c r="C126" s="90"/>
      <c r="D126" s="90"/>
      <c r="E126" s="90"/>
      <c r="F126" s="90"/>
      <c r="G126" s="90" t="s">
        <v>68</v>
      </c>
      <c r="H126" s="61"/>
      <c r="I126" s="61" t="s">
        <v>94</v>
      </c>
      <c r="J126" s="6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"/>
    </row>
    <row r="127" spans="2:23" ht="23.25">
      <c r="B127" s="52"/>
      <c r="C127" s="52"/>
      <c r="D127" s="52"/>
      <c r="E127" s="52"/>
      <c r="F127" s="52"/>
      <c r="G127" s="90"/>
      <c r="H127" s="61"/>
      <c r="I127" s="61" t="s">
        <v>95</v>
      </c>
      <c r="J127" s="62"/>
      <c r="K127" s="18"/>
      <c r="L127" s="18"/>
      <c r="M127" s="18"/>
      <c r="N127" s="18"/>
      <c r="O127" s="20"/>
      <c r="P127" s="18"/>
      <c r="Q127" s="18"/>
      <c r="R127" s="18"/>
      <c r="S127" s="18"/>
      <c r="T127" s="82"/>
      <c r="U127" s="18"/>
      <c r="V127" s="20"/>
      <c r="W127" s="1"/>
    </row>
    <row r="128" spans="2:23" ht="23.25">
      <c r="B128" s="52"/>
      <c r="C128" s="52"/>
      <c r="D128" s="52"/>
      <c r="E128" s="52"/>
      <c r="F128" s="52"/>
      <c r="G128" s="52"/>
      <c r="H128" s="60"/>
      <c r="I128" s="61" t="s">
        <v>43</v>
      </c>
      <c r="J128" s="62"/>
      <c r="K128" s="18"/>
      <c r="L128" s="18"/>
      <c r="M128" s="18"/>
      <c r="N128" s="20"/>
      <c r="O128" s="20"/>
      <c r="P128" s="82">
        <v>116000</v>
      </c>
      <c r="Q128" s="82">
        <v>434000</v>
      </c>
      <c r="R128" s="82"/>
      <c r="S128" s="20">
        <f>+Q128+P128</f>
        <v>550000</v>
      </c>
      <c r="T128" s="82">
        <f>+S128+O128</f>
        <v>550000</v>
      </c>
      <c r="U128" s="18"/>
      <c r="V128" s="20">
        <f>+S128*100/T128</f>
        <v>100</v>
      </c>
      <c r="W128" s="1"/>
    </row>
    <row r="129" spans="2:23" ht="23.25">
      <c r="B129" s="52"/>
      <c r="C129" s="90"/>
      <c r="D129" s="90"/>
      <c r="E129" s="90"/>
      <c r="F129" s="90"/>
      <c r="G129" s="52"/>
      <c r="H129" s="60"/>
      <c r="I129" s="61" t="s">
        <v>44</v>
      </c>
      <c r="J129" s="62"/>
      <c r="K129" s="82"/>
      <c r="L129" s="82"/>
      <c r="M129" s="82"/>
      <c r="N129" s="20"/>
      <c r="O129" s="82"/>
      <c r="P129" s="82">
        <v>219317.7</v>
      </c>
      <c r="Q129" s="82">
        <v>431543.1</v>
      </c>
      <c r="R129" s="82"/>
      <c r="S129" s="20">
        <f>+Q129+P129</f>
        <v>650860.8</v>
      </c>
      <c r="T129" s="82">
        <f>+S129+O129</f>
        <v>650860.8</v>
      </c>
      <c r="U129" s="20"/>
      <c r="V129" s="20">
        <f>+S129*100/T129</f>
        <v>100</v>
      </c>
      <c r="W129" s="1"/>
    </row>
    <row r="130" spans="2:23" ht="23.25">
      <c r="B130" s="52"/>
      <c r="C130" s="52"/>
      <c r="D130" s="52"/>
      <c r="E130" s="52"/>
      <c r="F130" s="52"/>
      <c r="G130" s="90"/>
      <c r="H130" s="61"/>
      <c r="I130" s="61" t="s">
        <v>45</v>
      </c>
      <c r="J130" s="62"/>
      <c r="K130" s="18"/>
      <c r="L130" s="18"/>
      <c r="M130" s="18"/>
      <c r="N130" s="18"/>
      <c r="O130" s="18"/>
      <c r="P130" s="82">
        <f>(P129/P128)*100</f>
        <v>189.0669827586207</v>
      </c>
      <c r="Q130" s="82">
        <f>(Q129/Q128)*100</f>
        <v>99.43389400921659</v>
      </c>
      <c r="R130" s="82"/>
      <c r="S130" s="82">
        <f>(S129/S128)*100</f>
        <v>118.33832727272728</v>
      </c>
      <c r="T130" s="82">
        <f>(+T129/T128)*100</f>
        <v>118.33832727272728</v>
      </c>
      <c r="U130" s="18"/>
      <c r="V130" s="18"/>
      <c r="W130" s="1"/>
    </row>
    <row r="131" spans="2:23" ht="23.25">
      <c r="B131" s="52"/>
      <c r="C131" s="90"/>
      <c r="D131" s="90"/>
      <c r="E131" s="90"/>
      <c r="F131" s="90"/>
      <c r="G131" s="35"/>
      <c r="H131" s="60"/>
      <c r="I131" s="61"/>
      <c r="J131" s="62"/>
      <c r="K131" s="19"/>
      <c r="L131" s="20"/>
      <c r="M131" s="21"/>
      <c r="N131" s="23"/>
      <c r="O131" s="23"/>
      <c r="P131" s="24"/>
      <c r="Q131" s="19"/>
      <c r="R131" s="80"/>
      <c r="S131" s="23"/>
      <c r="T131" s="23"/>
      <c r="U131" s="23"/>
      <c r="V131" s="20"/>
      <c r="W131" s="1"/>
    </row>
    <row r="132" spans="2:23" ht="23.25">
      <c r="B132" s="52"/>
      <c r="C132" s="90"/>
      <c r="D132" s="90"/>
      <c r="E132" s="90"/>
      <c r="F132" s="90"/>
      <c r="G132" s="52" t="s">
        <v>69</v>
      </c>
      <c r="H132" s="60"/>
      <c r="I132" s="61" t="s">
        <v>96</v>
      </c>
      <c r="J132" s="62"/>
      <c r="K132" s="82"/>
      <c r="L132" s="20"/>
      <c r="M132" s="82"/>
      <c r="N132" s="20"/>
      <c r="O132" s="20"/>
      <c r="P132" s="82"/>
      <c r="Q132" s="82"/>
      <c r="R132" s="82"/>
      <c r="S132" s="20"/>
      <c r="T132" s="82"/>
      <c r="U132" s="18"/>
      <c r="V132" s="20"/>
      <c r="W132" s="1"/>
    </row>
    <row r="133" spans="2:23" ht="23.25">
      <c r="B133" s="47"/>
      <c r="C133" s="48"/>
      <c r="D133" s="48"/>
      <c r="E133" s="48"/>
      <c r="F133" s="48"/>
      <c r="G133" s="47"/>
      <c r="H133" s="60"/>
      <c r="I133" s="61" t="s">
        <v>97</v>
      </c>
      <c r="K133" s="20"/>
      <c r="L133" s="20"/>
      <c r="M133" s="82"/>
      <c r="N133" s="20"/>
      <c r="O133" s="20"/>
      <c r="P133" s="82"/>
      <c r="Q133" s="82"/>
      <c r="R133" s="82"/>
      <c r="S133" s="20"/>
      <c r="T133" s="82"/>
      <c r="U133" s="18"/>
      <c r="V133" s="20"/>
      <c r="W133" s="1"/>
    </row>
    <row r="134" spans="2:23" ht="23.25">
      <c r="B134" s="47"/>
      <c r="C134" s="48"/>
      <c r="D134" s="48"/>
      <c r="E134" s="48"/>
      <c r="F134" s="48"/>
      <c r="G134" s="17"/>
      <c r="H134" s="60"/>
      <c r="I134" s="61" t="s">
        <v>43</v>
      </c>
      <c r="J134" s="62"/>
      <c r="K134" s="82"/>
      <c r="L134" s="20"/>
      <c r="M134" s="82"/>
      <c r="N134" s="20"/>
      <c r="O134" s="20"/>
      <c r="P134" s="82">
        <v>64700</v>
      </c>
      <c r="Q134" s="82">
        <v>1088800</v>
      </c>
      <c r="R134" s="82"/>
      <c r="S134" s="20">
        <f>+Q134+P134</f>
        <v>1153500</v>
      </c>
      <c r="T134" s="82">
        <f>+S134+O134</f>
        <v>1153500</v>
      </c>
      <c r="U134" s="18"/>
      <c r="V134" s="20">
        <f>+S134*100/T134</f>
        <v>100</v>
      </c>
      <c r="W134" s="1"/>
    </row>
    <row r="135" spans="2:23" ht="23.25">
      <c r="B135" s="53"/>
      <c r="C135" s="53"/>
      <c r="D135" s="53"/>
      <c r="E135" s="53"/>
      <c r="F135" s="53"/>
      <c r="G135" s="53"/>
      <c r="H135" s="66"/>
      <c r="I135" s="67"/>
      <c r="J135" s="68"/>
      <c r="K135" s="83"/>
      <c r="L135" s="59"/>
      <c r="M135" s="83"/>
      <c r="N135" s="59"/>
      <c r="O135" s="59"/>
      <c r="P135" s="83"/>
      <c r="Q135" s="83"/>
      <c r="R135" s="83"/>
      <c r="S135" s="59"/>
      <c r="T135" s="59"/>
      <c r="U135" s="59"/>
      <c r="V135" s="59"/>
      <c r="W135" s="1"/>
    </row>
    <row r="136" spans="2:23" ht="23.25"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 t="s">
        <v>22</v>
      </c>
    </row>
    <row r="137" spans="2:23" ht="23.25"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81</v>
      </c>
      <c r="W137" s="1"/>
    </row>
    <row r="138" spans="2:23" ht="23.25"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2:23" ht="23.25"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2:23" ht="23.25"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2:23" ht="23.25"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2:23" ht="23.25"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2:23" ht="23.25">
      <c r="B143" s="47"/>
      <c r="C143" s="47"/>
      <c r="D143" s="47"/>
      <c r="E143" s="47"/>
      <c r="F143" s="47"/>
      <c r="G143" s="47"/>
      <c r="H143" s="60"/>
      <c r="I143" s="61"/>
      <c r="J143" s="62"/>
      <c r="K143" s="18">
        <f>+K153</f>
        <v>0</v>
      </c>
      <c r="L143" s="18">
        <f>+L153</f>
        <v>0</v>
      </c>
      <c r="M143" s="18">
        <f>+M153</f>
        <v>0</v>
      </c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2:23" ht="23.25">
      <c r="B144" s="35" t="s">
        <v>55</v>
      </c>
      <c r="C144" s="35" t="s">
        <v>46</v>
      </c>
      <c r="D144" s="35" t="s">
        <v>48</v>
      </c>
      <c r="E144" s="35" t="s">
        <v>79</v>
      </c>
      <c r="F144" s="35"/>
      <c r="G144" s="52" t="s">
        <v>69</v>
      </c>
      <c r="H144" s="60"/>
      <c r="I144" s="61" t="s">
        <v>44</v>
      </c>
      <c r="J144" s="62"/>
      <c r="K144" s="82"/>
      <c r="L144" s="82"/>
      <c r="M144" s="82"/>
      <c r="N144" s="20"/>
      <c r="O144" s="82"/>
      <c r="P144" s="82">
        <v>335974.3</v>
      </c>
      <c r="Q144" s="82">
        <v>1223116.7</v>
      </c>
      <c r="R144" s="82"/>
      <c r="S144" s="20">
        <f>+Q144+P144</f>
        <v>1559091</v>
      </c>
      <c r="T144" s="82">
        <f>+S144+O144</f>
        <v>1559091</v>
      </c>
      <c r="U144" s="20"/>
      <c r="V144" s="20">
        <f>+S144*100/T144</f>
        <v>100</v>
      </c>
      <c r="W144" s="1"/>
    </row>
    <row r="145" spans="2:23" ht="23.25">
      <c r="B145" s="35"/>
      <c r="C145" s="35"/>
      <c r="D145" s="35"/>
      <c r="E145" s="35"/>
      <c r="F145" s="35"/>
      <c r="G145" s="52"/>
      <c r="H145" s="60"/>
      <c r="I145" s="61" t="s">
        <v>45</v>
      </c>
      <c r="J145" s="62"/>
      <c r="K145" s="82"/>
      <c r="L145" s="20"/>
      <c r="M145" s="82"/>
      <c r="N145" s="20"/>
      <c r="O145" s="20"/>
      <c r="P145" s="82">
        <f>(P144/P134)*100</f>
        <v>519.2802163833076</v>
      </c>
      <c r="Q145" s="82">
        <f>(Q144/Q134)*100</f>
        <v>112.33621418074944</v>
      </c>
      <c r="R145" s="82"/>
      <c r="S145" s="82">
        <f>(S144/S134)*100</f>
        <v>135.16176853055916</v>
      </c>
      <c r="T145" s="82">
        <f>(+T144/T134)*100</f>
        <v>135.16176853055916</v>
      </c>
      <c r="U145" s="20"/>
      <c r="V145" s="20"/>
      <c r="W145" s="1"/>
    </row>
    <row r="146" spans="2:23" ht="23.25">
      <c r="B146" s="35"/>
      <c r="C146" s="35"/>
      <c r="D146" s="35"/>
      <c r="E146" s="35"/>
      <c r="F146" s="35"/>
      <c r="G146" s="35"/>
      <c r="H146" s="60"/>
      <c r="I146" s="61"/>
      <c r="J146" s="62"/>
      <c r="K146" s="82"/>
      <c r="L146" s="20"/>
      <c r="M146" s="82"/>
      <c r="N146" s="20"/>
      <c r="O146" s="20"/>
      <c r="P146" s="82"/>
      <c r="Q146" s="82"/>
      <c r="R146" s="82"/>
      <c r="S146" s="20"/>
      <c r="T146" s="20"/>
      <c r="U146" s="20"/>
      <c r="V146" s="20"/>
      <c r="W146" s="1"/>
    </row>
    <row r="147" spans="2:23" ht="23.25">
      <c r="B147" s="35"/>
      <c r="C147" s="35"/>
      <c r="D147" s="35"/>
      <c r="E147" s="35"/>
      <c r="F147" s="35" t="s">
        <v>70</v>
      </c>
      <c r="G147" s="35"/>
      <c r="H147" s="60"/>
      <c r="I147" s="61" t="s">
        <v>98</v>
      </c>
      <c r="J147" s="62"/>
      <c r="K147" s="18"/>
      <c r="L147" s="18"/>
      <c r="M147" s="18"/>
      <c r="N147" s="20"/>
      <c r="O147" s="20"/>
      <c r="P147" s="82"/>
      <c r="Q147" s="82"/>
      <c r="R147" s="82"/>
      <c r="S147" s="20"/>
      <c r="T147" s="82"/>
      <c r="U147" s="18"/>
      <c r="V147" s="20"/>
      <c r="W147" s="1"/>
    </row>
    <row r="148" spans="2:23" ht="23.25">
      <c r="B148" s="35"/>
      <c r="C148" s="35"/>
      <c r="D148" s="35"/>
      <c r="E148" s="35"/>
      <c r="F148" s="35"/>
      <c r="G148" s="35"/>
      <c r="H148" s="60"/>
      <c r="I148" s="61" t="s">
        <v>43</v>
      </c>
      <c r="J148" s="62"/>
      <c r="K148" s="18">
        <f aca="true" t="shared" si="7" ref="K148:M149">+K154</f>
        <v>5991664.2</v>
      </c>
      <c r="L148" s="18">
        <f t="shared" si="7"/>
        <v>958246</v>
      </c>
      <c r="M148" s="18">
        <f t="shared" si="7"/>
        <v>1985155.4</v>
      </c>
      <c r="N148" s="20"/>
      <c r="O148" s="20">
        <f>SUM(K148:N148)</f>
        <v>8935065.6</v>
      </c>
      <c r="P148" s="82"/>
      <c r="Q148" s="82"/>
      <c r="R148" s="82"/>
      <c r="S148" s="20"/>
      <c r="T148" s="82">
        <f>+S148+O148</f>
        <v>8935065.6</v>
      </c>
      <c r="U148" s="18">
        <f>+O148*100/T148</f>
        <v>100</v>
      </c>
      <c r="V148" s="20">
        <f>+S148*100/T148</f>
        <v>0</v>
      </c>
      <c r="W148" s="1"/>
    </row>
    <row r="149" spans="2:23" ht="23.25">
      <c r="B149" s="35"/>
      <c r="C149" s="35"/>
      <c r="D149" s="35"/>
      <c r="E149" s="35"/>
      <c r="F149" s="35"/>
      <c r="G149" s="35"/>
      <c r="H149" s="60"/>
      <c r="I149" s="61" t="s">
        <v>44</v>
      </c>
      <c r="J149" s="62"/>
      <c r="K149" s="82">
        <f t="shared" si="7"/>
        <v>5446700.4</v>
      </c>
      <c r="L149" s="82">
        <f t="shared" si="7"/>
        <v>1058120.3</v>
      </c>
      <c r="M149" s="82">
        <f t="shared" si="7"/>
        <v>1441772.6</v>
      </c>
      <c r="N149" s="20"/>
      <c r="O149" s="20">
        <f>SUM(K149:N149)</f>
        <v>7946593.300000001</v>
      </c>
      <c r="P149" s="82"/>
      <c r="Q149" s="82"/>
      <c r="R149" s="82"/>
      <c r="S149" s="20"/>
      <c r="T149" s="82">
        <f>+S149+O149</f>
        <v>7946593.300000001</v>
      </c>
      <c r="U149" s="18">
        <f>+O149*100/T149</f>
        <v>100</v>
      </c>
      <c r="V149" s="20"/>
      <c r="W149" s="1"/>
    </row>
    <row r="150" spans="2:23" ht="23.25">
      <c r="B150" s="35"/>
      <c r="C150" s="35"/>
      <c r="D150" s="35"/>
      <c r="E150" s="35"/>
      <c r="F150" s="35"/>
      <c r="G150" s="35"/>
      <c r="H150" s="60"/>
      <c r="I150" s="61" t="s">
        <v>45</v>
      </c>
      <c r="J150" s="62"/>
      <c r="K150" s="82">
        <f>(K149/K148)*100</f>
        <v>90.90463380774911</v>
      </c>
      <c r="L150" s="82">
        <f aca="true" t="shared" si="8" ref="L150:T150">(L149/L148)*100</f>
        <v>110.42261590447546</v>
      </c>
      <c r="M150" s="82">
        <f t="shared" si="8"/>
        <v>72.6276945371632</v>
      </c>
      <c r="N150" s="82"/>
      <c r="O150" s="82">
        <f t="shared" si="8"/>
        <v>88.93715676804881</v>
      </c>
      <c r="P150" s="82"/>
      <c r="Q150" s="82"/>
      <c r="R150" s="82"/>
      <c r="S150" s="82"/>
      <c r="T150" s="82">
        <f t="shared" si="8"/>
        <v>88.93715676804881</v>
      </c>
      <c r="U150" s="20"/>
      <c r="V150" s="20"/>
      <c r="W150" s="1"/>
    </row>
    <row r="151" spans="2:23" ht="23.25">
      <c r="B151" s="35"/>
      <c r="C151" s="35"/>
      <c r="D151" s="35"/>
      <c r="E151" s="35"/>
      <c r="F151" s="35"/>
      <c r="G151" s="35"/>
      <c r="H151" s="60"/>
      <c r="I151" s="61"/>
      <c r="J151" s="62"/>
      <c r="K151" s="82"/>
      <c r="L151" s="20"/>
      <c r="M151" s="82"/>
      <c r="N151" s="20"/>
      <c r="O151" s="20"/>
      <c r="P151" s="82"/>
      <c r="Q151" s="82"/>
      <c r="R151" s="82"/>
      <c r="S151" s="20"/>
      <c r="T151" s="20"/>
      <c r="U151" s="20"/>
      <c r="V151" s="20"/>
      <c r="W151" s="1"/>
    </row>
    <row r="152" spans="2:23" ht="23.25">
      <c r="B152" s="35"/>
      <c r="C152" s="35"/>
      <c r="D152" s="35"/>
      <c r="E152" s="35"/>
      <c r="F152" s="35"/>
      <c r="G152" s="52" t="s">
        <v>71</v>
      </c>
      <c r="H152" s="60"/>
      <c r="I152" s="69" t="s">
        <v>99</v>
      </c>
      <c r="J152" s="62"/>
      <c r="K152" s="82"/>
      <c r="L152" s="20"/>
      <c r="M152" s="82"/>
      <c r="N152" s="20"/>
      <c r="O152" s="20"/>
      <c r="P152" s="82"/>
      <c r="Q152" s="82"/>
      <c r="R152" s="82"/>
      <c r="S152" s="20"/>
      <c r="T152" s="20"/>
      <c r="U152" s="20"/>
      <c r="V152" s="20"/>
      <c r="W152" s="1"/>
    </row>
    <row r="153" spans="2:23" ht="23.25">
      <c r="B153" s="35"/>
      <c r="C153" s="35"/>
      <c r="D153" s="35"/>
      <c r="E153" s="35"/>
      <c r="F153" s="35"/>
      <c r="G153" s="35"/>
      <c r="H153" s="60"/>
      <c r="I153" s="61" t="s">
        <v>100</v>
      </c>
      <c r="J153" s="62"/>
      <c r="K153" s="82"/>
      <c r="L153" s="20"/>
      <c r="M153" s="82"/>
      <c r="N153" s="20"/>
      <c r="O153" s="20"/>
      <c r="P153" s="82"/>
      <c r="Q153" s="82"/>
      <c r="R153" s="82"/>
      <c r="S153" s="20"/>
      <c r="T153" s="20"/>
      <c r="U153" s="20"/>
      <c r="V153" s="20"/>
      <c r="W153" s="1"/>
    </row>
    <row r="154" spans="2:23" ht="23.25">
      <c r="B154" s="35"/>
      <c r="C154" s="35"/>
      <c r="D154" s="35"/>
      <c r="E154" s="52"/>
      <c r="F154" s="52"/>
      <c r="G154" s="52"/>
      <c r="H154" s="60"/>
      <c r="I154" s="69" t="s">
        <v>43</v>
      </c>
      <c r="J154" s="62"/>
      <c r="K154" s="20">
        <v>5991664.2</v>
      </c>
      <c r="L154" s="20">
        <v>958246</v>
      </c>
      <c r="M154" s="20">
        <v>1985155.4</v>
      </c>
      <c r="N154" s="20"/>
      <c r="O154" s="20">
        <f>SUM(K154:N154)</f>
        <v>8935065.6</v>
      </c>
      <c r="P154" s="20"/>
      <c r="Q154" s="20"/>
      <c r="R154" s="20"/>
      <c r="S154" s="20"/>
      <c r="T154" s="20">
        <f>+S154+O154</f>
        <v>8935065.6</v>
      </c>
      <c r="U154" s="85">
        <f>+O154*100/T154</f>
        <v>100</v>
      </c>
      <c r="V154" s="82"/>
      <c r="W154" s="1"/>
    </row>
    <row r="155" spans="2:23" ht="23.25">
      <c r="B155" s="35"/>
      <c r="C155" s="35"/>
      <c r="D155" s="35"/>
      <c r="E155" s="52"/>
      <c r="F155" s="52"/>
      <c r="G155" s="52"/>
      <c r="H155" s="60"/>
      <c r="I155" s="69" t="s">
        <v>44</v>
      </c>
      <c r="J155" s="62"/>
      <c r="K155" s="20">
        <v>5446700.4</v>
      </c>
      <c r="L155" s="20">
        <v>1058120.3</v>
      </c>
      <c r="M155" s="20">
        <v>1441772.6</v>
      </c>
      <c r="N155" s="20"/>
      <c r="O155" s="20">
        <f>SUM(K155:N155)</f>
        <v>7946593.300000001</v>
      </c>
      <c r="P155" s="20"/>
      <c r="Q155" s="20"/>
      <c r="R155" s="20"/>
      <c r="S155" s="20"/>
      <c r="T155" s="20">
        <f>+S155+O155</f>
        <v>7946593.300000001</v>
      </c>
      <c r="U155" s="85">
        <f>+O155*100/T155</f>
        <v>100</v>
      </c>
      <c r="V155" s="82"/>
      <c r="W155" s="1"/>
    </row>
    <row r="156" spans="2:23" ht="23.25">
      <c r="B156" s="35"/>
      <c r="C156" s="35"/>
      <c r="D156" s="35"/>
      <c r="E156" s="52"/>
      <c r="F156" s="52"/>
      <c r="G156" s="52"/>
      <c r="H156" s="60"/>
      <c r="I156" s="69" t="s">
        <v>45</v>
      </c>
      <c r="J156" s="62"/>
      <c r="K156" s="20">
        <f>(+K155/K154)*100</f>
        <v>90.90463380774911</v>
      </c>
      <c r="L156" s="20">
        <f>(+L155/L154)*100</f>
        <v>110.42261590447546</v>
      </c>
      <c r="M156" s="20">
        <f>(+M155/M154)*100</f>
        <v>72.6276945371632</v>
      </c>
      <c r="N156" s="20"/>
      <c r="O156" s="20">
        <f>(+O155/O154)*100</f>
        <v>88.93715676804881</v>
      </c>
      <c r="P156" s="20"/>
      <c r="Q156" s="20"/>
      <c r="R156" s="20"/>
      <c r="S156" s="20"/>
      <c r="T156" s="20">
        <f>(+T155/T154)*100</f>
        <v>88.93715676804881</v>
      </c>
      <c r="U156" s="20"/>
      <c r="V156" s="82"/>
      <c r="W156" s="1"/>
    </row>
    <row r="157" spans="2:23" ht="23.25">
      <c r="B157" s="35"/>
      <c r="C157" s="35"/>
      <c r="D157" s="35"/>
      <c r="E157" s="52"/>
      <c r="F157" s="91"/>
      <c r="G157" s="91"/>
      <c r="H157" s="88"/>
      <c r="I157" s="89"/>
      <c r="J157" s="87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2"/>
      <c r="W157" s="1"/>
    </row>
    <row r="158" spans="2:23" ht="23.25">
      <c r="B158" s="35"/>
      <c r="C158" s="35"/>
      <c r="D158" s="35"/>
      <c r="E158" s="52"/>
      <c r="F158" s="52" t="s">
        <v>72</v>
      </c>
      <c r="G158" s="52"/>
      <c r="H158" s="60"/>
      <c r="I158" s="69" t="s">
        <v>101</v>
      </c>
      <c r="J158" s="62"/>
      <c r="K158" s="85">
        <f aca="true" t="shared" si="9" ref="K158:M160">+K164</f>
        <v>0</v>
      </c>
      <c r="L158" s="85">
        <f t="shared" si="9"/>
        <v>0</v>
      </c>
      <c r="M158" s="85">
        <f t="shared" si="9"/>
        <v>0</v>
      </c>
      <c r="N158" s="20"/>
      <c r="O158" s="20"/>
      <c r="P158" s="20"/>
      <c r="Q158" s="20"/>
      <c r="R158" s="20"/>
      <c r="S158" s="20"/>
      <c r="T158" s="20"/>
      <c r="U158" s="20"/>
      <c r="V158" s="82"/>
      <c r="W158" s="1"/>
    </row>
    <row r="159" spans="2:23" ht="23.25">
      <c r="B159" s="35"/>
      <c r="C159" s="35"/>
      <c r="D159" s="35"/>
      <c r="E159" s="52"/>
      <c r="F159" s="52"/>
      <c r="G159" s="52"/>
      <c r="H159" s="60"/>
      <c r="I159" s="69" t="s">
        <v>43</v>
      </c>
      <c r="J159" s="62"/>
      <c r="K159" s="85">
        <f t="shared" si="9"/>
        <v>4028219.7</v>
      </c>
      <c r="L159" s="85">
        <f t="shared" si="9"/>
        <v>39902913</v>
      </c>
      <c r="M159" s="85">
        <f t="shared" si="9"/>
        <v>6144883</v>
      </c>
      <c r="N159" s="20"/>
      <c r="O159" s="20">
        <f>SUM(K159:M159)</f>
        <v>50076015.7</v>
      </c>
      <c r="P159" s="20"/>
      <c r="Q159" s="20"/>
      <c r="R159" s="20"/>
      <c r="S159" s="20"/>
      <c r="T159" s="20">
        <f>+S159+O159</f>
        <v>50076015.7</v>
      </c>
      <c r="U159" s="85">
        <f>+O159*100/T159</f>
        <v>100</v>
      </c>
      <c r="V159" s="82"/>
      <c r="W159" s="1"/>
    </row>
    <row r="160" spans="2:23" ht="23.25">
      <c r="B160" s="52"/>
      <c r="C160" s="90"/>
      <c r="D160" s="90"/>
      <c r="E160" s="90"/>
      <c r="F160" s="35"/>
      <c r="G160" s="35"/>
      <c r="H160" s="60"/>
      <c r="I160" s="61" t="s">
        <v>44</v>
      </c>
      <c r="J160" s="62"/>
      <c r="K160" s="18">
        <f t="shared" si="9"/>
        <v>4188097.1</v>
      </c>
      <c r="L160" s="18">
        <f t="shared" si="9"/>
        <v>48083842.8</v>
      </c>
      <c r="M160" s="18">
        <f t="shared" si="9"/>
        <v>4076803.2</v>
      </c>
      <c r="N160" s="20"/>
      <c r="O160" s="20">
        <f>SUM(K160:M160)</f>
        <v>56348743.1</v>
      </c>
      <c r="P160" s="82"/>
      <c r="Q160" s="82"/>
      <c r="R160" s="82"/>
      <c r="S160" s="20"/>
      <c r="T160" s="82">
        <f>+S160+O160</f>
        <v>56348743.1</v>
      </c>
      <c r="U160" s="18">
        <f>+O160*100/T160</f>
        <v>100</v>
      </c>
      <c r="V160" s="20"/>
      <c r="W160" s="1"/>
    </row>
    <row r="161" spans="2:23" ht="23.25">
      <c r="B161" s="35"/>
      <c r="C161" s="35"/>
      <c r="D161" s="35"/>
      <c r="E161" s="35"/>
      <c r="F161" s="35"/>
      <c r="G161" s="35"/>
      <c r="H161" s="60"/>
      <c r="I161" s="61" t="s">
        <v>45</v>
      </c>
      <c r="J161" s="62"/>
      <c r="K161" s="82">
        <f>(K160/K159)*100</f>
        <v>103.96893446501937</v>
      </c>
      <c r="L161" s="82">
        <f aca="true" t="shared" si="10" ref="L161:T161">(L160/L159)*100</f>
        <v>120.50208665216996</v>
      </c>
      <c r="M161" s="82">
        <f t="shared" si="10"/>
        <v>66.34468386135262</v>
      </c>
      <c r="N161" s="82"/>
      <c r="O161" s="82">
        <f t="shared" si="10"/>
        <v>112.52641072240897</v>
      </c>
      <c r="P161" s="82"/>
      <c r="Q161" s="82"/>
      <c r="R161" s="82"/>
      <c r="S161" s="82"/>
      <c r="T161" s="82">
        <f t="shared" si="10"/>
        <v>112.52641072240897</v>
      </c>
      <c r="U161" s="20"/>
      <c r="V161" s="18"/>
      <c r="W161" s="1"/>
    </row>
    <row r="162" spans="2:23" ht="23.25">
      <c r="B162" s="35"/>
      <c r="C162" s="35"/>
      <c r="D162" s="35"/>
      <c r="E162" s="35"/>
      <c r="F162" s="35"/>
      <c r="G162" s="35"/>
      <c r="H162" s="60"/>
      <c r="I162" s="61"/>
      <c r="J162" s="62"/>
      <c r="K162" s="82"/>
      <c r="L162" s="20"/>
      <c r="M162" s="82"/>
      <c r="N162" s="20"/>
      <c r="O162" s="20"/>
      <c r="P162" s="82"/>
      <c r="Q162" s="82"/>
      <c r="R162" s="82"/>
      <c r="S162" s="20"/>
      <c r="T162" s="20"/>
      <c r="U162" s="20"/>
      <c r="V162" s="20"/>
      <c r="W162" s="1"/>
    </row>
    <row r="163" spans="2:23" ht="23.25">
      <c r="B163" s="35"/>
      <c r="C163" s="35"/>
      <c r="D163" s="35"/>
      <c r="E163" s="35"/>
      <c r="F163" s="35"/>
      <c r="G163" s="35" t="s">
        <v>73</v>
      </c>
      <c r="H163" s="60"/>
      <c r="I163" s="61" t="s">
        <v>102</v>
      </c>
      <c r="J163" s="62"/>
      <c r="K163" s="82"/>
      <c r="L163" s="20"/>
      <c r="M163" s="82"/>
      <c r="N163" s="20"/>
      <c r="O163" s="20"/>
      <c r="P163" s="82"/>
      <c r="Q163" s="82"/>
      <c r="R163" s="82"/>
      <c r="S163" s="20"/>
      <c r="T163" s="20"/>
      <c r="U163" s="20"/>
      <c r="V163" s="20"/>
      <c r="W163" s="1"/>
    </row>
    <row r="164" spans="2:23" ht="23.25">
      <c r="B164" s="35"/>
      <c r="C164" s="35"/>
      <c r="D164" s="35"/>
      <c r="E164" s="35"/>
      <c r="F164" s="35"/>
      <c r="G164" s="35"/>
      <c r="H164" s="60"/>
      <c r="I164" s="61" t="s">
        <v>103</v>
      </c>
      <c r="J164" s="62"/>
      <c r="K164" s="82"/>
      <c r="L164" s="20"/>
      <c r="M164" s="82"/>
      <c r="N164" s="20"/>
      <c r="O164" s="20"/>
      <c r="P164" s="82"/>
      <c r="Q164" s="82"/>
      <c r="R164" s="82"/>
      <c r="S164" s="20"/>
      <c r="T164" s="20"/>
      <c r="U164" s="20"/>
      <c r="V164" s="20"/>
      <c r="W164" s="1"/>
    </row>
    <row r="165" spans="2:23" ht="23.25">
      <c r="B165" s="35"/>
      <c r="C165" s="35"/>
      <c r="D165" s="35"/>
      <c r="E165" s="35"/>
      <c r="F165" s="35"/>
      <c r="G165" s="35"/>
      <c r="H165" s="60"/>
      <c r="I165" s="61" t="s">
        <v>43</v>
      </c>
      <c r="J165" s="62"/>
      <c r="K165" s="82">
        <v>4028219.7</v>
      </c>
      <c r="L165" s="20">
        <v>39902913</v>
      </c>
      <c r="M165" s="82">
        <v>6144883</v>
      </c>
      <c r="N165" s="20"/>
      <c r="O165" s="20">
        <f>SUM(K165:M165)</f>
        <v>50076015.7</v>
      </c>
      <c r="P165" s="82"/>
      <c r="Q165" s="82"/>
      <c r="R165" s="82"/>
      <c r="S165" s="20"/>
      <c r="T165" s="82">
        <f>+S165+O165</f>
        <v>50076015.7</v>
      </c>
      <c r="U165" s="18">
        <f>+O165*100/T165</f>
        <v>100</v>
      </c>
      <c r="V165" s="20"/>
      <c r="W165" s="1"/>
    </row>
    <row r="166" spans="2:23" ht="23.25">
      <c r="B166" s="35"/>
      <c r="C166" s="35"/>
      <c r="D166" s="35"/>
      <c r="E166" s="35"/>
      <c r="F166" s="35"/>
      <c r="G166" s="35"/>
      <c r="H166" s="60"/>
      <c r="I166" s="61" t="s">
        <v>44</v>
      </c>
      <c r="J166" s="62"/>
      <c r="K166" s="82">
        <v>4188097.1</v>
      </c>
      <c r="L166" s="20">
        <v>48083842.8</v>
      </c>
      <c r="M166" s="82">
        <v>4076803.2</v>
      </c>
      <c r="N166" s="20"/>
      <c r="O166" s="20">
        <f>SUM(K166:M166)</f>
        <v>56348743.1</v>
      </c>
      <c r="P166" s="82"/>
      <c r="Q166" s="82"/>
      <c r="R166" s="82"/>
      <c r="S166" s="20"/>
      <c r="T166" s="82">
        <f>+S166+O166</f>
        <v>56348743.1</v>
      </c>
      <c r="U166" s="18">
        <f>+O166*100/T166</f>
        <v>100</v>
      </c>
      <c r="V166" s="20"/>
      <c r="W166" s="1"/>
    </row>
    <row r="167" spans="2:23" ht="23.25">
      <c r="B167" s="35"/>
      <c r="C167" s="35"/>
      <c r="D167" s="35"/>
      <c r="E167" s="35"/>
      <c r="F167" s="35"/>
      <c r="G167" s="35"/>
      <c r="H167" s="60"/>
      <c r="I167" s="61" t="s">
        <v>45</v>
      </c>
      <c r="J167" s="62"/>
      <c r="K167" s="82">
        <f>(+K166/K165)*100</f>
        <v>103.96893446501937</v>
      </c>
      <c r="L167" s="82">
        <f>(+L166/L165)*100</f>
        <v>120.50208665216996</v>
      </c>
      <c r="M167" s="82">
        <f>(+M166/M165)*100</f>
        <v>66.34468386135262</v>
      </c>
      <c r="N167" s="20"/>
      <c r="O167" s="82">
        <f>(+O166/O165)*100</f>
        <v>112.52641072240897</v>
      </c>
      <c r="P167" s="82"/>
      <c r="Q167" s="82"/>
      <c r="R167" s="82"/>
      <c r="S167" s="20"/>
      <c r="T167" s="82">
        <f>(+T166/T165)*100</f>
        <v>112.52641072240897</v>
      </c>
      <c r="U167" s="20"/>
      <c r="V167" s="20"/>
      <c r="W167" s="1"/>
    </row>
    <row r="168" spans="2:23" ht="23.25">
      <c r="B168" s="35"/>
      <c r="C168" s="35"/>
      <c r="D168" s="35"/>
      <c r="E168" s="35"/>
      <c r="F168" s="35"/>
      <c r="G168" s="35"/>
      <c r="H168" s="60"/>
      <c r="I168" s="61"/>
      <c r="J168" s="62"/>
      <c r="K168" s="82"/>
      <c r="L168" s="20"/>
      <c r="M168" s="82"/>
      <c r="N168" s="20"/>
      <c r="O168" s="20"/>
      <c r="P168" s="82"/>
      <c r="Q168" s="82"/>
      <c r="R168" s="82"/>
      <c r="S168" s="20"/>
      <c r="T168" s="20"/>
      <c r="U168" s="20"/>
      <c r="V168" s="20"/>
      <c r="W168" s="1"/>
    </row>
    <row r="169" spans="2:23" ht="23.25">
      <c r="B169" s="35"/>
      <c r="C169" s="35"/>
      <c r="D169" s="35"/>
      <c r="E169" s="35"/>
      <c r="F169" s="35" t="s">
        <v>74</v>
      </c>
      <c r="G169" s="35"/>
      <c r="H169" s="60"/>
      <c r="I169" s="61" t="s">
        <v>104</v>
      </c>
      <c r="J169" s="62"/>
      <c r="K169" s="82"/>
      <c r="L169" s="20"/>
      <c r="M169" s="82"/>
      <c r="N169" s="20"/>
      <c r="O169" s="20"/>
      <c r="P169" s="82"/>
      <c r="Q169" s="82"/>
      <c r="R169" s="82"/>
      <c r="S169" s="20"/>
      <c r="T169" s="20"/>
      <c r="U169" s="20"/>
      <c r="V169" s="20"/>
      <c r="W169" s="1"/>
    </row>
    <row r="170" spans="2:23" ht="23.25">
      <c r="B170" s="52"/>
      <c r="C170" s="35"/>
      <c r="D170" s="35"/>
      <c r="E170" s="35"/>
      <c r="F170" s="35"/>
      <c r="G170" s="35"/>
      <c r="H170" s="60"/>
      <c r="I170" s="61" t="s">
        <v>43</v>
      </c>
      <c r="J170" s="62"/>
      <c r="K170" s="18">
        <f aca="true" t="shared" si="11" ref="K170:M171">+K176</f>
        <v>1305453.7</v>
      </c>
      <c r="L170" s="18">
        <f t="shared" si="11"/>
        <v>1500150</v>
      </c>
      <c r="M170" s="18">
        <f t="shared" si="11"/>
        <v>529731.5</v>
      </c>
      <c r="N170" s="20"/>
      <c r="O170" s="20">
        <f>SUM(K170:M170)</f>
        <v>3335335.2</v>
      </c>
      <c r="P170" s="82"/>
      <c r="Q170" s="82"/>
      <c r="R170" s="82"/>
      <c r="S170" s="20"/>
      <c r="T170" s="82">
        <f>+S170+O170</f>
        <v>3335335.2</v>
      </c>
      <c r="U170" s="18">
        <f>+O170*100/T170</f>
        <v>100</v>
      </c>
      <c r="V170" s="20"/>
      <c r="W170" s="1"/>
    </row>
    <row r="171" spans="2:23" ht="23.25">
      <c r="B171" s="52"/>
      <c r="C171" s="35"/>
      <c r="D171" s="35"/>
      <c r="E171" s="35"/>
      <c r="F171" s="35"/>
      <c r="G171" s="35"/>
      <c r="H171" s="60"/>
      <c r="I171" s="61" t="s">
        <v>44</v>
      </c>
      <c r="J171" s="62"/>
      <c r="K171" s="18">
        <f t="shared" si="11"/>
        <v>1376765.9</v>
      </c>
      <c r="L171" s="18">
        <f t="shared" si="11"/>
        <v>1547856.2</v>
      </c>
      <c r="M171" s="18">
        <f t="shared" si="11"/>
        <v>724304.5</v>
      </c>
      <c r="N171" s="20"/>
      <c r="O171" s="20">
        <f>SUM(K171:M171)</f>
        <v>3648926.5999999996</v>
      </c>
      <c r="P171" s="82"/>
      <c r="Q171" s="82"/>
      <c r="R171" s="82"/>
      <c r="S171" s="20"/>
      <c r="T171" s="82">
        <f>+S171+O171</f>
        <v>3648926.5999999996</v>
      </c>
      <c r="U171" s="18">
        <f>+O171*100/T171</f>
        <v>100</v>
      </c>
      <c r="V171" s="20"/>
      <c r="W171" s="1"/>
    </row>
    <row r="172" spans="2:23" ht="23.25">
      <c r="B172" s="52"/>
      <c r="C172" s="35"/>
      <c r="D172" s="35"/>
      <c r="E172" s="35"/>
      <c r="F172" s="52"/>
      <c r="G172" s="90"/>
      <c r="H172" s="61"/>
      <c r="I172" s="61" t="s">
        <v>45</v>
      </c>
      <c r="J172" s="62"/>
      <c r="K172" s="82">
        <f>(K171/K170)*100</f>
        <v>105.46263724251577</v>
      </c>
      <c r="L172" s="82">
        <f aca="true" t="shared" si="12" ref="L172:T172">(L171/L170)*100</f>
        <v>103.18009532380094</v>
      </c>
      <c r="M172" s="82">
        <f t="shared" si="12"/>
        <v>136.73049459962263</v>
      </c>
      <c r="N172" s="82"/>
      <c r="O172" s="82">
        <f t="shared" si="12"/>
        <v>109.40209547753999</v>
      </c>
      <c r="P172" s="82"/>
      <c r="Q172" s="82"/>
      <c r="R172" s="82"/>
      <c r="S172" s="82"/>
      <c r="T172" s="82">
        <f t="shared" si="12"/>
        <v>109.40209547753999</v>
      </c>
      <c r="U172" s="18"/>
      <c r="V172" s="20"/>
      <c r="W172" s="1"/>
    </row>
    <row r="173" spans="2:23" ht="23.25">
      <c r="B173" s="52"/>
      <c r="C173" s="90"/>
      <c r="D173" s="90"/>
      <c r="E173" s="90"/>
      <c r="F173" s="35"/>
      <c r="G173" s="35"/>
      <c r="H173" s="60"/>
      <c r="I173" s="61"/>
      <c r="J173" s="62"/>
      <c r="K173" s="82"/>
      <c r="L173" s="20"/>
      <c r="M173" s="82"/>
      <c r="N173" s="20"/>
      <c r="O173" s="20"/>
      <c r="P173" s="82"/>
      <c r="Q173" s="82"/>
      <c r="R173" s="82"/>
      <c r="S173" s="20"/>
      <c r="T173" s="20"/>
      <c r="U173" s="20"/>
      <c r="V173" s="20"/>
      <c r="W173" s="1"/>
    </row>
    <row r="174" spans="2:23" ht="23.25">
      <c r="B174" s="52"/>
      <c r="C174" s="90"/>
      <c r="D174" s="90"/>
      <c r="E174" s="90"/>
      <c r="F174" s="35"/>
      <c r="G174" s="35" t="s">
        <v>75</v>
      </c>
      <c r="H174" s="60"/>
      <c r="I174" s="61" t="s">
        <v>105</v>
      </c>
      <c r="J174" s="62"/>
      <c r="K174" s="82"/>
      <c r="L174" s="20"/>
      <c r="M174" s="82"/>
      <c r="N174" s="20"/>
      <c r="O174" s="20"/>
      <c r="P174" s="82"/>
      <c r="Q174" s="82"/>
      <c r="R174" s="82"/>
      <c r="S174" s="20"/>
      <c r="T174" s="20"/>
      <c r="U174" s="20"/>
      <c r="V174" s="20"/>
      <c r="W174" s="1"/>
    </row>
    <row r="175" spans="2:23" ht="23.25">
      <c r="B175" s="52"/>
      <c r="C175" s="90"/>
      <c r="D175" s="90"/>
      <c r="E175" s="90"/>
      <c r="F175" s="35"/>
      <c r="G175" s="35"/>
      <c r="H175" s="60"/>
      <c r="I175" s="61" t="s">
        <v>106</v>
      </c>
      <c r="J175" s="62"/>
      <c r="K175" s="82"/>
      <c r="L175" s="20"/>
      <c r="M175" s="82"/>
      <c r="N175" s="20"/>
      <c r="O175" s="20"/>
      <c r="P175" s="82"/>
      <c r="Q175" s="82"/>
      <c r="R175" s="82"/>
      <c r="S175" s="20"/>
      <c r="T175" s="20"/>
      <c r="U175" s="20"/>
      <c r="V175" s="20"/>
      <c r="W175" s="1"/>
    </row>
    <row r="176" spans="2:23" ht="23.25">
      <c r="B176" s="52"/>
      <c r="C176" s="52"/>
      <c r="D176" s="52"/>
      <c r="E176" s="52"/>
      <c r="F176" s="17"/>
      <c r="G176" s="17"/>
      <c r="H176" s="60"/>
      <c r="I176" s="61" t="s">
        <v>43</v>
      </c>
      <c r="J176" s="62"/>
      <c r="K176" s="18">
        <v>1305453.7</v>
      </c>
      <c r="L176" s="18">
        <v>1500150</v>
      </c>
      <c r="M176" s="18">
        <v>529731.5</v>
      </c>
      <c r="N176" s="18"/>
      <c r="O176" s="20">
        <f>SUM(K176:M176)</f>
        <v>3335335.2</v>
      </c>
      <c r="P176" s="18"/>
      <c r="Q176" s="18"/>
      <c r="R176" s="18"/>
      <c r="S176" s="18"/>
      <c r="T176" s="82">
        <f>+S176+O176</f>
        <v>3335335.2</v>
      </c>
      <c r="U176" s="18">
        <f>+O176*100/T176</f>
        <v>100</v>
      </c>
      <c r="V176" s="18"/>
      <c r="W176" s="1"/>
    </row>
    <row r="177" spans="2:23" ht="23.25">
      <c r="B177" s="47"/>
      <c r="C177" s="47"/>
      <c r="D177" s="47"/>
      <c r="E177" s="47"/>
      <c r="F177" s="17"/>
      <c r="G177" s="17"/>
      <c r="H177" s="60"/>
      <c r="I177" s="61" t="s">
        <v>44</v>
      </c>
      <c r="J177" s="62"/>
      <c r="K177" s="82">
        <v>1376765.9</v>
      </c>
      <c r="L177" s="20">
        <v>1547856.2</v>
      </c>
      <c r="M177" s="82">
        <v>724304.5</v>
      </c>
      <c r="N177" s="20"/>
      <c r="O177" s="20">
        <f>SUM(K177:M177)</f>
        <v>3648926.5999999996</v>
      </c>
      <c r="P177" s="82"/>
      <c r="Q177" s="82"/>
      <c r="R177" s="82"/>
      <c r="S177" s="20"/>
      <c r="T177" s="82">
        <f>+S177+O177</f>
        <v>3648926.5999999996</v>
      </c>
      <c r="U177" s="18">
        <f>+O177*100/T177</f>
        <v>100</v>
      </c>
      <c r="V177" s="20"/>
      <c r="W177" s="1"/>
    </row>
    <row r="178" spans="2:23" ht="23.25">
      <c r="B178" s="47"/>
      <c r="C178" s="48"/>
      <c r="D178" s="48"/>
      <c r="E178" s="48"/>
      <c r="F178" s="17"/>
      <c r="G178" s="17"/>
      <c r="H178" s="60"/>
      <c r="I178" s="61" t="s">
        <v>45</v>
      </c>
      <c r="J178" s="62"/>
      <c r="K178" s="82">
        <f>(+K177/K176)*100</f>
        <v>105.46263724251577</v>
      </c>
      <c r="L178" s="82">
        <f>(+L177/L176)*100</f>
        <v>103.18009532380094</v>
      </c>
      <c r="M178" s="82">
        <f>(+M177/M176)*100</f>
        <v>136.73049459962263</v>
      </c>
      <c r="N178" s="20"/>
      <c r="O178" s="82">
        <f>(+O177/O176)*100</f>
        <v>109.40209547753999</v>
      </c>
      <c r="P178" s="82"/>
      <c r="Q178" s="82"/>
      <c r="R178" s="82"/>
      <c r="S178" s="20"/>
      <c r="T178" s="82">
        <f>(+T177/T176)*100</f>
        <v>109.40209547753999</v>
      </c>
      <c r="U178" s="20"/>
      <c r="V178" s="20"/>
      <c r="W178" s="1"/>
    </row>
    <row r="179" spans="2:24" ht="23.25">
      <c r="B179" s="47"/>
      <c r="C179" s="47"/>
      <c r="D179" s="47"/>
      <c r="E179" s="47"/>
      <c r="F179" s="17"/>
      <c r="G179" s="17"/>
      <c r="H179" s="60"/>
      <c r="I179" s="69"/>
      <c r="J179" s="61"/>
      <c r="K179" s="20"/>
      <c r="L179" s="82"/>
      <c r="M179" s="20"/>
      <c r="N179" s="82"/>
      <c r="O179" s="20"/>
      <c r="P179" s="20"/>
      <c r="Q179" s="82"/>
      <c r="R179" s="82"/>
      <c r="S179" s="82"/>
      <c r="T179" s="20"/>
      <c r="U179" s="20"/>
      <c r="V179" s="20"/>
      <c r="W179" s="20"/>
      <c r="X179" s="1"/>
    </row>
    <row r="180" spans="2:23" ht="23.25">
      <c r="B180" s="53"/>
      <c r="C180" s="53"/>
      <c r="D180" s="53"/>
      <c r="E180" s="53"/>
      <c r="F180" s="53"/>
      <c r="G180" s="53"/>
      <c r="H180" s="66"/>
      <c r="I180" s="67"/>
      <c r="J180" s="68"/>
      <c r="K180" s="83"/>
      <c r="L180" s="59"/>
      <c r="M180" s="83"/>
      <c r="N180" s="59"/>
      <c r="O180" s="59"/>
      <c r="P180" s="83"/>
      <c r="Q180" s="83"/>
      <c r="R180" s="83"/>
      <c r="S180" s="59"/>
      <c r="T180" s="59"/>
      <c r="U180" s="59"/>
      <c r="V180" s="59"/>
      <c r="W180" s="1"/>
    </row>
    <row r="181" spans="2:23" ht="23.25"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22</v>
      </c>
    </row>
    <row r="182" spans="2:23" ht="23.25"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82</v>
      </c>
      <c r="W182" s="1"/>
    </row>
    <row r="183" spans="2:23" ht="23.25"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2:23" ht="23.25"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2:23" ht="23.25"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2:23" ht="23.25"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2:23" ht="23.25"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2:23" ht="23.25">
      <c r="B188" s="47"/>
      <c r="C188" s="47"/>
      <c r="D188" s="47"/>
      <c r="E188" s="47"/>
      <c r="F188" s="47"/>
      <c r="G188" s="47"/>
      <c r="H188" s="60"/>
      <c r="I188" s="61"/>
      <c r="J188" s="62"/>
      <c r="K188" s="18"/>
      <c r="L188" s="18"/>
      <c r="M188" s="18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2:23" ht="23.25">
      <c r="B189" s="35" t="s">
        <v>55</v>
      </c>
      <c r="C189" s="35" t="s">
        <v>46</v>
      </c>
      <c r="D189" s="35" t="s">
        <v>48</v>
      </c>
      <c r="E189" s="35" t="s">
        <v>79</v>
      </c>
      <c r="F189" s="35" t="s">
        <v>76</v>
      </c>
      <c r="G189" s="35"/>
      <c r="H189" s="60"/>
      <c r="I189" s="69" t="s">
        <v>77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2:23" ht="23.25">
      <c r="B190" s="52"/>
      <c r="C190" s="35"/>
      <c r="D190" s="35"/>
      <c r="E190" s="35"/>
      <c r="F190" s="35"/>
      <c r="G190" s="35"/>
      <c r="H190" s="60"/>
      <c r="I190" s="61" t="s">
        <v>78</v>
      </c>
      <c r="J190" s="62"/>
      <c r="K190" s="19"/>
      <c r="L190" s="20"/>
      <c r="M190" s="21"/>
      <c r="N190" s="23"/>
      <c r="O190" s="23"/>
      <c r="P190" s="24"/>
      <c r="Q190" s="19"/>
      <c r="R190" s="80"/>
      <c r="S190" s="23"/>
      <c r="T190" s="23"/>
      <c r="U190" s="23"/>
      <c r="V190" s="20"/>
      <c r="W190" s="1"/>
    </row>
    <row r="191" spans="2:23" ht="23.25">
      <c r="B191" s="52"/>
      <c r="C191" s="35"/>
      <c r="D191" s="35"/>
      <c r="E191" s="35"/>
      <c r="F191" s="35"/>
      <c r="G191" s="35"/>
      <c r="H191" s="60"/>
      <c r="I191" s="61" t="s">
        <v>43</v>
      </c>
      <c r="J191" s="62"/>
      <c r="K191" s="18">
        <f aca="true" t="shared" si="13" ref="K191:M192">+K196</f>
        <v>1834478.4</v>
      </c>
      <c r="L191" s="18">
        <f t="shared" si="13"/>
        <v>211126</v>
      </c>
      <c r="M191" s="18">
        <f t="shared" si="13"/>
        <v>1004528.2</v>
      </c>
      <c r="N191" s="23"/>
      <c r="O191" s="20">
        <f>SUM(K191:M191)</f>
        <v>3050132.5999999996</v>
      </c>
      <c r="P191" s="18">
        <f>+P196</f>
        <v>1086600</v>
      </c>
      <c r="Q191" s="18">
        <f>+Q196</f>
        <v>73900</v>
      </c>
      <c r="R191" s="80"/>
      <c r="S191" s="20">
        <f>SUM(P191:R191)</f>
        <v>1160500</v>
      </c>
      <c r="T191" s="82">
        <f>+S191+O191</f>
        <v>4210632.6</v>
      </c>
      <c r="U191" s="20">
        <f>(O191/T191)*100</f>
        <v>72.43882071306815</v>
      </c>
      <c r="V191" s="20">
        <f>(S191/T191)*100</f>
        <v>27.561179286931853</v>
      </c>
      <c r="W191" s="1"/>
    </row>
    <row r="192" spans="2:23" ht="23.25">
      <c r="B192" s="52"/>
      <c r="C192" s="35"/>
      <c r="D192" s="35"/>
      <c r="E192" s="35"/>
      <c r="F192" s="35"/>
      <c r="G192" s="35"/>
      <c r="H192" s="60"/>
      <c r="I192" s="61" t="s">
        <v>44</v>
      </c>
      <c r="J192" s="62"/>
      <c r="K192" s="18">
        <f t="shared" si="13"/>
        <v>1567024.7</v>
      </c>
      <c r="L192" s="18">
        <f t="shared" si="13"/>
        <v>227064.2</v>
      </c>
      <c r="M192" s="18">
        <f t="shared" si="13"/>
        <v>1047938.2</v>
      </c>
      <c r="N192" s="23"/>
      <c r="O192" s="20">
        <f>SUM(K192:M192)</f>
        <v>2842027.0999999996</v>
      </c>
      <c r="P192" s="18">
        <f>+P197</f>
        <v>188642.9</v>
      </c>
      <c r="Q192" s="18">
        <f>+Q197</f>
        <v>16832.3</v>
      </c>
      <c r="R192" s="80"/>
      <c r="S192" s="20">
        <f>SUM(P192:R192)</f>
        <v>205475.19999999998</v>
      </c>
      <c r="T192" s="82">
        <f>+S192+O192</f>
        <v>3047502.3</v>
      </c>
      <c r="U192" s="20">
        <f>(O192/T192)*100</f>
        <v>93.25758671289599</v>
      </c>
      <c r="V192" s="20">
        <f>(S192/T192)*100</f>
        <v>6.742413287104</v>
      </c>
      <c r="W192" s="1"/>
    </row>
    <row r="193" spans="2:23" ht="23.25">
      <c r="B193" s="52"/>
      <c r="C193" s="90"/>
      <c r="D193" s="90"/>
      <c r="E193" s="90"/>
      <c r="F193" s="90"/>
      <c r="G193" s="90"/>
      <c r="H193" s="61"/>
      <c r="I193" s="61" t="s">
        <v>45</v>
      </c>
      <c r="J193" s="62"/>
      <c r="K193" s="82">
        <f>(K192/K191)*100</f>
        <v>85.42072231540038</v>
      </c>
      <c r="L193" s="82">
        <f aca="true" t="shared" si="14" ref="L193:T193">(L192/L191)*100</f>
        <v>107.5491412710893</v>
      </c>
      <c r="M193" s="82">
        <f t="shared" si="14"/>
        <v>104.32143169300771</v>
      </c>
      <c r="N193" s="82"/>
      <c r="O193" s="82">
        <f t="shared" si="14"/>
        <v>93.17716547798611</v>
      </c>
      <c r="P193" s="82">
        <f t="shared" si="14"/>
        <v>17.360841155899134</v>
      </c>
      <c r="Q193" s="82">
        <f t="shared" si="14"/>
        <v>22.777131258457374</v>
      </c>
      <c r="R193" s="82"/>
      <c r="S193" s="82">
        <f t="shared" si="14"/>
        <v>17.705747522619557</v>
      </c>
      <c r="T193" s="82">
        <f t="shared" si="14"/>
        <v>72.37635266491786</v>
      </c>
      <c r="U193" s="18"/>
      <c r="V193" s="18"/>
      <c r="W193" s="1"/>
    </row>
    <row r="194" spans="2:23" ht="23.25">
      <c r="B194" s="52"/>
      <c r="C194" s="90"/>
      <c r="D194" s="90"/>
      <c r="E194" s="90"/>
      <c r="F194" s="90"/>
      <c r="G194" s="90"/>
      <c r="H194" s="61"/>
      <c r="I194" s="61"/>
      <c r="J194" s="62"/>
      <c r="K194" s="18"/>
      <c r="L194" s="18"/>
      <c r="M194" s="18"/>
      <c r="N194" s="18"/>
      <c r="O194" s="18"/>
      <c r="P194" s="18"/>
      <c r="Q194" s="18"/>
      <c r="R194" s="18"/>
      <c r="S194" s="85"/>
      <c r="T194" s="18"/>
      <c r="U194" s="18"/>
      <c r="V194" s="18"/>
      <c r="W194" s="1"/>
    </row>
    <row r="195" spans="2:23" ht="23.25">
      <c r="B195" s="52"/>
      <c r="C195" s="52"/>
      <c r="D195" s="52"/>
      <c r="E195" s="52"/>
      <c r="F195" s="52"/>
      <c r="G195" s="52" t="s">
        <v>53</v>
      </c>
      <c r="H195" s="60"/>
      <c r="I195" s="61" t="s">
        <v>107</v>
      </c>
      <c r="J195" s="62"/>
      <c r="K195" s="82"/>
      <c r="L195" s="20"/>
      <c r="M195" s="82"/>
      <c r="N195" s="20"/>
      <c r="O195" s="20"/>
      <c r="P195" s="82"/>
      <c r="Q195" s="82"/>
      <c r="R195" s="82"/>
      <c r="S195" s="20"/>
      <c r="T195" s="82"/>
      <c r="U195" s="20"/>
      <c r="V195" s="20"/>
      <c r="W195" s="1"/>
    </row>
    <row r="196" spans="2:23" ht="23.25">
      <c r="B196" s="52"/>
      <c r="C196" s="52"/>
      <c r="D196" s="52"/>
      <c r="E196" s="52"/>
      <c r="F196" s="52"/>
      <c r="G196" s="52"/>
      <c r="H196" s="60"/>
      <c r="I196" s="61" t="s">
        <v>43</v>
      </c>
      <c r="J196" s="62"/>
      <c r="K196" s="82">
        <v>1834478.4</v>
      </c>
      <c r="L196" s="20">
        <v>211126</v>
      </c>
      <c r="M196" s="82">
        <v>1004528.2</v>
      </c>
      <c r="N196" s="20"/>
      <c r="O196" s="20">
        <f>SUM(K196:M196)</f>
        <v>3050132.5999999996</v>
      </c>
      <c r="P196" s="82">
        <v>1086600</v>
      </c>
      <c r="Q196" s="82">
        <v>73900</v>
      </c>
      <c r="R196" s="82"/>
      <c r="S196" s="20">
        <f>SUM(P196:R196)</f>
        <v>1160500</v>
      </c>
      <c r="T196" s="82">
        <f>+S196+O196</f>
        <v>4210632.6</v>
      </c>
      <c r="U196" s="18">
        <f>+O196*100/T196</f>
        <v>72.43882071306814</v>
      </c>
      <c r="V196" s="20">
        <f>+S196*100/T196</f>
        <v>27.561179286931853</v>
      </c>
      <c r="W196" s="1"/>
    </row>
    <row r="197" spans="2:23" ht="23.25">
      <c r="B197" s="52"/>
      <c r="C197" s="90"/>
      <c r="D197" s="90"/>
      <c r="E197" s="90"/>
      <c r="F197" s="90"/>
      <c r="G197" s="90"/>
      <c r="H197" s="61"/>
      <c r="I197" s="61" t="s">
        <v>44</v>
      </c>
      <c r="J197" s="62"/>
      <c r="K197" s="18">
        <v>1567024.7</v>
      </c>
      <c r="L197" s="18">
        <v>227064.2</v>
      </c>
      <c r="M197" s="18">
        <v>1047938.2</v>
      </c>
      <c r="N197" s="18"/>
      <c r="O197" s="20">
        <f>SUM(K197:M197)</f>
        <v>2842027.0999999996</v>
      </c>
      <c r="P197" s="18">
        <v>188642.9</v>
      </c>
      <c r="Q197" s="18">
        <v>16832.3</v>
      </c>
      <c r="R197" s="18"/>
      <c r="S197" s="20">
        <f>SUM(P197:R197)</f>
        <v>205475.19999999998</v>
      </c>
      <c r="T197" s="82">
        <f>+S197+O197</f>
        <v>3047502.3</v>
      </c>
      <c r="U197" s="18">
        <f>+O197*100/T197</f>
        <v>93.25758671289599</v>
      </c>
      <c r="V197" s="20">
        <f>+S197*100/T197</f>
        <v>6.742413287104</v>
      </c>
      <c r="W197" s="1"/>
    </row>
    <row r="198" spans="2:23" ht="23.25">
      <c r="B198" s="52"/>
      <c r="C198" s="52"/>
      <c r="D198" s="52"/>
      <c r="E198" s="52"/>
      <c r="F198" s="52"/>
      <c r="G198" s="52"/>
      <c r="H198" s="60"/>
      <c r="I198" s="61" t="s">
        <v>45</v>
      </c>
      <c r="J198" s="62"/>
      <c r="K198" s="82">
        <f>(+K197/K196)*100</f>
        <v>85.42072231540038</v>
      </c>
      <c r="L198" s="82">
        <f>(+L197/L196)*100</f>
        <v>107.5491412710893</v>
      </c>
      <c r="M198" s="82">
        <f>(+M197/M196)*100</f>
        <v>104.32143169300771</v>
      </c>
      <c r="N198" s="20"/>
      <c r="O198" s="82">
        <f>(+O197/O196)*100</f>
        <v>93.17716547798611</v>
      </c>
      <c r="P198" s="82">
        <f>(+P197/P196)*100</f>
        <v>17.360841155899134</v>
      </c>
      <c r="Q198" s="82">
        <f>(+Q197/Q196)*100</f>
        <v>22.777131258457374</v>
      </c>
      <c r="R198" s="82"/>
      <c r="S198" s="82">
        <f>(+S197/S196)*100</f>
        <v>17.705747522619557</v>
      </c>
      <c r="T198" s="82">
        <f>(+T197/T196)*100</f>
        <v>72.37635266491786</v>
      </c>
      <c r="U198" s="82"/>
      <c r="V198" s="20"/>
      <c r="W198" s="1"/>
    </row>
    <row r="199" spans="2:23" ht="23.25">
      <c r="B199" s="35"/>
      <c r="C199" s="35"/>
      <c r="D199" s="35"/>
      <c r="E199" s="35"/>
      <c r="F199" s="35"/>
      <c r="G199" s="35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2:23" ht="23.25">
      <c r="B200" s="35"/>
      <c r="C200" s="35"/>
      <c r="D200" s="35"/>
      <c r="E200" s="35"/>
      <c r="F200" s="35"/>
      <c r="G200" s="35"/>
      <c r="H200" s="60"/>
      <c r="I200" s="61"/>
      <c r="J200" s="62"/>
      <c r="K200" s="18"/>
      <c r="L200" s="18"/>
      <c r="M200" s="18"/>
      <c r="N200" s="20"/>
      <c r="O200" s="20"/>
      <c r="P200" s="82"/>
      <c r="Q200" s="82"/>
      <c r="R200" s="82"/>
      <c r="S200" s="20"/>
      <c r="T200" s="82"/>
      <c r="U200" s="18"/>
      <c r="V200" s="20"/>
      <c r="W200" s="1"/>
    </row>
    <row r="201" spans="2:23" ht="23.25">
      <c r="B201" s="35"/>
      <c r="C201" s="35"/>
      <c r="D201" s="35"/>
      <c r="E201" s="35"/>
      <c r="F201" s="35"/>
      <c r="G201" s="35"/>
      <c r="H201" s="60"/>
      <c r="I201" s="61"/>
      <c r="J201" s="62"/>
      <c r="K201" s="18"/>
      <c r="L201" s="18"/>
      <c r="M201" s="18"/>
      <c r="N201" s="20"/>
      <c r="O201" s="20"/>
      <c r="P201" s="82"/>
      <c r="Q201" s="82"/>
      <c r="R201" s="82"/>
      <c r="S201" s="20"/>
      <c r="T201" s="82"/>
      <c r="U201" s="18"/>
      <c r="V201" s="20"/>
      <c r="W201" s="1"/>
    </row>
    <row r="202" spans="2:23" ht="23.25">
      <c r="B202" s="52"/>
      <c r="C202" s="90"/>
      <c r="D202" s="90"/>
      <c r="E202" s="90"/>
      <c r="F202" s="90"/>
      <c r="G202" s="90"/>
      <c r="H202" s="61"/>
      <c r="I202" s="61"/>
      <c r="J202" s="62"/>
      <c r="K202" s="82"/>
      <c r="L202" s="82"/>
      <c r="M202" s="82"/>
      <c r="N202" s="18"/>
      <c r="O202" s="82"/>
      <c r="P202" s="18"/>
      <c r="Q202" s="18"/>
      <c r="R202" s="18"/>
      <c r="S202" s="18"/>
      <c r="T202" s="82"/>
      <c r="U202" s="18"/>
      <c r="V202" s="18"/>
      <c r="W202" s="1"/>
    </row>
    <row r="203" spans="2:23" ht="23.25">
      <c r="B203" s="35"/>
      <c r="C203" s="35"/>
      <c r="D203" s="35"/>
      <c r="E203" s="35"/>
      <c r="F203" s="35"/>
      <c r="G203" s="35"/>
      <c r="H203" s="60"/>
      <c r="I203" s="61"/>
      <c r="J203" s="62"/>
      <c r="K203" s="82"/>
      <c r="L203" s="20"/>
      <c r="M203" s="82"/>
      <c r="N203" s="20"/>
      <c r="O203" s="20"/>
      <c r="P203" s="82"/>
      <c r="Q203" s="82"/>
      <c r="R203" s="82"/>
      <c r="S203" s="20"/>
      <c r="T203" s="20"/>
      <c r="U203" s="20"/>
      <c r="V203" s="20"/>
      <c r="W203" s="1"/>
    </row>
    <row r="204" spans="2:23" ht="23.25">
      <c r="B204" s="35"/>
      <c r="C204" s="35"/>
      <c r="D204" s="35"/>
      <c r="E204" s="35"/>
      <c r="F204" s="35"/>
      <c r="G204" s="35"/>
      <c r="H204" s="60"/>
      <c r="I204" s="61"/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2:23" ht="23.25">
      <c r="B205" s="35"/>
      <c r="C205" s="35"/>
      <c r="D205" s="35"/>
      <c r="E205" s="35"/>
      <c r="F205" s="35"/>
      <c r="G205" s="35"/>
      <c r="H205" s="60"/>
      <c r="I205" s="61"/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2:23" ht="23.25">
      <c r="B206" s="35"/>
      <c r="C206" s="35"/>
      <c r="D206" s="35"/>
      <c r="E206" s="35"/>
      <c r="F206" s="35"/>
      <c r="G206" s="35"/>
      <c r="H206" s="60"/>
      <c r="I206" s="61"/>
      <c r="J206" s="62"/>
      <c r="K206" s="18"/>
      <c r="L206" s="18"/>
      <c r="M206" s="18"/>
      <c r="N206" s="18"/>
      <c r="O206" s="20"/>
      <c r="P206" s="18"/>
      <c r="Q206" s="18"/>
      <c r="R206" s="18"/>
      <c r="S206" s="18"/>
      <c r="T206" s="82"/>
      <c r="U206" s="18"/>
      <c r="V206" s="18"/>
      <c r="W206" s="1"/>
    </row>
    <row r="207" spans="2:23" ht="23.25">
      <c r="B207" s="35"/>
      <c r="C207" s="35"/>
      <c r="D207" s="35"/>
      <c r="E207" s="35"/>
      <c r="F207" s="35"/>
      <c r="G207" s="35"/>
      <c r="H207" s="60"/>
      <c r="I207" s="61"/>
      <c r="J207" s="62"/>
      <c r="K207" s="82"/>
      <c r="L207" s="20"/>
      <c r="M207" s="82"/>
      <c r="N207" s="20"/>
      <c r="O207" s="20"/>
      <c r="P207" s="82"/>
      <c r="Q207" s="82"/>
      <c r="R207" s="82"/>
      <c r="S207" s="20"/>
      <c r="T207" s="82"/>
      <c r="U207" s="18"/>
      <c r="V207" s="20"/>
      <c r="W207" s="1"/>
    </row>
    <row r="208" spans="2:23" ht="23.25">
      <c r="B208" s="17"/>
      <c r="C208" s="17"/>
      <c r="D208" s="17"/>
      <c r="E208" s="17"/>
      <c r="F208" s="17"/>
      <c r="G208" s="17"/>
      <c r="H208" s="60"/>
      <c r="I208" s="61"/>
      <c r="J208" s="62"/>
      <c r="K208" s="82"/>
      <c r="L208" s="82"/>
      <c r="M208" s="82"/>
      <c r="N208" s="20"/>
      <c r="O208" s="82"/>
      <c r="P208" s="82"/>
      <c r="Q208" s="82"/>
      <c r="R208" s="82"/>
      <c r="S208" s="20"/>
      <c r="T208" s="82"/>
      <c r="U208" s="20"/>
      <c r="V208" s="20"/>
      <c r="W208" s="1"/>
    </row>
    <row r="209" spans="2:23" ht="23.25">
      <c r="B209" s="17"/>
      <c r="C209" s="17"/>
      <c r="D209" s="17"/>
      <c r="E209" s="17"/>
      <c r="F209" s="17"/>
      <c r="G209" s="17"/>
      <c r="H209" s="60"/>
      <c r="I209" s="61"/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2:23" ht="23.25">
      <c r="B210" s="17"/>
      <c r="C210" s="17"/>
      <c r="D210" s="17"/>
      <c r="E210" s="17"/>
      <c r="F210" s="17"/>
      <c r="G210" s="17"/>
      <c r="H210" s="60"/>
      <c r="I210" s="69"/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2:23" ht="23.25">
      <c r="B211" s="52"/>
      <c r="C211" s="35"/>
      <c r="D211" s="35"/>
      <c r="E211" s="35"/>
      <c r="F211" s="35"/>
      <c r="G211" s="35"/>
      <c r="H211" s="60"/>
      <c r="I211" s="61"/>
      <c r="J211" s="62"/>
      <c r="K211" s="19"/>
      <c r="L211" s="20"/>
      <c r="M211" s="21"/>
      <c r="N211" s="23"/>
      <c r="O211" s="23"/>
      <c r="P211" s="24"/>
      <c r="Q211" s="19"/>
      <c r="R211" s="80"/>
      <c r="S211" s="23"/>
      <c r="T211" s="23"/>
      <c r="U211" s="23"/>
      <c r="V211" s="20"/>
      <c r="W211" s="1"/>
    </row>
    <row r="212" spans="2:23" ht="23.25">
      <c r="B212" s="47"/>
      <c r="C212" s="17"/>
      <c r="D212" s="17"/>
      <c r="E212" s="17"/>
      <c r="F212" s="17"/>
      <c r="G212" s="17"/>
      <c r="H212" s="60"/>
      <c r="I212" s="61"/>
      <c r="J212" s="62"/>
      <c r="K212" s="18"/>
      <c r="L212" s="18"/>
      <c r="M212" s="18"/>
      <c r="N212" s="23"/>
      <c r="O212" s="20"/>
      <c r="P212" s="18"/>
      <c r="Q212" s="18"/>
      <c r="R212" s="80"/>
      <c r="S212" s="20"/>
      <c r="T212" s="82"/>
      <c r="U212" s="18"/>
      <c r="V212" s="20"/>
      <c r="W212" s="1"/>
    </row>
    <row r="213" spans="2:23" ht="23.25">
      <c r="B213" s="47"/>
      <c r="C213" s="17"/>
      <c r="D213" s="17"/>
      <c r="E213" s="17"/>
      <c r="F213" s="17"/>
      <c r="G213" s="17"/>
      <c r="H213" s="60"/>
      <c r="I213" s="61"/>
      <c r="J213" s="62"/>
      <c r="K213" s="18"/>
      <c r="L213" s="18"/>
      <c r="M213" s="18"/>
      <c r="N213" s="23"/>
      <c r="O213" s="20"/>
      <c r="P213" s="18"/>
      <c r="Q213" s="18"/>
      <c r="R213" s="80"/>
      <c r="S213" s="20"/>
      <c r="T213" s="82"/>
      <c r="U213" s="18"/>
      <c r="V213" s="20"/>
      <c r="W213" s="1"/>
    </row>
    <row r="214" spans="2:23" ht="23.25">
      <c r="B214" s="47"/>
      <c r="C214" s="48"/>
      <c r="D214" s="48"/>
      <c r="E214" s="48"/>
      <c r="F214" s="48"/>
      <c r="G214" s="48"/>
      <c r="H214" s="61"/>
      <c r="I214" s="61"/>
      <c r="J214" s="62"/>
      <c r="K214" s="82"/>
      <c r="L214" s="82"/>
      <c r="M214" s="82"/>
      <c r="N214" s="18"/>
      <c r="O214" s="82"/>
      <c r="P214" s="82"/>
      <c r="Q214" s="82"/>
      <c r="R214" s="18"/>
      <c r="S214" s="82"/>
      <c r="T214" s="82"/>
      <c r="U214" s="18"/>
      <c r="V214" s="18"/>
      <c r="W214" s="1"/>
    </row>
    <row r="215" spans="2:23" ht="23.25">
      <c r="B215" s="47"/>
      <c r="C215" s="48"/>
      <c r="D215" s="48"/>
      <c r="E215" s="48"/>
      <c r="F215" s="48"/>
      <c r="G215" s="48"/>
      <c r="H215" s="61"/>
      <c r="I215" s="61"/>
      <c r="J215" s="62"/>
      <c r="K215" s="18"/>
      <c r="L215" s="18"/>
      <c r="M215" s="18"/>
      <c r="N215" s="18"/>
      <c r="O215" s="18"/>
      <c r="P215" s="18"/>
      <c r="Q215" s="18"/>
      <c r="R215" s="18"/>
      <c r="S215" s="85"/>
      <c r="T215" s="18"/>
      <c r="U215" s="18"/>
      <c r="V215" s="18"/>
      <c r="W215" s="1"/>
    </row>
    <row r="216" spans="2:23" ht="23.25">
      <c r="B216" s="52"/>
      <c r="C216" s="52"/>
      <c r="D216" s="52"/>
      <c r="E216" s="52"/>
      <c r="F216" s="52"/>
      <c r="G216" s="47"/>
      <c r="H216" s="60"/>
      <c r="I216" s="61"/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82"/>
      <c r="U216" s="20"/>
      <c r="V216" s="20"/>
      <c r="W216" s="1"/>
    </row>
    <row r="217" spans="2:23" ht="23.25">
      <c r="B217" s="47"/>
      <c r="C217" s="47"/>
      <c r="D217" s="47"/>
      <c r="E217" s="47"/>
      <c r="F217" s="47"/>
      <c r="G217" s="47"/>
      <c r="H217" s="60"/>
      <c r="I217" s="61"/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82"/>
      <c r="U217" s="18"/>
      <c r="V217" s="20"/>
      <c r="W217" s="1"/>
    </row>
    <row r="218" spans="2:23" ht="23.25">
      <c r="B218" s="47"/>
      <c r="C218" s="48"/>
      <c r="D218" s="48"/>
      <c r="E218" s="48"/>
      <c r="F218" s="48"/>
      <c r="G218" s="48"/>
      <c r="H218" s="61"/>
      <c r="I218" s="61"/>
      <c r="J218" s="62"/>
      <c r="K218" s="18"/>
      <c r="L218" s="18"/>
      <c r="M218" s="18"/>
      <c r="N218" s="18"/>
      <c r="O218" s="20"/>
      <c r="P218" s="18"/>
      <c r="Q218" s="18"/>
      <c r="R218" s="18"/>
      <c r="S218" s="20"/>
      <c r="T218" s="82"/>
      <c r="U218" s="18"/>
      <c r="V218" s="20"/>
      <c r="W218" s="1"/>
    </row>
    <row r="219" spans="2:23" ht="23.25">
      <c r="B219" s="47"/>
      <c r="C219" s="47"/>
      <c r="D219" s="47"/>
      <c r="E219" s="47"/>
      <c r="F219" s="47"/>
      <c r="G219" s="47"/>
      <c r="H219" s="60"/>
      <c r="I219" s="61"/>
      <c r="J219" s="62"/>
      <c r="K219" s="82"/>
      <c r="L219" s="82"/>
      <c r="M219" s="82"/>
      <c r="N219" s="20"/>
      <c r="O219" s="82"/>
      <c r="P219" s="82"/>
      <c r="Q219" s="82"/>
      <c r="R219" s="82"/>
      <c r="S219" s="82"/>
      <c r="T219" s="82"/>
      <c r="U219" s="82"/>
      <c r="V219" s="20"/>
      <c r="W219" s="1"/>
    </row>
    <row r="220" spans="2:23" ht="23.25">
      <c r="B220" s="47"/>
      <c r="C220" s="47"/>
      <c r="D220" s="47"/>
      <c r="E220" s="47"/>
      <c r="F220" s="47"/>
      <c r="G220" s="47"/>
      <c r="H220" s="60"/>
      <c r="I220" s="61"/>
      <c r="J220" s="62"/>
      <c r="K220" s="82"/>
      <c r="L220" s="20"/>
      <c r="M220" s="82"/>
      <c r="N220" s="20"/>
      <c r="O220" s="20"/>
      <c r="P220" s="82"/>
      <c r="Q220" s="82"/>
      <c r="R220" s="82"/>
      <c r="S220" s="20"/>
      <c r="T220" s="20"/>
      <c r="U220" s="20"/>
      <c r="V220" s="20"/>
      <c r="W220" s="1"/>
    </row>
    <row r="221" spans="2:23" ht="23.25">
      <c r="B221" s="47"/>
      <c r="C221" s="47"/>
      <c r="D221" s="47"/>
      <c r="E221" s="47"/>
      <c r="F221" s="47"/>
      <c r="G221" s="47"/>
      <c r="H221" s="60"/>
      <c r="I221" s="61"/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2:23" ht="23.25">
      <c r="B222" s="47"/>
      <c r="C222" s="47"/>
      <c r="D222" s="47"/>
      <c r="E222" s="47"/>
      <c r="F222" s="47"/>
      <c r="G222" s="47"/>
      <c r="H222" s="60"/>
      <c r="I222" s="61"/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2:23" ht="23.25">
      <c r="B223" s="47"/>
      <c r="C223" s="47"/>
      <c r="D223" s="47"/>
      <c r="E223" s="47"/>
      <c r="F223" s="47"/>
      <c r="G223" s="47"/>
      <c r="H223" s="60"/>
      <c r="I223" s="61" t="s">
        <v>108</v>
      </c>
      <c r="J223" s="62"/>
      <c r="K223" s="82"/>
      <c r="L223" s="20"/>
      <c r="M223" s="82"/>
      <c r="N223" s="20"/>
      <c r="O223" s="20"/>
      <c r="P223" s="82"/>
      <c r="Q223" s="82"/>
      <c r="R223" s="82"/>
      <c r="S223" s="20"/>
      <c r="T223" s="20"/>
      <c r="U223" s="20"/>
      <c r="V223" s="20"/>
      <c r="W223" s="1"/>
    </row>
    <row r="224" spans="2:23" ht="23.25">
      <c r="B224" s="47"/>
      <c r="C224" s="47"/>
      <c r="D224" s="47"/>
      <c r="E224" s="47"/>
      <c r="F224" s="47"/>
      <c r="G224" s="47"/>
      <c r="H224" s="60"/>
      <c r="I224" s="61"/>
      <c r="J224" s="62"/>
      <c r="K224" s="82"/>
      <c r="L224" s="20"/>
      <c r="M224" s="82"/>
      <c r="N224" s="20"/>
      <c r="O224" s="20"/>
      <c r="P224" s="82"/>
      <c r="Q224" s="82"/>
      <c r="R224" s="82"/>
      <c r="S224" s="20"/>
      <c r="T224" s="20"/>
      <c r="U224" s="20"/>
      <c r="V224" s="20"/>
      <c r="W224" s="1"/>
    </row>
    <row r="225" spans="2:23" ht="23.25">
      <c r="B225" s="53"/>
      <c r="C225" s="53"/>
      <c r="D225" s="53"/>
      <c r="E225" s="53"/>
      <c r="F225" s="53"/>
      <c r="G225" s="53"/>
      <c r="H225" s="66"/>
      <c r="I225" s="67"/>
      <c r="J225" s="68"/>
      <c r="K225" s="83"/>
      <c r="L225" s="59"/>
      <c r="M225" s="83"/>
      <c r="N225" s="59"/>
      <c r="O225" s="59"/>
      <c r="P225" s="83"/>
      <c r="Q225" s="83"/>
      <c r="R225" s="83"/>
      <c r="S225" s="59"/>
      <c r="T225" s="59"/>
      <c r="U225" s="59"/>
      <c r="V225" s="59"/>
      <c r="W225" s="1"/>
    </row>
    <row r="226" spans="2:23" ht="23.25"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71" spans="1:23" ht="23.25">
      <c r="A271" t="s">
        <v>22</v>
      </c>
      <c r="W271" t="s">
        <v>22</v>
      </c>
    </row>
    <row r="65304" spans="1:23" ht="23.25">
      <c r="A65304" s="70"/>
      <c r="B65304" s="71"/>
      <c r="C65304" s="71"/>
      <c r="D65304" s="71"/>
      <c r="E65304" s="71"/>
      <c r="F65304" s="71"/>
      <c r="G65304" s="71"/>
      <c r="H65304" s="71"/>
      <c r="I65304" s="71"/>
      <c r="J65304" s="71"/>
      <c r="K65304" s="70"/>
      <c r="L65304" s="70"/>
      <c r="M65304" s="70"/>
      <c r="N65304" s="70"/>
      <c r="O65304" s="70"/>
      <c r="P65304" s="70"/>
      <c r="Q65304" s="70"/>
      <c r="R65304" s="70"/>
      <c r="S65304" s="70"/>
      <c r="T65304" s="70"/>
      <c r="U65304" s="70"/>
      <c r="V65304" s="70"/>
      <c r="W65304" s="70"/>
    </row>
    <row r="65305" spans="1:23" ht="23.25">
      <c r="A65305" s="70"/>
      <c r="B65305" s="72"/>
      <c r="C65305" s="72"/>
      <c r="D65305" s="72"/>
      <c r="E65305" s="72"/>
      <c r="F65305" s="72"/>
      <c r="G65305" s="71"/>
      <c r="H65305" s="71"/>
      <c r="I65305" s="71"/>
      <c r="J65305" s="71"/>
      <c r="K65305" s="70"/>
      <c r="L65305" s="70"/>
      <c r="M65305" s="70"/>
      <c r="N65305" s="70"/>
      <c r="O65305" s="70"/>
      <c r="P65305" s="70"/>
      <c r="Q65305" s="70"/>
      <c r="R65305" s="70"/>
      <c r="S65305" s="73"/>
      <c r="T65305" s="73"/>
      <c r="U65305" s="73"/>
      <c r="V65305" s="73"/>
      <c r="W65305" s="70"/>
    </row>
    <row r="65306" spans="1:23" ht="23.25">
      <c r="A65306" s="70"/>
      <c r="B65306" s="15"/>
      <c r="C65306" s="15"/>
      <c r="D65306" s="15"/>
      <c r="E65306" s="15"/>
      <c r="F65306" s="15"/>
      <c r="G65306" s="15"/>
      <c r="H65306" s="71"/>
      <c r="I65306" s="71"/>
      <c r="J65306" s="71"/>
      <c r="K65306" s="74"/>
      <c r="L65306" s="74"/>
      <c r="M65306" s="74"/>
      <c r="N65306" s="74"/>
      <c r="O65306" s="74"/>
      <c r="P65306" s="74"/>
      <c r="Q65306" s="74"/>
      <c r="R65306" s="74"/>
      <c r="S65306" s="74"/>
      <c r="T65306" s="74"/>
      <c r="U65306" s="74"/>
      <c r="V65306" s="74"/>
      <c r="W65306" s="70"/>
    </row>
    <row r="65307" spans="1:23" ht="23.25">
      <c r="A65307" s="70"/>
      <c r="B65307" s="15"/>
      <c r="C65307" s="15"/>
      <c r="D65307" s="15"/>
      <c r="E65307" s="15"/>
      <c r="F65307" s="15"/>
      <c r="G65307" s="15"/>
      <c r="H65307" s="71"/>
      <c r="I65307" s="71"/>
      <c r="J65307" s="71"/>
      <c r="K65307" s="75"/>
      <c r="L65307" s="75"/>
      <c r="M65307" s="75"/>
      <c r="N65307" s="76"/>
      <c r="O65307" s="75"/>
      <c r="P65307" s="75"/>
      <c r="Q65307" s="75"/>
      <c r="R65307" s="76"/>
      <c r="S65307" s="75"/>
      <c r="T65307" s="75"/>
      <c r="U65307" s="77"/>
      <c r="V65307" s="77"/>
      <c r="W65307" s="70"/>
    </row>
    <row r="65308" spans="1:23" ht="23.25">
      <c r="A65308" s="70"/>
      <c r="B65308" s="71"/>
      <c r="C65308" s="71"/>
      <c r="D65308" s="71"/>
      <c r="E65308" s="71"/>
      <c r="F65308" s="71"/>
      <c r="G65308" s="71"/>
      <c r="H65308" s="71"/>
      <c r="I65308" s="78"/>
      <c r="J65308" s="71"/>
      <c r="K65308" s="76"/>
      <c r="L65308" s="76"/>
      <c r="M65308" s="76"/>
      <c r="N65308" s="76"/>
      <c r="O65308" s="75"/>
      <c r="P65308" s="76"/>
      <c r="Q65308" s="76"/>
      <c r="R65308" s="76"/>
      <c r="S65308" s="75"/>
      <c r="T65308" s="75"/>
      <c r="U65308" s="75"/>
      <c r="V65308" s="76"/>
      <c r="W65308" s="70"/>
    </row>
    <row r="65309" spans="1:23" ht="23.25">
      <c r="A65309" s="70"/>
      <c r="B65309" s="78"/>
      <c r="C65309" s="78"/>
      <c r="D65309" s="78"/>
      <c r="E65309" s="78"/>
      <c r="F65309" s="78"/>
      <c r="G65309" s="78"/>
      <c r="H65309" s="71"/>
      <c r="I65309" s="78"/>
      <c r="J65309" s="71"/>
      <c r="K65309" s="76"/>
      <c r="L65309" s="76"/>
      <c r="M65309" s="76"/>
      <c r="N65309" s="76"/>
      <c r="O65309" s="76"/>
      <c r="P65309" s="76"/>
      <c r="Q65309" s="76"/>
      <c r="R65309" s="76"/>
      <c r="S65309" s="76"/>
      <c r="T65309" s="76"/>
      <c r="U65309" s="76"/>
      <c r="V65309" s="76"/>
      <c r="W65309" s="70"/>
    </row>
    <row r="65310" spans="1:23" ht="23.25">
      <c r="A65310" s="70"/>
      <c r="B65310" s="71"/>
      <c r="C65310" s="71"/>
      <c r="D65310" s="71"/>
      <c r="E65310" s="71"/>
      <c r="F65310" s="71"/>
      <c r="G65310" s="71"/>
      <c r="H65310" s="71"/>
      <c r="I65310" s="71"/>
      <c r="J65310" s="71"/>
      <c r="K65310" s="75"/>
      <c r="L65310" s="76"/>
      <c r="M65310" s="75"/>
      <c r="N65310" s="76"/>
      <c r="O65310" s="75"/>
      <c r="P65310" s="76"/>
      <c r="Q65310" s="75"/>
      <c r="R65310" s="76"/>
      <c r="S65310" s="75"/>
      <c r="T65310" s="75"/>
      <c r="U65310" s="75"/>
      <c r="V65310" s="77"/>
      <c r="W65310" s="70"/>
    </row>
    <row r="65311" spans="1:23" ht="23.25">
      <c r="A65311" s="71"/>
      <c r="B65311" s="71"/>
      <c r="C65311" s="71"/>
      <c r="D65311" s="71"/>
      <c r="E65311" s="71"/>
      <c r="F65311" s="71"/>
      <c r="G65311" s="71"/>
      <c r="H65311" s="69"/>
      <c r="I65311" s="69"/>
      <c r="J65311" s="69"/>
      <c r="K65311" s="79"/>
      <c r="L65311" s="79"/>
      <c r="M65311" s="79"/>
      <c r="N65311" s="79"/>
      <c r="O65311" s="79"/>
      <c r="P65311" s="79"/>
      <c r="Q65311" s="79"/>
      <c r="R65311" s="79"/>
      <c r="S65311" s="79"/>
      <c r="T65311" s="79"/>
      <c r="U65311" s="75"/>
      <c r="V65311" s="75"/>
      <c r="W65311" s="70"/>
    </row>
    <row r="65312" spans="1:23" ht="23.25">
      <c r="A65312" s="71"/>
      <c r="B65312" s="71"/>
      <c r="C65312" s="71"/>
      <c r="D65312" s="71"/>
      <c r="E65312" s="71"/>
      <c r="F65312" s="71"/>
      <c r="G65312" s="78"/>
      <c r="H65312" s="69"/>
      <c r="I65312" s="69"/>
      <c r="J65312" s="69"/>
      <c r="K65312" s="79"/>
      <c r="L65312" s="79"/>
      <c r="M65312" s="79"/>
      <c r="N65312" s="79"/>
      <c r="O65312" s="79"/>
      <c r="P65312" s="79"/>
      <c r="Q65312" s="79"/>
      <c r="R65312" s="79"/>
      <c r="S65312" s="79"/>
      <c r="T65312" s="79"/>
      <c r="U65312" s="75"/>
      <c r="V65312" s="75"/>
      <c r="W65312" s="70"/>
    </row>
    <row r="65313" spans="1:23" ht="23.25">
      <c r="A65313" s="1"/>
      <c r="B65313" s="49" t="s">
        <v>0</v>
      </c>
      <c r="C65313" s="49"/>
      <c r="D65313" s="49"/>
      <c r="E65313" s="49"/>
      <c r="F65313" s="49"/>
      <c r="G65313" s="2"/>
      <c r="H65313" s="2"/>
      <c r="I65313" s="2"/>
      <c r="J65313" s="2"/>
      <c r="K65313" s="1"/>
      <c r="L65313" s="1"/>
      <c r="M65313" s="1"/>
      <c r="N65313" s="1"/>
      <c r="O65313" s="1"/>
      <c r="P65313" s="1"/>
      <c r="Q65313" s="1"/>
      <c r="R65313" s="1"/>
      <c r="S65313" s="4"/>
      <c r="T65313" s="4"/>
      <c r="U65313" s="4"/>
      <c r="V65313" s="4" t="s">
        <v>21</v>
      </c>
      <c r="W65313" s="1"/>
    </row>
    <row r="65314" spans="1:23" ht="23.25">
      <c r="A65314" s="1"/>
      <c r="B65314" s="54" t="s">
        <v>32</v>
      </c>
      <c r="C65314" s="55"/>
      <c r="D65314" s="55"/>
      <c r="E65314" s="55"/>
      <c r="F65314" s="55"/>
      <c r="G65314" s="55"/>
      <c r="H65314" s="8"/>
      <c r="I65314" s="9"/>
      <c r="J65314" s="50"/>
      <c r="K65314" s="11" t="s">
        <v>1</v>
      </c>
      <c r="L65314" s="11"/>
      <c r="M65314" s="11"/>
      <c r="N65314" s="11"/>
      <c r="O65314" s="11"/>
      <c r="P65314" s="12" t="s">
        <v>2</v>
      </c>
      <c r="Q65314" s="11"/>
      <c r="R65314" s="11"/>
      <c r="S65314" s="11"/>
      <c r="T65314" s="12" t="s">
        <v>34</v>
      </c>
      <c r="U65314" s="11"/>
      <c r="V65314" s="13"/>
      <c r="W65314" s="1"/>
    </row>
    <row r="65315" spans="1:23" ht="23.25">
      <c r="A65315" s="1"/>
      <c r="B65315" s="14" t="s">
        <v>33</v>
      </c>
      <c r="C65315" s="15"/>
      <c r="D65315" s="15"/>
      <c r="E65315" s="15"/>
      <c r="F65315" s="15"/>
      <c r="G65315" s="16"/>
      <c r="H65315" s="17"/>
      <c r="I65315" s="2"/>
      <c r="J65315" s="48"/>
      <c r="K65315" s="19"/>
      <c r="L65315" s="20"/>
      <c r="M65315" s="21"/>
      <c r="N65315" s="22"/>
      <c r="O65315" s="23"/>
      <c r="P65315" s="24"/>
      <c r="Q65315" s="19"/>
      <c r="R65315" s="25"/>
      <c r="S65315" s="23"/>
      <c r="T65315" s="23"/>
      <c r="U65315" s="26" t="s">
        <v>3</v>
      </c>
      <c r="V65315" s="27"/>
      <c r="W65315" s="1"/>
    </row>
    <row r="65316" spans="1:23" ht="23.25">
      <c r="A65316" s="1"/>
      <c r="B65316" s="17"/>
      <c r="C65316" s="28"/>
      <c r="D65316" s="28"/>
      <c r="E65316" s="28"/>
      <c r="F65316" s="29"/>
      <c r="G65316" s="28"/>
      <c r="H65316" s="17"/>
      <c r="I65316" s="30" t="s">
        <v>4</v>
      </c>
      <c r="J65316" s="48"/>
      <c r="K65316" s="31" t="s">
        <v>5</v>
      </c>
      <c r="L65316" s="32" t="s">
        <v>6</v>
      </c>
      <c r="M65316" s="33" t="s">
        <v>5</v>
      </c>
      <c r="N65316" s="22" t="s">
        <v>7</v>
      </c>
      <c r="O65316" s="20"/>
      <c r="P65316" s="34" t="s">
        <v>8</v>
      </c>
      <c r="Q65316" s="31" t="s">
        <v>9</v>
      </c>
      <c r="R65316" s="25" t="s">
        <v>29</v>
      </c>
      <c r="S65316" s="23"/>
      <c r="T65316" s="23"/>
      <c r="U65316" s="23"/>
      <c r="V65316" s="32"/>
      <c r="W65316" s="1"/>
    </row>
    <row r="65317" spans="1:23" ht="23.25">
      <c r="A65317" s="1"/>
      <c r="B65317" s="35" t="s">
        <v>23</v>
      </c>
      <c r="C65317" s="35" t="s">
        <v>24</v>
      </c>
      <c r="D65317" s="35" t="s">
        <v>25</v>
      </c>
      <c r="E65317" s="35" t="s">
        <v>26</v>
      </c>
      <c r="F65317" s="35" t="s">
        <v>27</v>
      </c>
      <c r="G65317" s="35" t="s">
        <v>28</v>
      </c>
      <c r="H65317" s="17"/>
      <c r="I65317" s="30"/>
      <c r="J65317" s="48"/>
      <c r="K65317" s="31" t="s">
        <v>10</v>
      </c>
      <c r="L65317" s="32" t="s">
        <v>11</v>
      </c>
      <c r="M65317" s="33" t="s">
        <v>12</v>
      </c>
      <c r="N65317" s="22" t="s">
        <v>13</v>
      </c>
      <c r="O65317" s="32" t="s">
        <v>14</v>
      </c>
      <c r="P65317" s="34" t="s">
        <v>15</v>
      </c>
      <c r="Q65317" s="31" t="s">
        <v>16</v>
      </c>
      <c r="R65317" s="25" t="s">
        <v>30</v>
      </c>
      <c r="S65317" s="22" t="s">
        <v>14</v>
      </c>
      <c r="T65317" s="22" t="s">
        <v>17</v>
      </c>
      <c r="U65317" s="22" t="s">
        <v>18</v>
      </c>
      <c r="V65317" s="32" t="s">
        <v>19</v>
      </c>
      <c r="W65317" s="1"/>
    </row>
    <row r="65318" spans="1:23" ht="23.25">
      <c r="A65318" s="1"/>
      <c r="B65318" s="36"/>
      <c r="C65318" s="36"/>
      <c r="D65318" s="36"/>
      <c r="E65318" s="36"/>
      <c r="F65318" s="36"/>
      <c r="G65318" s="36"/>
      <c r="H65318" s="36"/>
      <c r="I65318" s="37"/>
      <c r="J65318" s="51"/>
      <c r="K65318" s="39"/>
      <c r="L65318" s="40"/>
      <c r="M65318" s="41"/>
      <c r="N65318" s="42"/>
      <c r="O65318" s="43"/>
      <c r="P65318" s="44" t="s">
        <v>20</v>
      </c>
      <c r="Q65318" s="39"/>
      <c r="R65318" s="45"/>
      <c r="S65318" s="43"/>
      <c r="T65318" s="43"/>
      <c r="U65318" s="43"/>
      <c r="V65318" s="46"/>
      <c r="W65318" s="1"/>
    </row>
    <row r="65319" spans="1:23" ht="23.25">
      <c r="A65319" s="2"/>
      <c r="B65319" s="47"/>
      <c r="C65319" s="47"/>
      <c r="D65319" s="47"/>
      <c r="E65319" s="47"/>
      <c r="F65319" s="47"/>
      <c r="G65319" s="47"/>
      <c r="H65319" s="60"/>
      <c r="I65319" s="61"/>
      <c r="J65319" s="62"/>
      <c r="K65319" s="82"/>
      <c r="L65319" s="20"/>
      <c r="M65319" s="82"/>
      <c r="N65319" s="20"/>
      <c r="O65319" s="20"/>
      <c r="P65319" s="82"/>
      <c r="Q65319" s="82"/>
      <c r="R65319" s="82"/>
      <c r="S65319" s="20"/>
      <c r="T65319" s="20"/>
      <c r="U65319" s="20"/>
      <c r="V65319" s="20"/>
      <c r="W65319" s="1"/>
    </row>
    <row r="65320" spans="1:23" ht="23.25">
      <c r="A65320" s="2"/>
      <c r="B65320" s="17"/>
      <c r="C65320" s="17"/>
      <c r="D65320" s="17"/>
      <c r="E65320" s="17"/>
      <c r="F65320" s="17"/>
      <c r="G65320" s="35"/>
      <c r="H65320" s="60"/>
      <c r="I65320" s="61"/>
      <c r="J65320" s="62"/>
      <c r="K65320" s="82"/>
      <c r="L65320" s="20"/>
      <c r="M65320" s="82"/>
      <c r="N65320" s="20"/>
      <c r="O65320" s="20"/>
      <c r="P65320" s="82"/>
      <c r="Q65320" s="82"/>
      <c r="R65320" s="82"/>
      <c r="S65320" s="20"/>
      <c r="T65320" s="20"/>
      <c r="U65320" s="20"/>
      <c r="V65320" s="20"/>
      <c r="W65320" s="1"/>
    </row>
    <row r="65321" spans="1:23" ht="23.25">
      <c r="A65321" s="2"/>
      <c r="B65321" s="17"/>
      <c r="C65321" s="17"/>
      <c r="D65321" s="17"/>
      <c r="E65321" s="17"/>
      <c r="F65321" s="17"/>
      <c r="G65321" s="17"/>
      <c r="H65321" s="60"/>
      <c r="I65321" s="61"/>
      <c r="J65321" s="62"/>
      <c r="K65321" s="82"/>
      <c r="L65321" s="20"/>
      <c r="M65321" s="82"/>
      <c r="N65321" s="20"/>
      <c r="O65321" s="20"/>
      <c r="P65321" s="82"/>
      <c r="Q65321" s="82"/>
      <c r="R65321" s="82"/>
      <c r="S65321" s="20"/>
      <c r="T65321" s="20"/>
      <c r="U65321" s="20"/>
      <c r="V65321" s="20"/>
      <c r="W65321" s="1"/>
    </row>
    <row r="65322" spans="1:23" ht="23.25">
      <c r="A65322" s="2"/>
      <c r="B65322" s="17"/>
      <c r="C65322" s="17"/>
      <c r="D65322" s="17"/>
      <c r="E65322" s="17"/>
      <c r="F65322" s="17"/>
      <c r="G65322" s="17"/>
      <c r="H65322" s="60"/>
      <c r="I65322" s="61"/>
      <c r="J65322" s="62"/>
      <c r="K65322" s="82"/>
      <c r="L65322" s="20"/>
      <c r="M65322" s="82"/>
      <c r="N65322" s="20"/>
      <c r="O65322" s="20"/>
      <c r="P65322" s="82"/>
      <c r="Q65322" s="82"/>
      <c r="R65322" s="82"/>
      <c r="S65322" s="20"/>
      <c r="T65322" s="20"/>
      <c r="U65322" s="20"/>
      <c r="V65322" s="20"/>
      <c r="W65322" s="1"/>
    </row>
    <row r="65323" spans="1:23" ht="23.25">
      <c r="A65323" s="2"/>
      <c r="B65323" s="17"/>
      <c r="C65323" s="17"/>
      <c r="D65323" s="17"/>
      <c r="E65323" s="17"/>
      <c r="F65323" s="17"/>
      <c r="G65323" s="17"/>
      <c r="H65323" s="60"/>
      <c r="I65323" s="61"/>
      <c r="J65323" s="62"/>
      <c r="K65323" s="82"/>
      <c r="L65323" s="20"/>
      <c r="M65323" s="82"/>
      <c r="N65323" s="20"/>
      <c r="O65323" s="20"/>
      <c r="P65323" s="82"/>
      <c r="Q65323" s="82"/>
      <c r="R65323" s="82"/>
      <c r="S65323" s="20"/>
      <c r="T65323" s="20"/>
      <c r="U65323" s="20"/>
      <c r="V65323" s="20"/>
      <c r="W65323" s="1"/>
    </row>
    <row r="65324" spans="1:23" ht="23.25">
      <c r="A65324" s="2"/>
      <c r="B65324" s="17"/>
      <c r="C65324" s="17"/>
      <c r="D65324" s="17"/>
      <c r="E65324" s="17"/>
      <c r="F65324" s="17"/>
      <c r="G65324" s="17"/>
      <c r="H65324" s="60"/>
      <c r="I65324" s="61"/>
      <c r="J65324" s="62"/>
      <c r="K65324" s="82"/>
      <c r="L65324" s="20"/>
      <c r="M65324" s="82"/>
      <c r="N65324" s="20"/>
      <c r="O65324" s="20"/>
      <c r="P65324" s="82"/>
      <c r="Q65324" s="82"/>
      <c r="R65324" s="82"/>
      <c r="S65324" s="20"/>
      <c r="T65324" s="20"/>
      <c r="U65324" s="20"/>
      <c r="V65324" s="20"/>
      <c r="W65324" s="1"/>
    </row>
    <row r="65325" spans="1:23" ht="23.25">
      <c r="A65325" s="2"/>
      <c r="B65325" s="17"/>
      <c r="C65325" s="17"/>
      <c r="D65325" s="17"/>
      <c r="E65325" s="17"/>
      <c r="F65325" s="17"/>
      <c r="G65325" s="17"/>
      <c r="H65325" s="60"/>
      <c r="I65325" s="61"/>
      <c r="J65325" s="62"/>
      <c r="K65325" s="82"/>
      <c r="L65325" s="20"/>
      <c r="M65325" s="82"/>
      <c r="N65325" s="20"/>
      <c r="O65325" s="20"/>
      <c r="P65325" s="82"/>
      <c r="Q65325" s="82"/>
      <c r="R65325" s="82"/>
      <c r="S65325" s="20"/>
      <c r="T65325" s="20"/>
      <c r="U65325" s="20"/>
      <c r="V65325" s="20"/>
      <c r="W65325" s="1"/>
    </row>
    <row r="65326" spans="1:23" ht="23.25">
      <c r="A65326" s="2"/>
      <c r="B65326" s="17"/>
      <c r="C65326" s="17"/>
      <c r="D65326" s="17"/>
      <c r="E65326" s="17"/>
      <c r="F65326" s="17"/>
      <c r="G65326" s="17"/>
      <c r="H65326" s="60"/>
      <c r="I65326" s="61"/>
      <c r="J65326" s="62"/>
      <c r="K65326" s="82"/>
      <c r="L65326" s="20"/>
      <c r="M65326" s="82"/>
      <c r="N65326" s="20"/>
      <c r="O65326" s="20"/>
      <c r="P65326" s="82"/>
      <c r="Q65326" s="82"/>
      <c r="R65326" s="82"/>
      <c r="S65326" s="20"/>
      <c r="T65326" s="20"/>
      <c r="U65326" s="20"/>
      <c r="V65326" s="20"/>
      <c r="W65326" s="1"/>
    </row>
    <row r="65327" spans="1:23" ht="23.25">
      <c r="A65327" s="2"/>
      <c r="B65327" s="17"/>
      <c r="C65327" s="17"/>
      <c r="D65327" s="17"/>
      <c r="E65327" s="17"/>
      <c r="F65327" s="17"/>
      <c r="G65327" s="17"/>
      <c r="H65327" s="60"/>
      <c r="I65327" s="61"/>
      <c r="J65327" s="62"/>
      <c r="K65327" s="82"/>
      <c r="L65327" s="20"/>
      <c r="M65327" s="82"/>
      <c r="N65327" s="20"/>
      <c r="O65327" s="20"/>
      <c r="P65327" s="82"/>
      <c r="Q65327" s="82"/>
      <c r="R65327" s="82"/>
      <c r="S65327" s="20"/>
      <c r="T65327" s="20"/>
      <c r="U65327" s="20"/>
      <c r="V65327" s="20"/>
      <c r="W65327" s="1"/>
    </row>
    <row r="65328" spans="1:23" ht="23.25">
      <c r="A65328" s="2"/>
      <c r="B65328" s="17"/>
      <c r="C65328" s="17"/>
      <c r="D65328" s="17"/>
      <c r="E65328" s="17"/>
      <c r="F65328" s="17"/>
      <c r="G65328" s="17"/>
      <c r="H65328" s="60"/>
      <c r="I65328" s="61"/>
      <c r="J65328" s="62"/>
      <c r="K65328" s="82"/>
      <c r="L65328" s="20"/>
      <c r="M65328" s="82"/>
      <c r="N65328" s="20"/>
      <c r="O65328" s="20"/>
      <c r="P65328" s="82"/>
      <c r="Q65328" s="82"/>
      <c r="R65328" s="82"/>
      <c r="S65328" s="20"/>
      <c r="T65328" s="20"/>
      <c r="U65328" s="20"/>
      <c r="V65328" s="20"/>
      <c r="W65328" s="1"/>
    </row>
    <row r="65329" spans="1:23" ht="23.25">
      <c r="A65329" s="2"/>
      <c r="B65329" s="17"/>
      <c r="C65329" s="17"/>
      <c r="D65329" s="17"/>
      <c r="E65329" s="17"/>
      <c r="F65329" s="17"/>
      <c r="G65329" s="17"/>
      <c r="H65329" s="60"/>
      <c r="I65329" s="61"/>
      <c r="J65329" s="62"/>
      <c r="K65329" s="82"/>
      <c r="L65329" s="20"/>
      <c r="M65329" s="82"/>
      <c r="N65329" s="20"/>
      <c r="O65329" s="20"/>
      <c r="P65329" s="82"/>
      <c r="Q65329" s="82"/>
      <c r="R65329" s="82"/>
      <c r="S65329" s="20"/>
      <c r="T65329" s="20"/>
      <c r="U65329" s="20"/>
      <c r="V65329" s="20"/>
      <c r="W65329" s="1"/>
    </row>
    <row r="65330" spans="1:23" ht="23.25">
      <c r="A65330" s="2"/>
      <c r="B65330" s="17"/>
      <c r="C65330" s="17"/>
      <c r="D65330" s="17"/>
      <c r="E65330" s="17"/>
      <c r="F65330" s="17"/>
      <c r="G65330" s="17"/>
      <c r="H65330" s="60"/>
      <c r="I65330" s="61"/>
      <c r="J65330" s="62"/>
      <c r="K65330" s="82"/>
      <c r="L65330" s="20"/>
      <c r="M65330" s="82"/>
      <c r="N65330" s="20"/>
      <c r="O65330" s="20"/>
      <c r="P65330" s="82"/>
      <c r="Q65330" s="82"/>
      <c r="R65330" s="82"/>
      <c r="S65330" s="20"/>
      <c r="T65330" s="20"/>
      <c r="U65330" s="20"/>
      <c r="V65330" s="20"/>
      <c r="W65330" s="1"/>
    </row>
    <row r="65331" spans="1:23" ht="23.25">
      <c r="A65331" s="2"/>
      <c r="B65331" s="17"/>
      <c r="C65331" s="17"/>
      <c r="D65331" s="17"/>
      <c r="E65331" s="17"/>
      <c r="F65331" s="17"/>
      <c r="G65331" s="17"/>
      <c r="H65331" s="60"/>
      <c r="I65331" s="61"/>
      <c r="J65331" s="62"/>
      <c r="K65331" s="82"/>
      <c r="L65331" s="20"/>
      <c r="M65331" s="82"/>
      <c r="N65331" s="20"/>
      <c r="O65331" s="20"/>
      <c r="P65331" s="82"/>
      <c r="Q65331" s="82"/>
      <c r="R65331" s="82"/>
      <c r="S65331" s="20"/>
      <c r="T65331" s="20"/>
      <c r="U65331" s="20"/>
      <c r="V65331" s="20"/>
      <c r="W65331" s="1"/>
    </row>
    <row r="65332" spans="1:23" ht="23.25">
      <c r="A65332" s="2"/>
      <c r="B65332" s="17"/>
      <c r="C65332" s="17"/>
      <c r="D65332" s="17"/>
      <c r="E65332" s="17"/>
      <c r="F65332" s="17"/>
      <c r="G65332" s="17"/>
      <c r="H65332" s="60"/>
      <c r="I65332" s="61"/>
      <c r="J65332" s="62"/>
      <c r="K65332" s="82"/>
      <c r="L65332" s="20"/>
      <c r="M65332" s="82"/>
      <c r="N65332" s="20"/>
      <c r="O65332" s="20"/>
      <c r="P65332" s="82"/>
      <c r="Q65332" s="82"/>
      <c r="R65332" s="82"/>
      <c r="S65332" s="20"/>
      <c r="T65332" s="20"/>
      <c r="U65332" s="20"/>
      <c r="V65332" s="20"/>
      <c r="W65332" s="1"/>
    </row>
    <row r="65333" spans="1:23" ht="23.25">
      <c r="A65333" s="2"/>
      <c r="B65333" s="47"/>
      <c r="C65333" s="48"/>
      <c r="D65333" s="48"/>
      <c r="E65333" s="48"/>
      <c r="F65333" s="48"/>
      <c r="G65333" s="48"/>
      <c r="H65333" s="61"/>
      <c r="I65333" s="61"/>
      <c r="J65333" s="62"/>
      <c r="K65333" s="18"/>
      <c r="L65333" s="18"/>
      <c r="M65333" s="18"/>
      <c r="N65333" s="18"/>
      <c r="O65333" s="18"/>
      <c r="P65333" s="18"/>
      <c r="Q65333" s="18"/>
      <c r="R65333" s="18"/>
      <c r="S65333" s="18"/>
      <c r="T65333" s="18"/>
      <c r="U65333" s="18"/>
      <c r="V65333" s="18"/>
      <c r="W65333" s="1"/>
    </row>
    <row r="65334" spans="1:23" ht="23.25">
      <c r="A65334" s="2"/>
      <c r="B65334" s="17"/>
      <c r="C65334" s="17"/>
      <c r="D65334" s="17"/>
      <c r="E65334" s="17"/>
      <c r="F65334" s="17"/>
      <c r="G65334" s="17"/>
      <c r="H65334" s="60"/>
      <c r="I65334" s="61"/>
      <c r="J65334" s="62"/>
      <c r="K65334" s="82"/>
      <c r="L65334" s="20"/>
      <c r="M65334" s="82"/>
      <c r="N65334" s="20"/>
      <c r="O65334" s="20"/>
      <c r="P65334" s="82"/>
      <c r="Q65334" s="82"/>
      <c r="R65334" s="82"/>
      <c r="S65334" s="20"/>
      <c r="T65334" s="20"/>
      <c r="U65334" s="20"/>
      <c r="V65334" s="20"/>
      <c r="W65334" s="1"/>
    </row>
    <row r="65335" spans="1:23" ht="23.25">
      <c r="A65335" s="2"/>
      <c r="B65335" s="17"/>
      <c r="C65335" s="17"/>
      <c r="D65335" s="17"/>
      <c r="E65335" s="17"/>
      <c r="F65335" s="17"/>
      <c r="G65335" s="17"/>
      <c r="H65335" s="60"/>
      <c r="I65335" s="61"/>
      <c r="J65335" s="62"/>
      <c r="K65335" s="82"/>
      <c r="L65335" s="20"/>
      <c r="M65335" s="82"/>
      <c r="N65335" s="20"/>
      <c r="O65335" s="20"/>
      <c r="P65335" s="82"/>
      <c r="Q65335" s="82"/>
      <c r="R65335" s="82"/>
      <c r="S65335" s="20"/>
      <c r="T65335" s="20"/>
      <c r="U65335" s="20"/>
      <c r="V65335" s="20"/>
      <c r="W65335" s="1"/>
    </row>
    <row r="65336" spans="1:23" ht="23.25">
      <c r="A65336" s="2"/>
      <c r="B65336" s="17"/>
      <c r="C65336" s="17"/>
      <c r="D65336" s="17"/>
      <c r="E65336" s="17"/>
      <c r="F65336" s="17"/>
      <c r="G65336" s="17"/>
      <c r="H65336" s="60"/>
      <c r="I65336" s="61"/>
      <c r="J65336" s="62"/>
      <c r="K65336" s="82"/>
      <c r="L65336" s="20"/>
      <c r="M65336" s="82"/>
      <c r="N65336" s="20"/>
      <c r="O65336" s="20"/>
      <c r="P65336" s="82"/>
      <c r="Q65336" s="82"/>
      <c r="R65336" s="82"/>
      <c r="S65336" s="20"/>
      <c r="T65336" s="20"/>
      <c r="U65336" s="20"/>
      <c r="V65336" s="20"/>
      <c r="W65336" s="1"/>
    </row>
    <row r="65337" spans="1:23" ht="23.25">
      <c r="A65337" s="2"/>
      <c r="B65337" s="17"/>
      <c r="C65337" s="17"/>
      <c r="D65337" s="17"/>
      <c r="E65337" s="17"/>
      <c r="F65337" s="17"/>
      <c r="G65337" s="17"/>
      <c r="H65337" s="60"/>
      <c r="I65337" s="61"/>
      <c r="J65337" s="62"/>
      <c r="K65337" s="18"/>
      <c r="L65337" s="18"/>
      <c r="M65337" s="18"/>
      <c r="N65337" s="18"/>
      <c r="O65337" s="18"/>
      <c r="P65337" s="18"/>
      <c r="Q65337" s="18"/>
      <c r="R65337" s="18"/>
      <c r="S65337" s="18"/>
      <c r="T65337" s="18"/>
      <c r="U65337" s="18"/>
      <c r="V65337" s="18"/>
      <c r="W65337" s="1"/>
    </row>
    <row r="65338" spans="1:23" ht="23.25">
      <c r="A65338" s="2"/>
      <c r="B65338" s="17"/>
      <c r="C65338" s="17"/>
      <c r="D65338" s="17"/>
      <c r="E65338" s="17"/>
      <c r="F65338" s="17"/>
      <c r="G65338" s="17"/>
      <c r="H65338" s="60"/>
      <c r="I65338" s="61"/>
      <c r="J65338" s="62"/>
      <c r="K65338" s="82"/>
      <c r="L65338" s="20"/>
      <c r="M65338" s="82"/>
      <c r="N65338" s="20"/>
      <c r="O65338" s="20"/>
      <c r="P65338" s="82"/>
      <c r="Q65338" s="82"/>
      <c r="R65338" s="82"/>
      <c r="S65338" s="20"/>
      <c r="T65338" s="20"/>
      <c r="U65338" s="20"/>
      <c r="V65338" s="20"/>
      <c r="W65338" s="1"/>
    </row>
    <row r="65339" spans="1:23" ht="23.25">
      <c r="A65339" s="2"/>
      <c r="B65339" s="17"/>
      <c r="C65339" s="17"/>
      <c r="D65339" s="17"/>
      <c r="E65339" s="17"/>
      <c r="F65339" s="17"/>
      <c r="G65339" s="17"/>
      <c r="H65339" s="60"/>
      <c r="I65339" s="61"/>
      <c r="J65339" s="62"/>
      <c r="K65339" s="82"/>
      <c r="L65339" s="20"/>
      <c r="M65339" s="82"/>
      <c r="N65339" s="20"/>
      <c r="O65339" s="20"/>
      <c r="P65339" s="82"/>
      <c r="Q65339" s="82"/>
      <c r="R65339" s="82"/>
      <c r="S65339" s="20"/>
      <c r="T65339" s="20"/>
      <c r="U65339" s="20"/>
      <c r="V65339" s="20"/>
      <c r="W65339" s="1"/>
    </row>
    <row r="65340" spans="1:23" ht="23.25">
      <c r="A65340" s="2"/>
      <c r="B65340" s="17"/>
      <c r="C65340" s="17"/>
      <c r="D65340" s="17"/>
      <c r="E65340" s="17"/>
      <c r="F65340" s="17"/>
      <c r="G65340" s="17"/>
      <c r="H65340" s="60"/>
      <c r="I65340" s="61"/>
      <c r="J65340" s="62"/>
      <c r="K65340" s="82"/>
      <c r="L65340" s="20"/>
      <c r="M65340" s="82"/>
      <c r="N65340" s="20"/>
      <c r="O65340" s="20"/>
      <c r="P65340" s="82"/>
      <c r="Q65340" s="82"/>
      <c r="R65340" s="82"/>
      <c r="S65340" s="20"/>
      <c r="T65340" s="20"/>
      <c r="U65340" s="20"/>
      <c r="V65340" s="20"/>
      <c r="W65340" s="1"/>
    </row>
    <row r="65341" spans="1:23" ht="23.25">
      <c r="A65341" s="2"/>
      <c r="B65341" s="17"/>
      <c r="C65341" s="17"/>
      <c r="D65341" s="17"/>
      <c r="E65341" s="17"/>
      <c r="F65341" s="17"/>
      <c r="G65341" s="17"/>
      <c r="H65341" s="60"/>
      <c r="I65341" s="69"/>
      <c r="J65341" s="62"/>
      <c r="K65341" s="82"/>
      <c r="L65341" s="20"/>
      <c r="M65341" s="82"/>
      <c r="N65341" s="20"/>
      <c r="O65341" s="20"/>
      <c r="P65341" s="82"/>
      <c r="Q65341" s="82"/>
      <c r="R65341" s="82"/>
      <c r="S65341" s="20"/>
      <c r="T65341" s="20"/>
      <c r="U65341" s="20"/>
      <c r="V65341" s="20"/>
      <c r="W65341" s="1"/>
    </row>
    <row r="65342" spans="1:23" ht="23.25">
      <c r="A65342" s="2"/>
      <c r="B65342" s="52"/>
      <c r="C65342" s="35"/>
      <c r="D65342" s="35"/>
      <c r="E65342" s="35"/>
      <c r="F65342" s="35"/>
      <c r="G65342" s="35"/>
      <c r="H65342" s="60"/>
      <c r="I65342" s="61"/>
      <c r="J65342" s="62"/>
      <c r="K65342" s="19"/>
      <c r="L65342" s="20"/>
      <c r="M65342" s="21"/>
      <c r="N65342" s="23"/>
      <c r="O65342" s="23"/>
      <c r="P65342" s="24"/>
      <c r="Q65342" s="19"/>
      <c r="R65342" s="80"/>
      <c r="S65342" s="23"/>
      <c r="T65342" s="23"/>
      <c r="U65342" s="23"/>
      <c r="V65342" s="20"/>
      <c r="W65342" s="1"/>
    </row>
    <row r="65343" spans="1:23" ht="23.25">
      <c r="A65343" s="2"/>
      <c r="B65343" s="47"/>
      <c r="C65343" s="17"/>
      <c r="D65343" s="17"/>
      <c r="E65343" s="17"/>
      <c r="F65343" s="17"/>
      <c r="G65343" s="17"/>
      <c r="H65343" s="60"/>
      <c r="I65343" s="61"/>
      <c r="J65343" s="62"/>
      <c r="K65343" s="19"/>
      <c r="L65343" s="20"/>
      <c r="M65343" s="21"/>
      <c r="N65343" s="23"/>
      <c r="O65343" s="23"/>
      <c r="P65343" s="24"/>
      <c r="Q65343" s="19"/>
      <c r="R65343" s="80"/>
      <c r="S65343" s="23"/>
      <c r="T65343" s="23"/>
      <c r="U65343" s="23"/>
      <c r="V65343" s="20"/>
      <c r="W65343" s="1"/>
    </row>
    <row r="65344" spans="1:23" ht="23.25">
      <c r="A65344" s="2"/>
      <c r="B65344" s="47"/>
      <c r="C65344" s="17"/>
      <c r="D65344" s="17"/>
      <c r="E65344" s="17"/>
      <c r="F65344" s="17"/>
      <c r="G65344" s="17"/>
      <c r="H65344" s="60"/>
      <c r="I65344" s="61"/>
      <c r="J65344" s="62"/>
      <c r="K65344" s="19"/>
      <c r="L65344" s="20"/>
      <c r="M65344" s="21"/>
      <c r="N65344" s="23"/>
      <c r="O65344" s="23"/>
      <c r="P65344" s="24"/>
      <c r="Q65344" s="19"/>
      <c r="R65344" s="80"/>
      <c r="S65344" s="23"/>
      <c r="T65344" s="23"/>
      <c r="U65344" s="23"/>
      <c r="V65344" s="20"/>
      <c r="W65344" s="1"/>
    </row>
    <row r="65345" spans="1:23" ht="23.25">
      <c r="A65345" s="2"/>
      <c r="B65345" s="47"/>
      <c r="C65345" s="48"/>
      <c r="D65345" s="48"/>
      <c r="E65345" s="48"/>
      <c r="F65345" s="48"/>
      <c r="G65345" s="48"/>
      <c r="H65345" s="61"/>
      <c r="I65345" s="61"/>
      <c r="J65345" s="62"/>
      <c r="K65345" s="18"/>
      <c r="L65345" s="18"/>
      <c r="M65345" s="18"/>
      <c r="N65345" s="18"/>
      <c r="O65345" s="18"/>
      <c r="P65345" s="18"/>
      <c r="Q65345" s="18"/>
      <c r="R65345" s="18"/>
      <c r="S65345" s="18"/>
      <c r="T65345" s="18"/>
      <c r="U65345" s="18"/>
      <c r="V65345" s="18"/>
      <c r="W65345" s="1"/>
    </row>
    <row r="65346" spans="1:23" ht="23.25">
      <c r="A65346" s="2"/>
      <c r="B65346" s="47"/>
      <c r="C65346" s="48"/>
      <c r="D65346" s="48"/>
      <c r="E65346" s="48"/>
      <c r="F65346" s="48"/>
      <c r="G65346" s="48"/>
      <c r="H65346" s="61"/>
      <c r="I65346" s="61"/>
      <c r="J65346" s="62"/>
      <c r="K65346" s="18"/>
      <c r="L65346" s="18"/>
      <c r="M65346" s="18"/>
      <c r="N65346" s="18"/>
      <c r="O65346" s="18"/>
      <c r="P65346" s="18"/>
      <c r="Q65346" s="18"/>
      <c r="R65346" s="18"/>
      <c r="S65346" s="18"/>
      <c r="T65346" s="18"/>
      <c r="U65346" s="18"/>
      <c r="V65346" s="18"/>
      <c r="W65346" s="1"/>
    </row>
    <row r="65347" spans="1:23" ht="23.25">
      <c r="A65347" s="2"/>
      <c r="B65347" s="52"/>
      <c r="C65347" s="52"/>
      <c r="D65347" s="52"/>
      <c r="E65347" s="52"/>
      <c r="F65347" s="52"/>
      <c r="G65347" s="47"/>
      <c r="H65347" s="60"/>
      <c r="I65347" s="61"/>
      <c r="J65347" s="62"/>
      <c r="K65347" s="82"/>
      <c r="L65347" s="20"/>
      <c r="M65347" s="82"/>
      <c r="N65347" s="20"/>
      <c r="O65347" s="20"/>
      <c r="P65347" s="82"/>
      <c r="Q65347" s="82"/>
      <c r="R65347" s="82"/>
      <c r="S65347" s="20"/>
      <c r="T65347" s="20"/>
      <c r="U65347" s="20"/>
      <c r="V65347" s="20"/>
      <c r="W65347" s="1"/>
    </row>
    <row r="65348" spans="1:23" ht="23.25">
      <c r="A65348" s="2"/>
      <c r="B65348" s="47"/>
      <c r="C65348" s="47"/>
      <c r="D65348" s="47"/>
      <c r="E65348" s="47"/>
      <c r="F65348" s="47"/>
      <c r="G65348" s="47"/>
      <c r="H65348" s="60"/>
      <c r="I65348" s="61"/>
      <c r="J65348" s="62"/>
      <c r="K65348" s="82"/>
      <c r="L65348" s="20"/>
      <c r="M65348" s="82"/>
      <c r="N65348" s="20"/>
      <c r="O65348" s="20"/>
      <c r="P65348" s="82"/>
      <c r="Q65348" s="82"/>
      <c r="R65348" s="82"/>
      <c r="S65348" s="20"/>
      <c r="T65348" s="20"/>
      <c r="U65348" s="20"/>
      <c r="V65348" s="20"/>
      <c r="W65348" s="1"/>
    </row>
    <row r="65349" spans="1:23" ht="23.25">
      <c r="A65349" s="2"/>
      <c r="B65349" s="47"/>
      <c r="C65349" s="48"/>
      <c r="D65349" s="48"/>
      <c r="E65349" s="48"/>
      <c r="F65349" s="48"/>
      <c r="G65349" s="48"/>
      <c r="H65349" s="61"/>
      <c r="I65349" s="61"/>
      <c r="J65349" s="62"/>
      <c r="K65349" s="18"/>
      <c r="L65349" s="18"/>
      <c r="M65349" s="18"/>
      <c r="N65349" s="18"/>
      <c r="O65349" s="18"/>
      <c r="P65349" s="18"/>
      <c r="Q65349" s="18"/>
      <c r="R65349" s="18"/>
      <c r="S65349" s="18"/>
      <c r="T65349" s="18"/>
      <c r="U65349" s="18"/>
      <c r="V65349" s="18"/>
      <c r="W65349" s="1"/>
    </row>
    <row r="65350" spans="1:23" ht="23.25">
      <c r="A65350" s="2"/>
      <c r="B65350" s="47"/>
      <c r="C65350" s="47"/>
      <c r="D65350" s="47"/>
      <c r="E65350" s="47"/>
      <c r="F65350" s="47"/>
      <c r="G65350" s="47"/>
      <c r="H65350" s="60"/>
      <c r="I65350" s="61"/>
      <c r="J65350" s="62"/>
      <c r="K65350" s="82"/>
      <c r="L65350" s="20"/>
      <c r="M65350" s="82"/>
      <c r="N65350" s="20"/>
      <c r="O65350" s="20"/>
      <c r="P65350" s="82"/>
      <c r="Q65350" s="82"/>
      <c r="R65350" s="82"/>
      <c r="S65350" s="20"/>
      <c r="T65350" s="20"/>
      <c r="U65350" s="20"/>
      <c r="V65350" s="20"/>
      <c r="W65350" s="1"/>
    </row>
    <row r="65351" spans="1:23" ht="23.25">
      <c r="A65351" s="2"/>
      <c r="B65351" s="47"/>
      <c r="C65351" s="47"/>
      <c r="D65351" s="47"/>
      <c r="E65351" s="47"/>
      <c r="F65351" s="47"/>
      <c r="G65351" s="47"/>
      <c r="H65351" s="60"/>
      <c r="I65351" s="61"/>
      <c r="J65351" s="62"/>
      <c r="K65351" s="82"/>
      <c r="L65351" s="20"/>
      <c r="M65351" s="82"/>
      <c r="N65351" s="20"/>
      <c r="O65351" s="20"/>
      <c r="P65351" s="82"/>
      <c r="Q65351" s="82"/>
      <c r="R65351" s="82"/>
      <c r="S65351" s="20"/>
      <c r="T65351" s="20"/>
      <c r="U65351" s="20"/>
      <c r="V65351" s="20"/>
      <c r="W65351" s="1"/>
    </row>
    <row r="65352" spans="1:23" ht="23.25">
      <c r="A65352" s="2"/>
      <c r="B65352" s="47"/>
      <c r="C65352" s="47"/>
      <c r="D65352" s="47"/>
      <c r="E65352" s="47"/>
      <c r="F65352" s="47"/>
      <c r="G65352" s="47"/>
      <c r="H65352" s="60"/>
      <c r="I65352" s="61"/>
      <c r="J65352" s="62"/>
      <c r="K65352" s="82"/>
      <c r="L65352" s="20"/>
      <c r="M65352" s="82"/>
      <c r="N65352" s="20"/>
      <c r="O65352" s="20"/>
      <c r="P65352" s="82"/>
      <c r="Q65352" s="82"/>
      <c r="R65352" s="82"/>
      <c r="S65352" s="20"/>
      <c r="T65352" s="20"/>
      <c r="U65352" s="20"/>
      <c r="V65352" s="20"/>
      <c r="W65352" s="1"/>
    </row>
    <row r="65353" spans="1:23" ht="23.25">
      <c r="A65353" s="2"/>
      <c r="B65353" s="47"/>
      <c r="C65353" s="47"/>
      <c r="D65353" s="47"/>
      <c r="E65353" s="47"/>
      <c r="F65353" s="47"/>
      <c r="G65353" s="47"/>
      <c r="H65353" s="60"/>
      <c r="I65353" s="61"/>
      <c r="J65353" s="62"/>
      <c r="K65353" s="82"/>
      <c r="L65353" s="20"/>
      <c r="M65353" s="82"/>
      <c r="N65353" s="20"/>
      <c r="O65353" s="20"/>
      <c r="P65353" s="82"/>
      <c r="Q65353" s="82"/>
      <c r="R65353" s="82"/>
      <c r="S65353" s="20"/>
      <c r="T65353" s="20"/>
      <c r="U65353" s="20"/>
      <c r="V65353" s="20"/>
      <c r="W65353" s="1"/>
    </row>
    <row r="65354" spans="1:23" ht="23.25">
      <c r="A65354" s="2"/>
      <c r="B65354" s="47"/>
      <c r="C65354" s="47"/>
      <c r="D65354" s="47"/>
      <c r="E65354" s="47"/>
      <c r="F65354" s="47"/>
      <c r="G65354" s="47"/>
      <c r="H65354" s="60"/>
      <c r="I65354" s="61"/>
      <c r="J65354" s="62"/>
      <c r="K65354" s="82"/>
      <c r="L65354" s="20"/>
      <c r="M65354" s="82"/>
      <c r="N65354" s="20"/>
      <c r="O65354" s="20"/>
      <c r="P65354" s="82"/>
      <c r="Q65354" s="82"/>
      <c r="R65354" s="82"/>
      <c r="S65354" s="20"/>
      <c r="T65354" s="20"/>
      <c r="U65354" s="20"/>
      <c r="V65354" s="20"/>
      <c r="W65354" s="1"/>
    </row>
    <row r="65355" spans="1:23" ht="23.25">
      <c r="A65355" s="2"/>
      <c r="B65355" s="47"/>
      <c r="C65355" s="47"/>
      <c r="D65355" s="47"/>
      <c r="E65355" s="47"/>
      <c r="F65355" s="47"/>
      <c r="G65355" s="47"/>
      <c r="H65355" s="60"/>
      <c r="I65355" s="61"/>
      <c r="J65355" s="62"/>
      <c r="K65355" s="82"/>
      <c r="L65355" s="20"/>
      <c r="M65355" s="82"/>
      <c r="N65355" s="20"/>
      <c r="O65355" s="20"/>
      <c r="P65355" s="82"/>
      <c r="Q65355" s="82"/>
      <c r="R65355" s="82"/>
      <c r="S65355" s="20"/>
      <c r="T65355" s="20"/>
      <c r="U65355" s="20"/>
      <c r="V65355" s="20"/>
      <c r="W65355" s="1"/>
    </row>
    <row r="65356" spans="1:23" ht="23.25">
      <c r="A65356" s="2"/>
      <c r="B65356" s="53"/>
      <c r="C65356" s="53"/>
      <c r="D65356" s="53"/>
      <c r="E65356" s="53"/>
      <c r="F65356" s="53"/>
      <c r="G65356" s="53"/>
      <c r="H65356" s="66"/>
      <c r="I65356" s="67"/>
      <c r="J65356" s="68"/>
      <c r="K65356" s="83"/>
      <c r="L65356" s="59"/>
      <c r="M65356" s="83"/>
      <c r="N65356" s="59"/>
      <c r="O65356" s="59"/>
      <c r="P65356" s="83"/>
      <c r="Q65356" s="83"/>
      <c r="R65356" s="83"/>
      <c r="S65356" s="59"/>
      <c r="T65356" s="59"/>
      <c r="U65356" s="59"/>
      <c r="V65356" s="59"/>
      <c r="W65356" s="1"/>
    </row>
    <row r="65357" spans="1:23" ht="23.25">
      <c r="A65357" s="1" t="s">
        <v>22</v>
      </c>
      <c r="B65357" s="2"/>
      <c r="C65357" s="2"/>
      <c r="D65357" s="2"/>
      <c r="E65357" s="2"/>
      <c r="F65357" s="2"/>
      <c r="G65357" s="2"/>
      <c r="H65357" s="2"/>
      <c r="I65357" s="2"/>
      <c r="J65357" s="2"/>
      <c r="K65357" s="1"/>
      <c r="L65357" s="1"/>
      <c r="M65357" s="1"/>
      <c r="N65357" s="1"/>
      <c r="O65357" s="1"/>
      <c r="P65357" s="1"/>
      <c r="Q65357" s="1"/>
      <c r="R65357" s="1"/>
      <c r="S65357" s="1"/>
      <c r="T65357" s="1"/>
      <c r="U65357" s="1"/>
      <c r="V65357" s="1"/>
      <c r="W65357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orientation="landscape" scale="25" r:id="rId3"/>
  <rowBreaks count="2" manualBreakCount="2">
    <brk id="90" max="255" man="1"/>
    <brk id="180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2001-06-02T20:02:23Z</cp:lastPrinted>
  <dcterms:created xsi:type="dcterms:W3CDTF">1998-09-17T22:24:54Z</dcterms:created>
  <dcterms:modified xsi:type="dcterms:W3CDTF">2001-06-07T00:50:10Z</dcterms:modified>
  <cp:category/>
  <cp:version/>
  <cp:contentType/>
  <cp:contentStatus/>
</cp:coreProperties>
</file>