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showHorizontalScroll="0" showVerticalScroll="0" showSheetTabs="0" xWindow="65521" yWindow="65521" windowWidth="9720" windowHeight="4080" activeTab="0"/>
  </bookViews>
  <sheets>
    <sheet name="Hoja1" sheetId="1" r:id="rId1"/>
  </sheets>
  <definedNames>
    <definedName name="_xlnm.Print_Area" localSheetId="0">'Hoja1'!$A$1:$W$270</definedName>
    <definedName name="FORM">'Hoja1'!$A$64906:$W$65536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33</t>
        </r>
      </text>
    </comment>
  </commentList>
</comments>
</file>

<file path=xl/sharedStrings.xml><?xml version="1.0" encoding="utf-8"?>
<sst xmlns="http://schemas.openxmlformats.org/spreadsheetml/2006/main" count="478" uniqueCount="106">
  <si>
    <t xml:space="preserve"> P3AP260F</t>
  </si>
  <si>
    <t>G A S T O     C O R R I E N T E</t>
  </si>
  <si>
    <t>G A S T O   D E   C A P I T A L</t>
  </si>
  <si>
    <t>Estructura Porcentual</t>
  </si>
  <si>
    <t>D E N O M I N A C I O N</t>
  </si>
  <si>
    <t>Servicios</t>
  </si>
  <si>
    <t>Materiales y</t>
  </si>
  <si>
    <t>Otras</t>
  </si>
  <si>
    <t>Bienes</t>
  </si>
  <si>
    <t>Obra</t>
  </si>
  <si>
    <t>Personales</t>
  </si>
  <si>
    <t>Suministros</t>
  </si>
  <si>
    <t>Generales</t>
  </si>
  <si>
    <t>Erogaciones</t>
  </si>
  <si>
    <t>Suma</t>
  </si>
  <si>
    <t>Muebles e</t>
  </si>
  <si>
    <t>Pública</t>
  </si>
  <si>
    <t>Total</t>
  </si>
  <si>
    <t>Corriente</t>
  </si>
  <si>
    <t>De Capital</t>
  </si>
  <si>
    <t>Inmuebles</t>
  </si>
  <si>
    <t>HOJA       DE       .</t>
  </si>
  <si>
    <t>*</t>
  </si>
  <si>
    <t>F</t>
  </si>
  <si>
    <t>SF</t>
  </si>
  <si>
    <t>PS</t>
  </si>
  <si>
    <t>PE</t>
  </si>
  <si>
    <t>AI</t>
  </si>
  <si>
    <t>PY</t>
  </si>
  <si>
    <t>Inversiones</t>
  </si>
  <si>
    <t>Financieras</t>
  </si>
  <si>
    <t>EJERCICIO PROGRAMATICO ECONOMICO DEL GASTO DEVENGADO DE ORGANISMOS Y EMPRESAS DE CONTROL PRESUPUESTARIO DIRECTO</t>
  </si>
  <si>
    <t>CATEGORIAS</t>
  </si>
  <si>
    <t>PROGRAMATICAS</t>
  </si>
  <si>
    <t>GASTO PROGRAMABLE DEVENGADO</t>
  </si>
  <si>
    <t>CUENTA DE LA HACIENDA PUBLICA FEDERAL DE 2000</t>
  </si>
  <si>
    <t>(Miles de Pesos con un Decimal)</t>
  </si>
  <si>
    <t xml:space="preserve"> E N T I D A D :  00641  INSTITUTO MEXICANO DEL SEGURO SOCIAL  ( RIESGOS DE TRABAJO )</t>
  </si>
  <si>
    <t>S E C T O R :  00  ENTIDAD NO COORDINADA SECTORIALMENTE</t>
  </si>
  <si>
    <t>TOTAL ORIGINAL</t>
  </si>
  <si>
    <t>TOTAL EJERCIDO</t>
  </si>
  <si>
    <t>PORCENTAJE DE EJERCICIO EJER/ORIG</t>
  </si>
  <si>
    <t>08</t>
  </si>
  <si>
    <t>SALUD</t>
  </si>
  <si>
    <t xml:space="preserve">  Original</t>
  </si>
  <si>
    <t xml:space="preserve">  Ejercido</t>
  </si>
  <si>
    <t xml:space="preserve">  Porcentaje de Ejercicio Ejer/Orig</t>
  </si>
  <si>
    <t>00</t>
  </si>
  <si>
    <t>Subfunción de Servicios Compartidos</t>
  </si>
  <si>
    <t>01</t>
  </si>
  <si>
    <t>Plan Nacional de Desarrollo</t>
  </si>
  <si>
    <t>000</t>
  </si>
  <si>
    <t>Programa Normal de Operación</t>
  </si>
  <si>
    <t>701</t>
  </si>
  <si>
    <t>Administrar recursos humanos, materiales y fi-</t>
  </si>
  <si>
    <t>nancieros</t>
  </si>
  <si>
    <t>N000</t>
  </si>
  <si>
    <t>Actividad institucional no asociada a proyec-</t>
  </si>
  <si>
    <t>tos</t>
  </si>
  <si>
    <t>02</t>
  </si>
  <si>
    <t>Atención Médica</t>
  </si>
  <si>
    <t>420</t>
  </si>
  <si>
    <t>Proporcionar atención médica</t>
  </si>
  <si>
    <t>433</t>
  </si>
  <si>
    <t>Llevar a cabo la investigación científica y</t>
  </si>
  <si>
    <t>tecnológica</t>
  </si>
  <si>
    <t>703</t>
  </si>
  <si>
    <t>Capacitar y formar servidores públicos</t>
  </si>
  <si>
    <t>09</t>
  </si>
  <si>
    <t>SEGURIDAD SOCIAL</t>
  </si>
  <si>
    <t>Pensiones y Jubilaciones</t>
  </si>
  <si>
    <t>307</t>
  </si>
  <si>
    <t>Atender y prever riesgos de trabajo e invalidez</t>
  </si>
  <si>
    <t>423</t>
  </si>
  <si>
    <t>Proporcionar prestaciones económicas</t>
  </si>
  <si>
    <t>I001</t>
  </si>
  <si>
    <t>Subsidios</t>
  </si>
  <si>
    <t>I002</t>
  </si>
  <si>
    <t>Ayudas</t>
  </si>
  <si>
    <t>I003</t>
  </si>
  <si>
    <t>Pensiones en curso de pago</t>
  </si>
  <si>
    <t>I005</t>
  </si>
  <si>
    <t>Sumas aseguradas</t>
  </si>
  <si>
    <t>I006</t>
  </si>
  <si>
    <t>Régimen de pensiones y jubilaciones (costo</t>
  </si>
  <si>
    <t>laboral)</t>
  </si>
  <si>
    <t>I004</t>
  </si>
  <si>
    <t>Régimen de pensiones y jubilaciones IMSS 1/</t>
  </si>
  <si>
    <t>04</t>
  </si>
  <si>
    <t>Otros Servicios de la Seguridad Social</t>
  </si>
  <si>
    <t>438</t>
  </si>
  <si>
    <t>Conservar y mantener la infraestructura bási-</t>
  </si>
  <si>
    <t>Administrar recursos humanos, materiales y</t>
  </si>
  <si>
    <t>HOJA   2   DE  6    .</t>
  </si>
  <si>
    <t>HOJA   3   DE  6    .</t>
  </si>
  <si>
    <t>HOJA   4   DE  6    .</t>
  </si>
  <si>
    <t>HOJA   5   DE  6    .</t>
  </si>
  <si>
    <t>HOJA   6   DE  6    .</t>
  </si>
  <si>
    <t>ca</t>
  </si>
  <si>
    <t>financieros</t>
  </si>
  <si>
    <t>En acatamiento de este ordenamiento y de los resultados observados de la aplicación de la anterior metodología, plasmada en el documento Contabilidad por Ramo de Aseguramiento, presentado a la H. Comisión de Vigilancia del Instituto el 30 de</t>
  </si>
  <si>
    <t>octubre de 1996, se realizó un cambio metodológico para el registro contable del gasto por cada ramo.</t>
  </si>
  <si>
    <t>Por sugerencia de la Unidad de Contraloría Interna en el IMSS se aprobó el que esta nueva metodología tuviera efectos desde el 1o. de enero de 2000.  Por lo que la asignación original se efectuó con anterioridad a este cambio, motivo por el cual</t>
  </si>
  <si>
    <t>el presupuesto implica la distribución por ramo por el método de prorrateo.</t>
  </si>
  <si>
    <t>La medición de los costos de este seguro se realiza con base en los diagnósticos de enfermedades y accidentes, así como los costos estimados, es decir, con la nueva metodología la cual registra el gasto de manera directa.</t>
  </si>
  <si>
    <t>1/ De acuerdo con la nueva Ley del Seguro Social en vigor a partir de 1997, el Instituto está obligado por el Artículo 283 a registrar contablemente por separado los ingresos y gastos de los distintos seguros administrados.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</si>
</sst>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0.0\)"/>
    <numFmt numFmtId="189" formatCode="#,###.0_);\(#,###.0\)"/>
    <numFmt numFmtId="190" formatCode="#,###_);\(#,###\)"/>
    <numFmt numFmtId="191" formatCode="0.0"/>
  </numFmts>
  <fonts count="10">
    <font>
      <sz val="18"/>
      <name val="Arial"/>
      <family val="0"/>
    </font>
    <font>
      <sz val="18"/>
      <color indexed="8"/>
      <name val="Arial"/>
      <family val="2"/>
    </font>
    <font>
      <sz val="19"/>
      <name val="Arial"/>
      <family val="2"/>
    </font>
    <font>
      <u val="single"/>
      <sz val="19"/>
      <color indexed="8"/>
      <name val="Arial"/>
      <family val="2"/>
    </font>
    <font>
      <sz val="19"/>
      <color indexed="8"/>
      <name val="Arial"/>
      <family val="2"/>
    </font>
    <font>
      <u val="single"/>
      <sz val="18"/>
      <color indexed="8"/>
      <name val="Arial"/>
      <family val="2"/>
    </font>
    <font>
      <u val="single"/>
      <sz val="19"/>
      <name val="Arial"/>
      <family val="2"/>
    </font>
    <font>
      <sz val="8"/>
      <name val="Tahoma"/>
      <family val="0"/>
    </font>
    <font>
      <sz val="14"/>
      <name val="Arial"/>
      <family val="2"/>
    </font>
    <font>
      <b/>
      <sz val="8"/>
      <name val="Arial"/>
      <family val="2"/>
    </font>
  </fonts>
  <fills count="2">
    <fill>
      <patternFill/>
    </fill>
    <fill>
      <patternFill patternType="gray125"/>
    </fill>
  </fills>
  <borders count="2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188" fontId="0" fillId="0" borderId="0" xfId="0" applyNumberFormat="1" applyFont="1" applyFill="1" applyAlignment="1">
      <alignment vertical="center"/>
    </xf>
    <xf numFmtId="49" fontId="0" fillId="0" borderId="0" xfId="0" applyNumberFormat="1" applyFont="1" applyFill="1" applyAlignment="1">
      <alignment vertical="center"/>
    </xf>
    <xf numFmtId="188" fontId="0" fillId="0" borderId="0" xfId="0" applyNumberFormat="1" applyFont="1" applyFill="1" applyAlignment="1">
      <alignment horizontal="centerContinuous" vertical="center"/>
    </xf>
    <xf numFmtId="188" fontId="0" fillId="0" borderId="0" xfId="0" applyNumberFormat="1" applyFont="1" applyFill="1" applyAlignment="1">
      <alignment horizontal="right" vertical="center"/>
    </xf>
    <xf numFmtId="188" fontId="0" fillId="0" borderId="1" xfId="0" applyNumberFormat="1" applyFont="1" applyFill="1" applyBorder="1" applyAlignment="1">
      <alignment vertical="center"/>
    </xf>
    <xf numFmtId="188" fontId="0" fillId="0" borderId="2" xfId="0" applyNumberFormat="1" applyFont="1" applyFill="1" applyBorder="1" applyAlignment="1">
      <alignment vertical="center"/>
    </xf>
    <xf numFmtId="188"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8" fontId="0" fillId="0" borderId="6" xfId="0" applyNumberFormat="1" applyFont="1" applyFill="1" applyBorder="1" applyAlignment="1">
      <alignment vertical="center"/>
    </xf>
    <xf numFmtId="188" fontId="0" fillId="0" borderId="2" xfId="0" applyNumberFormat="1" applyFont="1" applyFill="1" applyBorder="1" applyAlignment="1">
      <alignment horizontal="centerContinuous" vertical="center"/>
    </xf>
    <xf numFmtId="188" fontId="0" fillId="0" borderId="1" xfId="0" applyNumberFormat="1" applyFont="1" applyFill="1" applyBorder="1" applyAlignment="1">
      <alignment horizontal="centerContinuous" vertical="center"/>
    </xf>
    <xf numFmtId="188"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188" fontId="0" fillId="0" borderId="10" xfId="0" applyNumberFormat="1" applyFont="1" applyFill="1" applyBorder="1" applyAlignment="1">
      <alignment vertical="center"/>
    </xf>
    <xf numFmtId="188" fontId="1" fillId="0" borderId="0" xfId="0" applyNumberFormat="1" applyFont="1" applyFill="1" applyAlignment="1">
      <alignment vertical="center"/>
    </xf>
    <xf numFmtId="188" fontId="1" fillId="0" borderId="11" xfId="0" applyNumberFormat="1" applyFont="1" applyFill="1" applyBorder="1" applyAlignment="1">
      <alignment vertical="center"/>
    </xf>
    <xf numFmtId="188" fontId="1" fillId="0" borderId="12" xfId="0" applyNumberFormat="1" applyFont="1" applyFill="1" applyBorder="1" applyAlignment="1">
      <alignment vertical="center"/>
    </xf>
    <xf numFmtId="188" fontId="1" fillId="0" borderId="9" xfId="0" applyNumberFormat="1" applyFont="1" applyFill="1" applyBorder="1" applyAlignment="1">
      <alignment horizontal="center" vertical="center"/>
    </xf>
    <xf numFmtId="188" fontId="1" fillId="0" borderId="9" xfId="0" applyNumberFormat="1" applyFont="1" applyFill="1" applyBorder="1" applyAlignment="1">
      <alignment vertical="center"/>
    </xf>
    <xf numFmtId="188" fontId="1" fillId="0" borderId="13" xfId="0" applyNumberFormat="1" applyFont="1" applyFill="1" applyBorder="1" applyAlignment="1">
      <alignment vertical="center"/>
    </xf>
    <xf numFmtId="188" fontId="1" fillId="0" borderId="14" xfId="0" applyNumberFormat="1" applyFont="1" applyFill="1" applyBorder="1" applyAlignment="1">
      <alignment horizontal="center" vertical="center"/>
    </xf>
    <xf numFmtId="188" fontId="1" fillId="0" borderId="15" xfId="0" applyNumberFormat="1" applyFont="1" applyFill="1" applyBorder="1" applyAlignment="1">
      <alignment horizontal="centerContinuous" vertical="center"/>
    </xf>
    <xf numFmtId="188" fontId="1"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8" fontId="1" fillId="0" borderId="0" xfId="0" applyNumberFormat="1" applyFont="1" applyFill="1" applyAlignment="1">
      <alignment horizontal="center" vertical="center"/>
    </xf>
    <xf numFmtId="188" fontId="1" fillId="0" borderId="11" xfId="0" applyNumberFormat="1" applyFont="1" applyFill="1" applyBorder="1" applyAlignment="1">
      <alignment horizontal="center" vertical="center"/>
    </xf>
    <xf numFmtId="188" fontId="1" fillId="0" borderId="12" xfId="0" applyNumberFormat="1" applyFont="1" applyFill="1" applyBorder="1" applyAlignment="1">
      <alignment horizontal="center" vertical="center"/>
    </xf>
    <xf numFmtId="188" fontId="1"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8" fontId="0" fillId="0" borderId="16" xfId="0" applyNumberFormat="1" applyFont="1" applyFill="1" applyBorder="1" applyAlignment="1">
      <alignment vertical="center"/>
    </xf>
    <xf numFmtId="188" fontId="1" fillId="0" borderId="20" xfId="0" applyNumberFormat="1" applyFont="1" applyFill="1" applyBorder="1" applyAlignment="1">
      <alignment vertical="center"/>
    </xf>
    <xf numFmtId="188" fontId="1" fillId="0" borderId="21" xfId="0" applyNumberFormat="1" applyFont="1" applyFill="1" applyBorder="1" applyAlignment="1">
      <alignment horizontal="center" vertical="center"/>
    </xf>
    <xf numFmtId="188" fontId="1" fillId="0" borderId="22" xfId="0" applyNumberFormat="1" applyFont="1" applyFill="1" applyBorder="1" applyAlignment="1">
      <alignment vertical="center"/>
    </xf>
    <xf numFmtId="188" fontId="1" fillId="0" borderId="15" xfId="0" applyNumberFormat="1" applyFont="1" applyFill="1" applyBorder="1" applyAlignment="1">
      <alignment horizontal="center" vertical="center"/>
    </xf>
    <xf numFmtId="188" fontId="1" fillId="0" borderId="15" xfId="0" applyNumberFormat="1" applyFont="1" applyFill="1" applyBorder="1" applyAlignment="1">
      <alignment vertical="center"/>
    </xf>
    <xf numFmtId="188" fontId="1" fillId="0" borderId="23" xfId="0" applyNumberFormat="1" applyFont="1" applyFill="1" applyBorder="1" applyAlignment="1">
      <alignment horizontal="center" vertical="center"/>
    </xf>
    <xf numFmtId="188" fontId="1" fillId="0" borderId="24" xfId="0" applyNumberFormat="1" applyFont="1" applyFill="1" applyBorder="1" applyAlignment="1">
      <alignment horizontal="center" vertical="center"/>
    </xf>
    <xf numFmtId="188" fontId="1" fillId="0" borderId="21" xfId="0" applyNumberFormat="1" applyFont="1" applyFill="1" applyBorder="1" applyAlignment="1">
      <alignment horizontal="centerContinuous"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0" xfId="0" applyNumberFormat="1" applyFont="1" applyFill="1" applyAlignment="1">
      <alignment horizontal="left" vertical="center"/>
    </xf>
    <xf numFmtId="49" fontId="0" fillId="0" borderId="6"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21"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20" fontId="0" fillId="0" borderId="0" xfId="0" applyNumberFormat="1" applyFont="1" applyFill="1" applyAlignment="1">
      <alignment horizontal="centerContinuous" vertical="center"/>
    </xf>
    <xf numFmtId="14" fontId="8" fillId="0" borderId="0" xfId="0" applyNumberFormat="1" applyFont="1" applyFill="1" applyAlignment="1">
      <alignment horizontal="centerContinuous" vertical="center"/>
    </xf>
    <xf numFmtId="188" fontId="5" fillId="0" borderId="11" xfId="0" applyNumberFormat="1" applyFont="1" applyFill="1" applyBorder="1" applyAlignment="1">
      <alignment vertical="center"/>
    </xf>
    <xf numFmtId="188" fontId="1" fillId="0" borderId="21" xfId="0" applyNumberFormat="1" applyFont="1" applyFill="1" applyBorder="1" applyAlignment="1">
      <alignment vertical="center"/>
    </xf>
    <xf numFmtId="49" fontId="2" fillId="0" borderId="9" xfId="0" applyNumberFormat="1" applyFont="1" applyFill="1" applyBorder="1" applyAlignment="1">
      <alignment vertical="center"/>
    </xf>
    <xf numFmtId="49" fontId="2" fillId="0" borderId="0" xfId="0" applyNumberFormat="1" applyFont="1" applyFill="1" applyAlignment="1">
      <alignment vertical="center"/>
    </xf>
    <xf numFmtId="49" fontId="2" fillId="0" borderId="10" xfId="0" applyNumberFormat="1" applyFont="1" applyFill="1" applyBorder="1" applyAlignment="1">
      <alignment vertical="center"/>
    </xf>
    <xf numFmtId="49" fontId="3" fillId="0" borderId="0" xfId="0" applyNumberFormat="1" applyFont="1" applyFill="1" applyAlignment="1">
      <alignment vertical="center"/>
    </xf>
    <xf numFmtId="49" fontId="4" fillId="0" borderId="10" xfId="0" applyNumberFormat="1" applyFont="1" applyFill="1" applyBorder="1" applyAlignment="1">
      <alignment vertical="center"/>
    </xf>
    <xf numFmtId="49" fontId="6" fillId="0" borderId="0" xfId="0" applyNumberFormat="1" applyFont="1" applyFill="1" applyAlignment="1">
      <alignment vertical="center"/>
    </xf>
    <xf numFmtId="49" fontId="2" fillId="0" borderId="15" xfId="0" applyNumberFormat="1" applyFont="1" applyFill="1" applyBorder="1" applyAlignment="1">
      <alignment vertical="center"/>
    </xf>
    <xf numFmtId="49" fontId="2" fillId="0" borderId="20"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0" xfId="0" applyNumberFormat="1" applyFont="1" applyFill="1" applyBorder="1" applyAlignment="1">
      <alignment vertical="center"/>
    </xf>
    <xf numFmtId="188"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188" fontId="0" fillId="0" borderId="0" xfId="0" applyNumberFormat="1" applyFont="1" applyFill="1" applyBorder="1" applyAlignment="1">
      <alignment horizontal="right" vertical="center"/>
    </xf>
    <xf numFmtId="188" fontId="0" fillId="0" borderId="0" xfId="0" applyNumberFormat="1" applyFont="1" applyFill="1" applyBorder="1" applyAlignment="1">
      <alignment horizontal="centerContinuous" vertical="center"/>
    </xf>
    <xf numFmtId="188" fontId="1" fillId="0" borderId="0" xfId="0" applyNumberFormat="1" applyFont="1" applyFill="1" applyBorder="1" applyAlignment="1">
      <alignment vertical="center"/>
    </xf>
    <xf numFmtId="188" fontId="1" fillId="0" borderId="0" xfId="0" applyNumberFormat="1" applyFont="1" applyFill="1" applyBorder="1" applyAlignment="1">
      <alignment horizontal="center" vertical="center"/>
    </xf>
    <xf numFmtId="188" fontId="1" fillId="0" borderId="0" xfId="0" applyNumberFormat="1" applyFont="1" applyFill="1" applyBorder="1" applyAlignment="1">
      <alignment horizontal="centerContinuous" vertical="center"/>
    </xf>
    <xf numFmtId="49" fontId="0" fillId="0" borderId="0" xfId="0" applyNumberFormat="1" applyFont="1" applyFill="1" applyBorder="1" applyAlignment="1">
      <alignment horizontal="center" vertical="center"/>
    </xf>
    <xf numFmtId="190" fontId="1" fillId="0" borderId="0" xfId="0" applyNumberFormat="1" applyFont="1" applyFill="1" applyBorder="1" applyAlignment="1">
      <alignment vertical="center"/>
    </xf>
    <xf numFmtId="188" fontId="1" fillId="0" borderId="14" xfId="0" applyNumberFormat="1" applyFont="1" applyFill="1" applyBorder="1" applyAlignment="1">
      <alignment vertical="center"/>
    </xf>
    <xf numFmtId="188" fontId="5"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188" fontId="5" fillId="0" borderId="19"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25" xfId="0" applyNumberFormat="1" applyFont="1" applyFill="1" applyBorder="1" applyAlignment="1">
      <alignment vertical="center"/>
    </xf>
    <xf numFmtId="49" fontId="0" fillId="0" borderId="9" xfId="0" applyNumberFormat="1" applyFont="1" applyFill="1" applyBorder="1" applyAlignment="1" quotePrefix="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quotePrefix="1">
      <alignment horizontal="center" vertical="center"/>
    </xf>
    <xf numFmtId="49" fontId="2" fillId="0" borderId="26" xfId="0" applyNumberFormat="1" applyFont="1" applyFill="1" applyBorder="1" applyAlignment="1">
      <alignment vertical="center"/>
    </xf>
    <xf numFmtId="49" fontId="2" fillId="0" borderId="27"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4951"/>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K1" sqref="K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3" t="s">
        <v>35</v>
      </c>
      <c r="C1" s="3"/>
      <c r="D1" s="3"/>
      <c r="E1" s="3"/>
      <c r="F1" s="3"/>
      <c r="G1" s="3"/>
      <c r="H1" s="3"/>
      <c r="I1" s="3"/>
      <c r="J1" s="3"/>
      <c r="K1" s="3"/>
      <c r="L1" s="3"/>
      <c r="M1" s="3"/>
      <c r="N1" s="3"/>
      <c r="O1" s="3"/>
      <c r="P1" s="3"/>
      <c r="Q1" s="3"/>
      <c r="R1" s="3"/>
      <c r="S1" s="3"/>
      <c r="T1" s="3"/>
      <c r="U1" s="3"/>
      <c r="V1" s="57"/>
      <c r="W1" s="1"/>
    </row>
    <row r="2" spans="1:23" ht="23.25">
      <c r="A2" s="1"/>
      <c r="B2" s="3" t="s">
        <v>31</v>
      </c>
      <c r="C2" s="3"/>
      <c r="D2" s="3"/>
      <c r="E2" s="3"/>
      <c r="F2" s="3"/>
      <c r="G2" s="3"/>
      <c r="H2" s="3"/>
      <c r="I2" s="3"/>
      <c r="J2" s="3"/>
      <c r="K2" s="3"/>
      <c r="L2" s="3"/>
      <c r="M2" s="3"/>
      <c r="N2" s="3"/>
      <c r="O2" s="3"/>
      <c r="P2" s="3"/>
      <c r="Q2" s="3"/>
      <c r="R2" s="3"/>
      <c r="S2" s="3"/>
      <c r="T2" s="3"/>
      <c r="U2" s="3"/>
      <c r="V2" s="56"/>
      <c r="W2" s="1"/>
    </row>
    <row r="3" spans="1:23" ht="23.25">
      <c r="A3" s="1"/>
      <c r="B3" s="3" t="s">
        <v>36</v>
      </c>
      <c r="C3" s="3"/>
      <c r="D3" s="3"/>
      <c r="E3" s="3"/>
      <c r="F3" s="3"/>
      <c r="G3" s="3"/>
      <c r="H3" s="3"/>
      <c r="I3" s="3"/>
      <c r="J3" s="3"/>
      <c r="K3" s="3"/>
      <c r="L3" s="3"/>
      <c r="M3" s="3"/>
      <c r="N3" s="3"/>
      <c r="O3" s="3"/>
      <c r="P3" s="3"/>
      <c r="Q3" s="3"/>
      <c r="R3" s="3"/>
      <c r="S3" s="3"/>
      <c r="T3" s="3"/>
      <c r="U3" s="3"/>
      <c r="V3" s="3"/>
      <c r="W3" s="1"/>
    </row>
    <row r="4" spans="1:23" ht="23.25">
      <c r="A4" s="1"/>
      <c r="B4" s="3"/>
      <c r="C4" s="3"/>
      <c r="D4" s="3"/>
      <c r="E4" s="3"/>
      <c r="F4" s="3"/>
      <c r="G4" s="3"/>
      <c r="H4" s="3"/>
      <c r="I4" s="3"/>
      <c r="J4" s="3"/>
      <c r="K4" s="3"/>
      <c r="L4" s="3"/>
      <c r="M4" s="3"/>
      <c r="N4" s="3"/>
      <c r="O4" s="3"/>
      <c r="P4" s="3"/>
      <c r="Q4" s="3"/>
      <c r="R4" s="3"/>
      <c r="S4" s="3"/>
      <c r="T4" s="3"/>
      <c r="U4" s="3"/>
      <c r="V4" s="4"/>
      <c r="W4" s="1"/>
    </row>
    <row r="5" spans="1:23" ht="23.25">
      <c r="A5" s="1"/>
      <c r="B5" s="5" t="s">
        <v>37</v>
      </c>
      <c r="C5" s="6"/>
      <c r="D5" s="6"/>
      <c r="E5" s="6"/>
      <c r="F5" s="6"/>
      <c r="G5" s="6"/>
      <c r="H5" s="6"/>
      <c r="I5" s="6"/>
      <c r="J5" s="6"/>
      <c r="K5" s="6"/>
      <c r="L5" s="6"/>
      <c r="M5" s="6"/>
      <c r="N5" s="6"/>
      <c r="O5" s="6"/>
      <c r="P5" s="6" t="s">
        <v>38</v>
      </c>
      <c r="Q5" s="6"/>
      <c r="R5" s="6"/>
      <c r="S5" s="6"/>
      <c r="T5" s="6"/>
      <c r="U5" s="6"/>
      <c r="V5" s="7"/>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54" t="s">
        <v>32</v>
      </c>
      <c r="C7" s="55"/>
      <c r="D7" s="55"/>
      <c r="E7" s="55"/>
      <c r="F7" s="55"/>
      <c r="G7" s="55"/>
      <c r="H7" s="8"/>
      <c r="I7" s="9"/>
      <c r="J7" s="10"/>
      <c r="K7" s="11" t="s">
        <v>1</v>
      </c>
      <c r="L7" s="11"/>
      <c r="M7" s="11"/>
      <c r="N7" s="11"/>
      <c r="O7" s="11"/>
      <c r="P7" s="12" t="s">
        <v>2</v>
      </c>
      <c r="Q7" s="11"/>
      <c r="R7" s="11"/>
      <c r="S7" s="11"/>
      <c r="T7" s="12" t="s">
        <v>34</v>
      </c>
      <c r="U7" s="11"/>
      <c r="V7" s="13"/>
      <c r="W7" s="1"/>
    </row>
    <row r="8" spans="1:23" ht="23.25">
      <c r="A8" s="1"/>
      <c r="B8" s="14" t="s">
        <v>33</v>
      </c>
      <c r="C8" s="15"/>
      <c r="D8" s="15"/>
      <c r="E8" s="15"/>
      <c r="F8" s="15"/>
      <c r="G8" s="16"/>
      <c r="H8" s="17"/>
      <c r="I8" s="2"/>
      <c r="J8" s="18"/>
      <c r="K8" s="19"/>
      <c r="L8" s="20"/>
      <c r="M8" s="21"/>
      <c r="N8" s="22"/>
      <c r="O8" s="23"/>
      <c r="P8" s="24"/>
      <c r="Q8" s="19"/>
      <c r="R8" s="25"/>
      <c r="S8" s="23"/>
      <c r="T8" s="23"/>
      <c r="U8" s="26" t="s">
        <v>3</v>
      </c>
      <c r="V8" s="27"/>
      <c r="W8" s="1"/>
    </row>
    <row r="9" spans="1:23" ht="23.25">
      <c r="A9" s="1"/>
      <c r="B9" s="17"/>
      <c r="C9" s="28"/>
      <c r="D9" s="28"/>
      <c r="E9" s="28"/>
      <c r="F9" s="29"/>
      <c r="G9" s="28"/>
      <c r="H9" s="17"/>
      <c r="I9" s="30" t="s">
        <v>4</v>
      </c>
      <c r="J9" s="18"/>
      <c r="K9" s="31" t="s">
        <v>5</v>
      </c>
      <c r="L9" s="32" t="s">
        <v>6</v>
      </c>
      <c r="M9" s="33" t="s">
        <v>5</v>
      </c>
      <c r="N9" s="22" t="s">
        <v>7</v>
      </c>
      <c r="O9" s="20"/>
      <c r="P9" s="34" t="s">
        <v>8</v>
      </c>
      <c r="Q9" s="31" t="s">
        <v>9</v>
      </c>
      <c r="R9" s="25" t="s">
        <v>29</v>
      </c>
      <c r="S9" s="23"/>
      <c r="T9" s="23"/>
      <c r="U9" s="23"/>
      <c r="V9" s="32"/>
      <c r="W9" s="1"/>
    </row>
    <row r="10" spans="1:23" ht="23.25">
      <c r="A10" s="1"/>
      <c r="B10" s="35" t="s">
        <v>23</v>
      </c>
      <c r="C10" s="35" t="s">
        <v>24</v>
      </c>
      <c r="D10" s="35" t="s">
        <v>25</v>
      </c>
      <c r="E10" s="35" t="s">
        <v>26</v>
      </c>
      <c r="F10" s="35" t="s">
        <v>27</v>
      </c>
      <c r="G10" s="35" t="s">
        <v>28</v>
      </c>
      <c r="H10" s="17"/>
      <c r="I10" s="30"/>
      <c r="J10" s="18"/>
      <c r="K10" s="31" t="s">
        <v>10</v>
      </c>
      <c r="L10" s="32" t="s">
        <v>11</v>
      </c>
      <c r="M10" s="33" t="s">
        <v>12</v>
      </c>
      <c r="N10" s="22" t="s">
        <v>13</v>
      </c>
      <c r="O10" s="32" t="s">
        <v>14</v>
      </c>
      <c r="P10" s="34" t="s">
        <v>15</v>
      </c>
      <c r="Q10" s="31" t="s">
        <v>16</v>
      </c>
      <c r="R10" s="25" t="s">
        <v>30</v>
      </c>
      <c r="S10" s="22" t="s">
        <v>14</v>
      </c>
      <c r="T10" s="22" t="s">
        <v>17</v>
      </c>
      <c r="U10" s="22" t="s">
        <v>18</v>
      </c>
      <c r="V10" s="32" t="s">
        <v>19</v>
      </c>
      <c r="W10" s="1"/>
    </row>
    <row r="11" spans="1:23" ht="23.25">
      <c r="A11" s="1"/>
      <c r="B11" s="36"/>
      <c r="C11" s="36"/>
      <c r="D11" s="36"/>
      <c r="E11" s="36"/>
      <c r="F11" s="36"/>
      <c r="G11" s="36"/>
      <c r="H11" s="36"/>
      <c r="I11" s="37"/>
      <c r="J11" s="38"/>
      <c r="K11" s="39"/>
      <c r="L11" s="40"/>
      <c r="M11" s="41"/>
      <c r="N11" s="42"/>
      <c r="O11" s="43"/>
      <c r="P11" s="44" t="s">
        <v>20</v>
      </c>
      <c r="Q11" s="39"/>
      <c r="R11" s="45"/>
      <c r="S11" s="43"/>
      <c r="T11" s="43"/>
      <c r="U11" s="43"/>
      <c r="V11" s="46"/>
      <c r="W11" s="1"/>
    </row>
    <row r="12" spans="1:23" ht="23.25">
      <c r="A12" s="2"/>
      <c r="B12" s="17"/>
      <c r="C12" s="17"/>
      <c r="D12" s="17"/>
      <c r="E12" s="17"/>
      <c r="F12" s="17"/>
      <c r="G12" s="17"/>
      <c r="H12" s="60"/>
      <c r="I12" s="61"/>
      <c r="J12" s="62"/>
      <c r="K12" s="19"/>
      <c r="L12" s="20"/>
      <c r="M12" s="21"/>
      <c r="N12" s="23"/>
      <c r="O12" s="23"/>
      <c r="P12" s="24"/>
      <c r="Q12" s="19"/>
      <c r="R12" s="80"/>
      <c r="S12" s="23"/>
      <c r="T12" s="23"/>
      <c r="U12" s="23"/>
      <c r="V12" s="20"/>
      <c r="W12" s="1"/>
    </row>
    <row r="13" spans="1:23" ht="23.25">
      <c r="A13" s="2"/>
      <c r="B13" s="35"/>
      <c r="C13" s="35"/>
      <c r="D13" s="35"/>
      <c r="E13" s="35"/>
      <c r="F13" s="35"/>
      <c r="G13" s="35"/>
      <c r="H13" s="60"/>
      <c r="I13" s="63" t="s">
        <v>39</v>
      </c>
      <c r="J13" s="64"/>
      <c r="K13" s="81">
        <f aca="true" t="shared" si="0" ref="K13:M14">+K18+K117</f>
        <v>1860940.5999999999</v>
      </c>
      <c r="L13" s="81">
        <f t="shared" si="0"/>
        <v>419639.2</v>
      </c>
      <c r="M13" s="81">
        <f t="shared" si="0"/>
        <v>5259785.9</v>
      </c>
      <c r="N13" s="82"/>
      <c r="O13" s="81">
        <f>SUM(K13:N13)</f>
        <v>7540365.7</v>
      </c>
      <c r="P13" s="83">
        <f aca="true" t="shared" si="1" ref="P13:R14">+P18+P117</f>
        <v>0</v>
      </c>
      <c r="Q13" s="83">
        <f t="shared" si="1"/>
        <v>0</v>
      </c>
      <c r="R13" s="81">
        <f t="shared" si="1"/>
        <v>171257.2</v>
      </c>
      <c r="S13" s="58">
        <f>SUM(P13:R13)</f>
        <v>171257.2</v>
      </c>
      <c r="T13" s="58">
        <f>+O13+S13</f>
        <v>7711622.9</v>
      </c>
      <c r="U13" s="58">
        <f>(+O13/T13)*100</f>
        <v>97.77923269562365</v>
      </c>
      <c r="V13" s="58">
        <f>(+S13/T13)*100</f>
        <v>2.220767304376359</v>
      </c>
      <c r="W13" s="19"/>
    </row>
    <row r="14" spans="1:23" ht="23.25">
      <c r="A14" s="2"/>
      <c r="B14" s="86"/>
      <c r="C14" s="35"/>
      <c r="D14" s="35"/>
      <c r="E14" s="35"/>
      <c r="F14" s="35"/>
      <c r="G14" s="35"/>
      <c r="H14" s="60"/>
      <c r="I14" s="63" t="s">
        <v>40</v>
      </c>
      <c r="J14" s="64"/>
      <c r="K14" s="81">
        <f t="shared" si="0"/>
        <v>3127189.099999999</v>
      </c>
      <c r="L14" s="81">
        <f t="shared" si="0"/>
        <v>769685.4</v>
      </c>
      <c r="M14" s="81">
        <f t="shared" si="0"/>
        <v>6587685.799999999</v>
      </c>
      <c r="N14" s="82"/>
      <c r="O14" s="81">
        <f>SUM(K14:N14)</f>
        <v>10484560.299999997</v>
      </c>
      <c r="P14" s="83">
        <f t="shared" si="1"/>
        <v>0</v>
      </c>
      <c r="Q14" s="83">
        <f t="shared" si="1"/>
        <v>0</v>
      </c>
      <c r="R14" s="81">
        <f t="shared" si="1"/>
        <v>503750.9</v>
      </c>
      <c r="S14" s="58">
        <f>SUM(P14:R14)</f>
        <v>503750.9</v>
      </c>
      <c r="T14" s="58">
        <f>+O14+S14</f>
        <v>10988311.199999997</v>
      </c>
      <c r="U14" s="58">
        <f>(+O14/T14)*100</f>
        <v>95.41557487014019</v>
      </c>
      <c r="V14" s="58">
        <f>(+S14/T14)*100</f>
        <v>4.58442512985981</v>
      </c>
      <c r="W14" s="19"/>
    </row>
    <row r="15" spans="1:23" ht="23.25">
      <c r="A15" s="2"/>
      <c r="B15" s="35"/>
      <c r="C15" s="35"/>
      <c r="D15" s="35"/>
      <c r="E15" s="35"/>
      <c r="F15" s="35"/>
      <c r="G15" s="35"/>
      <c r="H15" s="60"/>
      <c r="I15" s="65" t="s">
        <v>41</v>
      </c>
      <c r="J15" s="62"/>
      <c r="K15" s="81">
        <f>(+K14/K13)*100</f>
        <v>168.043466836072</v>
      </c>
      <c r="L15" s="81">
        <f>(+L14/L13)*100</f>
        <v>183.41599164234418</v>
      </c>
      <c r="M15" s="81">
        <f>(+M14/M13)*100</f>
        <v>125.24627285684761</v>
      </c>
      <c r="N15" s="81"/>
      <c r="O15" s="81">
        <f aca="true" t="shared" si="2" ref="O15:T15">(+O14/O13)*100</f>
        <v>139.0457799679397</v>
      </c>
      <c r="P15" s="81"/>
      <c r="Q15" s="81"/>
      <c r="R15" s="81">
        <f t="shared" si="2"/>
        <v>294.14874235944535</v>
      </c>
      <c r="S15" s="81">
        <f t="shared" si="2"/>
        <v>294.14874235944535</v>
      </c>
      <c r="T15" s="81">
        <f t="shared" si="2"/>
        <v>142.49025584484943</v>
      </c>
      <c r="U15" s="81"/>
      <c r="V15" s="81"/>
      <c r="W15" s="1"/>
    </row>
    <row r="16" spans="1:23" ht="23.25">
      <c r="A16" s="2"/>
      <c r="B16" s="35"/>
      <c r="C16" s="35"/>
      <c r="D16" s="35"/>
      <c r="E16" s="35"/>
      <c r="F16" s="35"/>
      <c r="G16" s="35"/>
      <c r="H16" s="60"/>
      <c r="I16" s="61"/>
      <c r="J16" s="62"/>
      <c r="K16" s="82"/>
      <c r="L16" s="20"/>
      <c r="M16" s="82"/>
      <c r="N16" s="20"/>
      <c r="O16" s="20"/>
      <c r="P16" s="82"/>
      <c r="Q16" s="82"/>
      <c r="R16" s="82"/>
      <c r="S16" s="20"/>
      <c r="T16" s="20"/>
      <c r="U16" s="20"/>
      <c r="V16" s="20"/>
      <c r="W16" s="1"/>
    </row>
    <row r="17" spans="1:23" ht="23.25">
      <c r="A17" s="2"/>
      <c r="B17" s="86" t="s">
        <v>42</v>
      </c>
      <c r="C17" s="35"/>
      <c r="D17" s="35"/>
      <c r="E17" s="35"/>
      <c r="F17" s="35"/>
      <c r="G17" s="35"/>
      <c r="H17" s="60"/>
      <c r="I17" s="61" t="s">
        <v>43</v>
      </c>
      <c r="J17" s="62"/>
      <c r="K17" s="82"/>
      <c r="L17" s="20"/>
      <c r="M17" s="82"/>
      <c r="N17" s="20"/>
      <c r="O17" s="20"/>
      <c r="P17" s="82"/>
      <c r="Q17" s="82"/>
      <c r="R17" s="82"/>
      <c r="S17" s="20"/>
      <c r="T17" s="20"/>
      <c r="U17" s="20"/>
      <c r="V17" s="20"/>
      <c r="W17" s="1"/>
    </row>
    <row r="18" spans="1:23" ht="23.25">
      <c r="A18" s="2"/>
      <c r="B18" s="35"/>
      <c r="C18" s="35"/>
      <c r="D18" s="35"/>
      <c r="E18" s="35"/>
      <c r="F18" s="35"/>
      <c r="G18" s="35"/>
      <c r="H18" s="60"/>
      <c r="I18" s="61" t="s">
        <v>44</v>
      </c>
      <c r="J18" s="62"/>
      <c r="K18" s="82">
        <f aca="true" t="shared" si="3" ref="K18:M19">+K23+K61</f>
        <v>1411089.9</v>
      </c>
      <c r="L18" s="82">
        <f t="shared" si="3"/>
        <v>414425.60000000003</v>
      </c>
      <c r="M18" s="82">
        <f t="shared" si="3"/>
        <v>323696.5</v>
      </c>
      <c r="N18" s="20"/>
      <c r="O18" s="20">
        <f>SUM(K18:N18)</f>
        <v>2149212</v>
      </c>
      <c r="P18" s="82">
        <f>+P23+P61</f>
        <v>0</v>
      </c>
      <c r="Q18" s="82">
        <f>+Q23+Q61</f>
        <v>0</v>
      </c>
      <c r="R18" s="82"/>
      <c r="S18" s="20">
        <f>SUM(P18:R18)</f>
        <v>0</v>
      </c>
      <c r="T18" s="20">
        <f>+O18+S18</f>
        <v>2149212</v>
      </c>
      <c r="U18" s="20">
        <f>(+O18/T18)*100</f>
        <v>100</v>
      </c>
      <c r="V18" s="20">
        <f>(+S18/T18)*100</f>
        <v>0</v>
      </c>
      <c r="W18" s="1"/>
    </row>
    <row r="19" spans="1:23" ht="23.25">
      <c r="A19" s="2"/>
      <c r="B19" s="35"/>
      <c r="C19" s="35"/>
      <c r="D19" s="35"/>
      <c r="E19" s="35"/>
      <c r="F19" s="35"/>
      <c r="G19" s="35"/>
      <c r="H19" s="60"/>
      <c r="I19" s="61" t="s">
        <v>45</v>
      </c>
      <c r="J19" s="62"/>
      <c r="K19" s="82">
        <f t="shared" si="3"/>
        <v>2629390.2999999993</v>
      </c>
      <c r="L19" s="20">
        <f t="shared" si="3"/>
        <v>764947.1</v>
      </c>
      <c r="M19" s="82">
        <f t="shared" si="3"/>
        <v>253542.59999999998</v>
      </c>
      <c r="N19" s="20"/>
      <c r="O19" s="20">
        <f>SUM(K19:N19)</f>
        <v>3647879.9999999995</v>
      </c>
      <c r="P19" s="82">
        <f>+P24+P62</f>
        <v>0</v>
      </c>
      <c r="Q19" s="82">
        <f>+Q24+Q62</f>
        <v>0</v>
      </c>
      <c r="R19" s="82"/>
      <c r="S19" s="20">
        <f>SUM(P19:R19)</f>
        <v>0</v>
      </c>
      <c r="T19" s="20">
        <f>+O19+S19</f>
        <v>3647879.9999999995</v>
      </c>
      <c r="U19" s="20">
        <f>(+O19/T19)*100</f>
        <v>100</v>
      </c>
      <c r="V19" s="20">
        <f>(+S19/T19)*100</f>
        <v>0</v>
      </c>
      <c r="W19" s="1"/>
    </row>
    <row r="20" spans="1:23" ht="23.25">
      <c r="A20" s="2"/>
      <c r="B20" s="35"/>
      <c r="C20" s="35"/>
      <c r="D20" s="35"/>
      <c r="E20" s="35"/>
      <c r="F20" s="35"/>
      <c r="G20" s="35"/>
      <c r="H20" s="60"/>
      <c r="I20" s="61" t="s">
        <v>46</v>
      </c>
      <c r="J20" s="62"/>
      <c r="K20" s="82">
        <f>(+K19/K18)*100</f>
        <v>186.33754660138945</v>
      </c>
      <c r="L20" s="82">
        <f>(+L19/L18)*100</f>
        <v>184.58007902986685</v>
      </c>
      <c r="M20" s="82">
        <f>(+M19/M18)*100</f>
        <v>78.32726025767964</v>
      </c>
      <c r="N20" s="82"/>
      <c r="O20" s="82">
        <f>(+O19/O18)*100</f>
        <v>169.73104561113558</v>
      </c>
      <c r="P20" s="82"/>
      <c r="Q20" s="82"/>
      <c r="R20" s="82"/>
      <c r="S20" s="82"/>
      <c r="T20" s="82">
        <f>(+T19/T18)*100</f>
        <v>169.73104561113558</v>
      </c>
      <c r="U20" s="82"/>
      <c r="V20" s="82"/>
      <c r="W20" s="1"/>
    </row>
    <row r="21" spans="1:23" ht="23.25">
      <c r="A21" s="2"/>
      <c r="B21" s="35"/>
      <c r="C21" s="35"/>
      <c r="D21" s="35"/>
      <c r="E21" s="35"/>
      <c r="F21" s="35"/>
      <c r="G21" s="35"/>
      <c r="H21" s="60"/>
      <c r="I21" s="61"/>
      <c r="J21" s="62"/>
      <c r="K21" s="82"/>
      <c r="L21" s="20"/>
      <c r="M21" s="82"/>
      <c r="N21" s="20"/>
      <c r="O21" s="20"/>
      <c r="P21" s="82"/>
      <c r="Q21" s="82"/>
      <c r="R21" s="82"/>
      <c r="S21" s="20"/>
      <c r="T21" s="20"/>
      <c r="U21" s="20"/>
      <c r="V21" s="20"/>
      <c r="W21" s="1"/>
    </row>
    <row r="22" spans="1:23" ht="23.25">
      <c r="A22" s="2"/>
      <c r="B22" s="35"/>
      <c r="C22" s="86" t="s">
        <v>47</v>
      </c>
      <c r="D22" s="35"/>
      <c r="E22" s="35"/>
      <c r="F22" s="35"/>
      <c r="G22" s="35"/>
      <c r="H22" s="60"/>
      <c r="I22" s="61" t="s">
        <v>48</v>
      </c>
      <c r="J22" s="62"/>
      <c r="K22" s="82"/>
      <c r="L22" s="20"/>
      <c r="M22" s="82"/>
      <c r="N22" s="20"/>
      <c r="O22" s="20"/>
      <c r="P22" s="82"/>
      <c r="Q22" s="82"/>
      <c r="R22" s="82"/>
      <c r="S22" s="20"/>
      <c r="T22" s="20"/>
      <c r="U22" s="20"/>
      <c r="V22" s="20"/>
      <c r="W22" s="1"/>
    </row>
    <row r="23" spans="1:23" ht="23.25">
      <c r="A23" s="2"/>
      <c r="B23" s="35"/>
      <c r="C23" s="35"/>
      <c r="D23" s="35"/>
      <c r="E23" s="35"/>
      <c r="F23" s="35"/>
      <c r="G23" s="35"/>
      <c r="H23" s="60"/>
      <c r="I23" s="61" t="s">
        <v>44</v>
      </c>
      <c r="J23" s="62"/>
      <c r="K23" s="82">
        <f aca="true" t="shared" si="4" ref="K23:M24">+K28</f>
        <v>231829.9</v>
      </c>
      <c r="L23" s="20">
        <f t="shared" si="4"/>
        <v>50493.2</v>
      </c>
      <c r="M23" s="82">
        <f t="shared" si="4"/>
        <v>136337.2</v>
      </c>
      <c r="N23" s="20"/>
      <c r="O23" s="20">
        <f>SUM(K23:N23)</f>
        <v>418660.3</v>
      </c>
      <c r="P23" s="82"/>
      <c r="Q23" s="82"/>
      <c r="R23" s="82"/>
      <c r="S23" s="20"/>
      <c r="T23" s="20">
        <f>+O23+S23</f>
        <v>418660.3</v>
      </c>
      <c r="U23" s="20">
        <f>(+O23/T23)*100</f>
        <v>100</v>
      </c>
      <c r="V23" s="20">
        <f>(+S23/T23)*100</f>
        <v>0</v>
      </c>
      <c r="W23" s="1"/>
    </row>
    <row r="24" spans="1:23" ht="23.25">
      <c r="A24" s="2"/>
      <c r="B24" s="35"/>
      <c r="C24" s="35"/>
      <c r="D24" s="35"/>
      <c r="E24" s="35"/>
      <c r="F24" s="35"/>
      <c r="G24" s="35"/>
      <c r="H24" s="60"/>
      <c r="I24" s="61" t="s">
        <v>45</v>
      </c>
      <c r="J24" s="62"/>
      <c r="K24" s="82">
        <f t="shared" si="4"/>
        <v>442185.3</v>
      </c>
      <c r="L24" s="20">
        <f t="shared" si="4"/>
        <v>90153.4</v>
      </c>
      <c r="M24" s="82">
        <f t="shared" si="4"/>
        <v>112332.8</v>
      </c>
      <c r="N24" s="20"/>
      <c r="O24" s="20">
        <f>SUM(K24:N24)</f>
        <v>644671.5</v>
      </c>
      <c r="P24" s="82"/>
      <c r="Q24" s="82"/>
      <c r="R24" s="82"/>
      <c r="S24" s="20"/>
      <c r="T24" s="20">
        <f>+O24+S24</f>
        <v>644671.5</v>
      </c>
      <c r="U24" s="20">
        <f>(+O24/T24)*100</f>
        <v>100</v>
      </c>
      <c r="V24" s="20">
        <f>(+S24/T24)*100</f>
        <v>0</v>
      </c>
      <c r="W24" s="1"/>
    </row>
    <row r="25" spans="1:23" ht="23.25">
      <c r="A25" s="2"/>
      <c r="B25" s="35"/>
      <c r="C25" s="35"/>
      <c r="D25" s="35"/>
      <c r="E25" s="35"/>
      <c r="F25" s="35"/>
      <c r="G25" s="35"/>
      <c r="H25" s="60"/>
      <c r="I25" s="61" t="s">
        <v>46</v>
      </c>
      <c r="J25" s="62"/>
      <c r="K25" s="82">
        <f>(+K24/K23)*100</f>
        <v>190.73695843374819</v>
      </c>
      <c r="L25" s="82">
        <f>(+L24/L23)*100</f>
        <v>178.5456259456719</v>
      </c>
      <c r="M25" s="82">
        <f>(+M24/M23)*100</f>
        <v>82.39335999272392</v>
      </c>
      <c r="N25" s="82"/>
      <c r="O25" s="82">
        <f>(+O24/O23)*100</f>
        <v>153.98438781991032</v>
      </c>
      <c r="P25" s="82"/>
      <c r="Q25" s="82"/>
      <c r="R25" s="82"/>
      <c r="S25" s="82"/>
      <c r="T25" s="82">
        <f>(+T24/T23)*100</f>
        <v>153.98438781991032</v>
      </c>
      <c r="U25" s="82"/>
      <c r="V25" s="82"/>
      <c r="W25" s="1"/>
    </row>
    <row r="26" spans="1:23" ht="23.25">
      <c r="A26" s="2"/>
      <c r="B26" s="35"/>
      <c r="C26" s="35"/>
      <c r="D26" s="35"/>
      <c r="E26" s="35"/>
      <c r="F26" s="35"/>
      <c r="G26" s="35"/>
      <c r="H26" s="60"/>
      <c r="I26" s="61"/>
      <c r="J26" s="62"/>
      <c r="K26" s="82"/>
      <c r="L26" s="20"/>
      <c r="M26" s="82"/>
      <c r="N26" s="20"/>
      <c r="O26" s="20"/>
      <c r="P26" s="82"/>
      <c r="Q26" s="82"/>
      <c r="R26" s="82"/>
      <c r="S26" s="20"/>
      <c r="T26" s="20"/>
      <c r="U26" s="20"/>
      <c r="V26" s="20"/>
      <c r="W26" s="1"/>
    </row>
    <row r="27" spans="1:23" ht="23.25">
      <c r="A27" s="2"/>
      <c r="B27" s="35"/>
      <c r="C27" s="35"/>
      <c r="D27" s="86" t="s">
        <v>49</v>
      </c>
      <c r="E27" s="35"/>
      <c r="F27" s="35"/>
      <c r="G27" s="35"/>
      <c r="H27" s="60"/>
      <c r="I27" s="61" t="s">
        <v>50</v>
      </c>
      <c r="J27" s="62"/>
      <c r="K27" s="82"/>
      <c r="L27" s="20"/>
      <c r="M27" s="82"/>
      <c r="N27" s="20"/>
      <c r="O27" s="20"/>
      <c r="P27" s="82"/>
      <c r="Q27" s="82"/>
      <c r="R27" s="82"/>
      <c r="S27" s="20"/>
      <c r="T27" s="20"/>
      <c r="U27" s="20"/>
      <c r="V27" s="20"/>
      <c r="W27" s="1"/>
    </row>
    <row r="28" spans="1:23" ht="23.25">
      <c r="A28" s="2"/>
      <c r="B28" s="35"/>
      <c r="C28" s="35"/>
      <c r="D28" s="35"/>
      <c r="E28" s="35"/>
      <c r="F28" s="35"/>
      <c r="G28" s="35"/>
      <c r="H28" s="60"/>
      <c r="I28" s="61" t="s">
        <v>44</v>
      </c>
      <c r="J28" s="62"/>
      <c r="K28" s="82">
        <f aca="true" t="shared" si="5" ref="K28:M29">+K33</f>
        <v>231829.9</v>
      </c>
      <c r="L28" s="82">
        <f t="shared" si="5"/>
        <v>50493.2</v>
      </c>
      <c r="M28" s="82">
        <f t="shared" si="5"/>
        <v>136337.2</v>
      </c>
      <c r="N28" s="20"/>
      <c r="O28" s="20">
        <f>SUM(K28:N28)</f>
        <v>418660.3</v>
      </c>
      <c r="P28" s="82"/>
      <c r="Q28" s="82"/>
      <c r="R28" s="82"/>
      <c r="S28" s="20"/>
      <c r="T28" s="20">
        <f>+O28+S28</f>
        <v>418660.3</v>
      </c>
      <c r="U28" s="20">
        <f>(+O28/T28)*100</f>
        <v>100</v>
      </c>
      <c r="V28" s="20">
        <f>(+S28/T28)*100</f>
        <v>0</v>
      </c>
      <c r="W28" s="1"/>
    </row>
    <row r="29" spans="1:23" ht="23.25">
      <c r="A29" s="2"/>
      <c r="B29" s="35"/>
      <c r="C29" s="35"/>
      <c r="D29" s="35"/>
      <c r="E29" s="35"/>
      <c r="F29" s="35"/>
      <c r="G29" s="35"/>
      <c r="H29" s="60"/>
      <c r="I29" s="61" t="s">
        <v>45</v>
      </c>
      <c r="J29" s="62"/>
      <c r="K29" s="82">
        <f t="shared" si="5"/>
        <v>442185.3</v>
      </c>
      <c r="L29" s="20">
        <f t="shared" si="5"/>
        <v>90153.4</v>
      </c>
      <c r="M29" s="82">
        <f t="shared" si="5"/>
        <v>112332.8</v>
      </c>
      <c r="N29" s="20"/>
      <c r="O29" s="20">
        <f>SUM(K29:N29)</f>
        <v>644671.5</v>
      </c>
      <c r="P29" s="82"/>
      <c r="Q29" s="82"/>
      <c r="R29" s="82"/>
      <c r="S29" s="20"/>
      <c r="T29" s="20">
        <f>+O29+S29</f>
        <v>644671.5</v>
      </c>
      <c r="U29" s="20">
        <f>(+O29/T29)*100</f>
        <v>100</v>
      </c>
      <c r="V29" s="20">
        <f>(+S29/T29)*100</f>
        <v>0</v>
      </c>
      <c r="W29" s="1"/>
    </row>
    <row r="30" spans="1:23" ht="23.25">
      <c r="A30" s="2"/>
      <c r="B30" s="35"/>
      <c r="C30" s="35"/>
      <c r="D30" s="35"/>
      <c r="E30" s="35"/>
      <c r="F30" s="35"/>
      <c r="G30" s="35"/>
      <c r="H30" s="60"/>
      <c r="I30" s="61" t="s">
        <v>46</v>
      </c>
      <c r="J30" s="62"/>
      <c r="K30" s="82">
        <f>(+K29/K28)*100</f>
        <v>190.73695843374819</v>
      </c>
      <c r="L30" s="82">
        <f>(+L29/L28)*100</f>
        <v>178.5456259456719</v>
      </c>
      <c r="M30" s="82">
        <f>(+M29/M28)*100</f>
        <v>82.39335999272392</v>
      </c>
      <c r="N30" s="82"/>
      <c r="O30" s="82">
        <f>(+O29/O28)*100</f>
        <v>153.98438781991032</v>
      </c>
      <c r="P30" s="82"/>
      <c r="Q30" s="82"/>
      <c r="R30" s="82"/>
      <c r="S30" s="82"/>
      <c r="T30" s="82">
        <f>(+T29/T28)*100</f>
        <v>153.98438781991032</v>
      </c>
      <c r="U30" s="82"/>
      <c r="V30" s="82"/>
      <c r="W30" s="1"/>
    </row>
    <row r="31" spans="1:23" ht="23.25">
      <c r="A31" s="2"/>
      <c r="B31" s="35"/>
      <c r="C31" s="35"/>
      <c r="D31" s="35"/>
      <c r="E31" s="35"/>
      <c r="F31" s="35"/>
      <c r="G31" s="35"/>
      <c r="H31" s="60"/>
      <c r="I31" s="61"/>
      <c r="J31" s="62"/>
      <c r="K31" s="82"/>
      <c r="L31" s="20"/>
      <c r="M31" s="82"/>
      <c r="N31" s="20"/>
      <c r="O31" s="20"/>
      <c r="P31" s="82"/>
      <c r="Q31" s="82"/>
      <c r="R31" s="82"/>
      <c r="S31" s="20"/>
      <c r="T31" s="20"/>
      <c r="U31" s="20"/>
      <c r="V31" s="20"/>
      <c r="W31" s="1"/>
    </row>
    <row r="32" spans="1:23" ht="23.25">
      <c r="A32" s="2"/>
      <c r="B32" s="35"/>
      <c r="C32" s="35"/>
      <c r="D32" s="35"/>
      <c r="E32" s="35" t="s">
        <v>51</v>
      </c>
      <c r="F32" s="86"/>
      <c r="G32" s="35"/>
      <c r="H32" s="60"/>
      <c r="I32" s="61" t="s">
        <v>52</v>
      </c>
      <c r="J32" s="62"/>
      <c r="K32" s="82"/>
      <c r="L32" s="20"/>
      <c r="M32" s="82"/>
      <c r="N32" s="20"/>
      <c r="O32" s="20"/>
      <c r="P32" s="82"/>
      <c r="Q32" s="82"/>
      <c r="R32" s="82"/>
      <c r="S32" s="20"/>
      <c r="T32" s="20"/>
      <c r="U32" s="20"/>
      <c r="V32" s="20"/>
      <c r="W32" s="1"/>
    </row>
    <row r="33" spans="1:23" ht="23.25">
      <c r="A33" s="2"/>
      <c r="B33" s="35"/>
      <c r="C33" s="35"/>
      <c r="D33" s="35"/>
      <c r="E33" s="35"/>
      <c r="F33" s="35"/>
      <c r="G33" s="35"/>
      <c r="H33" s="60"/>
      <c r="I33" s="61" t="s">
        <v>44</v>
      </c>
      <c r="J33" s="62"/>
      <c r="K33" s="82">
        <f aca="true" t="shared" si="6" ref="K33:M34">+K39</f>
        <v>231829.9</v>
      </c>
      <c r="L33" s="20">
        <f t="shared" si="6"/>
        <v>50493.2</v>
      </c>
      <c r="M33" s="82">
        <f t="shared" si="6"/>
        <v>136337.2</v>
      </c>
      <c r="N33" s="20"/>
      <c r="O33" s="20">
        <f>SUM(K33:N33)</f>
        <v>418660.3</v>
      </c>
      <c r="P33" s="82"/>
      <c r="Q33" s="82"/>
      <c r="R33" s="82"/>
      <c r="S33" s="20"/>
      <c r="T33" s="20">
        <f>+O33+S33</f>
        <v>418660.3</v>
      </c>
      <c r="U33" s="20">
        <f>(+O33/T33)*100</f>
        <v>100</v>
      </c>
      <c r="V33" s="20">
        <f>(+S33/T33)*100</f>
        <v>0</v>
      </c>
      <c r="W33" s="1"/>
    </row>
    <row r="34" spans="1:23" ht="23.25">
      <c r="A34" s="2"/>
      <c r="B34" s="35"/>
      <c r="C34" s="35"/>
      <c r="D34" s="35"/>
      <c r="E34" s="35"/>
      <c r="F34" s="35"/>
      <c r="G34" s="35"/>
      <c r="H34" s="60"/>
      <c r="I34" s="61" t="s">
        <v>45</v>
      </c>
      <c r="J34" s="62"/>
      <c r="K34" s="82">
        <f t="shared" si="6"/>
        <v>442185.3</v>
      </c>
      <c r="L34" s="20">
        <f t="shared" si="6"/>
        <v>90153.4</v>
      </c>
      <c r="M34" s="82">
        <f t="shared" si="6"/>
        <v>112332.8</v>
      </c>
      <c r="N34" s="20"/>
      <c r="O34" s="20">
        <f>SUM(K34:N34)</f>
        <v>644671.5</v>
      </c>
      <c r="P34" s="82"/>
      <c r="Q34" s="82"/>
      <c r="R34" s="82"/>
      <c r="S34" s="20"/>
      <c r="T34" s="20">
        <f>+O34+S34</f>
        <v>644671.5</v>
      </c>
      <c r="U34" s="20">
        <f>(+O34/T34)*100</f>
        <v>100</v>
      </c>
      <c r="V34" s="20">
        <f>(+S34/T34)*100</f>
        <v>0</v>
      </c>
      <c r="W34" s="1"/>
    </row>
    <row r="35" spans="1:23" ht="23.25">
      <c r="A35" s="2"/>
      <c r="B35" s="35"/>
      <c r="C35" s="35"/>
      <c r="D35" s="35"/>
      <c r="E35" s="35"/>
      <c r="F35" s="35"/>
      <c r="G35" s="35"/>
      <c r="H35" s="60"/>
      <c r="I35" s="61" t="s">
        <v>46</v>
      </c>
      <c r="J35" s="62"/>
      <c r="K35" s="82">
        <f>(+K34/K33)*100</f>
        <v>190.73695843374819</v>
      </c>
      <c r="L35" s="20">
        <f>(+L34/L33)*100</f>
        <v>178.5456259456719</v>
      </c>
      <c r="M35" s="82">
        <f>(+M34/M33)*100</f>
        <v>82.39335999272392</v>
      </c>
      <c r="N35" s="20"/>
      <c r="O35" s="20">
        <f>(+O34/O33)*100</f>
        <v>153.98438781991032</v>
      </c>
      <c r="P35" s="82"/>
      <c r="Q35" s="82"/>
      <c r="R35" s="82"/>
      <c r="S35" s="20"/>
      <c r="T35" s="20">
        <f>(+T34/T33)*100</f>
        <v>153.98438781991032</v>
      </c>
      <c r="U35" s="20"/>
      <c r="V35" s="20"/>
      <c r="W35" s="1"/>
    </row>
    <row r="36" spans="1:23" ht="23.25">
      <c r="A36" s="2"/>
      <c r="B36" s="35"/>
      <c r="C36" s="35"/>
      <c r="D36" s="35"/>
      <c r="E36" s="35"/>
      <c r="F36" s="35"/>
      <c r="G36" s="35"/>
      <c r="H36" s="60"/>
      <c r="I36" s="61"/>
      <c r="J36" s="62"/>
      <c r="K36" s="82"/>
      <c r="L36" s="82"/>
      <c r="M36" s="82"/>
      <c r="N36" s="82"/>
      <c r="O36" s="82"/>
      <c r="P36" s="82"/>
      <c r="Q36" s="82"/>
      <c r="R36" s="82"/>
      <c r="S36" s="82"/>
      <c r="T36" s="82"/>
      <c r="U36" s="82"/>
      <c r="V36" s="82"/>
      <c r="W36" s="1"/>
    </row>
    <row r="37" spans="1:23" ht="23.25">
      <c r="A37" s="2"/>
      <c r="B37" s="52"/>
      <c r="C37" s="87"/>
      <c r="D37" s="87"/>
      <c r="E37" s="87"/>
      <c r="F37" s="87" t="s">
        <v>53</v>
      </c>
      <c r="G37" s="87"/>
      <c r="H37" s="61"/>
      <c r="I37" s="61" t="s">
        <v>54</v>
      </c>
      <c r="J37" s="62"/>
      <c r="K37" s="18"/>
      <c r="L37" s="18"/>
      <c r="M37" s="18"/>
      <c r="N37" s="18"/>
      <c r="O37" s="18"/>
      <c r="P37" s="18"/>
      <c r="Q37" s="18"/>
      <c r="R37" s="18"/>
      <c r="S37" s="18"/>
      <c r="T37" s="18"/>
      <c r="U37" s="18"/>
      <c r="V37" s="18"/>
      <c r="W37" s="1"/>
    </row>
    <row r="38" spans="1:23" ht="23.25">
      <c r="A38" s="2"/>
      <c r="B38" s="35"/>
      <c r="C38" s="86"/>
      <c r="D38" s="35"/>
      <c r="E38" s="35"/>
      <c r="F38" s="35"/>
      <c r="G38" s="35"/>
      <c r="H38" s="60"/>
      <c r="I38" s="61" t="s">
        <v>55</v>
      </c>
      <c r="J38" s="62"/>
      <c r="K38" s="82"/>
      <c r="L38" s="20"/>
      <c r="M38" s="82"/>
      <c r="N38" s="20"/>
      <c r="O38" s="20">
        <f>SUM(K38:N38)</f>
        <v>0</v>
      </c>
      <c r="P38" s="82"/>
      <c r="Q38" s="82"/>
      <c r="R38" s="82"/>
      <c r="S38" s="20">
        <f>SUM(P38:R38)</f>
        <v>0</v>
      </c>
      <c r="T38" s="20">
        <f>+O38+S38</f>
        <v>0</v>
      </c>
      <c r="U38" s="20"/>
      <c r="V38" s="20"/>
      <c r="W38" s="1"/>
    </row>
    <row r="39" spans="1:23" ht="23.25">
      <c r="A39" s="2"/>
      <c r="B39" s="35"/>
      <c r="C39" s="35"/>
      <c r="D39" s="35"/>
      <c r="E39" s="35"/>
      <c r="F39" s="35"/>
      <c r="G39" s="35"/>
      <c r="H39" s="60"/>
      <c r="I39" s="61" t="s">
        <v>44</v>
      </c>
      <c r="J39" s="62"/>
      <c r="K39" s="82">
        <f aca="true" t="shared" si="7" ref="K39:M40">+K56</f>
        <v>231829.9</v>
      </c>
      <c r="L39" s="82">
        <f t="shared" si="7"/>
        <v>50493.2</v>
      </c>
      <c r="M39" s="82">
        <f t="shared" si="7"/>
        <v>136337.2</v>
      </c>
      <c r="N39" s="20"/>
      <c r="O39" s="20">
        <f>SUM(K39:N39)</f>
        <v>418660.3</v>
      </c>
      <c r="P39" s="82"/>
      <c r="Q39" s="82">
        <f>+Q56</f>
        <v>0</v>
      </c>
      <c r="R39" s="82">
        <f>+R56</f>
        <v>0</v>
      </c>
      <c r="S39" s="20">
        <f>+S56</f>
        <v>0</v>
      </c>
      <c r="T39" s="20">
        <f>+O39+S39</f>
        <v>418660.3</v>
      </c>
      <c r="U39" s="20">
        <f>(+O39/T39)*100</f>
        <v>100</v>
      </c>
      <c r="V39" s="20">
        <f>(+S39/T39)*100</f>
        <v>0</v>
      </c>
      <c r="W39" s="1"/>
    </row>
    <row r="40" spans="1:23" ht="23.25">
      <c r="A40" s="2"/>
      <c r="B40" s="35"/>
      <c r="C40" s="35"/>
      <c r="D40" s="35"/>
      <c r="E40" s="35"/>
      <c r="F40" s="35"/>
      <c r="G40" s="35"/>
      <c r="H40" s="60"/>
      <c r="I40" s="61" t="s">
        <v>45</v>
      </c>
      <c r="J40" s="62"/>
      <c r="K40" s="82">
        <f t="shared" si="7"/>
        <v>442185.3</v>
      </c>
      <c r="L40" s="20">
        <f t="shared" si="7"/>
        <v>90153.4</v>
      </c>
      <c r="M40" s="82">
        <f t="shared" si="7"/>
        <v>112332.8</v>
      </c>
      <c r="N40" s="20"/>
      <c r="O40" s="20">
        <f>SUM(K40:N40)</f>
        <v>644671.5</v>
      </c>
      <c r="P40" s="82"/>
      <c r="Q40" s="82"/>
      <c r="R40" s="82"/>
      <c r="S40" s="20">
        <f>SUM(P40:R40)</f>
        <v>0</v>
      </c>
      <c r="T40" s="20">
        <f>+O40+S40</f>
        <v>644671.5</v>
      </c>
      <c r="U40" s="20">
        <f>(+O40/T40)*100</f>
        <v>100</v>
      </c>
      <c r="V40" s="20">
        <f>(+S40/T40)*100</f>
        <v>0</v>
      </c>
      <c r="W40" s="1"/>
    </row>
    <row r="41" spans="1:23" ht="23.25">
      <c r="A41" s="2"/>
      <c r="B41" s="35"/>
      <c r="C41" s="35"/>
      <c r="D41" s="35"/>
      <c r="E41" s="35"/>
      <c r="F41" s="35"/>
      <c r="G41" s="35"/>
      <c r="H41" s="60"/>
      <c r="I41" s="61" t="s">
        <v>46</v>
      </c>
      <c r="J41" s="62"/>
      <c r="K41" s="82">
        <f>(+K40/K39)*100</f>
        <v>190.73695843374819</v>
      </c>
      <c r="L41" s="82">
        <f>(+L40/L39)*100</f>
        <v>178.5456259456719</v>
      </c>
      <c r="M41" s="82">
        <f>(+M40/M39)*100</f>
        <v>82.39335999272392</v>
      </c>
      <c r="N41" s="82"/>
      <c r="O41" s="82">
        <f>(+O40/O39)*100</f>
        <v>153.98438781991032</v>
      </c>
      <c r="P41" s="82"/>
      <c r="Q41" s="82"/>
      <c r="R41" s="82"/>
      <c r="S41" s="82"/>
      <c r="T41" s="82">
        <f>(+T40/T39)*100</f>
        <v>153.98438781991032</v>
      </c>
      <c r="U41" s="82"/>
      <c r="V41" s="82"/>
      <c r="W41" s="1"/>
    </row>
    <row r="42" spans="1:23" ht="23.25">
      <c r="A42" s="2"/>
      <c r="B42" s="35"/>
      <c r="C42" s="35"/>
      <c r="D42" s="35"/>
      <c r="E42" s="35"/>
      <c r="F42" s="35"/>
      <c r="G42" s="35"/>
      <c r="H42" s="60"/>
      <c r="I42" s="61"/>
      <c r="J42" s="62"/>
      <c r="K42" s="82"/>
      <c r="L42" s="20"/>
      <c r="M42" s="82"/>
      <c r="N42" s="20"/>
      <c r="O42" s="20"/>
      <c r="P42" s="82"/>
      <c r="Q42" s="82"/>
      <c r="R42" s="82"/>
      <c r="S42" s="20"/>
      <c r="T42" s="20"/>
      <c r="U42" s="20"/>
      <c r="V42" s="20"/>
      <c r="W42" s="1"/>
    </row>
    <row r="43" spans="1:23" ht="23.25">
      <c r="A43" s="2"/>
      <c r="B43" s="35"/>
      <c r="C43" s="35"/>
      <c r="D43" s="35"/>
      <c r="E43" s="35"/>
      <c r="F43" s="35"/>
      <c r="G43" s="35"/>
      <c r="H43" s="60"/>
      <c r="I43" s="61"/>
      <c r="J43" s="62"/>
      <c r="K43" s="82"/>
      <c r="L43" s="20"/>
      <c r="M43" s="82"/>
      <c r="N43" s="20"/>
      <c r="O43" s="20"/>
      <c r="P43" s="82"/>
      <c r="Q43" s="82"/>
      <c r="R43" s="82"/>
      <c r="S43" s="20"/>
      <c r="T43" s="20"/>
      <c r="U43" s="20"/>
      <c r="V43" s="20"/>
      <c r="W43" s="1"/>
    </row>
    <row r="44" spans="1:23" ht="23.25">
      <c r="A44" s="2"/>
      <c r="B44" s="35"/>
      <c r="C44" s="35"/>
      <c r="D44" s="35"/>
      <c r="E44" s="35"/>
      <c r="F44" s="35"/>
      <c r="G44" s="35"/>
      <c r="H44" s="60"/>
      <c r="I44" s="61"/>
      <c r="J44" s="62"/>
      <c r="K44" s="82"/>
      <c r="L44" s="20"/>
      <c r="M44" s="82"/>
      <c r="N44" s="20"/>
      <c r="O44" s="20"/>
      <c r="P44" s="82"/>
      <c r="Q44" s="82"/>
      <c r="R44" s="82"/>
      <c r="S44" s="20"/>
      <c r="T44" s="20"/>
      <c r="U44" s="20"/>
      <c r="V44" s="20"/>
      <c r="W44" s="1"/>
    </row>
    <row r="45" spans="1:23" ht="23.25">
      <c r="A45" s="2"/>
      <c r="B45" s="36"/>
      <c r="C45" s="36"/>
      <c r="D45" s="36"/>
      <c r="E45" s="36"/>
      <c r="F45" s="36"/>
      <c r="G45" s="36"/>
      <c r="H45" s="66"/>
      <c r="I45" s="67"/>
      <c r="J45" s="68"/>
      <c r="K45" s="84"/>
      <c r="L45" s="59"/>
      <c r="M45" s="84"/>
      <c r="N45" s="59"/>
      <c r="O45" s="85"/>
      <c r="P45" s="84"/>
      <c r="Q45" s="84"/>
      <c r="R45" s="84"/>
      <c r="S45" s="59"/>
      <c r="T45" s="59"/>
      <c r="U45" s="59"/>
      <c r="V45" s="59"/>
      <c r="W45" s="1"/>
    </row>
    <row r="46" spans="1:23" ht="23.25">
      <c r="A46" s="1"/>
      <c r="B46" s="2"/>
      <c r="C46" s="2"/>
      <c r="D46" s="2"/>
      <c r="E46" s="2"/>
      <c r="F46" s="2"/>
      <c r="G46" s="2"/>
      <c r="H46" s="2"/>
      <c r="I46" s="2"/>
      <c r="J46" s="2"/>
      <c r="K46" s="1"/>
      <c r="L46" s="1"/>
      <c r="M46" s="1"/>
      <c r="N46" s="1"/>
      <c r="O46" s="1"/>
      <c r="P46" s="1"/>
      <c r="Q46" s="1"/>
      <c r="R46" s="1"/>
      <c r="S46" s="1"/>
      <c r="T46" s="1"/>
      <c r="U46" s="1"/>
      <c r="V46" s="1"/>
      <c r="W46" s="1"/>
    </row>
    <row r="47" spans="1:23" ht="23.25">
      <c r="A47" s="1"/>
      <c r="B47" s="49"/>
      <c r="C47" s="49"/>
      <c r="D47" s="49"/>
      <c r="E47" s="49"/>
      <c r="F47" s="49"/>
      <c r="G47" s="2"/>
      <c r="H47" s="2"/>
      <c r="I47" s="2"/>
      <c r="J47" s="2"/>
      <c r="K47" s="1"/>
      <c r="L47" s="1"/>
      <c r="M47" s="1"/>
      <c r="N47" s="1"/>
      <c r="O47" s="1"/>
      <c r="P47" s="1"/>
      <c r="Q47" s="1"/>
      <c r="R47" s="1"/>
      <c r="S47" s="4"/>
      <c r="T47" s="4"/>
      <c r="U47" s="4"/>
      <c r="V47" s="4" t="s">
        <v>93</v>
      </c>
      <c r="W47" s="1"/>
    </row>
    <row r="48" spans="1:23" ht="23.25">
      <c r="A48" s="1"/>
      <c r="B48" s="54" t="s">
        <v>32</v>
      </c>
      <c r="C48" s="55"/>
      <c r="D48" s="55"/>
      <c r="E48" s="55"/>
      <c r="F48" s="55"/>
      <c r="G48" s="55"/>
      <c r="H48" s="8"/>
      <c r="I48" s="9"/>
      <c r="J48" s="50"/>
      <c r="K48" s="11" t="s">
        <v>1</v>
      </c>
      <c r="L48" s="11"/>
      <c r="M48" s="11"/>
      <c r="N48" s="11"/>
      <c r="O48" s="11"/>
      <c r="P48" s="12" t="s">
        <v>2</v>
      </c>
      <c r="Q48" s="11"/>
      <c r="R48" s="11"/>
      <c r="S48" s="11"/>
      <c r="T48" s="12" t="s">
        <v>34</v>
      </c>
      <c r="U48" s="11"/>
      <c r="V48" s="13"/>
      <c r="W48" s="1"/>
    </row>
    <row r="49" spans="1:23" ht="23.25">
      <c r="A49" s="1"/>
      <c r="B49" s="14" t="s">
        <v>33</v>
      </c>
      <c r="C49" s="15"/>
      <c r="D49" s="15"/>
      <c r="E49" s="15"/>
      <c r="F49" s="15"/>
      <c r="G49" s="16"/>
      <c r="H49" s="17"/>
      <c r="I49" s="2"/>
      <c r="J49" s="48"/>
      <c r="K49" s="19"/>
      <c r="L49" s="20"/>
      <c r="M49" s="21"/>
      <c r="N49" s="22"/>
      <c r="O49" s="23"/>
      <c r="P49" s="24"/>
      <c r="Q49" s="19"/>
      <c r="R49" s="25"/>
      <c r="S49" s="23"/>
      <c r="T49" s="23"/>
      <c r="U49" s="26" t="s">
        <v>3</v>
      </c>
      <c r="V49" s="27"/>
      <c r="W49" s="1"/>
    </row>
    <row r="50" spans="1:23" ht="23.25">
      <c r="A50" s="1"/>
      <c r="B50" s="17"/>
      <c r="C50" s="28"/>
      <c r="D50" s="28"/>
      <c r="E50" s="28"/>
      <c r="F50" s="29"/>
      <c r="G50" s="28"/>
      <c r="H50" s="17"/>
      <c r="I50" s="30" t="s">
        <v>4</v>
      </c>
      <c r="J50" s="48"/>
      <c r="K50" s="31" t="s">
        <v>5</v>
      </c>
      <c r="L50" s="32" t="s">
        <v>6</v>
      </c>
      <c r="M50" s="33" t="s">
        <v>5</v>
      </c>
      <c r="N50" s="22" t="s">
        <v>7</v>
      </c>
      <c r="O50" s="20"/>
      <c r="P50" s="34" t="s">
        <v>8</v>
      </c>
      <c r="Q50" s="31" t="s">
        <v>9</v>
      </c>
      <c r="R50" s="25" t="s">
        <v>29</v>
      </c>
      <c r="S50" s="23"/>
      <c r="T50" s="23"/>
      <c r="U50" s="23"/>
      <c r="V50" s="32"/>
      <c r="W50" s="1"/>
    </row>
    <row r="51" spans="1:23" ht="23.25">
      <c r="A51" s="1"/>
      <c r="B51" s="35" t="s">
        <v>23</v>
      </c>
      <c r="C51" s="35" t="s">
        <v>24</v>
      </c>
      <c r="D51" s="35" t="s">
        <v>25</v>
      </c>
      <c r="E51" s="35" t="s">
        <v>26</v>
      </c>
      <c r="F51" s="35" t="s">
        <v>27</v>
      </c>
      <c r="G51" s="35" t="s">
        <v>28</v>
      </c>
      <c r="H51" s="17"/>
      <c r="I51" s="30"/>
      <c r="J51" s="48"/>
      <c r="K51" s="31" t="s">
        <v>10</v>
      </c>
      <c r="L51" s="32" t="s">
        <v>11</v>
      </c>
      <c r="M51" s="33" t="s">
        <v>12</v>
      </c>
      <c r="N51" s="22" t="s">
        <v>13</v>
      </c>
      <c r="O51" s="32" t="s">
        <v>14</v>
      </c>
      <c r="P51" s="34" t="s">
        <v>15</v>
      </c>
      <c r="Q51" s="31" t="s">
        <v>16</v>
      </c>
      <c r="R51" s="25" t="s">
        <v>30</v>
      </c>
      <c r="S51" s="22" t="s">
        <v>14</v>
      </c>
      <c r="T51" s="22" t="s">
        <v>17</v>
      </c>
      <c r="U51" s="22" t="s">
        <v>18</v>
      </c>
      <c r="V51" s="32" t="s">
        <v>19</v>
      </c>
      <c r="W51" s="1"/>
    </row>
    <row r="52" spans="1:23" ht="23.25">
      <c r="A52" s="1"/>
      <c r="B52" s="36"/>
      <c r="C52" s="36"/>
      <c r="D52" s="36"/>
      <c r="E52" s="36"/>
      <c r="F52" s="36"/>
      <c r="G52" s="36"/>
      <c r="H52" s="36"/>
      <c r="I52" s="37"/>
      <c r="J52" s="51"/>
      <c r="K52" s="39"/>
      <c r="L52" s="40"/>
      <c r="M52" s="41"/>
      <c r="N52" s="42"/>
      <c r="O52" s="43"/>
      <c r="P52" s="44" t="s">
        <v>20</v>
      </c>
      <c r="Q52" s="39"/>
      <c r="R52" s="45"/>
      <c r="S52" s="43"/>
      <c r="T52" s="43"/>
      <c r="U52" s="43"/>
      <c r="V52" s="46"/>
      <c r="W52" s="1"/>
    </row>
    <row r="53" spans="1:23" ht="23.25">
      <c r="A53" s="2"/>
      <c r="B53" s="47"/>
      <c r="C53" s="47"/>
      <c r="D53" s="47"/>
      <c r="E53" s="47"/>
      <c r="F53" s="47"/>
      <c r="G53" s="47"/>
      <c r="H53" s="60"/>
      <c r="I53" s="61"/>
      <c r="J53" s="62"/>
      <c r="K53" s="82"/>
      <c r="L53" s="20"/>
      <c r="M53" s="82"/>
      <c r="N53" s="20"/>
      <c r="O53" s="20"/>
      <c r="P53" s="82"/>
      <c r="Q53" s="82"/>
      <c r="R53" s="82"/>
      <c r="S53" s="20"/>
      <c r="T53" s="20"/>
      <c r="U53" s="20"/>
      <c r="V53" s="20"/>
      <c r="W53" s="1"/>
    </row>
    <row r="54" spans="1:23" ht="23.25">
      <c r="A54" s="2"/>
      <c r="B54" s="86" t="s">
        <v>42</v>
      </c>
      <c r="C54" s="86" t="s">
        <v>47</v>
      </c>
      <c r="D54" s="86" t="s">
        <v>49</v>
      </c>
      <c r="E54" s="35" t="s">
        <v>51</v>
      </c>
      <c r="F54" s="35" t="s">
        <v>53</v>
      </c>
      <c r="G54" s="35" t="s">
        <v>56</v>
      </c>
      <c r="H54" s="60"/>
      <c r="I54" s="61" t="s">
        <v>57</v>
      </c>
      <c r="J54" s="62"/>
      <c r="K54" s="82"/>
      <c r="L54" s="20"/>
      <c r="M54" s="82"/>
      <c r="N54" s="20"/>
      <c r="O54" s="20"/>
      <c r="P54" s="82"/>
      <c r="Q54" s="82"/>
      <c r="R54" s="82"/>
      <c r="S54" s="20"/>
      <c r="T54" s="20"/>
      <c r="U54" s="20"/>
      <c r="V54" s="20"/>
      <c r="W54" s="1"/>
    </row>
    <row r="55" spans="1:23" ht="23.25">
      <c r="A55" s="2"/>
      <c r="B55" s="35"/>
      <c r="C55" s="35"/>
      <c r="D55" s="35"/>
      <c r="E55" s="35"/>
      <c r="F55" s="35"/>
      <c r="G55" s="35"/>
      <c r="H55" s="60"/>
      <c r="I55" s="61" t="s">
        <v>58</v>
      </c>
      <c r="J55" s="62"/>
      <c r="K55" s="82"/>
      <c r="L55" s="82"/>
      <c r="M55" s="82"/>
      <c r="N55" s="20"/>
      <c r="O55" s="20"/>
      <c r="P55" s="82"/>
      <c r="Q55" s="82"/>
      <c r="R55" s="82"/>
      <c r="S55" s="20"/>
      <c r="T55" s="20"/>
      <c r="U55" s="20"/>
      <c r="V55" s="20"/>
      <c r="W55" s="1"/>
    </row>
    <row r="56" spans="1:23" ht="23.25">
      <c r="A56" s="2"/>
      <c r="B56" s="35"/>
      <c r="C56" s="35"/>
      <c r="D56" s="35"/>
      <c r="E56" s="35"/>
      <c r="F56" s="35"/>
      <c r="G56" s="35"/>
      <c r="H56" s="60"/>
      <c r="I56" s="61" t="s">
        <v>44</v>
      </c>
      <c r="J56" s="62"/>
      <c r="K56" s="82">
        <v>231829.9</v>
      </c>
      <c r="L56" s="20">
        <v>50493.2</v>
      </c>
      <c r="M56" s="82">
        <v>136337.2</v>
      </c>
      <c r="N56" s="20"/>
      <c r="O56" s="20">
        <f>SUM(K56:N56)</f>
        <v>418660.3</v>
      </c>
      <c r="P56" s="82"/>
      <c r="Q56" s="82"/>
      <c r="R56" s="82"/>
      <c r="S56" s="20">
        <f>SUM(P56:R56)</f>
        <v>0</v>
      </c>
      <c r="T56" s="20">
        <f>+O56+S56</f>
        <v>418660.3</v>
      </c>
      <c r="U56" s="20">
        <f>(+O56/T56)*100</f>
        <v>100</v>
      </c>
      <c r="V56" s="20">
        <f>(+S56/T56)*100</f>
        <v>0</v>
      </c>
      <c r="W56" s="1"/>
    </row>
    <row r="57" spans="1:23" ht="23.25">
      <c r="A57" s="2"/>
      <c r="B57" s="35"/>
      <c r="C57" s="35"/>
      <c r="D57" s="35"/>
      <c r="E57" s="35"/>
      <c r="F57" s="35"/>
      <c r="G57" s="35"/>
      <c r="H57" s="60"/>
      <c r="I57" s="61" t="s">
        <v>45</v>
      </c>
      <c r="J57" s="62"/>
      <c r="K57" s="82">
        <v>442185.3</v>
      </c>
      <c r="L57" s="82">
        <v>90153.4</v>
      </c>
      <c r="M57" s="82">
        <v>112332.8</v>
      </c>
      <c r="N57" s="82"/>
      <c r="O57" s="82">
        <f>SUM(K57:N57)</f>
        <v>644671.5</v>
      </c>
      <c r="P57" s="82"/>
      <c r="Q57" s="82"/>
      <c r="R57" s="82"/>
      <c r="S57" s="82">
        <f>SUM(P57:R57)</f>
        <v>0</v>
      </c>
      <c r="T57" s="82">
        <f>+O57+S57</f>
        <v>644671.5</v>
      </c>
      <c r="U57" s="82">
        <f>(+O57/T57)*100</f>
        <v>100</v>
      </c>
      <c r="V57" s="82">
        <f>(+S57/T57)*100</f>
        <v>0</v>
      </c>
      <c r="W57" s="1"/>
    </row>
    <row r="58" spans="1:23" ht="23.25">
      <c r="A58" s="2"/>
      <c r="B58" s="35"/>
      <c r="C58" s="35"/>
      <c r="D58" s="35"/>
      <c r="E58" s="35"/>
      <c r="F58" s="35"/>
      <c r="G58" s="35"/>
      <c r="H58" s="60"/>
      <c r="I58" s="61" t="s">
        <v>46</v>
      </c>
      <c r="J58" s="62"/>
      <c r="K58" s="82">
        <f>(+K57/K56)*100</f>
        <v>190.73695843374819</v>
      </c>
      <c r="L58" s="20">
        <f>(+L57/L56)*100</f>
        <v>178.5456259456719</v>
      </c>
      <c r="M58" s="82">
        <f>(+M57/M56)*100</f>
        <v>82.39335999272392</v>
      </c>
      <c r="N58" s="20"/>
      <c r="O58" s="20">
        <f>(+O57/O56)*100</f>
        <v>153.98438781991032</v>
      </c>
      <c r="P58" s="82"/>
      <c r="Q58" s="82"/>
      <c r="R58" s="82"/>
      <c r="S58" s="20"/>
      <c r="T58" s="20">
        <f>(+T57/T56)*100</f>
        <v>153.98438781991032</v>
      </c>
      <c r="U58" s="20"/>
      <c r="V58" s="20"/>
      <c r="W58" s="1"/>
    </row>
    <row r="59" spans="1:23" ht="23.25">
      <c r="A59" s="2"/>
      <c r="B59" s="35"/>
      <c r="C59" s="35"/>
      <c r="D59" s="35"/>
      <c r="E59" s="35"/>
      <c r="F59" s="86"/>
      <c r="G59" s="35"/>
      <c r="H59" s="60"/>
      <c r="I59" s="61"/>
      <c r="J59" s="62"/>
      <c r="K59" s="82"/>
      <c r="L59" s="20"/>
      <c r="M59" s="82"/>
      <c r="N59" s="20"/>
      <c r="O59" s="20"/>
      <c r="P59" s="82"/>
      <c r="Q59" s="82"/>
      <c r="R59" s="82"/>
      <c r="S59" s="20"/>
      <c r="T59" s="20"/>
      <c r="U59" s="20"/>
      <c r="V59" s="20"/>
      <c r="W59" s="1"/>
    </row>
    <row r="60" spans="1:23" ht="23.25">
      <c r="A60" s="2"/>
      <c r="B60" s="35"/>
      <c r="C60" s="35" t="s">
        <v>59</v>
      </c>
      <c r="D60" s="35"/>
      <c r="E60" s="35"/>
      <c r="F60" s="35"/>
      <c r="G60" s="35"/>
      <c r="H60" s="60"/>
      <c r="I60" s="61" t="s">
        <v>60</v>
      </c>
      <c r="J60" s="62"/>
      <c r="K60" s="82"/>
      <c r="L60" s="20"/>
      <c r="M60" s="82"/>
      <c r="N60" s="20"/>
      <c r="O60" s="20"/>
      <c r="P60" s="82"/>
      <c r="Q60" s="82"/>
      <c r="R60" s="82"/>
      <c r="S60" s="20"/>
      <c r="T60" s="20"/>
      <c r="U60" s="20"/>
      <c r="V60" s="20"/>
      <c r="W60" s="1"/>
    </row>
    <row r="61" spans="1:23" ht="23.25">
      <c r="A61" s="2"/>
      <c r="B61" s="35"/>
      <c r="C61" s="35"/>
      <c r="D61" s="35"/>
      <c r="E61" s="35"/>
      <c r="F61" s="35"/>
      <c r="G61" s="35"/>
      <c r="H61" s="60"/>
      <c r="I61" s="61" t="s">
        <v>44</v>
      </c>
      <c r="J61" s="62"/>
      <c r="K61" s="82">
        <f aca="true" t="shared" si="8" ref="K61:M62">+K76+K88+K106</f>
        <v>1179260</v>
      </c>
      <c r="L61" s="20">
        <f t="shared" si="8"/>
        <v>363932.4</v>
      </c>
      <c r="M61" s="82">
        <f t="shared" si="8"/>
        <v>187359.3</v>
      </c>
      <c r="N61" s="20"/>
      <c r="O61" s="20">
        <f>SUM(K61:N61)</f>
        <v>1730551.7</v>
      </c>
      <c r="P61" s="82">
        <f aca="true" t="shared" si="9" ref="P61:R62">+P76+P88+P106</f>
        <v>0</v>
      </c>
      <c r="Q61" s="82">
        <f t="shared" si="9"/>
        <v>0</v>
      </c>
      <c r="R61" s="82">
        <f t="shared" si="9"/>
        <v>0</v>
      </c>
      <c r="S61" s="20">
        <f>SUM(P61:R61)</f>
        <v>0</v>
      </c>
      <c r="T61" s="20">
        <f>+O61+S61</f>
        <v>1730551.7</v>
      </c>
      <c r="U61" s="20">
        <f>(+O61/T61)*100</f>
        <v>100</v>
      </c>
      <c r="V61" s="20">
        <f>(+S61/T61)*100</f>
        <v>0</v>
      </c>
      <c r="W61" s="1"/>
    </row>
    <row r="62" spans="1:23" ht="23.25">
      <c r="A62" s="2"/>
      <c r="B62" s="35"/>
      <c r="C62" s="35"/>
      <c r="D62" s="35"/>
      <c r="E62" s="35"/>
      <c r="F62" s="35"/>
      <c r="G62" s="35"/>
      <c r="H62" s="60"/>
      <c r="I62" s="61" t="s">
        <v>45</v>
      </c>
      <c r="J62" s="62"/>
      <c r="K62" s="82">
        <f t="shared" si="8"/>
        <v>2187204.9999999995</v>
      </c>
      <c r="L62" s="82">
        <f t="shared" si="8"/>
        <v>674793.7</v>
      </c>
      <c r="M62" s="82">
        <f t="shared" si="8"/>
        <v>141209.8</v>
      </c>
      <c r="N62" s="82"/>
      <c r="O62" s="82">
        <f>SUM(K62:N62)</f>
        <v>3003208.499999999</v>
      </c>
      <c r="P62" s="82">
        <f t="shared" si="9"/>
        <v>0</v>
      </c>
      <c r="Q62" s="82">
        <f t="shared" si="9"/>
        <v>0</v>
      </c>
      <c r="R62" s="82">
        <f t="shared" si="9"/>
        <v>0</v>
      </c>
      <c r="S62" s="82">
        <f>SUM(P62:R62)</f>
        <v>0</v>
      </c>
      <c r="T62" s="82">
        <f>+O62+S62</f>
        <v>3003208.499999999</v>
      </c>
      <c r="U62" s="82">
        <f>(+O62/T62)*100</f>
        <v>100</v>
      </c>
      <c r="V62" s="82">
        <f>(+S62/T62)*100</f>
        <v>0</v>
      </c>
      <c r="W62" s="1"/>
    </row>
    <row r="63" spans="1:23" ht="23.25">
      <c r="A63" s="2"/>
      <c r="B63" s="35"/>
      <c r="C63" s="35"/>
      <c r="D63" s="35"/>
      <c r="E63" s="35"/>
      <c r="F63" s="35"/>
      <c r="G63" s="35"/>
      <c r="H63" s="60"/>
      <c r="I63" s="61" t="s">
        <v>46</v>
      </c>
      <c r="J63" s="62"/>
      <c r="K63" s="82">
        <f>(+K62/K61)*100</f>
        <v>185.47266930108708</v>
      </c>
      <c r="L63" s="20">
        <f>(+L62/L61)*100</f>
        <v>185.4173192603901</v>
      </c>
      <c r="M63" s="82">
        <f>(+M62/M61)*100</f>
        <v>75.36844981807683</v>
      </c>
      <c r="N63" s="20"/>
      <c r="O63" s="20">
        <f>(+O62/O61)*100</f>
        <v>173.54052467776603</v>
      </c>
      <c r="P63" s="82"/>
      <c r="Q63" s="82"/>
      <c r="R63" s="82"/>
      <c r="S63" s="20"/>
      <c r="T63" s="20">
        <f>(+T62/T61)*100</f>
        <v>173.54052467776603</v>
      </c>
      <c r="U63" s="20"/>
      <c r="V63" s="20"/>
      <c r="W63" s="1"/>
    </row>
    <row r="64" spans="1:23" ht="23.25">
      <c r="A64" s="2"/>
      <c r="B64" s="35"/>
      <c r="C64" s="35"/>
      <c r="D64" s="35"/>
      <c r="E64" s="35"/>
      <c r="F64" s="86"/>
      <c r="G64" s="35"/>
      <c r="H64" s="60"/>
      <c r="I64" s="61"/>
      <c r="J64" s="62"/>
      <c r="K64" s="82"/>
      <c r="L64" s="20"/>
      <c r="M64" s="82"/>
      <c r="N64" s="20"/>
      <c r="O64" s="20"/>
      <c r="P64" s="82"/>
      <c r="Q64" s="82"/>
      <c r="R64" s="82"/>
      <c r="S64" s="20"/>
      <c r="T64" s="20"/>
      <c r="U64" s="20"/>
      <c r="V64" s="20"/>
      <c r="W64" s="1"/>
    </row>
    <row r="65" spans="1:23" ht="23.25">
      <c r="A65" s="2"/>
      <c r="B65" s="35"/>
      <c r="C65" s="35"/>
      <c r="D65" s="35" t="s">
        <v>49</v>
      </c>
      <c r="E65" s="35"/>
      <c r="F65" s="35"/>
      <c r="G65" s="35"/>
      <c r="H65" s="60"/>
      <c r="I65" s="61" t="s">
        <v>50</v>
      </c>
      <c r="J65" s="62"/>
      <c r="K65" s="82"/>
      <c r="L65" s="20"/>
      <c r="M65" s="82"/>
      <c r="N65" s="20"/>
      <c r="O65" s="20"/>
      <c r="P65" s="82"/>
      <c r="Q65" s="82"/>
      <c r="R65" s="82"/>
      <c r="S65" s="20"/>
      <c r="T65" s="20"/>
      <c r="U65" s="20"/>
      <c r="V65" s="20"/>
      <c r="W65" s="1"/>
    </row>
    <row r="66" spans="1:23" ht="23.25">
      <c r="A66" s="2"/>
      <c r="B66" s="35"/>
      <c r="C66" s="35"/>
      <c r="D66" s="35"/>
      <c r="E66" s="35"/>
      <c r="F66" s="35"/>
      <c r="G66" s="35"/>
      <c r="H66" s="60"/>
      <c r="I66" s="61" t="s">
        <v>44</v>
      </c>
      <c r="J66" s="62"/>
      <c r="K66" s="82">
        <f aca="true" t="shared" si="10" ref="K66:M67">+K71</f>
        <v>1179260</v>
      </c>
      <c r="L66" s="20">
        <f t="shared" si="10"/>
        <v>363932.4</v>
      </c>
      <c r="M66" s="82">
        <f t="shared" si="10"/>
        <v>187359.3</v>
      </c>
      <c r="N66" s="20"/>
      <c r="O66" s="20">
        <f>SUM(K66:N66)</f>
        <v>1730551.7</v>
      </c>
      <c r="P66" s="82"/>
      <c r="Q66" s="82"/>
      <c r="R66" s="82">
        <f>+R71</f>
        <v>0</v>
      </c>
      <c r="S66" s="20">
        <f>SUM(P66:R66)</f>
        <v>0</v>
      </c>
      <c r="T66" s="20">
        <f>+O66+S66</f>
        <v>1730551.7</v>
      </c>
      <c r="U66" s="20">
        <f>(+O66/T66)*100</f>
        <v>100</v>
      </c>
      <c r="V66" s="20">
        <f>(+S66/T66)*100</f>
        <v>0</v>
      </c>
      <c r="W66" s="1"/>
    </row>
    <row r="67" spans="1:23" ht="23.25">
      <c r="A67" s="2"/>
      <c r="B67" s="52"/>
      <c r="C67" s="87"/>
      <c r="D67" s="87"/>
      <c r="E67" s="87"/>
      <c r="F67" s="87"/>
      <c r="G67" s="87"/>
      <c r="H67" s="61"/>
      <c r="I67" s="61" t="s">
        <v>45</v>
      </c>
      <c r="J67" s="62"/>
      <c r="K67" s="82">
        <f t="shared" si="10"/>
        <v>2187204.9999999995</v>
      </c>
      <c r="L67" s="20">
        <f t="shared" si="10"/>
        <v>674793.7</v>
      </c>
      <c r="M67" s="82">
        <f t="shared" si="10"/>
        <v>141209.8</v>
      </c>
      <c r="N67" s="20"/>
      <c r="O67" s="20">
        <f>SUM(K67:N67)</f>
        <v>3003208.499999999</v>
      </c>
      <c r="P67" s="82"/>
      <c r="Q67" s="82"/>
      <c r="R67" s="82">
        <f>+R72</f>
        <v>0</v>
      </c>
      <c r="S67" s="20">
        <f>SUM(P67:R67)</f>
        <v>0</v>
      </c>
      <c r="T67" s="20">
        <f>+O67+S67</f>
        <v>3003208.499999999</v>
      </c>
      <c r="U67" s="20">
        <f>(+O67/T67)*100</f>
        <v>100</v>
      </c>
      <c r="V67" s="20">
        <f>(+S67/T67)*100</f>
        <v>0</v>
      </c>
      <c r="W67" s="1"/>
    </row>
    <row r="68" spans="1:23" ht="23.25">
      <c r="A68" s="2"/>
      <c r="B68" s="35"/>
      <c r="C68" s="35"/>
      <c r="D68" s="35"/>
      <c r="E68" s="35"/>
      <c r="F68" s="35"/>
      <c r="G68" s="35"/>
      <c r="H68" s="60"/>
      <c r="I68" s="61" t="s">
        <v>46</v>
      </c>
      <c r="J68" s="62"/>
      <c r="K68" s="82">
        <f>(+K67/K66)*100</f>
        <v>185.47266930108708</v>
      </c>
      <c r="L68" s="82">
        <f>(+L67/L66)*100</f>
        <v>185.4173192603901</v>
      </c>
      <c r="M68" s="82">
        <f>(+M67/M66)*100</f>
        <v>75.36844981807683</v>
      </c>
      <c r="N68" s="82"/>
      <c r="O68" s="82">
        <f>(+O67/O66)*100</f>
        <v>173.54052467776603</v>
      </c>
      <c r="P68" s="82"/>
      <c r="Q68" s="82"/>
      <c r="R68" s="82"/>
      <c r="S68" s="82"/>
      <c r="T68" s="82">
        <f>(+T67/T66)*100</f>
        <v>173.54052467776603</v>
      </c>
      <c r="U68" s="82"/>
      <c r="V68" s="82"/>
      <c r="W68" s="1"/>
    </row>
    <row r="69" spans="1:23" ht="23.25">
      <c r="A69" s="2"/>
      <c r="B69" s="35"/>
      <c r="C69" s="35"/>
      <c r="D69" s="35"/>
      <c r="E69" s="35"/>
      <c r="F69" s="35"/>
      <c r="G69" s="35"/>
      <c r="H69" s="60"/>
      <c r="I69" s="61"/>
      <c r="J69" s="62"/>
      <c r="K69" s="82"/>
      <c r="L69" s="20"/>
      <c r="M69" s="82"/>
      <c r="N69" s="20"/>
      <c r="O69" s="20"/>
      <c r="P69" s="82"/>
      <c r="Q69" s="82"/>
      <c r="R69" s="82"/>
      <c r="S69" s="20"/>
      <c r="T69" s="20"/>
      <c r="U69" s="20"/>
      <c r="V69" s="20"/>
      <c r="W69" s="1"/>
    </row>
    <row r="70" spans="1:23" ht="23.25">
      <c r="A70" s="2"/>
      <c r="B70" s="35"/>
      <c r="C70" s="35"/>
      <c r="D70" s="35"/>
      <c r="E70" s="35" t="s">
        <v>51</v>
      </c>
      <c r="F70" s="86"/>
      <c r="G70" s="35"/>
      <c r="H70" s="60"/>
      <c r="I70" s="61" t="s">
        <v>52</v>
      </c>
      <c r="J70" s="62"/>
      <c r="K70" s="82"/>
      <c r="L70" s="20"/>
      <c r="M70" s="82"/>
      <c r="N70" s="20"/>
      <c r="O70" s="20"/>
      <c r="P70" s="82"/>
      <c r="Q70" s="82"/>
      <c r="R70" s="82"/>
      <c r="S70" s="20"/>
      <c r="T70" s="20"/>
      <c r="U70" s="20"/>
      <c r="V70" s="20"/>
      <c r="W70" s="1"/>
    </row>
    <row r="71" spans="1:23" ht="23.25">
      <c r="A71" s="2"/>
      <c r="B71" s="35"/>
      <c r="C71" s="35"/>
      <c r="D71" s="35"/>
      <c r="E71" s="35"/>
      <c r="F71" s="35"/>
      <c r="G71" s="35"/>
      <c r="H71" s="60"/>
      <c r="I71" s="61" t="s">
        <v>44</v>
      </c>
      <c r="J71" s="62"/>
      <c r="K71" s="82">
        <f aca="true" t="shared" si="11" ref="K71:M72">+K76+K88+K106</f>
        <v>1179260</v>
      </c>
      <c r="L71" s="20">
        <f t="shared" si="11"/>
        <v>363932.4</v>
      </c>
      <c r="M71" s="82">
        <f t="shared" si="11"/>
        <v>187359.3</v>
      </c>
      <c r="N71" s="20"/>
      <c r="O71" s="20">
        <f>SUM(K71:N71)</f>
        <v>1730551.7</v>
      </c>
      <c r="P71" s="82"/>
      <c r="Q71" s="82"/>
      <c r="R71" s="82">
        <f>+R76+R88+R106</f>
        <v>0</v>
      </c>
      <c r="S71" s="20">
        <f>SUM(P71:R71)</f>
        <v>0</v>
      </c>
      <c r="T71" s="20">
        <f>+O71+S71</f>
        <v>1730551.7</v>
      </c>
      <c r="U71" s="20">
        <f>(+O71/T71)*100</f>
        <v>100</v>
      </c>
      <c r="V71" s="20">
        <f>(+S71/T71)*100</f>
        <v>0</v>
      </c>
      <c r="W71" s="1"/>
    </row>
    <row r="72" spans="1:23" ht="23.25">
      <c r="A72" s="2"/>
      <c r="B72" s="35"/>
      <c r="C72" s="35"/>
      <c r="D72" s="35"/>
      <c r="E72" s="35"/>
      <c r="F72" s="35"/>
      <c r="G72" s="35"/>
      <c r="H72" s="60"/>
      <c r="I72" s="61" t="s">
        <v>45</v>
      </c>
      <c r="J72" s="62"/>
      <c r="K72" s="82">
        <f t="shared" si="11"/>
        <v>2187204.9999999995</v>
      </c>
      <c r="L72" s="20">
        <f t="shared" si="11"/>
        <v>674793.7</v>
      </c>
      <c r="M72" s="82">
        <f t="shared" si="11"/>
        <v>141209.8</v>
      </c>
      <c r="N72" s="20"/>
      <c r="O72" s="20">
        <f>SUM(K72:N72)</f>
        <v>3003208.499999999</v>
      </c>
      <c r="P72" s="82"/>
      <c r="Q72" s="82"/>
      <c r="R72" s="82">
        <f>+R77+R89+R107</f>
        <v>0</v>
      </c>
      <c r="S72" s="20">
        <f>SUM(P72:R72)</f>
        <v>0</v>
      </c>
      <c r="T72" s="20">
        <f>+O72+S72</f>
        <v>3003208.499999999</v>
      </c>
      <c r="U72" s="20">
        <f>(+O72/T72)*100</f>
        <v>100</v>
      </c>
      <c r="V72" s="20">
        <f>(+S72/T72)*100</f>
        <v>0</v>
      </c>
      <c r="W72" s="1"/>
    </row>
    <row r="73" spans="1:23" ht="23.25">
      <c r="A73" s="2"/>
      <c r="B73" s="35"/>
      <c r="C73" s="35"/>
      <c r="D73" s="35"/>
      <c r="E73" s="35"/>
      <c r="F73" s="35"/>
      <c r="G73" s="35"/>
      <c r="H73" s="60"/>
      <c r="I73" s="61" t="s">
        <v>46</v>
      </c>
      <c r="J73" s="62"/>
      <c r="K73" s="82">
        <f>(+K72/K71)*100</f>
        <v>185.47266930108708</v>
      </c>
      <c r="L73" s="82">
        <f>(+L72/L71)*100</f>
        <v>185.4173192603901</v>
      </c>
      <c r="M73" s="82">
        <f>(+M72/M71)*100</f>
        <v>75.36844981807683</v>
      </c>
      <c r="N73" s="82"/>
      <c r="O73" s="82">
        <f>(+O72/O71)*100</f>
        <v>173.54052467776603</v>
      </c>
      <c r="P73" s="82"/>
      <c r="Q73" s="82"/>
      <c r="R73" s="82"/>
      <c r="S73" s="82"/>
      <c r="T73" s="82">
        <f>(+T72/T71)*100</f>
        <v>173.54052467776603</v>
      </c>
      <c r="U73" s="82"/>
      <c r="V73" s="82"/>
      <c r="W73" s="1"/>
    </row>
    <row r="74" spans="1:23" ht="23.25">
      <c r="A74" s="2"/>
      <c r="B74" s="35"/>
      <c r="C74" s="35"/>
      <c r="D74" s="35"/>
      <c r="E74" s="35"/>
      <c r="F74" s="35"/>
      <c r="G74" s="35"/>
      <c r="H74" s="60"/>
      <c r="I74" s="61"/>
      <c r="J74" s="62"/>
      <c r="K74" s="82"/>
      <c r="L74" s="20"/>
      <c r="M74" s="82"/>
      <c r="N74" s="20"/>
      <c r="O74" s="20"/>
      <c r="P74" s="82"/>
      <c r="Q74" s="82"/>
      <c r="R74" s="82"/>
      <c r="S74" s="20"/>
      <c r="T74" s="20"/>
      <c r="U74" s="20"/>
      <c r="V74" s="20"/>
      <c r="W74" s="1"/>
    </row>
    <row r="75" spans="1:23" ht="23.25">
      <c r="A75" s="2"/>
      <c r="B75" s="35"/>
      <c r="C75" s="35"/>
      <c r="D75" s="35"/>
      <c r="E75" s="35"/>
      <c r="F75" s="86" t="s">
        <v>61</v>
      </c>
      <c r="G75" s="35"/>
      <c r="H75" s="60"/>
      <c r="I75" s="61" t="s">
        <v>62</v>
      </c>
      <c r="J75" s="62"/>
      <c r="K75" s="82"/>
      <c r="L75" s="20"/>
      <c r="M75" s="82"/>
      <c r="N75" s="20"/>
      <c r="O75" s="20"/>
      <c r="P75" s="82"/>
      <c r="Q75" s="82"/>
      <c r="R75" s="82"/>
      <c r="S75" s="20"/>
      <c r="T75" s="20"/>
      <c r="U75" s="20"/>
      <c r="V75" s="20"/>
      <c r="W75" s="1"/>
    </row>
    <row r="76" spans="1:23" ht="23.25">
      <c r="A76" s="2"/>
      <c r="B76" s="52"/>
      <c r="C76" s="35"/>
      <c r="D76" s="35"/>
      <c r="E76" s="35"/>
      <c r="F76" s="35"/>
      <c r="G76" s="35"/>
      <c r="H76" s="60"/>
      <c r="I76" s="61" t="s">
        <v>44</v>
      </c>
      <c r="J76" s="62"/>
      <c r="K76" s="82">
        <f aca="true" t="shared" si="12" ref="K76:M77">+K82</f>
        <v>1151383.9</v>
      </c>
      <c r="L76" s="20">
        <f t="shared" si="12"/>
        <v>360805.9</v>
      </c>
      <c r="M76" s="82">
        <f t="shared" si="12"/>
        <v>185374.2</v>
      </c>
      <c r="N76" s="20"/>
      <c r="O76" s="20">
        <f>SUM(K76:N76)</f>
        <v>1697563.9999999998</v>
      </c>
      <c r="P76" s="82">
        <f aca="true" t="shared" si="13" ref="P76:R77">+P82</f>
        <v>0</v>
      </c>
      <c r="Q76" s="82">
        <f t="shared" si="13"/>
        <v>0</v>
      </c>
      <c r="R76" s="82">
        <f t="shared" si="13"/>
        <v>0</v>
      </c>
      <c r="S76" s="20">
        <f>SUM(P76:R76)</f>
        <v>0</v>
      </c>
      <c r="T76" s="20">
        <f>+O76+S76</f>
        <v>1697563.9999999998</v>
      </c>
      <c r="U76" s="20">
        <f>(+O76/T76)*100</f>
        <v>100</v>
      </c>
      <c r="V76" s="20">
        <f>(+S76/T76)*100</f>
        <v>0</v>
      </c>
      <c r="W76" s="1"/>
    </row>
    <row r="77" spans="1:23" ht="23.25">
      <c r="A77" s="2"/>
      <c r="B77" s="52"/>
      <c r="C77" s="35"/>
      <c r="D77" s="35"/>
      <c r="E77" s="35"/>
      <c r="F77" s="35"/>
      <c r="G77" s="35"/>
      <c r="H77" s="60"/>
      <c r="I77" s="61" t="s">
        <v>45</v>
      </c>
      <c r="J77" s="62"/>
      <c r="K77" s="82">
        <f t="shared" si="12"/>
        <v>2112462.4</v>
      </c>
      <c r="L77" s="20">
        <f t="shared" si="12"/>
        <v>671034.1</v>
      </c>
      <c r="M77" s="82">
        <f t="shared" si="12"/>
        <v>139616.5</v>
      </c>
      <c r="N77" s="20"/>
      <c r="O77" s="20">
        <f>SUM(K77:N77)</f>
        <v>2923113</v>
      </c>
      <c r="P77" s="82">
        <f t="shared" si="13"/>
        <v>0</v>
      </c>
      <c r="Q77" s="82">
        <f t="shared" si="13"/>
        <v>0</v>
      </c>
      <c r="R77" s="82">
        <f t="shared" si="13"/>
        <v>0</v>
      </c>
      <c r="S77" s="20">
        <f>SUM(P77:R77)</f>
        <v>0</v>
      </c>
      <c r="T77" s="20">
        <f>+O77+S77</f>
        <v>2923113</v>
      </c>
      <c r="U77" s="20">
        <f>(+O77/T77)*100</f>
        <v>100</v>
      </c>
      <c r="V77" s="20">
        <f>(+S77/T77)*100</f>
        <v>0</v>
      </c>
      <c r="W77" s="1"/>
    </row>
    <row r="78" spans="1:23" ht="23.25">
      <c r="A78" s="2"/>
      <c r="B78" s="52"/>
      <c r="C78" s="35"/>
      <c r="D78" s="35"/>
      <c r="E78" s="35"/>
      <c r="F78" s="35"/>
      <c r="G78" s="35"/>
      <c r="H78" s="60"/>
      <c r="I78" s="61" t="s">
        <v>46</v>
      </c>
      <c r="J78" s="62"/>
      <c r="K78" s="82">
        <f>(+K77/K76)*100</f>
        <v>183.47159448729482</v>
      </c>
      <c r="L78" s="82">
        <f>(+L77/L76)*100</f>
        <v>185.98201969535418</v>
      </c>
      <c r="M78" s="82">
        <f>(+M77/M76)*100</f>
        <v>75.31603642793873</v>
      </c>
      <c r="N78" s="82"/>
      <c r="O78" s="82">
        <f>(+O77/O76)*100</f>
        <v>172.19456821657388</v>
      </c>
      <c r="P78" s="82"/>
      <c r="Q78" s="82"/>
      <c r="R78" s="82"/>
      <c r="S78" s="82"/>
      <c r="T78" s="82">
        <f>(+T77/T76)*100</f>
        <v>172.19456821657388</v>
      </c>
      <c r="U78" s="82"/>
      <c r="V78" s="82"/>
      <c r="W78" s="1"/>
    </row>
    <row r="79" spans="1:23" ht="23.25">
      <c r="A79" s="2"/>
      <c r="B79" s="52"/>
      <c r="C79" s="87"/>
      <c r="D79" s="87"/>
      <c r="E79" s="87"/>
      <c r="F79" s="87"/>
      <c r="G79" s="87"/>
      <c r="H79" s="61"/>
      <c r="I79" s="61"/>
      <c r="J79" s="62"/>
      <c r="K79" s="18"/>
      <c r="L79" s="18"/>
      <c r="M79" s="18"/>
      <c r="N79" s="18"/>
      <c r="O79" s="18"/>
      <c r="P79" s="18"/>
      <c r="Q79" s="18"/>
      <c r="R79" s="18"/>
      <c r="S79" s="18"/>
      <c r="T79" s="18"/>
      <c r="U79" s="18"/>
      <c r="V79" s="18"/>
      <c r="W79" s="1"/>
    </row>
    <row r="80" spans="1:23" ht="23.25">
      <c r="A80" s="2"/>
      <c r="B80" s="52"/>
      <c r="C80" s="87"/>
      <c r="D80" s="87"/>
      <c r="E80" s="87"/>
      <c r="F80" s="88"/>
      <c r="G80" s="87" t="s">
        <v>56</v>
      </c>
      <c r="H80" s="61"/>
      <c r="I80" s="61" t="s">
        <v>57</v>
      </c>
      <c r="J80" s="62"/>
      <c r="K80" s="18"/>
      <c r="L80" s="18"/>
      <c r="M80" s="18"/>
      <c r="N80" s="18"/>
      <c r="O80" s="18"/>
      <c r="P80" s="18"/>
      <c r="Q80" s="18"/>
      <c r="R80" s="18"/>
      <c r="S80" s="18"/>
      <c r="T80" s="18"/>
      <c r="U80" s="18"/>
      <c r="V80" s="18"/>
      <c r="W80" s="1"/>
    </row>
    <row r="81" spans="1:23" ht="23.25">
      <c r="A81" s="2"/>
      <c r="B81" s="52"/>
      <c r="C81" s="52"/>
      <c r="D81" s="52"/>
      <c r="E81" s="52"/>
      <c r="F81" s="52"/>
      <c r="G81" s="52"/>
      <c r="H81" s="60"/>
      <c r="I81" s="61" t="s">
        <v>58</v>
      </c>
      <c r="J81" s="62"/>
      <c r="K81" s="82"/>
      <c r="L81" s="20"/>
      <c r="M81" s="82"/>
      <c r="N81" s="20"/>
      <c r="O81" s="20"/>
      <c r="P81" s="82"/>
      <c r="Q81" s="82"/>
      <c r="R81" s="82"/>
      <c r="S81" s="20"/>
      <c r="T81" s="20"/>
      <c r="U81" s="20"/>
      <c r="V81" s="20"/>
      <c r="W81" s="1"/>
    </row>
    <row r="82" spans="1:23" ht="23.25">
      <c r="A82" s="2"/>
      <c r="B82" s="52"/>
      <c r="C82" s="52"/>
      <c r="D82" s="52"/>
      <c r="E82" s="52"/>
      <c r="F82" s="52"/>
      <c r="G82" s="52"/>
      <c r="H82" s="60"/>
      <c r="I82" s="61" t="s">
        <v>44</v>
      </c>
      <c r="J82" s="62"/>
      <c r="K82" s="82">
        <v>1151383.9</v>
      </c>
      <c r="L82" s="20">
        <v>360805.9</v>
      </c>
      <c r="M82" s="82">
        <v>185374.2</v>
      </c>
      <c r="N82" s="20"/>
      <c r="O82" s="20">
        <f>SUM(K82:N82)</f>
        <v>1697563.9999999998</v>
      </c>
      <c r="P82" s="82"/>
      <c r="Q82" s="82"/>
      <c r="R82" s="82"/>
      <c r="S82" s="20"/>
      <c r="T82" s="20">
        <f>+O82+S82</f>
        <v>1697563.9999999998</v>
      </c>
      <c r="U82" s="20">
        <f>(+O82/T82)*100</f>
        <v>100</v>
      </c>
      <c r="V82" s="20">
        <f>(+S82/T82)*100</f>
        <v>0</v>
      </c>
      <c r="W82" s="1"/>
    </row>
    <row r="83" spans="1:23" ht="23.25">
      <c r="A83" s="2"/>
      <c r="B83" s="52"/>
      <c r="C83" s="87"/>
      <c r="D83" s="87"/>
      <c r="E83" s="87"/>
      <c r="F83" s="87"/>
      <c r="G83" s="87"/>
      <c r="H83" s="61"/>
      <c r="I83" s="61" t="s">
        <v>45</v>
      </c>
      <c r="J83" s="62"/>
      <c r="K83" s="82">
        <v>2112462.4</v>
      </c>
      <c r="L83" s="82">
        <v>671034.1</v>
      </c>
      <c r="M83" s="82">
        <v>139616.5</v>
      </c>
      <c r="N83" s="82"/>
      <c r="O83" s="82">
        <f>SUM(K83:N83)</f>
        <v>2923113</v>
      </c>
      <c r="P83" s="82"/>
      <c r="Q83" s="82"/>
      <c r="R83" s="82"/>
      <c r="S83" s="82"/>
      <c r="T83" s="82">
        <f>+O83+S83</f>
        <v>2923113</v>
      </c>
      <c r="U83" s="82">
        <f>(+O83/T83)*100</f>
        <v>100</v>
      </c>
      <c r="V83" s="82">
        <f>(+S83/T83)*100</f>
        <v>0</v>
      </c>
      <c r="W83" s="1"/>
    </row>
    <row r="84" spans="1:23" ht="23.25">
      <c r="A84" s="2"/>
      <c r="B84" s="52"/>
      <c r="C84" s="52"/>
      <c r="D84" s="52"/>
      <c r="E84" s="52"/>
      <c r="F84" s="52"/>
      <c r="G84" s="52"/>
      <c r="H84" s="60"/>
      <c r="I84" s="61" t="s">
        <v>46</v>
      </c>
      <c r="J84" s="62"/>
      <c r="K84" s="82">
        <f>(+K83/K82)*100</f>
        <v>183.47159448729482</v>
      </c>
      <c r="L84" s="20">
        <f>(+L83/L82)*100</f>
        <v>185.98201969535418</v>
      </c>
      <c r="M84" s="82">
        <f>(+M83/M82)*100</f>
        <v>75.31603642793873</v>
      </c>
      <c r="N84" s="20"/>
      <c r="O84" s="20">
        <f>(+O83/O82)*100</f>
        <v>172.19456821657388</v>
      </c>
      <c r="P84" s="82"/>
      <c r="Q84" s="82"/>
      <c r="R84" s="82"/>
      <c r="S84" s="20"/>
      <c r="T84" s="20">
        <f>(+T83/T82)*100</f>
        <v>172.19456821657388</v>
      </c>
      <c r="U84" s="20"/>
      <c r="V84" s="20"/>
      <c r="W84" s="1"/>
    </row>
    <row r="85" spans="1:23" ht="23.25">
      <c r="A85" s="2"/>
      <c r="B85" s="52"/>
      <c r="C85" s="52"/>
      <c r="D85" s="52"/>
      <c r="E85" s="52"/>
      <c r="F85" s="52"/>
      <c r="G85" s="52"/>
      <c r="H85" s="60"/>
      <c r="I85" s="61"/>
      <c r="J85" s="62"/>
      <c r="K85" s="82"/>
      <c r="L85" s="20"/>
      <c r="M85" s="82"/>
      <c r="N85" s="20"/>
      <c r="O85" s="20"/>
      <c r="P85" s="82"/>
      <c r="Q85" s="82"/>
      <c r="R85" s="82"/>
      <c r="S85" s="20"/>
      <c r="T85" s="20"/>
      <c r="U85" s="20"/>
      <c r="V85" s="20"/>
      <c r="W85" s="1"/>
    </row>
    <row r="86" spans="1:23" ht="23.25">
      <c r="A86" s="2"/>
      <c r="B86" s="52"/>
      <c r="C86" s="52"/>
      <c r="D86" s="52"/>
      <c r="E86" s="52"/>
      <c r="F86" s="52" t="s">
        <v>63</v>
      </c>
      <c r="G86" s="52"/>
      <c r="H86" s="60"/>
      <c r="I86" s="61" t="s">
        <v>64</v>
      </c>
      <c r="J86" s="62"/>
      <c r="K86" s="82"/>
      <c r="L86" s="20"/>
      <c r="M86" s="82"/>
      <c r="N86" s="20"/>
      <c r="O86" s="20"/>
      <c r="P86" s="82"/>
      <c r="Q86" s="82"/>
      <c r="R86" s="82"/>
      <c r="S86" s="20"/>
      <c r="T86" s="20"/>
      <c r="U86" s="20"/>
      <c r="V86" s="20"/>
      <c r="W86" s="1"/>
    </row>
    <row r="87" spans="1:23" ht="23.25">
      <c r="A87" s="2"/>
      <c r="B87" s="52"/>
      <c r="C87" s="52"/>
      <c r="D87" s="52"/>
      <c r="E87" s="52"/>
      <c r="F87" s="52"/>
      <c r="G87" s="52"/>
      <c r="H87" s="60"/>
      <c r="I87" s="61" t="s">
        <v>65</v>
      </c>
      <c r="J87" s="62"/>
      <c r="K87" s="82"/>
      <c r="L87" s="20"/>
      <c r="M87" s="82"/>
      <c r="N87" s="20"/>
      <c r="O87" s="20"/>
      <c r="P87" s="82"/>
      <c r="Q87" s="82"/>
      <c r="R87" s="82"/>
      <c r="S87" s="20"/>
      <c r="T87" s="20"/>
      <c r="U87" s="20"/>
      <c r="V87" s="20"/>
      <c r="W87" s="1"/>
    </row>
    <row r="88" spans="1:23" ht="23.25">
      <c r="A88" s="2"/>
      <c r="B88" s="52"/>
      <c r="C88" s="52"/>
      <c r="D88" s="52"/>
      <c r="E88" s="52"/>
      <c r="F88" s="52"/>
      <c r="G88" s="52"/>
      <c r="H88" s="60"/>
      <c r="I88" s="61" t="s">
        <v>44</v>
      </c>
      <c r="J88" s="62"/>
      <c r="K88" s="82">
        <f aca="true" t="shared" si="14" ref="K88:M89">+K101</f>
        <v>2028.1</v>
      </c>
      <c r="L88" s="20">
        <f t="shared" si="14"/>
        <v>323.2</v>
      </c>
      <c r="M88" s="82">
        <f t="shared" si="14"/>
        <v>526.8</v>
      </c>
      <c r="N88" s="20"/>
      <c r="O88" s="20">
        <f>SUM(K88:N88)</f>
        <v>2878.0999999999995</v>
      </c>
      <c r="P88" s="82">
        <f aca="true" t="shared" si="15" ref="P88:R89">+P101</f>
        <v>0</v>
      </c>
      <c r="Q88" s="82">
        <f t="shared" si="15"/>
        <v>0</v>
      </c>
      <c r="R88" s="82">
        <f t="shared" si="15"/>
        <v>0</v>
      </c>
      <c r="S88" s="20">
        <f>SUM(P88:R88)</f>
        <v>0</v>
      </c>
      <c r="T88" s="20">
        <f>+O88+S88</f>
        <v>2878.0999999999995</v>
      </c>
      <c r="U88" s="20">
        <f>(+O88/T88)*100</f>
        <v>100</v>
      </c>
      <c r="V88" s="20">
        <f>(+S88/T88)*100</f>
        <v>0</v>
      </c>
      <c r="W88" s="1"/>
    </row>
    <row r="89" spans="1:23" ht="23.25">
      <c r="A89" s="2"/>
      <c r="B89" s="52"/>
      <c r="C89" s="52"/>
      <c r="D89" s="52"/>
      <c r="E89" s="52"/>
      <c r="F89" s="52"/>
      <c r="G89" s="52"/>
      <c r="H89" s="60"/>
      <c r="I89" s="61" t="s">
        <v>45</v>
      </c>
      <c r="J89" s="62"/>
      <c r="K89" s="82">
        <f t="shared" si="14"/>
        <v>3854.8</v>
      </c>
      <c r="L89" s="20">
        <f t="shared" si="14"/>
        <v>339</v>
      </c>
      <c r="M89" s="82">
        <f t="shared" si="14"/>
        <v>409.3</v>
      </c>
      <c r="N89" s="20"/>
      <c r="O89" s="20">
        <f>SUM(K89:N89)</f>
        <v>4603.1</v>
      </c>
      <c r="P89" s="82">
        <f t="shared" si="15"/>
        <v>0</v>
      </c>
      <c r="Q89" s="82">
        <f t="shared" si="15"/>
        <v>0</v>
      </c>
      <c r="R89" s="82">
        <f t="shared" si="15"/>
        <v>0</v>
      </c>
      <c r="S89" s="20">
        <f>SUM(P89:R89)</f>
        <v>0</v>
      </c>
      <c r="T89" s="20">
        <f>+O89+S89</f>
        <v>4603.1</v>
      </c>
      <c r="U89" s="20">
        <f>(+O89/T89)*100</f>
        <v>100</v>
      </c>
      <c r="V89" s="20">
        <f>(+S89/T89)*100</f>
        <v>0</v>
      </c>
      <c r="W89" s="1"/>
    </row>
    <row r="90" spans="1:23" ht="23.25">
      <c r="A90" s="2"/>
      <c r="B90" s="53"/>
      <c r="C90" s="53"/>
      <c r="D90" s="53"/>
      <c r="E90" s="53"/>
      <c r="F90" s="53"/>
      <c r="G90" s="53"/>
      <c r="H90" s="66"/>
      <c r="I90" s="67" t="s">
        <v>46</v>
      </c>
      <c r="J90" s="68"/>
      <c r="K90" s="84">
        <f>(+K89/K88)*100</f>
        <v>190.06952319905332</v>
      </c>
      <c r="L90" s="59">
        <f>(+L89/L88)*100</f>
        <v>104.88861386138615</v>
      </c>
      <c r="M90" s="84">
        <f>(+M89/M88)*100</f>
        <v>77.69552012148824</v>
      </c>
      <c r="N90" s="59"/>
      <c r="O90" s="59">
        <f>(+O89/O88)*100</f>
        <v>159.93537403147914</v>
      </c>
      <c r="P90" s="84"/>
      <c r="Q90" s="84"/>
      <c r="R90" s="84"/>
      <c r="S90" s="59"/>
      <c r="T90" s="59">
        <f>(+T89/T88)*100</f>
        <v>159.93537403147914</v>
      </c>
      <c r="U90" s="59"/>
      <c r="V90" s="59"/>
      <c r="W90" s="1"/>
    </row>
    <row r="91" spans="1:23" ht="23.25">
      <c r="A91" s="71"/>
      <c r="B91" s="71"/>
      <c r="C91" s="71"/>
      <c r="D91" s="71"/>
      <c r="E91" s="71"/>
      <c r="F91" s="71"/>
      <c r="G91" s="78"/>
      <c r="H91" s="69"/>
      <c r="I91" s="69"/>
      <c r="J91" s="69"/>
      <c r="K91" s="79"/>
      <c r="L91" s="79"/>
      <c r="M91" s="79"/>
      <c r="N91" s="79"/>
      <c r="O91" s="79"/>
      <c r="P91" s="79"/>
      <c r="Q91" s="79"/>
      <c r="R91" s="79"/>
      <c r="S91" s="79"/>
      <c r="T91" s="79"/>
      <c r="U91" s="75"/>
      <c r="V91" s="75"/>
      <c r="W91" s="70"/>
    </row>
    <row r="92" spans="1:23" ht="23.25">
      <c r="A92" s="1"/>
      <c r="B92" s="49"/>
      <c r="C92" s="49"/>
      <c r="D92" s="49"/>
      <c r="E92" s="49"/>
      <c r="F92" s="49"/>
      <c r="G92" s="2"/>
      <c r="H92" s="2"/>
      <c r="I92" s="2"/>
      <c r="J92" s="2"/>
      <c r="K92" s="1"/>
      <c r="L92" s="1"/>
      <c r="M92" s="1"/>
      <c r="N92" s="1"/>
      <c r="O92" s="1"/>
      <c r="P92" s="1"/>
      <c r="Q92" s="1"/>
      <c r="R92" s="1"/>
      <c r="S92" s="4"/>
      <c r="T92" s="4"/>
      <c r="U92" s="4"/>
      <c r="V92" s="4" t="s">
        <v>94</v>
      </c>
      <c r="W92" s="1"/>
    </row>
    <row r="93" spans="1:23" ht="23.25">
      <c r="A93" s="1"/>
      <c r="B93" s="54" t="s">
        <v>32</v>
      </c>
      <c r="C93" s="55"/>
      <c r="D93" s="55"/>
      <c r="E93" s="55"/>
      <c r="F93" s="55"/>
      <c r="G93" s="55"/>
      <c r="H93" s="8"/>
      <c r="I93" s="9"/>
      <c r="J93" s="50"/>
      <c r="K93" s="11" t="s">
        <v>1</v>
      </c>
      <c r="L93" s="11"/>
      <c r="M93" s="11"/>
      <c r="N93" s="11"/>
      <c r="O93" s="11"/>
      <c r="P93" s="12" t="s">
        <v>2</v>
      </c>
      <c r="Q93" s="11"/>
      <c r="R93" s="11"/>
      <c r="S93" s="11"/>
      <c r="T93" s="12" t="s">
        <v>34</v>
      </c>
      <c r="U93" s="11"/>
      <c r="V93" s="13"/>
      <c r="W93" s="1"/>
    </row>
    <row r="94" spans="1:23" ht="23.25">
      <c r="A94" s="1"/>
      <c r="B94" s="14" t="s">
        <v>33</v>
      </c>
      <c r="C94" s="15"/>
      <c r="D94" s="15"/>
      <c r="E94" s="15"/>
      <c r="F94" s="15"/>
      <c r="G94" s="16"/>
      <c r="H94" s="17"/>
      <c r="I94" s="2"/>
      <c r="J94" s="48"/>
      <c r="K94" s="19"/>
      <c r="L94" s="20"/>
      <c r="M94" s="21"/>
      <c r="N94" s="22"/>
      <c r="O94" s="23"/>
      <c r="P94" s="24"/>
      <c r="Q94" s="19"/>
      <c r="R94" s="25"/>
      <c r="S94" s="23"/>
      <c r="T94" s="23"/>
      <c r="U94" s="26" t="s">
        <v>3</v>
      </c>
      <c r="V94" s="27"/>
      <c r="W94" s="1"/>
    </row>
    <row r="95" spans="1:23" ht="23.25">
      <c r="A95" s="1"/>
      <c r="B95" s="17"/>
      <c r="C95" s="28"/>
      <c r="D95" s="28"/>
      <c r="E95" s="28"/>
      <c r="F95" s="29"/>
      <c r="G95" s="28"/>
      <c r="H95" s="17"/>
      <c r="I95" s="30" t="s">
        <v>4</v>
      </c>
      <c r="J95" s="48"/>
      <c r="K95" s="31" t="s">
        <v>5</v>
      </c>
      <c r="L95" s="32" t="s">
        <v>6</v>
      </c>
      <c r="M95" s="33" t="s">
        <v>5</v>
      </c>
      <c r="N95" s="22" t="s">
        <v>7</v>
      </c>
      <c r="O95" s="20"/>
      <c r="P95" s="34" t="s">
        <v>8</v>
      </c>
      <c r="Q95" s="31" t="s">
        <v>9</v>
      </c>
      <c r="R95" s="25" t="s">
        <v>29</v>
      </c>
      <c r="S95" s="23"/>
      <c r="T95" s="23"/>
      <c r="U95" s="23"/>
      <c r="V95" s="32"/>
      <c r="W95" s="1"/>
    </row>
    <row r="96" spans="1:23" ht="23.25">
      <c r="A96" s="1"/>
      <c r="B96" s="35" t="s">
        <v>23</v>
      </c>
      <c r="C96" s="35" t="s">
        <v>24</v>
      </c>
      <c r="D96" s="35" t="s">
        <v>25</v>
      </c>
      <c r="E96" s="35" t="s">
        <v>26</v>
      </c>
      <c r="F96" s="35" t="s">
        <v>27</v>
      </c>
      <c r="G96" s="35" t="s">
        <v>28</v>
      </c>
      <c r="H96" s="17"/>
      <c r="I96" s="30"/>
      <c r="J96" s="48"/>
      <c r="K96" s="31" t="s">
        <v>10</v>
      </c>
      <c r="L96" s="32" t="s">
        <v>11</v>
      </c>
      <c r="M96" s="33" t="s">
        <v>12</v>
      </c>
      <c r="N96" s="22" t="s">
        <v>13</v>
      </c>
      <c r="O96" s="32" t="s">
        <v>14</v>
      </c>
      <c r="P96" s="34" t="s">
        <v>15</v>
      </c>
      <c r="Q96" s="31" t="s">
        <v>16</v>
      </c>
      <c r="R96" s="25" t="s">
        <v>30</v>
      </c>
      <c r="S96" s="22" t="s">
        <v>14</v>
      </c>
      <c r="T96" s="22" t="s">
        <v>17</v>
      </c>
      <c r="U96" s="22" t="s">
        <v>18</v>
      </c>
      <c r="V96" s="32" t="s">
        <v>19</v>
      </c>
      <c r="W96" s="1"/>
    </row>
    <row r="97" spans="1:23" ht="23.25">
      <c r="A97" s="1"/>
      <c r="B97" s="36"/>
      <c r="C97" s="36"/>
      <c r="D97" s="36"/>
      <c r="E97" s="36"/>
      <c r="F97" s="36"/>
      <c r="G97" s="36"/>
      <c r="H97" s="36"/>
      <c r="I97" s="37"/>
      <c r="J97" s="51"/>
      <c r="K97" s="39"/>
      <c r="L97" s="40"/>
      <c r="M97" s="41"/>
      <c r="N97" s="42"/>
      <c r="O97" s="43"/>
      <c r="P97" s="44" t="s">
        <v>20</v>
      </c>
      <c r="Q97" s="39"/>
      <c r="R97" s="45"/>
      <c r="S97" s="43"/>
      <c r="T97" s="43"/>
      <c r="U97" s="43"/>
      <c r="V97" s="46"/>
      <c r="W97" s="1"/>
    </row>
    <row r="98" spans="1:23" ht="23.25">
      <c r="A98" s="2"/>
      <c r="B98" s="47"/>
      <c r="C98" s="47"/>
      <c r="D98" s="47"/>
      <c r="E98" s="47"/>
      <c r="F98" s="47"/>
      <c r="G98" s="47"/>
      <c r="H98" s="60"/>
      <c r="I98" s="61"/>
      <c r="J98" s="62"/>
      <c r="K98" s="82"/>
      <c r="L98" s="20"/>
      <c r="M98" s="82"/>
      <c r="N98" s="20"/>
      <c r="O98" s="20"/>
      <c r="P98" s="82"/>
      <c r="Q98" s="82"/>
      <c r="R98" s="82"/>
      <c r="S98" s="20"/>
      <c r="T98" s="20"/>
      <c r="U98" s="20"/>
      <c r="V98" s="20"/>
      <c r="W98" s="1"/>
    </row>
    <row r="99" spans="1:23" ht="23.25">
      <c r="A99" s="2"/>
      <c r="B99" s="35" t="s">
        <v>42</v>
      </c>
      <c r="C99" s="35" t="s">
        <v>59</v>
      </c>
      <c r="D99" s="35" t="s">
        <v>49</v>
      </c>
      <c r="E99" s="35" t="s">
        <v>51</v>
      </c>
      <c r="F99" s="35" t="s">
        <v>63</v>
      </c>
      <c r="G99" s="35" t="s">
        <v>56</v>
      </c>
      <c r="H99" s="60"/>
      <c r="I99" s="61" t="s">
        <v>57</v>
      </c>
      <c r="J99" s="62"/>
      <c r="K99" s="82"/>
      <c r="L99" s="20"/>
      <c r="M99" s="82"/>
      <c r="N99" s="20"/>
      <c r="O99" s="20"/>
      <c r="P99" s="82"/>
      <c r="Q99" s="82"/>
      <c r="R99" s="82"/>
      <c r="S99" s="20"/>
      <c r="T99" s="20"/>
      <c r="U99" s="20"/>
      <c r="V99" s="20"/>
      <c r="W99" s="1"/>
    </row>
    <row r="100" spans="1:23" ht="23.25">
      <c r="A100" s="2"/>
      <c r="B100" s="35"/>
      <c r="C100" s="35"/>
      <c r="D100" s="35"/>
      <c r="E100" s="35"/>
      <c r="F100" s="35"/>
      <c r="G100" s="35"/>
      <c r="H100" s="60"/>
      <c r="I100" s="61" t="s">
        <v>58</v>
      </c>
      <c r="J100" s="62"/>
      <c r="K100" s="82"/>
      <c r="L100" s="20"/>
      <c r="M100" s="82"/>
      <c r="N100" s="20"/>
      <c r="O100" s="20"/>
      <c r="P100" s="82"/>
      <c r="Q100" s="82"/>
      <c r="R100" s="82"/>
      <c r="S100" s="20"/>
      <c r="T100" s="20"/>
      <c r="U100" s="20"/>
      <c r="V100" s="20"/>
      <c r="W100" s="1"/>
    </row>
    <row r="101" spans="1:23" ht="23.25">
      <c r="A101" s="2"/>
      <c r="B101" s="35"/>
      <c r="C101" s="35"/>
      <c r="D101" s="35"/>
      <c r="E101" s="35"/>
      <c r="F101" s="35"/>
      <c r="G101" s="35"/>
      <c r="H101" s="60"/>
      <c r="I101" s="61" t="s">
        <v>44</v>
      </c>
      <c r="J101" s="62"/>
      <c r="K101" s="82">
        <v>2028.1</v>
      </c>
      <c r="L101" s="20">
        <v>323.2</v>
      </c>
      <c r="M101" s="82">
        <v>526.8</v>
      </c>
      <c r="N101" s="20"/>
      <c r="O101" s="20">
        <f>SUM(K101:N101)</f>
        <v>2878.0999999999995</v>
      </c>
      <c r="P101" s="82"/>
      <c r="Q101" s="82"/>
      <c r="R101" s="82"/>
      <c r="S101" s="20">
        <f>SUM(P101:R101)</f>
        <v>0</v>
      </c>
      <c r="T101" s="20">
        <f>+O101+S101</f>
        <v>2878.0999999999995</v>
      </c>
      <c r="U101" s="20">
        <f>(+O101/T101)*100</f>
        <v>100</v>
      </c>
      <c r="V101" s="20">
        <f>(+S101/T101)*100</f>
        <v>0</v>
      </c>
      <c r="W101" s="1"/>
    </row>
    <row r="102" spans="1:23" ht="23.25">
      <c r="A102" s="2"/>
      <c r="B102" s="35"/>
      <c r="C102" s="35"/>
      <c r="D102" s="35"/>
      <c r="E102" s="35"/>
      <c r="F102" s="35"/>
      <c r="G102" s="35"/>
      <c r="H102" s="60"/>
      <c r="I102" s="61" t="s">
        <v>45</v>
      </c>
      <c r="J102" s="62"/>
      <c r="K102" s="82">
        <v>3854.8</v>
      </c>
      <c r="L102" s="20">
        <v>339</v>
      </c>
      <c r="M102" s="82">
        <v>409.3</v>
      </c>
      <c r="N102" s="20"/>
      <c r="O102" s="20">
        <f>SUM(K102:N102)</f>
        <v>4603.1</v>
      </c>
      <c r="P102" s="82"/>
      <c r="Q102" s="82"/>
      <c r="R102" s="82"/>
      <c r="S102" s="20">
        <f>SUM(P102:R102)</f>
        <v>0</v>
      </c>
      <c r="T102" s="20">
        <f>+O102+S102</f>
        <v>4603.1</v>
      </c>
      <c r="U102" s="20">
        <f>(+O102/T102)*100</f>
        <v>100</v>
      </c>
      <c r="V102" s="20">
        <f>(+S102/T102)*100</f>
        <v>0</v>
      </c>
      <c r="W102" s="1"/>
    </row>
    <row r="103" spans="1:23" ht="23.25">
      <c r="A103" s="2"/>
      <c r="B103" s="35"/>
      <c r="C103" s="35"/>
      <c r="D103" s="35"/>
      <c r="E103" s="35"/>
      <c r="F103" s="35"/>
      <c r="G103" s="35"/>
      <c r="H103" s="60"/>
      <c r="I103" s="61" t="s">
        <v>46</v>
      </c>
      <c r="J103" s="62"/>
      <c r="K103" s="82">
        <f>(+K102/K101)*100</f>
        <v>190.06952319905332</v>
      </c>
      <c r="L103" s="20">
        <f>(+L102/L101)*100</f>
        <v>104.88861386138615</v>
      </c>
      <c r="M103" s="82">
        <f>(+M102/M101)*100</f>
        <v>77.69552012148824</v>
      </c>
      <c r="N103" s="20"/>
      <c r="O103" s="20">
        <f>(+O102/O101)*100</f>
        <v>159.93537403147914</v>
      </c>
      <c r="P103" s="82"/>
      <c r="Q103" s="82"/>
      <c r="R103" s="82"/>
      <c r="S103" s="20"/>
      <c r="T103" s="20">
        <f>(+T102/T101)*100</f>
        <v>159.93537403147914</v>
      </c>
      <c r="U103" s="20"/>
      <c r="V103" s="20"/>
      <c r="W103" s="1"/>
    </row>
    <row r="104" spans="1:23" ht="23.25">
      <c r="A104" s="2"/>
      <c r="B104" s="35"/>
      <c r="C104" s="35"/>
      <c r="D104" s="35"/>
      <c r="E104" s="35"/>
      <c r="F104" s="35"/>
      <c r="G104" s="35"/>
      <c r="H104" s="60"/>
      <c r="I104" s="61"/>
      <c r="J104" s="62"/>
      <c r="K104" s="82"/>
      <c r="L104" s="20"/>
      <c r="M104" s="82"/>
      <c r="N104" s="20"/>
      <c r="O104" s="20"/>
      <c r="P104" s="82"/>
      <c r="Q104" s="82"/>
      <c r="R104" s="82"/>
      <c r="S104" s="20"/>
      <c r="T104" s="20"/>
      <c r="U104" s="20"/>
      <c r="V104" s="20"/>
      <c r="W104" s="1"/>
    </row>
    <row r="105" spans="1:23" ht="23.25">
      <c r="A105" s="2"/>
      <c r="B105" s="35"/>
      <c r="C105" s="35"/>
      <c r="D105" s="35"/>
      <c r="E105" s="35"/>
      <c r="F105" s="35" t="s">
        <v>66</v>
      </c>
      <c r="G105" s="35"/>
      <c r="H105" s="60"/>
      <c r="I105" s="61" t="s">
        <v>67</v>
      </c>
      <c r="J105" s="62"/>
      <c r="K105" s="82"/>
      <c r="L105" s="20"/>
      <c r="M105" s="82"/>
      <c r="N105" s="20"/>
      <c r="O105" s="20"/>
      <c r="P105" s="82"/>
      <c r="Q105" s="82"/>
      <c r="R105" s="82"/>
      <c r="S105" s="20"/>
      <c r="T105" s="20"/>
      <c r="U105" s="20"/>
      <c r="V105" s="20"/>
      <c r="W105" s="1"/>
    </row>
    <row r="106" spans="1:23" ht="23.25">
      <c r="A106" s="2"/>
      <c r="B106" s="35"/>
      <c r="C106" s="35"/>
      <c r="D106" s="35"/>
      <c r="E106" s="35"/>
      <c r="F106" s="35"/>
      <c r="G106" s="35"/>
      <c r="H106" s="60"/>
      <c r="I106" s="61" t="s">
        <v>44</v>
      </c>
      <c r="J106" s="62"/>
      <c r="K106" s="82">
        <f aca="true" t="shared" si="16" ref="K106:M107">+K112</f>
        <v>25848</v>
      </c>
      <c r="L106" s="20">
        <f t="shared" si="16"/>
        <v>2803.3</v>
      </c>
      <c r="M106" s="82">
        <f t="shared" si="16"/>
        <v>1458.3</v>
      </c>
      <c r="N106" s="20"/>
      <c r="O106" s="20">
        <f>SUM(K106:N106)</f>
        <v>30109.6</v>
      </c>
      <c r="P106" s="82">
        <f aca="true" t="shared" si="17" ref="P106:R107">+P112</f>
        <v>0</v>
      </c>
      <c r="Q106" s="82">
        <f t="shared" si="17"/>
        <v>0</v>
      </c>
      <c r="R106" s="82">
        <f t="shared" si="17"/>
        <v>0</v>
      </c>
      <c r="S106" s="20">
        <f>SUM(P106:R106)</f>
        <v>0</v>
      </c>
      <c r="T106" s="20">
        <f>+O106+S106</f>
        <v>30109.6</v>
      </c>
      <c r="U106" s="20">
        <f>(+O106/T106)*100</f>
        <v>100</v>
      </c>
      <c r="V106" s="20">
        <f>(+S106/T106)*100</f>
        <v>0</v>
      </c>
      <c r="W106" s="1"/>
    </row>
    <row r="107" spans="1:23" ht="23.25">
      <c r="A107" s="2"/>
      <c r="B107" s="35"/>
      <c r="C107" s="35"/>
      <c r="D107" s="35"/>
      <c r="E107" s="35"/>
      <c r="F107" s="35"/>
      <c r="G107" s="35"/>
      <c r="H107" s="60"/>
      <c r="I107" s="61" t="s">
        <v>45</v>
      </c>
      <c r="J107" s="62"/>
      <c r="K107" s="82">
        <f t="shared" si="16"/>
        <v>70887.8</v>
      </c>
      <c r="L107" s="20">
        <f t="shared" si="16"/>
        <v>3420.6</v>
      </c>
      <c r="M107" s="82">
        <f t="shared" si="16"/>
        <v>1184</v>
      </c>
      <c r="N107" s="20"/>
      <c r="O107" s="20">
        <f>SUM(K107:N107)</f>
        <v>75492.40000000001</v>
      </c>
      <c r="P107" s="82">
        <f t="shared" si="17"/>
        <v>0</v>
      </c>
      <c r="Q107" s="82">
        <f t="shared" si="17"/>
        <v>0</v>
      </c>
      <c r="R107" s="82">
        <f t="shared" si="17"/>
        <v>0</v>
      </c>
      <c r="S107" s="20">
        <f>SUM(P107:R107)</f>
        <v>0</v>
      </c>
      <c r="T107" s="20">
        <f>+O107+S107</f>
        <v>75492.40000000001</v>
      </c>
      <c r="U107" s="20">
        <f>(+O107/T107)*100</f>
        <v>100</v>
      </c>
      <c r="V107" s="20">
        <f>(+S107/T107)*100</f>
        <v>0</v>
      </c>
      <c r="W107" s="1"/>
    </row>
    <row r="108" spans="1:23" ht="23.25">
      <c r="A108" s="2"/>
      <c r="B108" s="35"/>
      <c r="C108" s="35"/>
      <c r="D108" s="35"/>
      <c r="E108" s="35"/>
      <c r="F108" s="35"/>
      <c r="G108" s="35"/>
      <c r="H108" s="60"/>
      <c r="I108" s="61" t="s">
        <v>46</v>
      </c>
      <c r="J108" s="62"/>
      <c r="K108" s="82">
        <f>(+K107/K106)*100</f>
        <v>274.24868461776543</v>
      </c>
      <c r="L108" s="20">
        <f>(+L107/L106)*100</f>
        <v>122.02047586772731</v>
      </c>
      <c r="M108" s="82">
        <f>(+M107/M106)*100</f>
        <v>81.19042720976479</v>
      </c>
      <c r="N108" s="20"/>
      <c r="O108" s="20">
        <f>(+O107/O106)*100</f>
        <v>250.72535005446773</v>
      </c>
      <c r="P108" s="82"/>
      <c r="Q108" s="82"/>
      <c r="R108" s="82"/>
      <c r="S108" s="20"/>
      <c r="T108" s="20">
        <f>(+T107/T106)*100</f>
        <v>250.72535005446773</v>
      </c>
      <c r="U108" s="20"/>
      <c r="V108" s="20"/>
      <c r="W108" s="1"/>
    </row>
    <row r="109" spans="1:23" ht="23.25">
      <c r="A109" s="2"/>
      <c r="B109" s="35"/>
      <c r="C109" s="35"/>
      <c r="D109" s="35"/>
      <c r="E109" s="35"/>
      <c r="F109" s="35"/>
      <c r="G109" s="35"/>
      <c r="H109" s="60"/>
      <c r="I109" s="61"/>
      <c r="J109" s="62"/>
      <c r="K109" s="82"/>
      <c r="L109" s="20"/>
      <c r="M109" s="82"/>
      <c r="N109" s="20"/>
      <c r="O109" s="20"/>
      <c r="P109" s="82"/>
      <c r="Q109" s="82"/>
      <c r="R109" s="82"/>
      <c r="S109" s="20"/>
      <c r="T109" s="20"/>
      <c r="U109" s="20"/>
      <c r="V109" s="20"/>
      <c r="W109" s="1"/>
    </row>
    <row r="110" spans="1:23" ht="23.25">
      <c r="A110" s="2"/>
      <c r="B110" s="35"/>
      <c r="C110" s="35"/>
      <c r="D110" s="35"/>
      <c r="E110" s="35"/>
      <c r="F110" s="35"/>
      <c r="G110" s="35" t="s">
        <v>56</v>
      </c>
      <c r="H110" s="60"/>
      <c r="I110" s="61" t="s">
        <v>57</v>
      </c>
      <c r="J110" s="62"/>
      <c r="K110" s="82"/>
      <c r="L110" s="20"/>
      <c r="M110" s="82"/>
      <c r="N110" s="20"/>
      <c r="O110" s="20"/>
      <c r="P110" s="82"/>
      <c r="Q110" s="82"/>
      <c r="R110" s="82"/>
      <c r="S110" s="20"/>
      <c r="T110" s="20"/>
      <c r="U110" s="20"/>
      <c r="V110" s="20"/>
      <c r="W110" s="1"/>
    </row>
    <row r="111" spans="1:23" ht="23.25">
      <c r="A111" s="2"/>
      <c r="B111" s="35"/>
      <c r="C111" s="35"/>
      <c r="D111" s="35"/>
      <c r="E111" s="35"/>
      <c r="F111" s="35"/>
      <c r="G111" s="35"/>
      <c r="H111" s="60"/>
      <c r="I111" s="61" t="s">
        <v>58</v>
      </c>
      <c r="J111" s="62"/>
      <c r="K111" s="82"/>
      <c r="L111" s="20"/>
      <c r="M111" s="82"/>
      <c r="N111" s="20"/>
      <c r="O111" s="20"/>
      <c r="P111" s="82"/>
      <c r="Q111" s="82"/>
      <c r="R111" s="82"/>
      <c r="S111" s="20"/>
      <c r="T111" s="20"/>
      <c r="U111" s="20"/>
      <c r="V111" s="20"/>
      <c r="W111" s="1"/>
    </row>
    <row r="112" spans="1:23" ht="23.25">
      <c r="A112" s="2"/>
      <c r="B112" s="52"/>
      <c r="C112" s="87"/>
      <c r="D112" s="87"/>
      <c r="E112" s="87"/>
      <c r="F112" s="87"/>
      <c r="G112" s="87"/>
      <c r="H112" s="61"/>
      <c r="I112" s="61" t="s">
        <v>44</v>
      </c>
      <c r="J112" s="62"/>
      <c r="K112" s="18">
        <v>25848</v>
      </c>
      <c r="L112" s="18">
        <v>2803.3</v>
      </c>
      <c r="M112" s="18">
        <v>1458.3</v>
      </c>
      <c r="N112" s="18"/>
      <c r="O112" s="18">
        <f>SUM(K112:N112)</f>
        <v>30109.6</v>
      </c>
      <c r="P112" s="18"/>
      <c r="Q112" s="18"/>
      <c r="R112" s="18"/>
      <c r="S112" s="18"/>
      <c r="T112" s="18">
        <f>+O112+S112</f>
        <v>30109.6</v>
      </c>
      <c r="U112" s="18">
        <f>(+O112/T112)*100</f>
        <v>100</v>
      </c>
      <c r="V112" s="18">
        <f>(+S112/T112)*100</f>
        <v>0</v>
      </c>
      <c r="W112" s="1"/>
    </row>
    <row r="113" spans="1:23" ht="23.25">
      <c r="A113" s="2"/>
      <c r="B113" s="35"/>
      <c r="C113" s="35"/>
      <c r="D113" s="35"/>
      <c r="E113" s="35"/>
      <c r="F113" s="35"/>
      <c r="G113" s="35"/>
      <c r="H113" s="60"/>
      <c r="I113" s="61" t="s">
        <v>45</v>
      </c>
      <c r="J113" s="62"/>
      <c r="K113" s="82">
        <v>70887.8</v>
      </c>
      <c r="L113" s="20">
        <v>3420.6</v>
      </c>
      <c r="M113" s="82">
        <v>1184</v>
      </c>
      <c r="N113" s="20"/>
      <c r="O113" s="20">
        <f>SUM(K113:N113)</f>
        <v>75492.40000000001</v>
      </c>
      <c r="P113" s="82"/>
      <c r="Q113" s="82"/>
      <c r="R113" s="82"/>
      <c r="S113" s="20"/>
      <c r="T113" s="20">
        <f>+O113+S113</f>
        <v>75492.40000000001</v>
      </c>
      <c r="U113" s="20">
        <f>(+O113/T113)*100</f>
        <v>100</v>
      </c>
      <c r="V113" s="20">
        <f>(+S113/T113)*100</f>
        <v>0</v>
      </c>
      <c r="W113" s="1"/>
    </row>
    <row r="114" spans="1:23" ht="23.25">
      <c r="A114" s="2"/>
      <c r="B114" s="35"/>
      <c r="C114" s="35"/>
      <c r="D114" s="35"/>
      <c r="E114" s="35"/>
      <c r="F114" s="35"/>
      <c r="G114" s="35"/>
      <c r="H114" s="60"/>
      <c r="I114" s="61" t="s">
        <v>46</v>
      </c>
      <c r="J114" s="62"/>
      <c r="K114" s="82">
        <f>(+K113/K112)*100</f>
        <v>274.24868461776543</v>
      </c>
      <c r="L114" s="20">
        <f>(+L113/L112)*100</f>
        <v>122.02047586772731</v>
      </c>
      <c r="M114" s="82">
        <f>(+M113/M112)*100</f>
        <v>81.19042720976479</v>
      </c>
      <c r="N114" s="20"/>
      <c r="O114" s="20">
        <f>(+O113/O112)*100</f>
        <v>250.72535005446773</v>
      </c>
      <c r="P114" s="82"/>
      <c r="Q114" s="82"/>
      <c r="R114" s="82"/>
      <c r="S114" s="20"/>
      <c r="T114" s="20">
        <f>(+T113/T112)*100</f>
        <v>250.72535005446773</v>
      </c>
      <c r="U114" s="20"/>
      <c r="V114" s="20"/>
      <c r="W114" s="1"/>
    </row>
    <row r="115" spans="1:23" ht="23.25">
      <c r="A115" s="2"/>
      <c r="B115" s="35"/>
      <c r="C115" s="35"/>
      <c r="D115" s="35"/>
      <c r="E115" s="35"/>
      <c r="F115" s="35"/>
      <c r="G115" s="35"/>
      <c r="H115" s="60"/>
      <c r="I115" s="61"/>
      <c r="J115" s="62"/>
      <c r="K115" s="82"/>
      <c r="L115" s="20"/>
      <c r="M115" s="82"/>
      <c r="N115" s="20"/>
      <c r="O115" s="20"/>
      <c r="P115" s="82"/>
      <c r="Q115" s="82"/>
      <c r="R115" s="82"/>
      <c r="S115" s="20"/>
      <c r="T115" s="20"/>
      <c r="U115" s="20"/>
      <c r="V115" s="20"/>
      <c r="W115" s="1"/>
    </row>
    <row r="116" spans="1:23" ht="23.25">
      <c r="A116" s="2"/>
      <c r="B116" s="35" t="s">
        <v>68</v>
      </c>
      <c r="C116" s="35"/>
      <c r="D116" s="35"/>
      <c r="E116" s="35"/>
      <c r="F116" s="35"/>
      <c r="G116" s="35"/>
      <c r="H116" s="60"/>
      <c r="I116" s="61" t="s">
        <v>69</v>
      </c>
      <c r="J116" s="62"/>
      <c r="K116" s="18"/>
      <c r="L116" s="18"/>
      <c r="M116" s="18"/>
      <c r="N116" s="18"/>
      <c r="O116" s="18"/>
      <c r="P116" s="18"/>
      <c r="Q116" s="18"/>
      <c r="R116" s="18"/>
      <c r="S116" s="18"/>
      <c r="T116" s="18"/>
      <c r="U116" s="18"/>
      <c r="V116" s="18"/>
      <c r="W116" s="1"/>
    </row>
    <row r="117" spans="1:23" ht="23.25">
      <c r="A117" s="2"/>
      <c r="B117" s="35"/>
      <c r="C117" s="35"/>
      <c r="D117" s="35"/>
      <c r="E117" s="35"/>
      <c r="F117" s="35"/>
      <c r="G117" s="35"/>
      <c r="H117" s="60"/>
      <c r="I117" s="61" t="s">
        <v>44</v>
      </c>
      <c r="J117" s="62"/>
      <c r="K117" s="82">
        <f aca="true" t="shared" si="18" ref="K117:M118">+K122+K201+K235</f>
        <v>449850.7</v>
      </c>
      <c r="L117" s="20">
        <f t="shared" si="18"/>
        <v>5213.6</v>
      </c>
      <c r="M117" s="82">
        <f t="shared" si="18"/>
        <v>4936089.4</v>
      </c>
      <c r="N117" s="20"/>
      <c r="O117" s="20">
        <f>SUM(K117:N117)</f>
        <v>5391153.7</v>
      </c>
      <c r="P117" s="82">
        <f>+P122</f>
        <v>0</v>
      </c>
      <c r="Q117" s="82">
        <f>+Q122</f>
        <v>0</v>
      </c>
      <c r="R117" s="82">
        <f>+R122+R201+R235</f>
        <v>171257.2</v>
      </c>
      <c r="S117" s="20">
        <f>SUM(P117:R117)</f>
        <v>171257.2</v>
      </c>
      <c r="T117" s="20">
        <f>+O117+S117</f>
        <v>5562410.9</v>
      </c>
      <c r="U117" s="20">
        <f>(+O117/T117)*100</f>
        <v>96.92116955976769</v>
      </c>
      <c r="V117" s="20">
        <f>(+S117/T117)*100</f>
        <v>3.07883044023231</v>
      </c>
      <c r="W117" s="1"/>
    </row>
    <row r="118" spans="1:23" ht="23.25">
      <c r="A118" s="2"/>
      <c r="B118" s="35"/>
      <c r="C118" s="35"/>
      <c r="D118" s="35"/>
      <c r="E118" s="35"/>
      <c r="F118" s="35"/>
      <c r="G118" s="35"/>
      <c r="H118" s="60"/>
      <c r="I118" s="61" t="s">
        <v>45</v>
      </c>
      <c r="J118" s="62"/>
      <c r="K118" s="82">
        <f t="shared" si="18"/>
        <v>497798.8</v>
      </c>
      <c r="L118" s="20">
        <f t="shared" si="18"/>
        <v>4738.3</v>
      </c>
      <c r="M118" s="82">
        <f t="shared" si="18"/>
        <v>6334143.199999999</v>
      </c>
      <c r="N118" s="20"/>
      <c r="O118" s="20">
        <f>SUM(K118:N118)</f>
        <v>6836680.299999999</v>
      </c>
      <c r="P118" s="82">
        <f>+P123</f>
        <v>0</v>
      </c>
      <c r="Q118" s="82">
        <f>+Q123</f>
        <v>0</v>
      </c>
      <c r="R118" s="82">
        <f>+R123+R202+R236</f>
        <v>503750.9</v>
      </c>
      <c r="S118" s="20">
        <f>SUM(P118:R118)</f>
        <v>503750.9</v>
      </c>
      <c r="T118" s="20">
        <f>+O118+S118</f>
        <v>7340431.199999999</v>
      </c>
      <c r="U118" s="20">
        <f>(+O118/T118)*100</f>
        <v>93.13731187889887</v>
      </c>
      <c r="V118" s="20">
        <f>(+S118/T118)*100</f>
        <v>6.862688121101115</v>
      </c>
      <c r="W118" s="1"/>
    </row>
    <row r="119" spans="1:23" ht="23.25">
      <c r="A119" s="2"/>
      <c r="B119" s="35"/>
      <c r="C119" s="35"/>
      <c r="D119" s="35"/>
      <c r="E119" s="35"/>
      <c r="F119" s="35"/>
      <c r="G119" s="35"/>
      <c r="H119" s="60"/>
      <c r="I119" s="61" t="s">
        <v>46</v>
      </c>
      <c r="J119" s="62"/>
      <c r="K119" s="82">
        <f>(+K118/K117)*100</f>
        <v>110.65866964306157</v>
      </c>
      <c r="L119" s="20">
        <f>(+L118/L117)*100</f>
        <v>90.88345864661655</v>
      </c>
      <c r="M119" s="82">
        <f>(+M118/M117)*100</f>
        <v>128.32310533111493</v>
      </c>
      <c r="N119" s="20"/>
      <c r="O119" s="20">
        <f aca="true" t="shared" si="19" ref="O119:T119">(+O118/O117)*100</f>
        <v>126.81293616243956</v>
      </c>
      <c r="P119" s="82"/>
      <c r="Q119" s="82"/>
      <c r="R119" s="82">
        <f t="shared" si="19"/>
        <v>294.14874235944535</v>
      </c>
      <c r="S119" s="20">
        <f t="shared" si="19"/>
        <v>294.14874235944535</v>
      </c>
      <c r="T119" s="20">
        <f t="shared" si="19"/>
        <v>131.96492190104112</v>
      </c>
      <c r="U119" s="20"/>
      <c r="V119" s="20"/>
      <c r="W119" s="1"/>
    </row>
    <row r="120" spans="1:23" ht="23.25">
      <c r="A120" s="2"/>
      <c r="B120" s="35"/>
      <c r="C120" s="35"/>
      <c r="D120" s="35"/>
      <c r="E120" s="35"/>
      <c r="F120" s="35"/>
      <c r="G120" s="35"/>
      <c r="H120" s="60"/>
      <c r="I120" s="69"/>
      <c r="J120" s="62"/>
      <c r="K120" s="82"/>
      <c r="L120" s="20"/>
      <c r="M120" s="82"/>
      <c r="N120" s="20"/>
      <c r="O120" s="20"/>
      <c r="P120" s="82"/>
      <c r="Q120" s="82"/>
      <c r="R120" s="82"/>
      <c r="S120" s="20"/>
      <c r="T120" s="20"/>
      <c r="U120" s="20"/>
      <c r="V120" s="20"/>
      <c r="W120" s="1"/>
    </row>
    <row r="121" spans="1:23" ht="23.25">
      <c r="A121" s="2"/>
      <c r="B121" s="52"/>
      <c r="C121" s="35" t="s">
        <v>59</v>
      </c>
      <c r="D121" s="35"/>
      <c r="E121" s="35"/>
      <c r="F121" s="35"/>
      <c r="G121" s="35"/>
      <c r="H121" s="60"/>
      <c r="I121" s="61" t="s">
        <v>70</v>
      </c>
      <c r="J121" s="62"/>
      <c r="K121" s="19"/>
      <c r="L121" s="20"/>
      <c r="M121" s="21"/>
      <c r="N121" s="23"/>
      <c r="O121" s="23"/>
      <c r="P121" s="24"/>
      <c r="Q121" s="19"/>
      <c r="R121" s="80"/>
      <c r="S121" s="23"/>
      <c r="T121" s="23"/>
      <c r="U121" s="23"/>
      <c r="V121" s="20"/>
      <c r="W121" s="1"/>
    </row>
    <row r="122" spans="1:23" ht="23.25">
      <c r="A122" s="2"/>
      <c r="B122" s="52"/>
      <c r="C122" s="35"/>
      <c r="D122" s="35"/>
      <c r="E122" s="35"/>
      <c r="F122" s="35"/>
      <c r="G122" s="35"/>
      <c r="H122" s="60"/>
      <c r="I122" s="61" t="s">
        <v>44</v>
      </c>
      <c r="J122" s="62"/>
      <c r="K122" s="19">
        <f aca="true" t="shared" si="20" ref="K122:M123">+K127</f>
        <v>449850.7</v>
      </c>
      <c r="L122" s="20">
        <f t="shared" si="20"/>
        <v>5213.6</v>
      </c>
      <c r="M122" s="21">
        <f t="shared" si="20"/>
        <v>4936089.4</v>
      </c>
      <c r="N122" s="23"/>
      <c r="O122" s="23">
        <f>SUM(K122:N122)</f>
        <v>5391153.7</v>
      </c>
      <c r="P122" s="24">
        <f aca="true" t="shared" si="21" ref="P122:R123">+P127</f>
        <v>0</v>
      </c>
      <c r="Q122" s="19">
        <f t="shared" si="21"/>
        <v>0</v>
      </c>
      <c r="R122" s="80">
        <f t="shared" si="21"/>
        <v>171257.2</v>
      </c>
      <c r="S122" s="23">
        <f>SUM(P122:R122)</f>
        <v>171257.2</v>
      </c>
      <c r="T122" s="23">
        <f>+O122+S122</f>
        <v>5562410.9</v>
      </c>
      <c r="U122" s="23">
        <f>(+O122/T122)*100</f>
        <v>96.92116955976769</v>
      </c>
      <c r="V122" s="20">
        <f>(+S122/T122)*100</f>
        <v>3.07883044023231</v>
      </c>
      <c r="W122" s="1"/>
    </row>
    <row r="123" spans="1:23" ht="23.25">
      <c r="A123" s="2"/>
      <c r="B123" s="52"/>
      <c r="C123" s="35"/>
      <c r="D123" s="35"/>
      <c r="E123" s="35"/>
      <c r="F123" s="35"/>
      <c r="G123" s="35"/>
      <c r="H123" s="60"/>
      <c r="I123" s="61" t="s">
        <v>45</v>
      </c>
      <c r="J123" s="62"/>
      <c r="K123" s="19">
        <f t="shared" si="20"/>
        <v>480963.2</v>
      </c>
      <c r="L123" s="20">
        <f t="shared" si="20"/>
        <v>4325.2</v>
      </c>
      <c r="M123" s="21">
        <f t="shared" si="20"/>
        <v>6177560</v>
      </c>
      <c r="N123" s="23"/>
      <c r="O123" s="23">
        <f>SUM(K123:N123)</f>
        <v>6662848.4</v>
      </c>
      <c r="P123" s="24">
        <f t="shared" si="21"/>
        <v>0</v>
      </c>
      <c r="Q123" s="19">
        <f t="shared" si="21"/>
        <v>0</v>
      </c>
      <c r="R123" s="80">
        <f t="shared" si="21"/>
        <v>503750.9</v>
      </c>
      <c r="S123" s="23">
        <f>SUM(P123:R123)</f>
        <v>503750.9</v>
      </c>
      <c r="T123" s="23">
        <f>+O123+S123</f>
        <v>7166599.300000001</v>
      </c>
      <c r="U123" s="23">
        <f>(+O123/T123)*100</f>
        <v>92.97085160042364</v>
      </c>
      <c r="V123" s="20">
        <f>(+S123/T123)*100</f>
        <v>7.029148399576352</v>
      </c>
      <c r="W123" s="1"/>
    </row>
    <row r="124" spans="1:23" ht="23.25">
      <c r="A124" s="2"/>
      <c r="B124" s="52"/>
      <c r="C124" s="87"/>
      <c r="D124" s="87"/>
      <c r="E124" s="87"/>
      <c r="F124" s="87"/>
      <c r="G124" s="87"/>
      <c r="H124" s="61"/>
      <c r="I124" s="61" t="s">
        <v>46</v>
      </c>
      <c r="J124" s="62"/>
      <c r="K124" s="18">
        <f>(+K123/K122)*100</f>
        <v>106.91618352488948</v>
      </c>
      <c r="L124" s="18">
        <f>(+L123/L122)*100</f>
        <v>82.95995089765228</v>
      </c>
      <c r="M124" s="18">
        <f>(+M123/M122)*100</f>
        <v>125.15089374191642</v>
      </c>
      <c r="N124" s="18"/>
      <c r="O124" s="18">
        <f aca="true" t="shared" si="22" ref="O124:T124">(+O123/O122)*100</f>
        <v>123.58854469313312</v>
      </c>
      <c r="P124" s="18"/>
      <c r="Q124" s="18"/>
      <c r="R124" s="18">
        <f t="shared" si="22"/>
        <v>294.14874235944535</v>
      </c>
      <c r="S124" s="18">
        <f t="shared" si="22"/>
        <v>294.14874235944535</v>
      </c>
      <c r="T124" s="18">
        <f t="shared" si="22"/>
        <v>128.83980397780394</v>
      </c>
      <c r="U124" s="18"/>
      <c r="V124" s="18"/>
      <c r="W124" s="1"/>
    </row>
    <row r="125" spans="1:23" ht="23.25">
      <c r="A125" s="2"/>
      <c r="B125" s="52"/>
      <c r="C125" s="87"/>
      <c r="D125" s="87"/>
      <c r="E125" s="87"/>
      <c r="F125" s="87"/>
      <c r="G125" s="87"/>
      <c r="H125" s="61"/>
      <c r="I125" s="61"/>
      <c r="J125" s="62"/>
      <c r="K125" s="18"/>
      <c r="L125" s="18"/>
      <c r="M125" s="18"/>
      <c r="N125" s="18"/>
      <c r="O125" s="18"/>
      <c r="P125" s="18"/>
      <c r="Q125" s="18"/>
      <c r="R125" s="18"/>
      <c r="S125" s="18"/>
      <c r="T125" s="18"/>
      <c r="U125" s="18"/>
      <c r="V125" s="18"/>
      <c r="W125" s="1"/>
    </row>
    <row r="126" spans="1:23" ht="23.25">
      <c r="A126" s="2"/>
      <c r="B126" s="52"/>
      <c r="C126" s="52"/>
      <c r="D126" s="52" t="s">
        <v>49</v>
      </c>
      <c r="E126" s="52"/>
      <c r="F126" s="52"/>
      <c r="G126" s="52"/>
      <c r="H126" s="60"/>
      <c r="I126" s="61" t="s">
        <v>50</v>
      </c>
      <c r="J126" s="62"/>
      <c r="K126" s="82"/>
      <c r="L126" s="20"/>
      <c r="M126" s="82"/>
      <c r="N126" s="20"/>
      <c r="O126" s="20"/>
      <c r="P126" s="82"/>
      <c r="Q126" s="82"/>
      <c r="R126" s="82"/>
      <c r="S126" s="20"/>
      <c r="T126" s="20"/>
      <c r="U126" s="20"/>
      <c r="V126" s="20"/>
      <c r="W126" s="1"/>
    </row>
    <row r="127" spans="1:23" ht="23.25">
      <c r="A127" s="2"/>
      <c r="B127" s="52"/>
      <c r="C127" s="52"/>
      <c r="D127" s="52"/>
      <c r="E127" s="52"/>
      <c r="F127" s="52"/>
      <c r="G127" s="52"/>
      <c r="H127" s="60"/>
      <c r="I127" s="61" t="s">
        <v>44</v>
      </c>
      <c r="J127" s="62"/>
      <c r="K127" s="82">
        <f aca="true" t="shared" si="23" ref="K127:M128">+K132</f>
        <v>449850.7</v>
      </c>
      <c r="L127" s="20">
        <f t="shared" si="23"/>
        <v>5213.6</v>
      </c>
      <c r="M127" s="82">
        <f t="shared" si="23"/>
        <v>4936089.4</v>
      </c>
      <c r="N127" s="20"/>
      <c r="O127" s="20">
        <f>SUM(K127:N127)</f>
        <v>5391153.7</v>
      </c>
      <c r="P127" s="82"/>
      <c r="Q127" s="82"/>
      <c r="R127" s="82">
        <f>+R132</f>
        <v>171257.2</v>
      </c>
      <c r="S127" s="20">
        <f>SUM(P127:R127)</f>
        <v>171257.2</v>
      </c>
      <c r="T127" s="20">
        <f>+O127+S127</f>
        <v>5562410.9</v>
      </c>
      <c r="U127" s="20">
        <f>(+O127/T127)*100</f>
        <v>96.92116955976769</v>
      </c>
      <c r="V127" s="20">
        <f>(+S127/T127)*100</f>
        <v>3.07883044023231</v>
      </c>
      <c r="W127" s="1"/>
    </row>
    <row r="128" spans="1:23" ht="23.25">
      <c r="A128" s="2"/>
      <c r="B128" s="52"/>
      <c r="C128" s="87"/>
      <c r="D128" s="87"/>
      <c r="E128" s="87"/>
      <c r="F128" s="87"/>
      <c r="G128" s="87"/>
      <c r="H128" s="61"/>
      <c r="I128" s="61" t="s">
        <v>45</v>
      </c>
      <c r="J128" s="62"/>
      <c r="K128" s="18">
        <f t="shared" si="23"/>
        <v>480963.2</v>
      </c>
      <c r="L128" s="18">
        <f t="shared" si="23"/>
        <v>4325.2</v>
      </c>
      <c r="M128" s="18">
        <f t="shared" si="23"/>
        <v>6177560</v>
      </c>
      <c r="N128" s="18"/>
      <c r="O128" s="18">
        <f>SUM(K128:N128)</f>
        <v>6662848.4</v>
      </c>
      <c r="P128" s="18"/>
      <c r="Q128" s="18"/>
      <c r="R128" s="18">
        <f>+R133</f>
        <v>503750.9</v>
      </c>
      <c r="S128" s="18">
        <f>SUM(P128:R128)</f>
        <v>503750.9</v>
      </c>
      <c r="T128" s="18">
        <f>+O128+S128</f>
        <v>7166599.300000001</v>
      </c>
      <c r="U128" s="18">
        <f>(+O128/T128)*100</f>
        <v>92.97085160042364</v>
      </c>
      <c r="V128" s="18">
        <f>(+S128/T128)*100</f>
        <v>7.029148399576352</v>
      </c>
      <c r="W128" s="1"/>
    </row>
    <row r="129" spans="1:23" ht="23.25">
      <c r="A129" s="2"/>
      <c r="B129" s="52"/>
      <c r="C129" s="52"/>
      <c r="D129" s="52"/>
      <c r="E129" s="52"/>
      <c r="F129" s="52"/>
      <c r="G129" s="52"/>
      <c r="H129" s="60"/>
      <c r="I129" s="61" t="s">
        <v>46</v>
      </c>
      <c r="J129" s="62"/>
      <c r="K129" s="82">
        <f>(+K128/K127)*100</f>
        <v>106.91618352488948</v>
      </c>
      <c r="L129" s="20">
        <f>(+L128/L127)*100</f>
        <v>82.95995089765228</v>
      </c>
      <c r="M129" s="82">
        <f>(+M128/M127)*100</f>
        <v>125.15089374191642</v>
      </c>
      <c r="N129" s="20"/>
      <c r="O129" s="20">
        <f aca="true" t="shared" si="24" ref="O129:T129">(+O128/O127)*100</f>
        <v>123.58854469313312</v>
      </c>
      <c r="P129" s="82"/>
      <c r="Q129" s="82"/>
      <c r="R129" s="82">
        <f t="shared" si="24"/>
        <v>294.14874235944535</v>
      </c>
      <c r="S129" s="20">
        <f t="shared" si="24"/>
        <v>294.14874235944535</v>
      </c>
      <c r="T129" s="20">
        <f t="shared" si="24"/>
        <v>128.83980397780394</v>
      </c>
      <c r="U129" s="20"/>
      <c r="V129" s="20"/>
      <c r="W129" s="1"/>
    </row>
    <row r="130" spans="1:23" ht="23.25">
      <c r="A130" s="2"/>
      <c r="B130" s="52"/>
      <c r="C130" s="52"/>
      <c r="D130" s="52"/>
      <c r="E130" s="52"/>
      <c r="F130" s="52"/>
      <c r="G130" s="52"/>
      <c r="H130" s="60"/>
      <c r="I130" s="61"/>
      <c r="J130" s="62"/>
      <c r="K130" s="82"/>
      <c r="L130" s="20"/>
      <c r="M130" s="82"/>
      <c r="N130" s="20"/>
      <c r="O130" s="20"/>
      <c r="P130" s="82"/>
      <c r="Q130" s="82"/>
      <c r="R130" s="82"/>
      <c r="S130" s="20"/>
      <c r="T130" s="20"/>
      <c r="U130" s="20"/>
      <c r="V130" s="20"/>
      <c r="W130" s="1"/>
    </row>
    <row r="131" spans="1:23" ht="23.25">
      <c r="A131" s="2"/>
      <c r="B131" s="52"/>
      <c r="C131" s="52"/>
      <c r="D131" s="52"/>
      <c r="E131" s="52" t="s">
        <v>51</v>
      </c>
      <c r="F131" s="52"/>
      <c r="G131" s="52"/>
      <c r="H131" s="60"/>
      <c r="I131" s="61" t="s">
        <v>52</v>
      </c>
      <c r="J131" s="62"/>
      <c r="K131" s="82"/>
      <c r="L131" s="20"/>
      <c r="M131" s="82"/>
      <c r="N131" s="20"/>
      <c r="O131" s="20"/>
      <c r="P131" s="82"/>
      <c r="Q131" s="82"/>
      <c r="R131" s="82"/>
      <c r="S131" s="20"/>
      <c r="T131" s="20"/>
      <c r="U131" s="20"/>
      <c r="V131" s="20"/>
      <c r="W131" s="1"/>
    </row>
    <row r="132" spans="1:23" ht="23.25">
      <c r="A132" s="2"/>
      <c r="B132" s="52"/>
      <c r="C132" s="52"/>
      <c r="D132" s="52"/>
      <c r="E132" s="52"/>
      <c r="F132" s="52"/>
      <c r="G132" s="52"/>
      <c r="H132" s="60"/>
      <c r="I132" s="61" t="s">
        <v>44</v>
      </c>
      <c r="J132" s="62"/>
      <c r="K132" s="82">
        <f aca="true" t="shared" si="25" ref="K132:M133">+K145+K156</f>
        <v>449850.7</v>
      </c>
      <c r="L132" s="20">
        <f t="shared" si="25"/>
        <v>5213.6</v>
      </c>
      <c r="M132" s="82">
        <f t="shared" si="25"/>
        <v>4936089.4</v>
      </c>
      <c r="N132" s="20"/>
      <c r="O132" s="20">
        <f>SUM(K132:N132)</f>
        <v>5391153.7</v>
      </c>
      <c r="P132" s="82">
        <f aca="true" t="shared" si="26" ref="P132:R133">+P145+P156</f>
        <v>0</v>
      </c>
      <c r="Q132" s="82">
        <f t="shared" si="26"/>
        <v>0</v>
      </c>
      <c r="R132" s="82">
        <f t="shared" si="26"/>
        <v>171257.2</v>
      </c>
      <c r="S132" s="20">
        <f>SUM(P132:R132)</f>
        <v>171257.2</v>
      </c>
      <c r="T132" s="20">
        <f>+O132+S132</f>
        <v>5562410.9</v>
      </c>
      <c r="U132" s="20">
        <f>(+O132/T132)*100</f>
        <v>96.92116955976769</v>
      </c>
      <c r="V132" s="20">
        <f>(+S132/T132)*100</f>
        <v>3.07883044023231</v>
      </c>
      <c r="W132" s="1"/>
    </row>
    <row r="133" spans="1:23" ht="23.25">
      <c r="A133" s="2"/>
      <c r="B133" s="52"/>
      <c r="C133" s="52"/>
      <c r="D133" s="52"/>
      <c r="E133" s="52"/>
      <c r="F133" s="52"/>
      <c r="G133" s="52"/>
      <c r="H133" s="60"/>
      <c r="I133" s="61" t="s">
        <v>45</v>
      </c>
      <c r="J133" s="62"/>
      <c r="K133" s="82">
        <f t="shared" si="25"/>
        <v>480963.2</v>
      </c>
      <c r="L133" s="20">
        <f t="shared" si="25"/>
        <v>4325.2</v>
      </c>
      <c r="M133" s="82">
        <f t="shared" si="25"/>
        <v>6177560</v>
      </c>
      <c r="N133" s="20"/>
      <c r="O133" s="20">
        <f>SUM(K133:N133)</f>
        <v>6662848.4</v>
      </c>
      <c r="P133" s="82">
        <f t="shared" si="26"/>
        <v>0</v>
      </c>
      <c r="Q133" s="82">
        <f t="shared" si="26"/>
        <v>0</v>
      </c>
      <c r="R133" s="82">
        <f t="shared" si="26"/>
        <v>503750.9</v>
      </c>
      <c r="S133" s="20">
        <f>SUM(P133:R133)</f>
        <v>503750.9</v>
      </c>
      <c r="T133" s="20">
        <f>+O133+S133</f>
        <v>7166599.300000001</v>
      </c>
      <c r="U133" s="20">
        <f>(+O133/T133)*100</f>
        <v>92.97085160042364</v>
      </c>
      <c r="V133" s="20">
        <f>(+S133/T133)*100</f>
        <v>7.029148399576352</v>
      </c>
      <c r="W133" s="1"/>
    </row>
    <row r="134" spans="1:23" ht="23.25">
      <c r="A134" s="2"/>
      <c r="B134" s="52"/>
      <c r="C134" s="52"/>
      <c r="D134" s="52"/>
      <c r="E134" s="52"/>
      <c r="F134" s="52"/>
      <c r="G134" s="52"/>
      <c r="H134" s="60"/>
      <c r="I134" s="61" t="s">
        <v>46</v>
      </c>
      <c r="J134" s="62"/>
      <c r="K134" s="82">
        <f>(+K133/K132)*100</f>
        <v>106.91618352488948</v>
      </c>
      <c r="L134" s="20">
        <f>(+L133/L132)*100</f>
        <v>82.95995089765228</v>
      </c>
      <c r="M134" s="82">
        <f>(+M133/M132)*100</f>
        <v>125.15089374191642</v>
      </c>
      <c r="N134" s="20"/>
      <c r="O134" s="20">
        <f aca="true" t="shared" si="27" ref="O134:T134">(+O133/O132)*100</f>
        <v>123.58854469313312</v>
      </c>
      <c r="P134" s="82"/>
      <c r="Q134" s="82"/>
      <c r="R134" s="82">
        <f t="shared" si="27"/>
        <v>294.14874235944535</v>
      </c>
      <c r="S134" s="20">
        <f t="shared" si="27"/>
        <v>294.14874235944535</v>
      </c>
      <c r="T134" s="20">
        <f t="shared" si="27"/>
        <v>128.83980397780394</v>
      </c>
      <c r="U134" s="20"/>
      <c r="V134" s="20"/>
      <c r="W134" s="1"/>
    </row>
    <row r="135" spans="1:23" ht="23.25">
      <c r="A135" s="2"/>
      <c r="B135" s="53"/>
      <c r="C135" s="53"/>
      <c r="D135" s="53"/>
      <c r="E135" s="53"/>
      <c r="F135" s="53"/>
      <c r="G135" s="53"/>
      <c r="H135" s="66"/>
      <c r="I135" s="67"/>
      <c r="J135" s="68"/>
      <c r="K135" s="84"/>
      <c r="L135" s="59"/>
      <c r="M135" s="84"/>
      <c r="N135" s="59"/>
      <c r="O135" s="59"/>
      <c r="P135" s="84"/>
      <c r="Q135" s="84"/>
      <c r="R135" s="84"/>
      <c r="S135" s="59"/>
      <c r="T135" s="59"/>
      <c r="U135" s="59"/>
      <c r="V135" s="59"/>
      <c r="W135" s="1"/>
    </row>
    <row r="136" spans="1:23" ht="23.25">
      <c r="A136" s="71"/>
      <c r="B136" s="71"/>
      <c r="C136" s="71"/>
      <c r="D136" s="71"/>
      <c r="E136" s="71"/>
      <c r="F136" s="71"/>
      <c r="G136" s="78"/>
      <c r="H136" s="69"/>
      <c r="I136" s="69"/>
      <c r="J136" s="69"/>
      <c r="K136" s="79"/>
      <c r="L136" s="79"/>
      <c r="M136" s="79"/>
      <c r="N136" s="79"/>
      <c r="O136" s="79"/>
      <c r="P136" s="79"/>
      <c r="Q136" s="79"/>
      <c r="R136" s="79"/>
      <c r="S136" s="79"/>
      <c r="T136" s="79"/>
      <c r="U136" s="75"/>
      <c r="V136" s="75"/>
      <c r="W136" s="70"/>
    </row>
    <row r="137" spans="1:23" ht="23.25">
      <c r="A137" s="1"/>
      <c r="B137" s="49"/>
      <c r="C137" s="49"/>
      <c r="D137" s="49"/>
      <c r="E137" s="49"/>
      <c r="F137" s="49"/>
      <c r="G137" s="2"/>
      <c r="H137" s="2"/>
      <c r="I137" s="2"/>
      <c r="J137" s="2"/>
      <c r="K137" s="1"/>
      <c r="L137" s="1"/>
      <c r="M137" s="1"/>
      <c r="N137" s="1"/>
      <c r="O137" s="1"/>
      <c r="P137" s="1"/>
      <c r="Q137" s="1"/>
      <c r="R137" s="1"/>
      <c r="S137" s="4"/>
      <c r="T137" s="4"/>
      <c r="U137" s="4"/>
      <c r="V137" s="4" t="s">
        <v>95</v>
      </c>
      <c r="W137" s="1"/>
    </row>
    <row r="138" spans="1:23" ht="23.25">
      <c r="A138" s="1"/>
      <c r="B138" s="54" t="s">
        <v>32</v>
      </c>
      <c r="C138" s="55"/>
      <c r="D138" s="55"/>
      <c r="E138" s="55"/>
      <c r="F138" s="55"/>
      <c r="G138" s="55"/>
      <c r="H138" s="8"/>
      <c r="I138" s="9"/>
      <c r="J138" s="50"/>
      <c r="K138" s="11" t="s">
        <v>1</v>
      </c>
      <c r="L138" s="11"/>
      <c r="M138" s="11"/>
      <c r="N138" s="11"/>
      <c r="O138" s="11"/>
      <c r="P138" s="12" t="s">
        <v>2</v>
      </c>
      <c r="Q138" s="11"/>
      <c r="R138" s="11"/>
      <c r="S138" s="11"/>
      <c r="T138" s="12" t="s">
        <v>34</v>
      </c>
      <c r="U138" s="11"/>
      <c r="V138" s="13"/>
      <c r="W138" s="1"/>
    </row>
    <row r="139" spans="1:23" ht="23.25">
      <c r="A139" s="1"/>
      <c r="B139" s="14" t="s">
        <v>33</v>
      </c>
      <c r="C139" s="15"/>
      <c r="D139" s="15"/>
      <c r="E139" s="15"/>
      <c r="F139" s="15"/>
      <c r="G139" s="16"/>
      <c r="H139" s="17"/>
      <c r="I139" s="2"/>
      <c r="J139" s="48"/>
      <c r="K139" s="19"/>
      <c r="L139" s="20"/>
      <c r="M139" s="21"/>
      <c r="N139" s="22"/>
      <c r="O139" s="23"/>
      <c r="P139" s="24"/>
      <c r="Q139" s="19"/>
      <c r="R139" s="25"/>
      <c r="S139" s="23"/>
      <c r="T139" s="23"/>
      <c r="U139" s="26" t="s">
        <v>3</v>
      </c>
      <c r="V139" s="27"/>
      <c r="W139" s="1"/>
    </row>
    <row r="140" spans="1:23" ht="23.25">
      <c r="A140" s="1"/>
      <c r="B140" s="17"/>
      <c r="C140" s="28"/>
      <c r="D140" s="28"/>
      <c r="E140" s="28"/>
      <c r="F140" s="29"/>
      <c r="G140" s="28"/>
      <c r="H140" s="17"/>
      <c r="I140" s="30" t="s">
        <v>4</v>
      </c>
      <c r="J140" s="48"/>
      <c r="K140" s="31" t="s">
        <v>5</v>
      </c>
      <c r="L140" s="32" t="s">
        <v>6</v>
      </c>
      <c r="M140" s="33" t="s">
        <v>5</v>
      </c>
      <c r="N140" s="22" t="s">
        <v>7</v>
      </c>
      <c r="O140" s="20"/>
      <c r="P140" s="34" t="s">
        <v>8</v>
      </c>
      <c r="Q140" s="31" t="s">
        <v>9</v>
      </c>
      <c r="R140" s="25" t="s">
        <v>29</v>
      </c>
      <c r="S140" s="23"/>
      <c r="T140" s="23"/>
      <c r="U140" s="23"/>
      <c r="V140" s="32"/>
      <c r="W140" s="1"/>
    </row>
    <row r="141" spans="1:23" ht="23.25">
      <c r="A141" s="1"/>
      <c r="B141" s="35" t="s">
        <v>23</v>
      </c>
      <c r="C141" s="35" t="s">
        <v>24</v>
      </c>
      <c r="D141" s="35" t="s">
        <v>25</v>
      </c>
      <c r="E141" s="35" t="s">
        <v>26</v>
      </c>
      <c r="F141" s="35" t="s">
        <v>27</v>
      </c>
      <c r="G141" s="35" t="s">
        <v>28</v>
      </c>
      <c r="H141" s="17"/>
      <c r="I141" s="30"/>
      <c r="J141" s="48"/>
      <c r="K141" s="31" t="s">
        <v>10</v>
      </c>
      <c r="L141" s="32" t="s">
        <v>11</v>
      </c>
      <c r="M141" s="33" t="s">
        <v>12</v>
      </c>
      <c r="N141" s="22" t="s">
        <v>13</v>
      </c>
      <c r="O141" s="32" t="s">
        <v>14</v>
      </c>
      <c r="P141" s="34" t="s">
        <v>15</v>
      </c>
      <c r="Q141" s="31" t="s">
        <v>16</v>
      </c>
      <c r="R141" s="25" t="s">
        <v>30</v>
      </c>
      <c r="S141" s="22" t="s">
        <v>14</v>
      </c>
      <c r="T141" s="22" t="s">
        <v>17</v>
      </c>
      <c r="U141" s="22" t="s">
        <v>18</v>
      </c>
      <c r="V141" s="32" t="s">
        <v>19</v>
      </c>
      <c r="W141" s="1"/>
    </row>
    <row r="142" spans="1:23" ht="23.25">
      <c r="A142" s="1"/>
      <c r="B142" s="36"/>
      <c r="C142" s="36"/>
      <c r="D142" s="36"/>
      <c r="E142" s="36"/>
      <c r="F142" s="36"/>
      <c r="G142" s="36"/>
      <c r="H142" s="36"/>
      <c r="I142" s="37"/>
      <c r="J142" s="51"/>
      <c r="K142" s="39"/>
      <c r="L142" s="40"/>
      <c r="M142" s="41"/>
      <c r="N142" s="42"/>
      <c r="O142" s="43"/>
      <c r="P142" s="44" t="s">
        <v>20</v>
      </c>
      <c r="Q142" s="39"/>
      <c r="R142" s="45"/>
      <c r="S142" s="43"/>
      <c r="T142" s="43"/>
      <c r="U142" s="43"/>
      <c r="V142" s="46"/>
      <c r="W142" s="1"/>
    </row>
    <row r="143" spans="1:23" ht="23.25">
      <c r="A143" s="2"/>
      <c r="B143" s="47"/>
      <c r="C143" s="47"/>
      <c r="D143" s="47"/>
      <c r="E143" s="47"/>
      <c r="F143" s="47"/>
      <c r="G143" s="47"/>
      <c r="H143" s="60"/>
      <c r="I143" s="61"/>
      <c r="J143" s="62"/>
      <c r="K143" s="82"/>
      <c r="L143" s="20"/>
      <c r="M143" s="82"/>
      <c r="N143" s="20"/>
      <c r="O143" s="20"/>
      <c r="P143" s="82"/>
      <c r="Q143" s="82"/>
      <c r="R143" s="82"/>
      <c r="S143" s="20"/>
      <c r="T143" s="20"/>
      <c r="U143" s="20"/>
      <c r="V143" s="20"/>
      <c r="W143" s="1"/>
    </row>
    <row r="144" spans="1:23" ht="23.25">
      <c r="A144" s="2"/>
      <c r="B144" s="35" t="s">
        <v>68</v>
      </c>
      <c r="C144" s="35" t="s">
        <v>59</v>
      </c>
      <c r="D144" s="35" t="s">
        <v>49</v>
      </c>
      <c r="E144" s="35" t="s">
        <v>51</v>
      </c>
      <c r="F144" s="35" t="s">
        <v>71</v>
      </c>
      <c r="G144" s="35"/>
      <c r="H144" s="60"/>
      <c r="I144" s="61" t="s">
        <v>72</v>
      </c>
      <c r="J144" s="62"/>
      <c r="K144" s="82"/>
      <c r="L144" s="20"/>
      <c r="M144" s="82"/>
      <c r="N144" s="20"/>
      <c r="O144" s="20"/>
      <c r="P144" s="82"/>
      <c r="Q144" s="82"/>
      <c r="R144" s="82"/>
      <c r="S144" s="20"/>
      <c r="T144" s="20"/>
      <c r="U144" s="20"/>
      <c r="V144" s="20"/>
      <c r="W144" s="1"/>
    </row>
    <row r="145" spans="1:23" ht="23.25">
      <c r="A145" s="2"/>
      <c r="B145" s="35"/>
      <c r="C145" s="35"/>
      <c r="D145" s="35"/>
      <c r="E145" s="35"/>
      <c r="F145" s="35"/>
      <c r="G145" s="35"/>
      <c r="H145" s="60"/>
      <c r="I145" s="61" t="s">
        <v>44</v>
      </c>
      <c r="J145" s="62"/>
      <c r="K145" s="82">
        <f aca="true" t="shared" si="28" ref="K145:M146">+K151</f>
        <v>449850.7</v>
      </c>
      <c r="L145" s="20">
        <f t="shared" si="28"/>
        <v>5213.6</v>
      </c>
      <c r="M145" s="82">
        <f t="shared" si="28"/>
        <v>8796.1</v>
      </c>
      <c r="N145" s="20"/>
      <c r="O145" s="20">
        <f>SUM(K145:N145)</f>
        <v>463860.39999999997</v>
      </c>
      <c r="P145" s="82">
        <f aca="true" t="shared" si="29" ref="P145:R146">+P151</f>
        <v>0</v>
      </c>
      <c r="Q145" s="82">
        <f t="shared" si="29"/>
        <v>0</v>
      </c>
      <c r="R145" s="82">
        <f t="shared" si="29"/>
        <v>0</v>
      </c>
      <c r="S145" s="20">
        <f>SUM(P145:R145)</f>
        <v>0</v>
      </c>
      <c r="T145" s="20">
        <f>+O145+S145</f>
        <v>463860.39999999997</v>
      </c>
      <c r="U145" s="20">
        <f>(+O145/T145)*100</f>
        <v>100</v>
      </c>
      <c r="V145" s="20">
        <f>(+S145/T145)*100</f>
        <v>0</v>
      </c>
      <c r="W145" s="1"/>
    </row>
    <row r="146" spans="1:23" ht="23.25">
      <c r="A146" s="2"/>
      <c r="B146" s="35"/>
      <c r="C146" s="35"/>
      <c r="D146" s="35"/>
      <c r="E146" s="35"/>
      <c r="F146" s="35"/>
      <c r="G146" s="35"/>
      <c r="H146" s="60"/>
      <c r="I146" s="61" t="s">
        <v>45</v>
      </c>
      <c r="J146" s="62"/>
      <c r="K146" s="82">
        <f t="shared" si="28"/>
        <v>480963.2</v>
      </c>
      <c r="L146" s="20">
        <f t="shared" si="28"/>
        <v>4325.2</v>
      </c>
      <c r="M146" s="82">
        <f t="shared" si="28"/>
        <v>5875.8</v>
      </c>
      <c r="N146" s="20"/>
      <c r="O146" s="20">
        <f>SUM(K146:N146)</f>
        <v>491164.2</v>
      </c>
      <c r="P146" s="82">
        <f t="shared" si="29"/>
        <v>0</v>
      </c>
      <c r="Q146" s="82">
        <f t="shared" si="29"/>
        <v>0</v>
      </c>
      <c r="R146" s="82">
        <f t="shared" si="29"/>
        <v>0</v>
      </c>
      <c r="S146" s="20">
        <f>SUM(P146:R146)</f>
        <v>0</v>
      </c>
      <c r="T146" s="20">
        <f>+O146+S146</f>
        <v>491164.2</v>
      </c>
      <c r="U146" s="20">
        <f>(+O146/T146)*100</f>
        <v>100</v>
      </c>
      <c r="V146" s="20">
        <f>(+S146/T146)*100</f>
        <v>0</v>
      </c>
      <c r="W146" s="1"/>
    </row>
    <row r="147" spans="1:23" ht="23.25">
      <c r="A147" s="2"/>
      <c r="B147" s="35"/>
      <c r="C147" s="35"/>
      <c r="D147" s="35"/>
      <c r="E147" s="35"/>
      <c r="F147" s="35"/>
      <c r="G147" s="35"/>
      <c r="H147" s="60"/>
      <c r="I147" s="61" t="s">
        <v>46</v>
      </c>
      <c r="J147" s="62"/>
      <c r="K147" s="82">
        <f>(+K146/K145)*100</f>
        <v>106.91618352488948</v>
      </c>
      <c r="L147" s="20">
        <f>(+L146/L145)*100</f>
        <v>82.95995089765228</v>
      </c>
      <c r="M147" s="82">
        <f>(+M146/M145)*100</f>
        <v>66.80005911710872</v>
      </c>
      <c r="N147" s="20"/>
      <c r="O147" s="20">
        <f>(+O146/O145)*100</f>
        <v>105.8862105926697</v>
      </c>
      <c r="P147" s="82"/>
      <c r="Q147" s="82"/>
      <c r="R147" s="82"/>
      <c r="S147" s="20"/>
      <c r="T147" s="20">
        <f>(+T146/T145)*100</f>
        <v>105.8862105926697</v>
      </c>
      <c r="U147" s="20"/>
      <c r="V147" s="20"/>
      <c r="W147" s="1"/>
    </row>
    <row r="148" spans="1:23" ht="23.25">
      <c r="A148" s="2"/>
      <c r="B148" s="35"/>
      <c r="C148" s="35"/>
      <c r="D148" s="35"/>
      <c r="E148" s="35"/>
      <c r="F148" s="35"/>
      <c r="G148" s="35"/>
      <c r="H148" s="60"/>
      <c r="I148" s="61"/>
      <c r="J148" s="62"/>
      <c r="K148" s="82"/>
      <c r="L148" s="20"/>
      <c r="M148" s="82"/>
      <c r="N148" s="20"/>
      <c r="O148" s="20"/>
      <c r="P148" s="82"/>
      <c r="Q148" s="82"/>
      <c r="R148" s="82"/>
      <c r="S148" s="20"/>
      <c r="T148" s="20"/>
      <c r="U148" s="20"/>
      <c r="V148" s="20"/>
      <c r="W148" s="1"/>
    </row>
    <row r="149" spans="1:23" ht="23.25">
      <c r="A149" s="2"/>
      <c r="B149" s="35"/>
      <c r="C149" s="35"/>
      <c r="D149" s="35"/>
      <c r="E149" s="35"/>
      <c r="F149" s="35"/>
      <c r="G149" s="35" t="s">
        <v>56</v>
      </c>
      <c r="H149" s="60"/>
      <c r="I149" s="61" t="s">
        <v>57</v>
      </c>
      <c r="J149" s="62"/>
      <c r="K149" s="82"/>
      <c r="L149" s="20"/>
      <c r="M149" s="82"/>
      <c r="N149" s="20"/>
      <c r="O149" s="20"/>
      <c r="P149" s="82"/>
      <c r="Q149" s="82"/>
      <c r="R149" s="82"/>
      <c r="S149" s="20"/>
      <c r="T149" s="20"/>
      <c r="U149" s="20"/>
      <c r="V149" s="20"/>
      <c r="W149" s="1"/>
    </row>
    <row r="150" spans="1:23" ht="23.25">
      <c r="A150" s="2"/>
      <c r="B150" s="35"/>
      <c r="C150" s="35"/>
      <c r="D150" s="35"/>
      <c r="E150" s="35"/>
      <c r="F150" s="35"/>
      <c r="G150" s="35"/>
      <c r="H150" s="60"/>
      <c r="I150" s="61" t="s">
        <v>58</v>
      </c>
      <c r="J150" s="62"/>
      <c r="K150" s="82"/>
      <c r="L150" s="20"/>
      <c r="M150" s="82"/>
      <c r="N150" s="20"/>
      <c r="O150" s="20"/>
      <c r="P150" s="82"/>
      <c r="Q150" s="82"/>
      <c r="R150" s="82"/>
      <c r="S150" s="20"/>
      <c r="T150" s="20"/>
      <c r="U150" s="20"/>
      <c r="V150" s="20"/>
      <c r="W150" s="1"/>
    </row>
    <row r="151" spans="1:23" ht="23.25">
      <c r="A151" s="2"/>
      <c r="B151" s="35"/>
      <c r="C151" s="35"/>
      <c r="D151" s="35"/>
      <c r="E151" s="35"/>
      <c r="F151" s="35"/>
      <c r="G151" s="35"/>
      <c r="H151" s="60"/>
      <c r="I151" s="61" t="s">
        <v>44</v>
      </c>
      <c r="J151" s="62"/>
      <c r="K151" s="82">
        <v>449850.7</v>
      </c>
      <c r="L151" s="20">
        <v>5213.6</v>
      </c>
      <c r="M151" s="82">
        <v>8796.1</v>
      </c>
      <c r="N151" s="20"/>
      <c r="O151" s="20">
        <f>SUM(K151:N151)</f>
        <v>463860.39999999997</v>
      </c>
      <c r="P151" s="82"/>
      <c r="Q151" s="82"/>
      <c r="R151" s="82"/>
      <c r="S151" s="20"/>
      <c r="T151" s="20">
        <f>+O151+S151</f>
        <v>463860.39999999997</v>
      </c>
      <c r="U151" s="20">
        <f>(+O151/T151)*100</f>
        <v>100</v>
      </c>
      <c r="V151" s="20">
        <f>(+S151/T151)*100</f>
        <v>0</v>
      </c>
      <c r="W151" s="1"/>
    </row>
    <row r="152" spans="1:23" ht="23.25">
      <c r="A152" s="2"/>
      <c r="B152" s="35"/>
      <c r="C152" s="35"/>
      <c r="D152" s="35"/>
      <c r="E152" s="35"/>
      <c r="F152" s="35"/>
      <c r="G152" s="35"/>
      <c r="H152" s="60"/>
      <c r="I152" s="61" t="s">
        <v>45</v>
      </c>
      <c r="J152" s="62"/>
      <c r="K152" s="82">
        <v>480963.2</v>
      </c>
      <c r="L152" s="20">
        <v>4325.2</v>
      </c>
      <c r="M152" s="82">
        <v>5875.8</v>
      </c>
      <c r="N152" s="20"/>
      <c r="O152" s="20">
        <f>SUM(K152:N152)</f>
        <v>491164.2</v>
      </c>
      <c r="P152" s="82"/>
      <c r="Q152" s="82"/>
      <c r="R152" s="82"/>
      <c r="S152" s="20"/>
      <c r="T152" s="20">
        <f>+O152+S152</f>
        <v>491164.2</v>
      </c>
      <c r="U152" s="20">
        <f>(+O152/T152)*100</f>
        <v>100</v>
      </c>
      <c r="V152" s="20">
        <f>(+S152/T152)*100</f>
        <v>0</v>
      </c>
      <c r="W152" s="1"/>
    </row>
    <row r="153" spans="1:23" ht="23.25">
      <c r="A153" s="2"/>
      <c r="B153" s="35"/>
      <c r="C153" s="35"/>
      <c r="D153" s="35"/>
      <c r="E153" s="35"/>
      <c r="F153" s="35"/>
      <c r="G153" s="35"/>
      <c r="H153" s="60"/>
      <c r="I153" s="61" t="s">
        <v>46</v>
      </c>
      <c r="J153" s="62"/>
      <c r="K153" s="82">
        <f>(+K152/K151)*100</f>
        <v>106.91618352488948</v>
      </c>
      <c r="L153" s="20">
        <f>(+L152/L151)*100</f>
        <v>82.95995089765228</v>
      </c>
      <c r="M153" s="82">
        <f>(+M152/M151)*100</f>
        <v>66.80005911710872</v>
      </c>
      <c r="N153" s="20"/>
      <c r="O153" s="20">
        <f>(+O152/O151)*100</f>
        <v>105.8862105926697</v>
      </c>
      <c r="P153" s="82"/>
      <c r="Q153" s="82"/>
      <c r="R153" s="82"/>
      <c r="S153" s="20"/>
      <c r="T153" s="20">
        <f>(+T152/T151)*100</f>
        <v>105.8862105926697</v>
      </c>
      <c r="U153" s="20"/>
      <c r="V153" s="20"/>
      <c r="W153" s="1"/>
    </row>
    <row r="154" spans="1:23" ht="23.25">
      <c r="A154" s="2"/>
      <c r="B154" s="35"/>
      <c r="C154" s="35"/>
      <c r="D154" s="35"/>
      <c r="E154" s="35"/>
      <c r="F154" s="35"/>
      <c r="G154" s="35"/>
      <c r="H154" s="60"/>
      <c r="I154" s="61"/>
      <c r="J154" s="62"/>
      <c r="K154" s="82"/>
      <c r="L154" s="20"/>
      <c r="M154" s="82"/>
      <c r="N154" s="20"/>
      <c r="O154" s="20"/>
      <c r="P154" s="82"/>
      <c r="Q154" s="82"/>
      <c r="R154" s="82"/>
      <c r="S154" s="20"/>
      <c r="T154" s="20"/>
      <c r="U154" s="20"/>
      <c r="V154" s="20"/>
      <c r="W154" s="1"/>
    </row>
    <row r="155" spans="1:23" ht="23.25">
      <c r="A155" s="2"/>
      <c r="B155" s="35"/>
      <c r="C155" s="35"/>
      <c r="D155" s="35"/>
      <c r="E155" s="35"/>
      <c r="F155" s="35" t="s">
        <v>73</v>
      </c>
      <c r="G155" s="35"/>
      <c r="H155" s="60"/>
      <c r="I155" s="61" t="s">
        <v>74</v>
      </c>
      <c r="J155" s="62"/>
      <c r="K155" s="82"/>
      <c r="L155" s="20"/>
      <c r="M155" s="82"/>
      <c r="N155" s="20"/>
      <c r="O155" s="20"/>
      <c r="P155" s="82"/>
      <c r="Q155" s="82"/>
      <c r="R155" s="82"/>
      <c r="S155" s="20"/>
      <c r="T155" s="20"/>
      <c r="U155" s="20"/>
      <c r="V155" s="20"/>
      <c r="W155" s="1"/>
    </row>
    <row r="156" spans="1:23" ht="23.25">
      <c r="A156" s="2"/>
      <c r="B156" s="35"/>
      <c r="C156" s="35"/>
      <c r="D156" s="35"/>
      <c r="E156" s="35"/>
      <c r="F156" s="35"/>
      <c r="G156" s="35"/>
      <c r="H156" s="60"/>
      <c r="I156" s="61" t="s">
        <v>44</v>
      </c>
      <c r="J156" s="62"/>
      <c r="K156" s="82"/>
      <c r="L156" s="20"/>
      <c r="M156" s="82">
        <f>+M161+M166+M171+M176+M191+M196</f>
        <v>4927293.300000001</v>
      </c>
      <c r="N156" s="20"/>
      <c r="O156" s="20">
        <f>SUM(K156:N156)</f>
        <v>4927293.300000001</v>
      </c>
      <c r="P156" s="82">
        <f aca="true" t="shared" si="30" ref="P156:R157">+P161+P166+P171+P176+P191</f>
        <v>0</v>
      </c>
      <c r="Q156" s="82">
        <f t="shared" si="30"/>
        <v>0</v>
      </c>
      <c r="R156" s="82">
        <f t="shared" si="30"/>
        <v>171257.2</v>
      </c>
      <c r="S156" s="20">
        <f>SUM(P156:R156)</f>
        <v>171257.2</v>
      </c>
      <c r="T156" s="20">
        <f>+O156+S156</f>
        <v>5098550.500000001</v>
      </c>
      <c r="U156" s="20">
        <f>(+O156/T156)*100</f>
        <v>96.64106102312803</v>
      </c>
      <c r="V156" s="20">
        <f>(+S156/T156)*100</f>
        <v>3.358938976871956</v>
      </c>
      <c r="W156" s="1"/>
    </row>
    <row r="157" spans="1:23" ht="23.25">
      <c r="A157" s="2"/>
      <c r="B157" s="52"/>
      <c r="C157" s="87"/>
      <c r="D157" s="87"/>
      <c r="E157" s="87"/>
      <c r="F157" s="87"/>
      <c r="G157" s="87"/>
      <c r="H157" s="61"/>
      <c r="I157" s="61" t="s">
        <v>45</v>
      </c>
      <c r="J157" s="62"/>
      <c r="K157" s="18"/>
      <c r="L157" s="18"/>
      <c r="M157" s="18">
        <f>+M162+M167+M172+M177+M192+M197</f>
        <v>6171684.2</v>
      </c>
      <c r="N157" s="18"/>
      <c r="O157" s="18">
        <f>SUM(K157:N157)</f>
        <v>6171684.2</v>
      </c>
      <c r="P157" s="18">
        <f t="shared" si="30"/>
        <v>0</v>
      </c>
      <c r="Q157" s="18">
        <f t="shared" si="30"/>
        <v>0</v>
      </c>
      <c r="R157" s="18">
        <f t="shared" si="30"/>
        <v>503750.9</v>
      </c>
      <c r="S157" s="18">
        <f>SUM(P157:R157)</f>
        <v>503750.9</v>
      </c>
      <c r="T157" s="18">
        <f>+O157+S157</f>
        <v>6675435.100000001</v>
      </c>
      <c r="U157" s="18">
        <f>(+O157/T157)*100</f>
        <v>92.45366193433593</v>
      </c>
      <c r="V157" s="18">
        <f>(+S157/T157)*100</f>
        <v>7.546338065664064</v>
      </c>
      <c r="W157" s="1"/>
    </row>
    <row r="158" spans="1:23" ht="23.25">
      <c r="A158" s="2"/>
      <c r="B158" s="35"/>
      <c r="C158" s="35"/>
      <c r="D158" s="35"/>
      <c r="E158" s="35"/>
      <c r="F158" s="35"/>
      <c r="G158" s="35"/>
      <c r="H158" s="60"/>
      <c r="I158" s="61" t="s">
        <v>46</v>
      </c>
      <c r="J158" s="62"/>
      <c r="K158" s="82"/>
      <c r="L158" s="20"/>
      <c r="M158" s="82">
        <f>(+M157/M156)*100</f>
        <v>125.255060420292</v>
      </c>
      <c r="N158" s="20"/>
      <c r="O158" s="20">
        <f aca="true" t="shared" si="31" ref="O158:T158">(+O157/O156)*100</f>
        <v>125.255060420292</v>
      </c>
      <c r="P158" s="82"/>
      <c r="Q158" s="82"/>
      <c r="R158" s="82">
        <f t="shared" si="31"/>
        <v>294.14874235944535</v>
      </c>
      <c r="S158" s="20">
        <f t="shared" si="31"/>
        <v>294.14874235944535</v>
      </c>
      <c r="T158" s="20">
        <f t="shared" si="31"/>
        <v>130.92809613242036</v>
      </c>
      <c r="U158" s="20"/>
      <c r="V158" s="20"/>
      <c r="W158" s="1"/>
    </row>
    <row r="159" spans="1:23" ht="23.25">
      <c r="A159" s="2"/>
      <c r="B159" s="35"/>
      <c r="C159" s="35"/>
      <c r="D159" s="35"/>
      <c r="E159" s="35"/>
      <c r="F159" s="35"/>
      <c r="G159" s="35"/>
      <c r="H159" s="60"/>
      <c r="I159" s="61"/>
      <c r="J159" s="62"/>
      <c r="K159" s="82"/>
      <c r="L159" s="20"/>
      <c r="M159" s="82"/>
      <c r="N159" s="20"/>
      <c r="O159" s="20"/>
      <c r="P159" s="82"/>
      <c r="Q159" s="82"/>
      <c r="R159" s="82"/>
      <c r="S159" s="20"/>
      <c r="T159" s="20"/>
      <c r="U159" s="20"/>
      <c r="V159" s="20"/>
      <c r="W159" s="1"/>
    </row>
    <row r="160" spans="1:23" ht="23.25">
      <c r="A160" s="2"/>
      <c r="B160" s="35"/>
      <c r="C160" s="35"/>
      <c r="D160" s="35"/>
      <c r="E160" s="35"/>
      <c r="F160" s="35"/>
      <c r="G160" s="35" t="s">
        <v>75</v>
      </c>
      <c r="H160" s="60"/>
      <c r="I160" s="61" t="s">
        <v>76</v>
      </c>
      <c r="J160" s="62"/>
      <c r="K160" s="82"/>
      <c r="L160" s="20"/>
      <c r="M160" s="82"/>
      <c r="N160" s="20"/>
      <c r="O160" s="20"/>
      <c r="P160" s="82"/>
      <c r="Q160" s="82"/>
      <c r="R160" s="82"/>
      <c r="S160" s="20"/>
      <c r="T160" s="20"/>
      <c r="U160" s="20"/>
      <c r="V160" s="20"/>
      <c r="W160" s="1"/>
    </row>
    <row r="161" spans="1:23" ht="23.25">
      <c r="A161" s="2"/>
      <c r="B161" s="35"/>
      <c r="C161" s="35"/>
      <c r="D161" s="35"/>
      <c r="E161" s="35"/>
      <c r="F161" s="35"/>
      <c r="G161" s="35"/>
      <c r="H161" s="60"/>
      <c r="I161" s="61" t="s">
        <v>44</v>
      </c>
      <c r="J161" s="62"/>
      <c r="K161" s="18"/>
      <c r="L161" s="18"/>
      <c r="M161" s="18">
        <v>1119813.9</v>
      </c>
      <c r="N161" s="18"/>
      <c r="O161" s="18">
        <f>SUM(K161:N161)</f>
        <v>1119813.9</v>
      </c>
      <c r="P161" s="18"/>
      <c r="Q161" s="18"/>
      <c r="R161" s="18"/>
      <c r="S161" s="18"/>
      <c r="T161" s="18">
        <f>+O161+S161</f>
        <v>1119813.9</v>
      </c>
      <c r="U161" s="18">
        <f>(+O161/T161)*100</f>
        <v>100</v>
      </c>
      <c r="V161" s="18">
        <f>(+S161/T161)*100</f>
        <v>0</v>
      </c>
      <c r="W161" s="1"/>
    </row>
    <row r="162" spans="1:23" ht="23.25">
      <c r="A162" s="2"/>
      <c r="B162" s="35"/>
      <c r="C162" s="35"/>
      <c r="D162" s="35"/>
      <c r="E162" s="35"/>
      <c r="F162" s="35"/>
      <c r="G162" s="35"/>
      <c r="H162" s="60"/>
      <c r="I162" s="61" t="s">
        <v>45</v>
      </c>
      <c r="J162" s="62"/>
      <c r="K162" s="82"/>
      <c r="L162" s="20"/>
      <c r="M162" s="82">
        <v>1233626.2</v>
      </c>
      <c r="N162" s="20"/>
      <c r="O162" s="20">
        <f>SUM(K162:N162)</f>
        <v>1233626.2</v>
      </c>
      <c r="P162" s="82"/>
      <c r="Q162" s="82"/>
      <c r="R162" s="82"/>
      <c r="S162" s="20"/>
      <c r="T162" s="20">
        <f>+O162+S162</f>
        <v>1233626.2</v>
      </c>
      <c r="U162" s="20">
        <f>(+O162/T162)*100</f>
        <v>100</v>
      </c>
      <c r="V162" s="20">
        <f>(+S162/T162)*100</f>
        <v>0</v>
      </c>
      <c r="W162" s="1"/>
    </row>
    <row r="163" spans="1:23" ht="23.25">
      <c r="A163" s="2"/>
      <c r="B163" s="35"/>
      <c r="C163" s="35"/>
      <c r="D163" s="35"/>
      <c r="E163" s="35"/>
      <c r="F163" s="35"/>
      <c r="G163" s="35"/>
      <c r="H163" s="60"/>
      <c r="I163" s="61" t="s">
        <v>46</v>
      </c>
      <c r="J163" s="62"/>
      <c r="K163" s="82"/>
      <c r="L163" s="20"/>
      <c r="M163" s="82">
        <f>(+M162/M161)*100</f>
        <v>110.16350127463144</v>
      </c>
      <c r="N163" s="20"/>
      <c r="O163" s="20">
        <f>(+O162/O161)*100</f>
        <v>110.16350127463144</v>
      </c>
      <c r="P163" s="82"/>
      <c r="Q163" s="82"/>
      <c r="R163" s="82"/>
      <c r="S163" s="20"/>
      <c r="T163" s="20">
        <f>(+T162/T161)*100</f>
        <v>110.16350127463144</v>
      </c>
      <c r="U163" s="20"/>
      <c r="V163" s="20"/>
      <c r="W163" s="1"/>
    </row>
    <row r="164" spans="1:23" ht="23.25">
      <c r="A164" s="2"/>
      <c r="B164" s="35"/>
      <c r="C164" s="35"/>
      <c r="D164" s="35"/>
      <c r="E164" s="35"/>
      <c r="F164" s="35"/>
      <c r="G164" s="35"/>
      <c r="H164" s="60"/>
      <c r="I164" s="61"/>
      <c r="J164" s="62"/>
      <c r="K164" s="82"/>
      <c r="L164" s="20"/>
      <c r="M164" s="82"/>
      <c r="N164" s="20"/>
      <c r="O164" s="20"/>
      <c r="P164" s="82"/>
      <c r="Q164" s="82"/>
      <c r="R164" s="82"/>
      <c r="S164" s="20"/>
      <c r="T164" s="20"/>
      <c r="U164" s="20"/>
      <c r="V164" s="20"/>
      <c r="W164" s="1"/>
    </row>
    <row r="165" spans="1:23" ht="23.25">
      <c r="A165" s="2"/>
      <c r="B165" s="35"/>
      <c r="C165" s="35"/>
      <c r="D165" s="35"/>
      <c r="E165" s="35"/>
      <c r="F165" s="35"/>
      <c r="G165" s="35" t="s">
        <v>77</v>
      </c>
      <c r="H165" s="60"/>
      <c r="I165" s="69" t="s">
        <v>78</v>
      </c>
      <c r="J165" s="62"/>
      <c r="K165" s="82"/>
      <c r="L165" s="20"/>
      <c r="M165" s="82"/>
      <c r="N165" s="20"/>
      <c r="O165" s="20"/>
      <c r="P165" s="82"/>
      <c r="Q165" s="82"/>
      <c r="R165" s="82"/>
      <c r="S165" s="20"/>
      <c r="T165" s="20"/>
      <c r="U165" s="20"/>
      <c r="V165" s="20"/>
      <c r="W165" s="1"/>
    </row>
    <row r="166" spans="1:23" ht="23.25">
      <c r="A166" s="2"/>
      <c r="B166" s="52"/>
      <c r="C166" s="35"/>
      <c r="D166" s="35"/>
      <c r="E166" s="35"/>
      <c r="F166" s="35"/>
      <c r="G166" s="35"/>
      <c r="H166" s="60"/>
      <c r="I166" s="61" t="s">
        <v>44</v>
      </c>
      <c r="J166" s="62"/>
      <c r="K166" s="19"/>
      <c r="L166" s="20"/>
      <c r="M166" s="21">
        <v>1601.2</v>
      </c>
      <c r="N166" s="23"/>
      <c r="O166" s="23">
        <f>SUM(K166:N166)</f>
        <v>1601.2</v>
      </c>
      <c r="P166" s="24"/>
      <c r="Q166" s="19"/>
      <c r="R166" s="80"/>
      <c r="S166" s="23"/>
      <c r="T166" s="23">
        <f>+O166+S166</f>
        <v>1601.2</v>
      </c>
      <c r="U166" s="23">
        <f>(+O166/T166)*100</f>
        <v>100</v>
      </c>
      <c r="V166" s="20">
        <f>(+S166/T166)*100</f>
        <v>0</v>
      </c>
      <c r="W166" s="1"/>
    </row>
    <row r="167" spans="1:23" ht="23.25">
      <c r="A167" s="2"/>
      <c r="B167" s="52"/>
      <c r="C167" s="35"/>
      <c r="D167" s="35"/>
      <c r="E167" s="35"/>
      <c r="F167" s="35"/>
      <c r="G167" s="35"/>
      <c r="H167" s="60"/>
      <c r="I167" s="61" t="s">
        <v>45</v>
      </c>
      <c r="J167" s="62"/>
      <c r="K167" s="19"/>
      <c r="L167" s="20"/>
      <c r="M167" s="21">
        <v>1412.3999999999942</v>
      </c>
      <c r="N167" s="23"/>
      <c r="O167" s="23">
        <f>SUM(K167:N167)</f>
        <v>1412.3999999999942</v>
      </c>
      <c r="P167" s="24"/>
      <c r="Q167" s="19"/>
      <c r="R167" s="80"/>
      <c r="S167" s="23"/>
      <c r="T167" s="23">
        <f>+O167+S167</f>
        <v>1412.3999999999942</v>
      </c>
      <c r="U167" s="23">
        <f>(+O167/T167)*100</f>
        <v>100</v>
      </c>
      <c r="V167" s="20">
        <f>(+S167/T167)*100</f>
        <v>0</v>
      </c>
      <c r="W167" s="1"/>
    </row>
    <row r="168" spans="1:23" ht="23.25">
      <c r="A168" s="2"/>
      <c r="B168" s="52"/>
      <c r="C168" s="35"/>
      <c r="D168" s="35"/>
      <c r="E168" s="35"/>
      <c r="F168" s="35"/>
      <c r="G168" s="35"/>
      <c r="H168" s="60"/>
      <c r="I168" s="61" t="s">
        <v>46</v>
      </c>
      <c r="J168" s="62"/>
      <c r="K168" s="19"/>
      <c r="L168" s="20"/>
      <c r="M168" s="21">
        <f>(+M167/M166)*100</f>
        <v>88.20884336747403</v>
      </c>
      <c r="N168" s="23"/>
      <c r="O168" s="23">
        <f>(+O167/O166)*100</f>
        <v>88.20884336747403</v>
      </c>
      <c r="P168" s="24"/>
      <c r="Q168" s="19"/>
      <c r="R168" s="80"/>
      <c r="S168" s="23"/>
      <c r="T168" s="23">
        <f>(+T167/T166)*100</f>
        <v>88.20884336747403</v>
      </c>
      <c r="U168" s="23"/>
      <c r="V168" s="20"/>
      <c r="W168" s="1"/>
    </row>
    <row r="169" spans="1:23" ht="23.25">
      <c r="A169" s="2"/>
      <c r="B169" s="52"/>
      <c r="C169" s="87"/>
      <c r="D169" s="87"/>
      <c r="E169" s="87"/>
      <c r="F169" s="87"/>
      <c r="G169" s="87"/>
      <c r="H169" s="61"/>
      <c r="I169" s="61"/>
      <c r="J169" s="62"/>
      <c r="K169" s="18"/>
      <c r="L169" s="18"/>
      <c r="M169" s="18"/>
      <c r="N169" s="18"/>
      <c r="O169" s="18"/>
      <c r="P169" s="18"/>
      <c r="Q169" s="18"/>
      <c r="R169" s="18"/>
      <c r="S169" s="18"/>
      <c r="T169" s="18"/>
      <c r="U169" s="18"/>
      <c r="V169" s="18"/>
      <c r="W169" s="1"/>
    </row>
    <row r="170" spans="1:23" ht="23.25">
      <c r="A170" s="2"/>
      <c r="B170" s="52"/>
      <c r="C170" s="87"/>
      <c r="D170" s="87"/>
      <c r="E170" s="87"/>
      <c r="F170" s="87"/>
      <c r="G170" s="87" t="s">
        <v>79</v>
      </c>
      <c r="H170" s="61"/>
      <c r="I170" s="61" t="s">
        <v>80</v>
      </c>
      <c r="J170" s="62"/>
      <c r="K170" s="18"/>
      <c r="L170" s="18"/>
      <c r="M170" s="18"/>
      <c r="N170" s="18"/>
      <c r="O170" s="18"/>
      <c r="P170" s="18"/>
      <c r="Q170" s="18"/>
      <c r="R170" s="18"/>
      <c r="S170" s="18"/>
      <c r="T170" s="18"/>
      <c r="U170" s="18"/>
      <c r="V170" s="18"/>
      <c r="W170" s="1"/>
    </row>
    <row r="171" spans="1:23" ht="23.25">
      <c r="A171" s="2"/>
      <c r="B171" s="52"/>
      <c r="C171" s="52"/>
      <c r="D171" s="52"/>
      <c r="E171" s="52"/>
      <c r="F171" s="52"/>
      <c r="G171" s="52"/>
      <c r="H171" s="60"/>
      <c r="I171" s="61" t="s">
        <v>44</v>
      </c>
      <c r="J171" s="62"/>
      <c r="K171" s="82"/>
      <c r="L171" s="20"/>
      <c r="M171" s="82">
        <v>2740541.6</v>
      </c>
      <c r="N171" s="20"/>
      <c r="O171" s="20">
        <f>SUM(K171:N171)</f>
        <v>2740541.6</v>
      </c>
      <c r="P171" s="82"/>
      <c r="Q171" s="82"/>
      <c r="R171" s="82"/>
      <c r="S171" s="20"/>
      <c r="T171" s="20">
        <f>+O171+S171</f>
        <v>2740541.6</v>
      </c>
      <c r="U171" s="20">
        <f>(+O171/T171)*100</f>
        <v>100</v>
      </c>
      <c r="V171" s="20">
        <f>(+S171/T171)*100</f>
        <v>0</v>
      </c>
      <c r="W171" s="1"/>
    </row>
    <row r="172" spans="1:23" ht="23.25">
      <c r="A172" s="2"/>
      <c r="B172" s="52"/>
      <c r="C172" s="52"/>
      <c r="D172" s="52"/>
      <c r="E172" s="52"/>
      <c r="F172" s="52"/>
      <c r="G172" s="52"/>
      <c r="H172" s="60"/>
      <c r="I172" s="61" t="s">
        <v>45</v>
      </c>
      <c r="J172" s="62"/>
      <c r="K172" s="82"/>
      <c r="L172" s="20"/>
      <c r="M172" s="82">
        <v>2530643.8</v>
      </c>
      <c r="N172" s="20"/>
      <c r="O172" s="20">
        <f>SUM(K172:N172)</f>
        <v>2530643.8</v>
      </c>
      <c r="P172" s="82"/>
      <c r="Q172" s="82"/>
      <c r="R172" s="82"/>
      <c r="S172" s="20"/>
      <c r="T172" s="20">
        <f>+O172+S172</f>
        <v>2530643.8</v>
      </c>
      <c r="U172" s="20">
        <f>(+O172/T172)*100</f>
        <v>100</v>
      </c>
      <c r="V172" s="20">
        <f>(+S172/T172)*100</f>
        <v>0</v>
      </c>
      <c r="W172" s="1"/>
    </row>
    <row r="173" spans="1:23" ht="23.25">
      <c r="A173" s="2"/>
      <c r="B173" s="52"/>
      <c r="C173" s="87"/>
      <c r="D173" s="87"/>
      <c r="E173" s="87"/>
      <c r="F173" s="87"/>
      <c r="G173" s="87"/>
      <c r="H173" s="61"/>
      <c r="I173" s="61" t="s">
        <v>46</v>
      </c>
      <c r="J173" s="62"/>
      <c r="K173" s="18"/>
      <c r="L173" s="18"/>
      <c r="M173" s="18">
        <f>(+M172/M171)*100</f>
        <v>92.34101025870214</v>
      </c>
      <c r="N173" s="18"/>
      <c r="O173" s="18">
        <f>(+O172/O171)*100</f>
        <v>92.34101025870214</v>
      </c>
      <c r="P173" s="18"/>
      <c r="Q173" s="18"/>
      <c r="R173" s="18"/>
      <c r="S173" s="18"/>
      <c r="T173" s="18">
        <f>(+T172/T171)*100</f>
        <v>92.34101025870214</v>
      </c>
      <c r="U173" s="18"/>
      <c r="V173" s="18"/>
      <c r="W173" s="1"/>
    </row>
    <row r="174" spans="1:23" ht="23.25">
      <c r="A174" s="2"/>
      <c r="B174" s="52"/>
      <c r="C174" s="52"/>
      <c r="D174" s="52"/>
      <c r="E174" s="52"/>
      <c r="F174" s="52"/>
      <c r="G174" s="52"/>
      <c r="H174" s="60"/>
      <c r="I174" s="61"/>
      <c r="J174" s="62"/>
      <c r="K174" s="82"/>
      <c r="L174" s="20"/>
      <c r="M174" s="82"/>
      <c r="N174" s="20"/>
      <c r="O174" s="20"/>
      <c r="P174" s="82"/>
      <c r="Q174" s="82"/>
      <c r="R174" s="82"/>
      <c r="S174" s="20"/>
      <c r="T174" s="20"/>
      <c r="U174" s="20"/>
      <c r="V174" s="20"/>
      <c r="W174" s="1"/>
    </row>
    <row r="175" spans="1:23" ht="23.25">
      <c r="A175" s="2"/>
      <c r="B175" s="52"/>
      <c r="C175" s="52"/>
      <c r="D175" s="52"/>
      <c r="E175" s="52"/>
      <c r="F175" s="52"/>
      <c r="G175" s="52" t="s">
        <v>81</v>
      </c>
      <c r="H175" s="60"/>
      <c r="I175" s="61" t="s">
        <v>82</v>
      </c>
      <c r="J175" s="62"/>
      <c r="K175" s="82"/>
      <c r="L175" s="20"/>
      <c r="M175" s="82"/>
      <c r="N175" s="20"/>
      <c r="O175" s="20"/>
      <c r="P175" s="82"/>
      <c r="Q175" s="82"/>
      <c r="R175" s="82"/>
      <c r="S175" s="20"/>
      <c r="T175" s="20"/>
      <c r="U175" s="20"/>
      <c r="V175" s="20"/>
      <c r="W175" s="1"/>
    </row>
    <row r="176" spans="1:23" ht="23.25">
      <c r="A176" s="2"/>
      <c r="B176" s="52"/>
      <c r="C176" s="52"/>
      <c r="D176" s="52"/>
      <c r="E176" s="52"/>
      <c r="F176" s="52"/>
      <c r="G176" s="52"/>
      <c r="H176" s="60"/>
      <c r="I176" s="61" t="s">
        <v>44</v>
      </c>
      <c r="J176" s="62"/>
      <c r="K176" s="82"/>
      <c r="L176" s="20"/>
      <c r="M176" s="82">
        <v>1065336.6</v>
      </c>
      <c r="N176" s="20"/>
      <c r="O176" s="20">
        <f>SUM(K176:N176)</f>
        <v>1065336.6</v>
      </c>
      <c r="P176" s="82"/>
      <c r="Q176" s="82"/>
      <c r="R176" s="82"/>
      <c r="S176" s="20"/>
      <c r="T176" s="20">
        <f>+O176+S176</f>
        <v>1065336.6</v>
      </c>
      <c r="U176" s="20">
        <f>(+O176/T176)*100</f>
        <v>100</v>
      </c>
      <c r="V176" s="20">
        <f>(+S176/T176)*100</f>
        <v>0</v>
      </c>
      <c r="W176" s="1"/>
    </row>
    <row r="177" spans="1:23" ht="23.25">
      <c r="A177" s="2"/>
      <c r="B177" s="52"/>
      <c r="C177" s="52"/>
      <c r="D177" s="52"/>
      <c r="E177" s="52"/>
      <c r="F177" s="52"/>
      <c r="G177" s="52"/>
      <c r="H177" s="60"/>
      <c r="I177" s="61" t="s">
        <v>45</v>
      </c>
      <c r="J177" s="62"/>
      <c r="K177" s="82"/>
      <c r="L177" s="20"/>
      <c r="M177" s="82">
        <v>2008979.6</v>
      </c>
      <c r="N177" s="20"/>
      <c r="O177" s="20">
        <f>SUM(K177:N177)</f>
        <v>2008979.6</v>
      </c>
      <c r="P177" s="82"/>
      <c r="Q177" s="82"/>
      <c r="R177" s="82"/>
      <c r="S177" s="20"/>
      <c r="T177" s="20">
        <f>+O177+S177</f>
        <v>2008979.6</v>
      </c>
      <c r="U177" s="20">
        <f>(+O177/T177)*100</f>
        <v>100</v>
      </c>
      <c r="V177" s="20">
        <f>(+S177/T177)*100</f>
        <v>0</v>
      </c>
      <c r="W177" s="1"/>
    </row>
    <row r="178" spans="1:23" ht="23.25">
      <c r="A178" s="2"/>
      <c r="B178" s="52"/>
      <c r="C178" s="52"/>
      <c r="D178" s="52"/>
      <c r="E178" s="52"/>
      <c r="F178" s="52"/>
      <c r="G178" s="52"/>
      <c r="H178" s="60"/>
      <c r="I178" s="61" t="s">
        <v>46</v>
      </c>
      <c r="J178" s="62"/>
      <c r="K178" s="82"/>
      <c r="L178" s="20"/>
      <c r="M178" s="82">
        <f>(+M177/M176)*100</f>
        <v>188.57698120950693</v>
      </c>
      <c r="N178" s="20"/>
      <c r="O178" s="20">
        <f>(+O177/O176)*100</f>
        <v>188.57698120950693</v>
      </c>
      <c r="P178" s="82"/>
      <c r="Q178" s="82"/>
      <c r="R178" s="82"/>
      <c r="S178" s="20"/>
      <c r="T178" s="20">
        <f>(+T177/T176)*100</f>
        <v>188.57698120950693</v>
      </c>
      <c r="U178" s="20"/>
      <c r="V178" s="20"/>
      <c r="W178" s="1"/>
    </row>
    <row r="179" spans="1:23" ht="23.25">
      <c r="A179" s="2"/>
      <c r="B179" s="52"/>
      <c r="C179" s="52"/>
      <c r="D179" s="52"/>
      <c r="E179" s="52"/>
      <c r="F179" s="52"/>
      <c r="G179" s="52"/>
      <c r="H179" s="60"/>
      <c r="I179" s="61"/>
      <c r="J179" s="62"/>
      <c r="K179" s="82"/>
      <c r="L179" s="20"/>
      <c r="M179" s="82"/>
      <c r="N179" s="20"/>
      <c r="O179" s="20"/>
      <c r="P179" s="82"/>
      <c r="Q179" s="82"/>
      <c r="R179" s="82"/>
      <c r="S179" s="20"/>
      <c r="T179" s="20"/>
      <c r="U179" s="20"/>
      <c r="V179" s="20"/>
      <c r="W179" s="1"/>
    </row>
    <row r="180" spans="1:23" ht="23.25">
      <c r="A180" s="2"/>
      <c r="B180" s="53"/>
      <c r="C180" s="53"/>
      <c r="D180" s="53"/>
      <c r="E180" s="53"/>
      <c r="F180" s="53"/>
      <c r="G180" s="53"/>
      <c r="H180" s="66"/>
      <c r="I180" s="67"/>
      <c r="J180" s="68"/>
      <c r="K180" s="84"/>
      <c r="L180" s="59"/>
      <c r="M180" s="84"/>
      <c r="N180" s="59"/>
      <c r="O180" s="59"/>
      <c r="P180" s="84"/>
      <c r="Q180" s="84"/>
      <c r="R180" s="84"/>
      <c r="S180" s="59"/>
      <c r="T180" s="59"/>
      <c r="U180" s="59"/>
      <c r="V180" s="59"/>
      <c r="W180" s="1"/>
    </row>
    <row r="181" spans="1:23" ht="23.25">
      <c r="A181" s="71"/>
      <c r="B181" s="71"/>
      <c r="C181" s="71"/>
      <c r="D181" s="71"/>
      <c r="E181" s="71"/>
      <c r="F181" s="71"/>
      <c r="G181" s="78"/>
      <c r="H181" s="69"/>
      <c r="I181" s="69"/>
      <c r="J181" s="69"/>
      <c r="K181" s="79"/>
      <c r="L181" s="79"/>
      <c r="M181" s="79"/>
      <c r="N181" s="79"/>
      <c r="O181" s="79"/>
      <c r="P181" s="79"/>
      <c r="Q181" s="79"/>
      <c r="R181" s="79"/>
      <c r="S181" s="79"/>
      <c r="T181" s="79"/>
      <c r="U181" s="75"/>
      <c r="V181" s="75"/>
      <c r="W181" s="70"/>
    </row>
    <row r="182" spans="1:23" ht="23.25">
      <c r="A182" s="1"/>
      <c r="B182" s="49"/>
      <c r="C182" s="49"/>
      <c r="D182" s="49"/>
      <c r="E182" s="49"/>
      <c r="F182" s="49"/>
      <c r="G182" s="2"/>
      <c r="H182" s="2"/>
      <c r="I182" s="2"/>
      <c r="J182" s="2"/>
      <c r="K182" s="1"/>
      <c r="L182" s="1"/>
      <c r="M182" s="1"/>
      <c r="N182" s="1"/>
      <c r="O182" s="1"/>
      <c r="P182" s="1"/>
      <c r="Q182" s="1"/>
      <c r="R182" s="1"/>
      <c r="S182" s="4"/>
      <c r="T182" s="4"/>
      <c r="U182" s="4"/>
      <c r="V182" s="4" t="s">
        <v>96</v>
      </c>
      <c r="W182" s="1"/>
    </row>
    <row r="183" spans="1:23" ht="23.25">
      <c r="A183" s="1"/>
      <c r="B183" s="54" t="s">
        <v>32</v>
      </c>
      <c r="C183" s="55"/>
      <c r="D183" s="55"/>
      <c r="E183" s="55"/>
      <c r="F183" s="55"/>
      <c r="G183" s="55"/>
      <c r="H183" s="8"/>
      <c r="I183" s="9"/>
      <c r="J183" s="50"/>
      <c r="K183" s="11" t="s">
        <v>1</v>
      </c>
      <c r="L183" s="11"/>
      <c r="M183" s="11"/>
      <c r="N183" s="11"/>
      <c r="O183" s="11"/>
      <c r="P183" s="12" t="s">
        <v>2</v>
      </c>
      <c r="Q183" s="11"/>
      <c r="R183" s="11"/>
      <c r="S183" s="11"/>
      <c r="T183" s="12" t="s">
        <v>34</v>
      </c>
      <c r="U183" s="11"/>
      <c r="V183" s="13"/>
      <c r="W183" s="1"/>
    </row>
    <row r="184" spans="1:23" ht="23.25">
      <c r="A184" s="1"/>
      <c r="B184" s="14" t="s">
        <v>33</v>
      </c>
      <c r="C184" s="15"/>
      <c r="D184" s="15"/>
      <c r="E184" s="15"/>
      <c r="F184" s="15"/>
      <c r="G184" s="16"/>
      <c r="H184" s="17"/>
      <c r="I184" s="2"/>
      <c r="J184" s="48"/>
      <c r="K184" s="19"/>
      <c r="L184" s="20"/>
      <c r="M184" s="21"/>
      <c r="N184" s="22"/>
      <c r="O184" s="23"/>
      <c r="P184" s="24"/>
      <c r="Q184" s="19"/>
      <c r="R184" s="25"/>
      <c r="S184" s="23"/>
      <c r="T184" s="23"/>
      <c r="U184" s="26" t="s">
        <v>3</v>
      </c>
      <c r="V184" s="27"/>
      <c r="W184" s="1"/>
    </row>
    <row r="185" spans="1:23" ht="23.25">
      <c r="A185" s="1"/>
      <c r="B185" s="17"/>
      <c r="C185" s="28"/>
      <c r="D185" s="28"/>
      <c r="E185" s="28"/>
      <c r="F185" s="29"/>
      <c r="G185" s="28"/>
      <c r="H185" s="17"/>
      <c r="I185" s="30" t="s">
        <v>4</v>
      </c>
      <c r="J185" s="48"/>
      <c r="K185" s="31" t="s">
        <v>5</v>
      </c>
      <c r="L185" s="32" t="s">
        <v>6</v>
      </c>
      <c r="M185" s="33" t="s">
        <v>5</v>
      </c>
      <c r="N185" s="22" t="s">
        <v>7</v>
      </c>
      <c r="O185" s="20"/>
      <c r="P185" s="34" t="s">
        <v>8</v>
      </c>
      <c r="Q185" s="31" t="s">
        <v>9</v>
      </c>
      <c r="R185" s="25" t="s">
        <v>29</v>
      </c>
      <c r="S185" s="23"/>
      <c r="T185" s="23"/>
      <c r="U185" s="23"/>
      <c r="V185" s="32"/>
      <c r="W185" s="1"/>
    </row>
    <row r="186" spans="1:23" ht="23.25">
      <c r="A186" s="1"/>
      <c r="B186" s="35" t="s">
        <v>23</v>
      </c>
      <c r="C186" s="35" t="s">
        <v>24</v>
      </c>
      <c r="D186" s="35" t="s">
        <v>25</v>
      </c>
      <c r="E186" s="35" t="s">
        <v>26</v>
      </c>
      <c r="F186" s="35" t="s">
        <v>27</v>
      </c>
      <c r="G186" s="35" t="s">
        <v>28</v>
      </c>
      <c r="H186" s="17"/>
      <c r="I186" s="30"/>
      <c r="J186" s="48"/>
      <c r="K186" s="31" t="s">
        <v>10</v>
      </c>
      <c r="L186" s="32" t="s">
        <v>11</v>
      </c>
      <c r="M186" s="33" t="s">
        <v>12</v>
      </c>
      <c r="N186" s="22" t="s">
        <v>13</v>
      </c>
      <c r="O186" s="32" t="s">
        <v>14</v>
      </c>
      <c r="P186" s="34" t="s">
        <v>15</v>
      </c>
      <c r="Q186" s="31" t="s">
        <v>16</v>
      </c>
      <c r="R186" s="25" t="s">
        <v>30</v>
      </c>
      <c r="S186" s="22" t="s">
        <v>14</v>
      </c>
      <c r="T186" s="22" t="s">
        <v>17</v>
      </c>
      <c r="U186" s="22" t="s">
        <v>18</v>
      </c>
      <c r="V186" s="32" t="s">
        <v>19</v>
      </c>
      <c r="W186" s="1"/>
    </row>
    <row r="187" spans="1:23" ht="23.25">
      <c r="A187" s="1"/>
      <c r="B187" s="36"/>
      <c r="C187" s="36"/>
      <c r="D187" s="36"/>
      <c r="E187" s="36"/>
      <c r="F187" s="36"/>
      <c r="G187" s="36"/>
      <c r="H187" s="36"/>
      <c r="I187" s="37"/>
      <c r="J187" s="51"/>
      <c r="K187" s="39"/>
      <c r="L187" s="40"/>
      <c r="M187" s="41"/>
      <c r="N187" s="42"/>
      <c r="O187" s="43"/>
      <c r="P187" s="44" t="s">
        <v>20</v>
      </c>
      <c r="Q187" s="39"/>
      <c r="R187" s="45"/>
      <c r="S187" s="43"/>
      <c r="T187" s="43"/>
      <c r="U187" s="43"/>
      <c r="V187" s="46"/>
      <c r="W187" s="1"/>
    </row>
    <row r="188" spans="1:23" ht="23.25">
      <c r="A188" s="2"/>
      <c r="B188" s="47"/>
      <c r="C188" s="47"/>
      <c r="D188" s="47"/>
      <c r="E188" s="47"/>
      <c r="F188" s="47"/>
      <c r="G188" s="47"/>
      <c r="H188" s="60"/>
      <c r="I188" s="61"/>
      <c r="J188" s="62"/>
      <c r="K188" s="82"/>
      <c r="L188" s="20"/>
      <c r="M188" s="82"/>
      <c r="N188" s="20"/>
      <c r="O188" s="20"/>
      <c r="P188" s="82"/>
      <c r="Q188" s="82"/>
      <c r="R188" s="82"/>
      <c r="S188" s="20"/>
      <c r="T188" s="20"/>
      <c r="U188" s="20"/>
      <c r="V188" s="20"/>
      <c r="W188" s="1"/>
    </row>
    <row r="189" spans="1:23" ht="23.25">
      <c r="A189" s="2"/>
      <c r="B189" s="35" t="s">
        <v>68</v>
      </c>
      <c r="C189" s="35" t="s">
        <v>59</v>
      </c>
      <c r="D189" s="35" t="s">
        <v>49</v>
      </c>
      <c r="E189" s="35" t="s">
        <v>51</v>
      </c>
      <c r="F189" s="35" t="s">
        <v>73</v>
      </c>
      <c r="G189" s="35" t="s">
        <v>83</v>
      </c>
      <c r="H189" s="60"/>
      <c r="I189" s="61" t="s">
        <v>84</v>
      </c>
      <c r="J189" s="62"/>
      <c r="K189" s="82"/>
      <c r="L189" s="20"/>
      <c r="M189" s="82"/>
      <c r="N189" s="20"/>
      <c r="O189" s="20"/>
      <c r="P189" s="82"/>
      <c r="Q189" s="82"/>
      <c r="R189" s="82"/>
      <c r="S189" s="20"/>
      <c r="T189" s="20"/>
      <c r="U189" s="20"/>
      <c r="V189" s="20"/>
      <c r="W189" s="1"/>
    </row>
    <row r="190" spans="1:23" ht="23.25">
      <c r="A190" s="2"/>
      <c r="B190" s="35"/>
      <c r="C190" s="35"/>
      <c r="D190" s="35"/>
      <c r="E190" s="35"/>
      <c r="F190" s="35"/>
      <c r="G190" s="35"/>
      <c r="H190" s="60"/>
      <c r="I190" s="61" t="s">
        <v>85</v>
      </c>
      <c r="J190" s="62"/>
      <c r="K190" s="82"/>
      <c r="L190" s="20"/>
      <c r="M190" s="82"/>
      <c r="N190" s="20"/>
      <c r="O190" s="20"/>
      <c r="P190" s="82"/>
      <c r="Q190" s="82"/>
      <c r="R190" s="82"/>
      <c r="S190" s="20"/>
      <c r="T190" s="20"/>
      <c r="U190" s="20"/>
      <c r="V190" s="20"/>
      <c r="W190" s="1"/>
    </row>
    <row r="191" spans="1:23" ht="23.25">
      <c r="A191" s="2"/>
      <c r="B191" s="35"/>
      <c r="C191" s="35"/>
      <c r="D191" s="35"/>
      <c r="E191" s="35"/>
      <c r="F191" s="35"/>
      <c r="G191" s="35"/>
      <c r="H191" s="60"/>
      <c r="I191" s="61" t="s">
        <v>44</v>
      </c>
      <c r="J191" s="62"/>
      <c r="K191" s="82"/>
      <c r="L191" s="20"/>
      <c r="M191" s="82"/>
      <c r="N191" s="20"/>
      <c r="O191" s="20">
        <f>SUM(K191:N191)</f>
        <v>0</v>
      </c>
      <c r="P191" s="82"/>
      <c r="Q191" s="82"/>
      <c r="R191" s="82">
        <v>171257.2</v>
      </c>
      <c r="S191" s="20">
        <f>SUM(P191:R191)</f>
        <v>171257.2</v>
      </c>
      <c r="T191" s="20">
        <f>+O191+S191</f>
        <v>171257.2</v>
      </c>
      <c r="U191" s="20"/>
      <c r="V191" s="20">
        <f>(+S191/T191)*100</f>
        <v>100</v>
      </c>
      <c r="W191" s="1"/>
    </row>
    <row r="192" spans="1:23" ht="23.25">
      <c r="A192" s="2"/>
      <c r="B192" s="35"/>
      <c r="C192" s="35"/>
      <c r="D192" s="35"/>
      <c r="E192" s="35"/>
      <c r="F192" s="35"/>
      <c r="G192" s="35"/>
      <c r="H192" s="60"/>
      <c r="I192" s="61" t="s">
        <v>45</v>
      </c>
      <c r="J192" s="62"/>
      <c r="K192" s="82"/>
      <c r="L192" s="20"/>
      <c r="M192" s="82"/>
      <c r="N192" s="20"/>
      <c r="O192" s="20">
        <f>SUM(K192:N192)</f>
        <v>0</v>
      </c>
      <c r="P192" s="82"/>
      <c r="Q192" s="82"/>
      <c r="R192" s="82">
        <v>503750.9</v>
      </c>
      <c r="S192" s="20">
        <f>SUM(P192:R192)</f>
        <v>503750.9</v>
      </c>
      <c r="T192" s="20">
        <f>+O192+S192</f>
        <v>503750.9</v>
      </c>
      <c r="U192" s="20"/>
      <c r="V192" s="20">
        <f>(+S192/T192)*100</f>
        <v>100</v>
      </c>
      <c r="W192" s="1"/>
    </row>
    <row r="193" spans="1:23" ht="23.25">
      <c r="A193" s="2"/>
      <c r="B193" s="35"/>
      <c r="C193" s="35"/>
      <c r="D193" s="35"/>
      <c r="E193" s="35"/>
      <c r="F193" s="35"/>
      <c r="G193" s="35"/>
      <c r="H193" s="60"/>
      <c r="I193" s="61" t="s">
        <v>46</v>
      </c>
      <c r="J193" s="62"/>
      <c r="K193" s="82"/>
      <c r="L193" s="20"/>
      <c r="M193" s="82"/>
      <c r="N193" s="20"/>
      <c r="O193" s="20"/>
      <c r="P193" s="82"/>
      <c r="Q193" s="82"/>
      <c r="R193" s="82">
        <f>(+R192/R191)*100</f>
        <v>294.14874235944535</v>
      </c>
      <c r="S193" s="20">
        <f>(+S192/S191)*100</f>
        <v>294.14874235944535</v>
      </c>
      <c r="T193" s="20">
        <f>(+T192/T191)*100</f>
        <v>294.14874235944535</v>
      </c>
      <c r="U193" s="20"/>
      <c r="V193" s="20"/>
      <c r="W193" s="1"/>
    </row>
    <row r="194" spans="1:23" ht="23.25">
      <c r="A194" s="2"/>
      <c r="B194" s="35"/>
      <c r="C194" s="35"/>
      <c r="D194" s="35"/>
      <c r="E194" s="35"/>
      <c r="F194" s="35"/>
      <c r="G194" s="35"/>
      <c r="H194" s="60"/>
      <c r="I194" s="61"/>
      <c r="J194" s="62"/>
      <c r="K194" s="82"/>
      <c r="L194" s="20"/>
      <c r="M194" s="82"/>
      <c r="N194" s="20"/>
      <c r="O194" s="20"/>
      <c r="P194" s="82"/>
      <c r="Q194" s="82"/>
      <c r="R194" s="82"/>
      <c r="S194" s="20"/>
      <c r="T194" s="20"/>
      <c r="U194" s="20"/>
      <c r="V194" s="20"/>
      <c r="W194" s="1"/>
    </row>
    <row r="195" spans="1:23" ht="23.25">
      <c r="A195" s="2"/>
      <c r="B195" s="35"/>
      <c r="C195" s="35"/>
      <c r="D195" s="35"/>
      <c r="E195" s="35"/>
      <c r="F195" s="35"/>
      <c r="G195" s="35" t="s">
        <v>86</v>
      </c>
      <c r="H195" s="60"/>
      <c r="I195" s="61" t="s">
        <v>87</v>
      </c>
      <c r="J195" s="62"/>
      <c r="K195" s="82"/>
      <c r="L195" s="20"/>
      <c r="M195" s="82"/>
      <c r="N195" s="20"/>
      <c r="O195" s="20"/>
      <c r="P195" s="82"/>
      <c r="Q195" s="82"/>
      <c r="R195" s="82"/>
      <c r="S195" s="20"/>
      <c r="T195" s="20"/>
      <c r="U195" s="20"/>
      <c r="V195" s="20"/>
      <c r="W195" s="1"/>
    </row>
    <row r="196" spans="1:23" ht="23.25">
      <c r="A196" s="2"/>
      <c r="B196" s="35"/>
      <c r="C196" s="35"/>
      <c r="D196" s="35"/>
      <c r="E196" s="35"/>
      <c r="F196" s="35"/>
      <c r="G196" s="35"/>
      <c r="H196" s="60"/>
      <c r="I196" s="61" t="s">
        <v>44</v>
      </c>
      <c r="J196" s="62"/>
      <c r="K196" s="82"/>
      <c r="L196" s="20"/>
      <c r="M196" s="82"/>
      <c r="N196" s="20"/>
      <c r="O196" s="20">
        <f>SUM(K196:N196)</f>
        <v>0</v>
      </c>
      <c r="P196" s="82"/>
      <c r="Q196" s="82"/>
      <c r="R196" s="82"/>
      <c r="S196" s="20"/>
      <c r="T196" s="20">
        <f>+O196+S196</f>
        <v>0</v>
      </c>
      <c r="U196" s="20"/>
      <c r="V196" s="20"/>
      <c r="W196" s="1"/>
    </row>
    <row r="197" spans="1:23" ht="23.25">
      <c r="A197" s="2"/>
      <c r="B197" s="35"/>
      <c r="C197" s="35"/>
      <c r="D197" s="35"/>
      <c r="E197" s="35"/>
      <c r="F197" s="35"/>
      <c r="G197" s="35"/>
      <c r="H197" s="60"/>
      <c r="I197" s="61" t="s">
        <v>45</v>
      </c>
      <c r="J197" s="62"/>
      <c r="K197" s="82"/>
      <c r="L197" s="20"/>
      <c r="M197" s="82">
        <v>397022.2</v>
      </c>
      <c r="N197" s="20"/>
      <c r="O197" s="20">
        <f>SUM(K197:N197)</f>
        <v>397022.2</v>
      </c>
      <c r="P197" s="82"/>
      <c r="Q197" s="82"/>
      <c r="R197" s="82"/>
      <c r="S197" s="20"/>
      <c r="T197" s="20">
        <f>+O197+S197</f>
        <v>397022.2</v>
      </c>
      <c r="U197" s="20">
        <f>(+O197/T197)*100</f>
        <v>100</v>
      </c>
      <c r="V197" s="20">
        <f>(+S197/T197)*100</f>
        <v>0</v>
      </c>
      <c r="W197" s="1"/>
    </row>
    <row r="198" spans="1:23" ht="23.25">
      <c r="A198" s="2"/>
      <c r="B198" s="35"/>
      <c r="C198" s="35"/>
      <c r="D198" s="35"/>
      <c r="E198" s="35"/>
      <c r="F198" s="35"/>
      <c r="G198" s="35"/>
      <c r="H198" s="60"/>
      <c r="I198" s="61" t="s">
        <v>46</v>
      </c>
      <c r="J198" s="62"/>
      <c r="K198" s="82"/>
      <c r="L198" s="20"/>
      <c r="M198" s="82"/>
      <c r="N198" s="20"/>
      <c r="O198" s="20"/>
      <c r="P198" s="82"/>
      <c r="Q198" s="82"/>
      <c r="R198" s="82"/>
      <c r="S198" s="20"/>
      <c r="T198" s="20"/>
      <c r="U198" s="20"/>
      <c r="V198" s="20"/>
      <c r="W198" s="1"/>
    </row>
    <row r="199" spans="1:23" ht="23.25">
      <c r="A199" s="2"/>
      <c r="B199" s="35"/>
      <c r="C199" s="35"/>
      <c r="D199" s="35"/>
      <c r="E199" s="35"/>
      <c r="F199" s="35"/>
      <c r="G199" s="35"/>
      <c r="H199" s="60"/>
      <c r="I199" s="61"/>
      <c r="J199" s="62"/>
      <c r="K199" s="82"/>
      <c r="L199" s="20"/>
      <c r="M199" s="82"/>
      <c r="N199" s="20"/>
      <c r="O199" s="20"/>
      <c r="P199" s="82"/>
      <c r="Q199" s="82"/>
      <c r="R199" s="82"/>
      <c r="S199" s="20"/>
      <c r="T199" s="20"/>
      <c r="U199" s="20"/>
      <c r="V199" s="20"/>
      <c r="W199" s="1"/>
    </row>
    <row r="200" spans="1:23" ht="23.25">
      <c r="A200" s="2"/>
      <c r="B200" s="35"/>
      <c r="C200" s="35" t="s">
        <v>88</v>
      </c>
      <c r="D200" s="35"/>
      <c r="E200" s="35"/>
      <c r="F200" s="35"/>
      <c r="G200" s="35"/>
      <c r="H200" s="60"/>
      <c r="I200" s="61" t="s">
        <v>89</v>
      </c>
      <c r="J200" s="62"/>
      <c r="K200" s="82"/>
      <c r="L200" s="20"/>
      <c r="M200" s="82"/>
      <c r="N200" s="20"/>
      <c r="O200" s="20"/>
      <c r="P200" s="82"/>
      <c r="Q200" s="82"/>
      <c r="R200" s="82"/>
      <c r="S200" s="20"/>
      <c r="T200" s="20"/>
      <c r="U200" s="20"/>
      <c r="V200" s="20"/>
      <c r="W200" s="1"/>
    </row>
    <row r="201" spans="1:23" ht="23.25">
      <c r="A201" s="2"/>
      <c r="B201" s="35"/>
      <c r="C201" s="35"/>
      <c r="D201" s="35"/>
      <c r="E201" s="35"/>
      <c r="F201" s="35"/>
      <c r="G201" s="35"/>
      <c r="H201" s="60"/>
      <c r="I201" s="61" t="s">
        <v>44</v>
      </c>
      <c r="J201" s="62"/>
      <c r="K201" s="82"/>
      <c r="L201" s="20"/>
      <c r="M201" s="82">
        <f>+M206</f>
        <v>0</v>
      </c>
      <c r="N201" s="20"/>
      <c r="O201" s="20"/>
      <c r="P201" s="82"/>
      <c r="Q201" s="82"/>
      <c r="R201" s="82"/>
      <c r="S201" s="20"/>
      <c r="T201" s="20"/>
      <c r="U201" s="20"/>
      <c r="V201" s="20"/>
      <c r="W201" s="1"/>
    </row>
    <row r="202" spans="1:23" ht="23.25">
      <c r="A202" s="2"/>
      <c r="B202" s="52"/>
      <c r="C202" s="87"/>
      <c r="D202" s="87"/>
      <c r="E202" s="87"/>
      <c r="F202" s="87"/>
      <c r="G202" s="87"/>
      <c r="H202" s="61"/>
      <c r="I202" s="61" t="s">
        <v>45</v>
      </c>
      <c r="J202" s="62"/>
      <c r="K202" s="18"/>
      <c r="L202" s="18"/>
      <c r="M202" s="18">
        <f>+M207</f>
        <v>156548.1</v>
      </c>
      <c r="N202" s="18"/>
      <c r="O202" s="18">
        <f>SUM(K202:N202)</f>
        <v>156548.1</v>
      </c>
      <c r="P202" s="18"/>
      <c r="Q202" s="18"/>
      <c r="R202" s="18"/>
      <c r="S202" s="18">
        <f>SUM(P202:R202)</f>
        <v>0</v>
      </c>
      <c r="T202" s="18">
        <f>+O202+S202</f>
        <v>156548.1</v>
      </c>
      <c r="U202" s="18">
        <f>(+O202/T202)*100</f>
        <v>100</v>
      </c>
      <c r="V202" s="18">
        <f>(+S202/T202)*100</f>
        <v>0</v>
      </c>
      <c r="W202" s="1"/>
    </row>
    <row r="203" spans="1:23" ht="23.25">
      <c r="A203" s="2"/>
      <c r="B203" s="35"/>
      <c r="C203" s="35"/>
      <c r="D203" s="35"/>
      <c r="E203" s="35"/>
      <c r="F203" s="35"/>
      <c r="G203" s="35"/>
      <c r="H203" s="60"/>
      <c r="I203" s="61" t="s">
        <v>46</v>
      </c>
      <c r="J203" s="62"/>
      <c r="K203" s="82"/>
      <c r="L203" s="20"/>
      <c r="M203" s="82"/>
      <c r="N203" s="20"/>
      <c r="O203" s="20">
        <f>SUM(K203:N203)</f>
        <v>0</v>
      </c>
      <c r="P203" s="82"/>
      <c r="Q203" s="82"/>
      <c r="R203" s="82"/>
      <c r="S203" s="20">
        <f>SUM(P203:R203)</f>
        <v>0</v>
      </c>
      <c r="T203" s="20">
        <f>+O203+S203</f>
        <v>0</v>
      </c>
      <c r="U203" s="20"/>
      <c r="V203" s="20"/>
      <c r="W203" s="1"/>
    </row>
    <row r="204" spans="1:23" ht="23.25">
      <c r="A204" s="2"/>
      <c r="B204" s="35"/>
      <c r="C204" s="35"/>
      <c r="D204" s="35"/>
      <c r="E204" s="35"/>
      <c r="F204" s="35"/>
      <c r="G204" s="35"/>
      <c r="H204" s="60"/>
      <c r="I204" s="61"/>
      <c r="J204" s="62"/>
      <c r="K204" s="82"/>
      <c r="L204" s="20"/>
      <c r="M204" s="82"/>
      <c r="N204" s="20"/>
      <c r="O204" s="20"/>
      <c r="P204" s="82"/>
      <c r="Q204" s="82"/>
      <c r="R204" s="82"/>
      <c r="S204" s="20"/>
      <c r="T204" s="20"/>
      <c r="U204" s="20"/>
      <c r="V204" s="20"/>
      <c r="W204" s="1"/>
    </row>
    <row r="205" spans="1:23" ht="23.25">
      <c r="A205" s="2"/>
      <c r="B205" s="35"/>
      <c r="C205" s="35"/>
      <c r="D205" s="35" t="s">
        <v>49</v>
      </c>
      <c r="E205" s="35"/>
      <c r="F205" s="35"/>
      <c r="G205" s="35"/>
      <c r="H205" s="60"/>
      <c r="I205" s="61" t="s">
        <v>50</v>
      </c>
      <c r="J205" s="62"/>
      <c r="K205" s="82"/>
      <c r="L205" s="20"/>
      <c r="M205" s="82"/>
      <c r="N205" s="20"/>
      <c r="O205" s="20"/>
      <c r="P205" s="82"/>
      <c r="Q205" s="82"/>
      <c r="R205" s="82"/>
      <c r="S205" s="20"/>
      <c r="T205" s="20"/>
      <c r="U205" s="20"/>
      <c r="V205" s="20"/>
      <c r="W205" s="1"/>
    </row>
    <row r="206" spans="1:23" ht="23.25">
      <c r="A206" s="2"/>
      <c r="B206" s="35"/>
      <c r="C206" s="35"/>
      <c r="D206" s="35"/>
      <c r="E206" s="35"/>
      <c r="F206" s="35"/>
      <c r="G206" s="35"/>
      <c r="H206" s="60"/>
      <c r="I206" s="61" t="s">
        <v>44</v>
      </c>
      <c r="J206" s="62"/>
      <c r="K206" s="18"/>
      <c r="L206" s="18"/>
      <c r="M206" s="18">
        <f>+M211</f>
        <v>0</v>
      </c>
      <c r="N206" s="18"/>
      <c r="O206" s="18"/>
      <c r="P206" s="18"/>
      <c r="Q206" s="18"/>
      <c r="R206" s="18"/>
      <c r="S206" s="18"/>
      <c r="T206" s="18"/>
      <c r="U206" s="18"/>
      <c r="V206" s="18"/>
      <c r="W206" s="1"/>
    </row>
    <row r="207" spans="1:23" ht="23.25">
      <c r="A207" s="2"/>
      <c r="B207" s="35"/>
      <c r="C207" s="35"/>
      <c r="D207" s="35"/>
      <c r="E207" s="35"/>
      <c r="F207" s="35"/>
      <c r="G207" s="35"/>
      <c r="H207" s="60"/>
      <c r="I207" s="61" t="s">
        <v>45</v>
      </c>
      <c r="J207" s="62"/>
      <c r="K207" s="82"/>
      <c r="L207" s="20"/>
      <c r="M207" s="82">
        <f>+M212</f>
        <v>156548.1</v>
      </c>
      <c r="N207" s="20"/>
      <c r="O207" s="20">
        <f>SUM(K207:N207)</f>
        <v>156548.1</v>
      </c>
      <c r="P207" s="82"/>
      <c r="Q207" s="82"/>
      <c r="R207" s="82"/>
      <c r="S207" s="20">
        <f>SUM(P207:R207)</f>
        <v>0</v>
      </c>
      <c r="T207" s="20">
        <f>+O207+S207</f>
        <v>156548.1</v>
      </c>
      <c r="U207" s="20">
        <f>(+O207/T207)*100</f>
        <v>100</v>
      </c>
      <c r="V207" s="20">
        <f>(+S207/T207)*100</f>
        <v>0</v>
      </c>
      <c r="W207" s="1"/>
    </row>
    <row r="208" spans="1:23" ht="23.25">
      <c r="A208" s="2"/>
      <c r="B208" s="35"/>
      <c r="C208" s="35"/>
      <c r="D208" s="35"/>
      <c r="E208" s="35"/>
      <c r="F208" s="35"/>
      <c r="G208" s="35"/>
      <c r="H208" s="60"/>
      <c r="I208" s="61" t="s">
        <v>46</v>
      </c>
      <c r="J208" s="62"/>
      <c r="K208" s="82"/>
      <c r="L208" s="20"/>
      <c r="M208" s="82"/>
      <c r="N208" s="20"/>
      <c r="O208" s="20">
        <f>SUM(K208:N208)</f>
        <v>0</v>
      </c>
      <c r="P208" s="82"/>
      <c r="Q208" s="82"/>
      <c r="R208" s="82"/>
      <c r="S208" s="20">
        <f>SUM(P208:R208)</f>
        <v>0</v>
      </c>
      <c r="T208" s="20">
        <f>+O208+S208</f>
        <v>0</v>
      </c>
      <c r="U208" s="20"/>
      <c r="V208" s="20"/>
      <c r="W208" s="1"/>
    </row>
    <row r="209" spans="1:23" ht="23.25">
      <c r="A209" s="2"/>
      <c r="B209" s="35"/>
      <c r="C209" s="35"/>
      <c r="D209" s="35"/>
      <c r="E209" s="35"/>
      <c r="F209" s="35"/>
      <c r="G209" s="35"/>
      <c r="H209" s="60"/>
      <c r="I209" s="61"/>
      <c r="J209" s="62"/>
      <c r="K209" s="82"/>
      <c r="L209" s="20"/>
      <c r="M209" s="82"/>
      <c r="N209" s="20"/>
      <c r="O209" s="20">
        <f>SUM(K209:N209)</f>
        <v>0</v>
      </c>
      <c r="P209" s="82"/>
      <c r="Q209" s="82"/>
      <c r="R209" s="82"/>
      <c r="S209" s="20">
        <f>SUM(P209:R209)</f>
        <v>0</v>
      </c>
      <c r="T209" s="20">
        <f>+O209+S209</f>
        <v>0</v>
      </c>
      <c r="U209" s="20"/>
      <c r="V209" s="20"/>
      <c r="W209" s="1"/>
    </row>
    <row r="210" spans="1:23" ht="23.25">
      <c r="A210" s="2"/>
      <c r="B210" s="35"/>
      <c r="C210" s="35"/>
      <c r="D210" s="35"/>
      <c r="E210" s="35" t="s">
        <v>51</v>
      </c>
      <c r="F210" s="35"/>
      <c r="G210" s="35"/>
      <c r="H210" s="60"/>
      <c r="I210" s="69" t="s">
        <v>52</v>
      </c>
      <c r="J210" s="62"/>
      <c r="K210" s="82"/>
      <c r="L210" s="20"/>
      <c r="M210" s="82"/>
      <c r="N210" s="20"/>
      <c r="O210" s="20"/>
      <c r="P210" s="82"/>
      <c r="Q210" s="82"/>
      <c r="R210" s="82"/>
      <c r="S210" s="20"/>
      <c r="T210" s="20"/>
      <c r="U210" s="20"/>
      <c r="V210" s="20"/>
      <c r="W210" s="1"/>
    </row>
    <row r="211" spans="1:23" ht="23.25">
      <c r="A211" s="2"/>
      <c r="B211" s="52"/>
      <c r="C211" s="35"/>
      <c r="D211" s="35"/>
      <c r="E211" s="35"/>
      <c r="F211" s="35"/>
      <c r="G211" s="35"/>
      <c r="H211" s="60"/>
      <c r="I211" s="61" t="s">
        <v>44</v>
      </c>
      <c r="J211" s="62"/>
      <c r="K211" s="19"/>
      <c r="L211" s="20"/>
      <c r="M211" s="21">
        <f>+M22</f>
        <v>0</v>
      </c>
      <c r="N211" s="23"/>
      <c r="O211" s="23"/>
      <c r="P211" s="24"/>
      <c r="Q211" s="19"/>
      <c r="R211" s="80"/>
      <c r="S211" s="23"/>
      <c r="T211" s="23"/>
      <c r="U211" s="23"/>
      <c r="V211" s="20"/>
      <c r="W211" s="1"/>
    </row>
    <row r="212" spans="1:23" ht="23.25">
      <c r="A212" s="2"/>
      <c r="B212" s="52"/>
      <c r="C212" s="35"/>
      <c r="D212" s="35"/>
      <c r="E212" s="35"/>
      <c r="F212" s="35"/>
      <c r="G212" s="35"/>
      <c r="H212" s="60"/>
      <c r="I212" s="61" t="s">
        <v>45</v>
      </c>
      <c r="J212" s="62"/>
      <c r="K212" s="19"/>
      <c r="L212" s="20"/>
      <c r="M212" s="21">
        <f>+M218</f>
        <v>156548.1</v>
      </c>
      <c r="N212" s="23"/>
      <c r="O212" s="23">
        <f>SUM(K212:N212)</f>
        <v>156548.1</v>
      </c>
      <c r="P212" s="24"/>
      <c r="Q212" s="19"/>
      <c r="R212" s="80"/>
      <c r="S212" s="23">
        <f>SUM(P212:R212)</f>
        <v>0</v>
      </c>
      <c r="T212" s="23">
        <f>+O212+S212</f>
        <v>156548.1</v>
      </c>
      <c r="U212" s="23">
        <f>(+O212/T212)*100</f>
        <v>100</v>
      </c>
      <c r="V212" s="20">
        <f>(+S212/T212)*100</f>
        <v>0</v>
      </c>
      <c r="W212" s="1"/>
    </row>
    <row r="213" spans="1:23" ht="23.25">
      <c r="A213" s="2"/>
      <c r="B213" s="52"/>
      <c r="C213" s="35"/>
      <c r="D213" s="35"/>
      <c r="E213" s="35"/>
      <c r="F213" s="35"/>
      <c r="G213" s="35"/>
      <c r="H213" s="60"/>
      <c r="I213" s="61" t="s">
        <v>46</v>
      </c>
      <c r="J213" s="62"/>
      <c r="K213" s="19"/>
      <c r="L213" s="20"/>
      <c r="M213" s="21"/>
      <c r="N213" s="23"/>
      <c r="O213" s="23"/>
      <c r="P213" s="24"/>
      <c r="Q213" s="19"/>
      <c r="R213" s="80"/>
      <c r="S213" s="23"/>
      <c r="T213" s="23"/>
      <c r="U213" s="23"/>
      <c r="V213" s="20"/>
      <c r="W213" s="1"/>
    </row>
    <row r="214" spans="1:23" ht="23.25">
      <c r="A214" s="2"/>
      <c r="B214" s="52"/>
      <c r="C214" s="87"/>
      <c r="D214" s="87"/>
      <c r="E214" s="87"/>
      <c r="F214" s="87"/>
      <c r="G214" s="87"/>
      <c r="H214" s="61"/>
      <c r="I214" s="61"/>
      <c r="J214" s="62"/>
      <c r="K214" s="18"/>
      <c r="L214" s="18"/>
      <c r="M214" s="18"/>
      <c r="N214" s="18"/>
      <c r="O214" s="18"/>
      <c r="P214" s="18"/>
      <c r="Q214" s="18"/>
      <c r="R214" s="18"/>
      <c r="S214" s="18"/>
      <c r="T214" s="18"/>
      <c r="U214" s="18"/>
      <c r="V214" s="18"/>
      <c r="W214" s="1"/>
    </row>
    <row r="215" spans="1:23" ht="23.25">
      <c r="A215" s="2"/>
      <c r="B215" s="52"/>
      <c r="C215" s="87"/>
      <c r="D215" s="87"/>
      <c r="E215" s="87"/>
      <c r="F215" s="87" t="s">
        <v>90</v>
      </c>
      <c r="G215" s="87"/>
      <c r="H215" s="61"/>
      <c r="I215" s="61" t="s">
        <v>91</v>
      </c>
      <c r="J215" s="62"/>
      <c r="K215" s="18"/>
      <c r="L215" s="18"/>
      <c r="M215" s="18"/>
      <c r="N215" s="18"/>
      <c r="O215" s="18"/>
      <c r="P215" s="18"/>
      <c r="Q215" s="18"/>
      <c r="R215" s="18"/>
      <c r="S215" s="18"/>
      <c r="T215" s="18"/>
      <c r="U215" s="18"/>
      <c r="V215" s="18"/>
      <c r="W215" s="1"/>
    </row>
    <row r="216" spans="1:23" ht="23.25">
      <c r="A216" s="2"/>
      <c r="B216" s="52"/>
      <c r="C216" s="52"/>
      <c r="D216" s="52"/>
      <c r="E216" s="52"/>
      <c r="F216" s="52"/>
      <c r="G216" s="52"/>
      <c r="H216" s="60"/>
      <c r="I216" s="61" t="s">
        <v>98</v>
      </c>
      <c r="J216" s="62"/>
      <c r="K216" s="82"/>
      <c r="L216" s="20"/>
      <c r="M216" s="82"/>
      <c r="N216" s="20"/>
      <c r="O216" s="20"/>
      <c r="P216" s="82"/>
      <c r="Q216" s="82"/>
      <c r="R216" s="82"/>
      <c r="S216" s="20"/>
      <c r="T216" s="20"/>
      <c r="U216" s="20"/>
      <c r="V216" s="20"/>
      <c r="W216" s="1"/>
    </row>
    <row r="217" spans="1:23" ht="23.25">
      <c r="A217" s="2"/>
      <c r="B217" s="52"/>
      <c r="C217" s="52"/>
      <c r="D217" s="52"/>
      <c r="E217" s="52"/>
      <c r="F217" s="52"/>
      <c r="G217" s="52"/>
      <c r="H217" s="60"/>
      <c r="I217" s="61" t="s">
        <v>44</v>
      </c>
      <c r="J217" s="62"/>
      <c r="K217" s="82"/>
      <c r="L217" s="20"/>
      <c r="M217" s="82">
        <f>+M223</f>
        <v>0</v>
      </c>
      <c r="N217" s="20"/>
      <c r="O217" s="20">
        <f>SUM(K217:N217)</f>
        <v>0</v>
      </c>
      <c r="P217" s="82"/>
      <c r="Q217" s="82"/>
      <c r="R217" s="82"/>
      <c r="S217" s="20">
        <f>SUM(P217:R217)</f>
        <v>0</v>
      </c>
      <c r="T217" s="20">
        <f>+O217+S217</f>
        <v>0</v>
      </c>
      <c r="U217" s="20"/>
      <c r="V217" s="20"/>
      <c r="W217" s="1"/>
    </row>
    <row r="218" spans="1:23" ht="23.25">
      <c r="A218" s="2"/>
      <c r="B218" s="52"/>
      <c r="C218" s="87"/>
      <c r="D218" s="87"/>
      <c r="E218" s="87"/>
      <c r="F218" s="87"/>
      <c r="G218" s="87"/>
      <c r="H218" s="61"/>
      <c r="I218" s="61" t="s">
        <v>45</v>
      </c>
      <c r="J218" s="62"/>
      <c r="K218" s="18"/>
      <c r="L218" s="18"/>
      <c r="M218" s="18">
        <f>+M224</f>
        <v>156548.1</v>
      </c>
      <c r="N218" s="18"/>
      <c r="O218" s="18">
        <f>SUM(K218:N218)</f>
        <v>156548.1</v>
      </c>
      <c r="P218" s="18"/>
      <c r="Q218" s="18"/>
      <c r="R218" s="18"/>
      <c r="S218" s="18">
        <f>SUM(P218:R218)</f>
        <v>0</v>
      </c>
      <c r="T218" s="18">
        <f>+O218+S218</f>
        <v>156548.1</v>
      </c>
      <c r="U218" s="18">
        <f>(+O218/T218)*100</f>
        <v>100</v>
      </c>
      <c r="V218" s="18">
        <f>(+S218/T218)*100</f>
        <v>0</v>
      </c>
      <c r="W218" s="1"/>
    </row>
    <row r="219" spans="1:23" ht="23.25">
      <c r="A219" s="2"/>
      <c r="B219" s="52"/>
      <c r="C219" s="52"/>
      <c r="D219" s="52"/>
      <c r="E219" s="52"/>
      <c r="F219" s="52"/>
      <c r="G219" s="52"/>
      <c r="H219" s="60"/>
      <c r="I219" s="61" t="s">
        <v>46</v>
      </c>
      <c r="J219" s="62"/>
      <c r="K219" s="82"/>
      <c r="L219" s="20"/>
      <c r="M219" s="82"/>
      <c r="N219" s="20"/>
      <c r="O219" s="20"/>
      <c r="P219" s="82"/>
      <c r="Q219" s="82"/>
      <c r="R219" s="82"/>
      <c r="S219" s="20"/>
      <c r="T219" s="20"/>
      <c r="U219" s="20"/>
      <c r="V219" s="20"/>
      <c r="W219" s="1"/>
    </row>
    <row r="220" spans="1:23" ht="23.25">
      <c r="A220" s="2"/>
      <c r="B220" s="52"/>
      <c r="C220" s="52"/>
      <c r="D220" s="52"/>
      <c r="E220" s="52"/>
      <c r="F220" s="52"/>
      <c r="G220" s="52"/>
      <c r="H220" s="60"/>
      <c r="I220" s="61"/>
      <c r="J220" s="62"/>
      <c r="K220" s="82"/>
      <c r="L220" s="20"/>
      <c r="M220" s="82"/>
      <c r="N220" s="20"/>
      <c r="O220" s="20"/>
      <c r="P220" s="82"/>
      <c r="Q220" s="82"/>
      <c r="R220" s="82"/>
      <c r="S220" s="20"/>
      <c r="T220" s="20"/>
      <c r="U220" s="20"/>
      <c r="V220" s="20"/>
      <c r="W220" s="1"/>
    </row>
    <row r="221" spans="1:23" ht="23.25">
      <c r="A221" s="2"/>
      <c r="B221" s="52"/>
      <c r="C221" s="52"/>
      <c r="D221" s="52"/>
      <c r="E221" s="52"/>
      <c r="F221" s="52"/>
      <c r="G221" s="52" t="s">
        <v>56</v>
      </c>
      <c r="H221" s="60"/>
      <c r="I221" s="61" t="s">
        <v>57</v>
      </c>
      <c r="J221" s="62"/>
      <c r="K221" s="82"/>
      <c r="L221" s="20"/>
      <c r="M221" s="82"/>
      <c r="N221" s="20"/>
      <c r="O221" s="20"/>
      <c r="P221" s="82"/>
      <c r="Q221" s="82"/>
      <c r="R221" s="82"/>
      <c r="S221" s="20"/>
      <c r="T221" s="20"/>
      <c r="U221" s="20"/>
      <c r="V221" s="20"/>
      <c r="W221" s="1"/>
    </row>
    <row r="222" spans="1:23" ht="23.25">
      <c r="A222" s="2"/>
      <c r="B222" s="52"/>
      <c r="C222" s="52"/>
      <c r="D222" s="52"/>
      <c r="E222" s="52"/>
      <c r="F222" s="52"/>
      <c r="G222" s="52"/>
      <c r="H222" s="60"/>
      <c r="I222" s="61" t="s">
        <v>58</v>
      </c>
      <c r="J222" s="62"/>
      <c r="K222" s="82"/>
      <c r="L222" s="20"/>
      <c r="M222" s="82"/>
      <c r="N222" s="20"/>
      <c r="O222" s="20"/>
      <c r="P222" s="82"/>
      <c r="Q222" s="82"/>
      <c r="R222" s="82"/>
      <c r="S222" s="20"/>
      <c r="T222" s="20"/>
      <c r="U222" s="20"/>
      <c r="V222" s="20"/>
      <c r="W222" s="1"/>
    </row>
    <row r="223" spans="1:23" ht="23.25">
      <c r="A223" s="2"/>
      <c r="B223" s="52"/>
      <c r="C223" s="52"/>
      <c r="D223" s="52"/>
      <c r="E223" s="52"/>
      <c r="F223" s="52"/>
      <c r="G223" s="52"/>
      <c r="H223" s="60"/>
      <c r="I223" s="61" t="s">
        <v>44</v>
      </c>
      <c r="J223" s="62"/>
      <c r="K223" s="82"/>
      <c r="L223" s="20"/>
      <c r="M223" s="82"/>
      <c r="N223" s="20"/>
      <c r="O223" s="20">
        <f>SUM(K223:N223)</f>
        <v>0</v>
      </c>
      <c r="P223" s="82"/>
      <c r="Q223" s="82"/>
      <c r="R223" s="82"/>
      <c r="S223" s="20">
        <f>SUM(P223:R223)</f>
        <v>0</v>
      </c>
      <c r="T223" s="20">
        <f>+O223+S223</f>
        <v>0</v>
      </c>
      <c r="U223" s="20"/>
      <c r="V223" s="20"/>
      <c r="W223" s="1"/>
    </row>
    <row r="224" spans="1:23" ht="23.25">
      <c r="A224" s="2"/>
      <c r="B224" s="52"/>
      <c r="C224" s="52"/>
      <c r="D224" s="52"/>
      <c r="E224" s="52"/>
      <c r="F224" s="52"/>
      <c r="G224" s="52"/>
      <c r="H224" s="60"/>
      <c r="I224" s="61" t="s">
        <v>45</v>
      </c>
      <c r="J224" s="62"/>
      <c r="K224" s="82"/>
      <c r="L224" s="20"/>
      <c r="M224" s="82">
        <v>156548.1</v>
      </c>
      <c r="N224" s="20"/>
      <c r="O224" s="20">
        <f>SUM(K224:N224)</f>
        <v>156548.1</v>
      </c>
      <c r="P224" s="82"/>
      <c r="Q224" s="82"/>
      <c r="R224" s="82"/>
      <c r="S224" s="20">
        <f>SUM(P224:R224)</f>
        <v>0</v>
      </c>
      <c r="T224" s="20">
        <f>+O224+S224</f>
        <v>156548.1</v>
      </c>
      <c r="U224" s="20">
        <f>(+O224/T224)*100</f>
        <v>100</v>
      </c>
      <c r="V224" s="20">
        <f>(+S224/T224)*100</f>
        <v>0</v>
      </c>
      <c r="W224" s="1"/>
    </row>
    <row r="225" spans="1:23" ht="23.25">
      <c r="A225" s="2"/>
      <c r="B225" s="53"/>
      <c r="C225" s="53"/>
      <c r="D225" s="53"/>
      <c r="E225" s="53"/>
      <c r="F225" s="53"/>
      <c r="G225" s="53"/>
      <c r="H225" s="66"/>
      <c r="I225" s="67" t="s">
        <v>46</v>
      </c>
      <c r="J225" s="68"/>
      <c r="K225" s="84"/>
      <c r="L225" s="59"/>
      <c r="M225" s="84"/>
      <c r="N225" s="59"/>
      <c r="O225" s="59"/>
      <c r="P225" s="84"/>
      <c r="Q225" s="84"/>
      <c r="R225" s="84"/>
      <c r="S225" s="59"/>
      <c r="T225" s="59"/>
      <c r="U225" s="59"/>
      <c r="V225" s="59"/>
      <c r="W225" s="1"/>
    </row>
    <row r="226" spans="1:23" ht="23.25">
      <c r="A226" s="71"/>
      <c r="B226" s="71"/>
      <c r="C226" s="71"/>
      <c r="D226" s="71"/>
      <c r="E226" s="71"/>
      <c r="F226" s="71"/>
      <c r="G226" s="78"/>
      <c r="H226" s="69"/>
      <c r="I226" s="69"/>
      <c r="J226" s="69"/>
      <c r="K226" s="79"/>
      <c r="L226" s="79"/>
      <c r="M226" s="79"/>
      <c r="N226" s="79"/>
      <c r="O226" s="79"/>
      <c r="P226" s="79"/>
      <c r="Q226" s="79"/>
      <c r="R226" s="79"/>
      <c r="S226" s="79"/>
      <c r="T226" s="79"/>
      <c r="U226" s="75"/>
      <c r="V226" s="75"/>
      <c r="W226" s="70"/>
    </row>
    <row r="227" spans="1:23" ht="23.25">
      <c r="A227" s="1"/>
      <c r="B227" s="49"/>
      <c r="C227" s="49"/>
      <c r="D227" s="49"/>
      <c r="E227" s="49"/>
      <c r="F227" s="49"/>
      <c r="G227" s="2"/>
      <c r="H227" s="2"/>
      <c r="I227" s="2"/>
      <c r="J227" s="2"/>
      <c r="K227" s="1"/>
      <c r="L227" s="1"/>
      <c r="M227" s="1"/>
      <c r="N227" s="1"/>
      <c r="O227" s="1"/>
      <c r="P227" s="1"/>
      <c r="Q227" s="1"/>
      <c r="R227" s="1"/>
      <c r="S227" s="4"/>
      <c r="T227" s="4"/>
      <c r="U227" s="4"/>
      <c r="V227" s="4" t="s">
        <v>97</v>
      </c>
      <c r="W227" s="1"/>
    </row>
    <row r="228" spans="1:23" ht="23.25">
      <c r="A228" s="1"/>
      <c r="B228" s="54" t="s">
        <v>32</v>
      </c>
      <c r="C228" s="55"/>
      <c r="D228" s="55"/>
      <c r="E228" s="55"/>
      <c r="F228" s="55"/>
      <c r="G228" s="55"/>
      <c r="H228" s="8"/>
      <c r="I228" s="9"/>
      <c r="J228" s="50"/>
      <c r="K228" s="11" t="s">
        <v>1</v>
      </c>
      <c r="L228" s="11"/>
      <c r="M228" s="11"/>
      <c r="N228" s="11"/>
      <c r="O228" s="11"/>
      <c r="P228" s="12" t="s">
        <v>2</v>
      </c>
      <c r="Q228" s="11"/>
      <c r="R228" s="11"/>
      <c r="S228" s="11"/>
      <c r="T228" s="12" t="s">
        <v>34</v>
      </c>
      <c r="U228" s="11"/>
      <c r="V228" s="13"/>
      <c r="W228" s="1"/>
    </row>
    <row r="229" spans="1:23" ht="23.25">
      <c r="A229" s="1"/>
      <c r="B229" s="14" t="s">
        <v>33</v>
      </c>
      <c r="C229" s="15"/>
      <c r="D229" s="15"/>
      <c r="E229" s="15"/>
      <c r="F229" s="15"/>
      <c r="G229" s="16"/>
      <c r="H229" s="17"/>
      <c r="I229" s="2"/>
      <c r="J229" s="48"/>
      <c r="K229" s="19"/>
      <c r="L229" s="20"/>
      <c r="M229" s="21"/>
      <c r="N229" s="22"/>
      <c r="O229" s="23"/>
      <c r="P229" s="24"/>
      <c r="Q229" s="19"/>
      <c r="R229" s="25"/>
      <c r="S229" s="23"/>
      <c r="T229" s="23"/>
      <c r="U229" s="26" t="s">
        <v>3</v>
      </c>
      <c r="V229" s="27"/>
      <c r="W229" s="1"/>
    </row>
    <row r="230" spans="1:23" ht="23.25">
      <c r="A230" s="1"/>
      <c r="B230" s="17"/>
      <c r="C230" s="28"/>
      <c r="D230" s="28"/>
      <c r="E230" s="28"/>
      <c r="F230" s="29"/>
      <c r="G230" s="28"/>
      <c r="H230" s="17"/>
      <c r="I230" s="30" t="s">
        <v>4</v>
      </c>
      <c r="J230" s="48"/>
      <c r="K230" s="31" t="s">
        <v>5</v>
      </c>
      <c r="L230" s="32" t="s">
        <v>6</v>
      </c>
      <c r="M230" s="33" t="s">
        <v>5</v>
      </c>
      <c r="N230" s="22" t="s">
        <v>7</v>
      </c>
      <c r="O230" s="20"/>
      <c r="P230" s="34" t="s">
        <v>8</v>
      </c>
      <c r="Q230" s="31" t="s">
        <v>9</v>
      </c>
      <c r="R230" s="25" t="s">
        <v>29</v>
      </c>
      <c r="S230" s="23"/>
      <c r="T230" s="23"/>
      <c r="U230" s="23"/>
      <c r="V230" s="32"/>
      <c r="W230" s="1"/>
    </row>
    <row r="231" spans="1:23" ht="23.25">
      <c r="A231" s="1"/>
      <c r="B231" s="35" t="s">
        <v>23</v>
      </c>
      <c r="C231" s="35" t="s">
        <v>24</v>
      </c>
      <c r="D231" s="35" t="s">
        <v>25</v>
      </c>
      <c r="E231" s="35" t="s">
        <v>26</v>
      </c>
      <c r="F231" s="35" t="s">
        <v>27</v>
      </c>
      <c r="G231" s="35" t="s">
        <v>28</v>
      </c>
      <c r="H231" s="17"/>
      <c r="I231" s="30"/>
      <c r="J231" s="48"/>
      <c r="K231" s="31" t="s">
        <v>10</v>
      </c>
      <c r="L231" s="32" t="s">
        <v>11</v>
      </c>
      <c r="M231" s="33" t="s">
        <v>12</v>
      </c>
      <c r="N231" s="22" t="s">
        <v>13</v>
      </c>
      <c r="O231" s="32" t="s">
        <v>14</v>
      </c>
      <c r="P231" s="34" t="s">
        <v>15</v>
      </c>
      <c r="Q231" s="31" t="s">
        <v>16</v>
      </c>
      <c r="R231" s="25" t="s">
        <v>30</v>
      </c>
      <c r="S231" s="22" t="s">
        <v>14</v>
      </c>
      <c r="T231" s="22" t="s">
        <v>17</v>
      </c>
      <c r="U231" s="22" t="s">
        <v>18</v>
      </c>
      <c r="V231" s="32" t="s">
        <v>19</v>
      </c>
      <c r="W231" s="1"/>
    </row>
    <row r="232" spans="1:23" ht="23.25">
      <c r="A232" s="1"/>
      <c r="B232" s="36"/>
      <c r="C232" s="36"/>
      <c r="D232" s="36"/>
      <c r="E232" s="36"/>
      <c r="F232" s="36"/>
      <c r="G232" s="36"/>
      <c r="H232" s="36"/>
      <c r="I232" s="37"/>
      <c r="J232" s="51"/>
      <c r="K232" s="39"/>
      <c r="L232" s="40"/>
      <c r="M232" s="41"/>
      <c r="N232" s="42"/>
      <c r="O232" s="43"/>
      <c r="P232" s="44" t="s">
        <v>20</v>
      </c>
      <c r="Q232" s="39"/>
      <c r="R232" s="45"/>
      <c r="S232" s="43"/>
      <c r="T232" s="43"/>
      <c r="U232" s="43"/>
      <c r="V232" s="46"/>
      <c r="W232" s="1"/>
    </row>
    <row r="233" spans="1:23" ht="23.25">
      <c r="A233" s="2"/>
      <c r="B233" s="47"/>
      <c r="C233" s="47"/>
      <c r="D233" s="47"/>
      <c r="E233" s="47"/>
      <c r="F233" s="47"/>
      <c r="G233" s="47"/>
      <c r="H233" s="60"/>
      <c r="I233" s="61"/>
      <c r="J233" s="62"/>
      <c r="K233" s="82"/>
      <c r="L233" s="20"/>
      <c r="M233" s="82"/>
      <c r="N233" s="20"/>
      <c r="O233" s="20"/>
      <c r="P233" s="82"/>
      <c r="Q233" s="82"/>
      <c r="R233" s="82"/>
      <c r="S233" s="20"/>
      <c r="T233" s="20"/>
      <c r="U233" s="20"/>
      <c r="V233" s="20"/>
      <c r="W233" s="1"/>
    </row>
    <row r="234" spans="1:23" ht="23.25">
      <c r="A234" s="2"/>
      <c r="B234" s="35" t="s">
        <v>68</v>
      </c>
      <c r="C234" s="35" t="s">
        <v>47</v>
      </c>
      <c r="D234" s="35"/>
      <c r="E234" s="35"/>
      <c r="F234" s="35"/>
      <c r="G234" s="35"/>
      <c r="H234" s="60"/>
      <c r="I234" s="61" t="s">
        <v>48</v>
      </c>
      <c r="J234" s="62"/>
      <c r="K234" s="82"/>
      <c r="L234" s="20"/>
      <c r="M234" s="82"/>
      <c r="N234" s="20"/>
      <c r="O234" s="20"/>
      <c r="P234" s="82"/>
      <c r="Q234" s="82"/>
      <c r="R234" s="82"/>
      <c r="S234" s="20"/>
      <c r="T234" s="20"/>
      <c r="U234" s="20"/>
      <c r="V234" s="20"/>
      <c r="W234" s="1"/>
    </row>
    <row r="235" spans="1:23" ht="23.25">
      <c r="A235" s="2"/>
      <c r="B235" s="35"/>
      <c r="C235" s="35"/>
      <c r="D235" s="35"/>
      <c r="E235" s="35"/>
      <c r="F235" s="35"/>
      <c r="G235" s="35"/>
      <c r="H235" s="60"/>
      <c r="I235" s="61" t="s">
        <v>44</v>
      </c>
      <c r="J235" s="62"/>
      <c r="K235" s="82">
        <f aca="true" t="shared" si="32" ref="K235:M236">+K240</f>
        <v>0</v>
      </c>
      <c r="L235" s="20">
        <f t="shared" si="32"/>
        <v>0</v>
      </c>
      <c r="M235" s="82">
        <f t="shared" si="32"/>
        <v>0</v>
      </c>
      <c r="N235" s="20"/>
      <c r="O235" s="20">
        <f>SUM(K235:N235)</f>
        <v>0</v>
      </c>
      <c r="P235" s="82"/>
      <c r="Q235" s="82"/>
      <c r="R235" s="82"/>
      <c r="S235" s="20"/>
      <c r="T235" s="20">
        <f>+O235+S235</f>
        <v>0</v>
      </c>
      <c r="U235" s="20"/>
      <c r="V235" s="20"/>
      <c r="W235" s="1"/>
    </row>
    <row r="236" spans="1:23" ht="23.25">
      <c r="A236" s="2"/>
      <c r="B236" s="35"/>
      <c r="C236" s="35"/>
      <c r="D236" s="35"/>
      <c r="E236" s="35"/>
      <c r="F236" s="35"/>
      <c r="G236" s="35"/>
      <c r="H236" s="60"/>
      <c r="I236" s="61" t="s">
        <v>45</v>
      </c>
      <c r="J236" s="62"/>
      <c r="K236" s="82">
        <f t="shared" si="32"/>
        <v>16835.6</v>
      </c>
      <c r="L236" s="20">
        <f t="shared" si="32"/>
        <v>413.1</v>
      </c>
      <c r="M236" s="82">
        <f t="shared" si="32"/>
        <v>35.1</v>
      </c>
      <c r="N236" s="20"/>
      <c r="O236" s="20">
        <f>SUM(K236:N236)</f>
        <v>17283.799999999996</v>
      </c>
      <c r="P236" s="82"/>
      <c r="Q236" s="82"/>
      <c r="R236" s="82"/>
      <c r="S236" s="20"/>
      <c r="T236" s="20">
        <f>+O236+S236</f>
        <v>17283.799999999996</v>
      </c>
      <c r="U236" s="20">
        <f>(+O236/T236)*100</f>
        <v>100</v>
      </c>
      <c r="V236" s="20">
        <f>(+S236/T236)*100</f>
        <v>0</v>
      </c>
      <c r="W236" s="1"/>
    </row>
    <row r="237" spans="1:23" ht="23.25">
      <c r="A237" s="2"/>
      <c r="B237" s="35"/>
      <c r="C237" s="35"/>
      <c r="D237" s="35"/>
      <c r="E237" s="35"/>
      <c r="F237" s="35"/>
      <c r="G237" s="35"/>
      <c r="H237" s="60"/>
      <c r="I237" s="61" t="s">
        <v>46</v>
      </c>
      <c r="J237" s="62"/>
      <c r="K237" s="82"/>
      <c r="L237" s="20"/>
      <c r="M237" s="82"/>
      <c r="N237" s="20"/>
      <c r="O237" s="20"/>
      <c r="P237" s="82"/>
      <c r="Q237" s="82"/>
      <c r="R237" s="82"/>
      <c r="S237" s="20"/>
      <c r="T237" s="20"/>
      <c r="U237" s="20"/>
      <c r="V237" s="20"/>
      <c r="W237" s="1"/>
    </row>
    <row r="238" spans="1:23" ht="23.25">
      <c r="A238" s="2"/>
      <c r="B238" s="35"/>
      <c r="C238" s="35"/>
      <c r="D238" s="35"/>
      <c r="E238" s="35"/>
      <c r="F238" s="35"/>
      <c r="G238" s="35"/>
      <c r="H238" s="60"/>
      <c r="I238" s="61"/>
      <c r="J238" s="62"/>
      <c r="K238" s="82"/>
      <c r="L238" s="20"/>
      <c r="M238" s="82"/>
      <c r="N238" s="20"/>
      <c r="O238" s="20"/>
      <c r="P238" s="82"/>
      <c r="Q238" s="82"/>
      <c r="R238" s="82"/>
      <c r="S238" s="20"/>
      <c r="T238" s="20"/>
      <c r="U238" s="20"/>
      <c r="V238" s="20"/>
      <c r="W238" s="1"/>
    </row>
    <row r="239" spans="1:23" ht="23.25">
      <c r="A239" s="2"/>
      <c r="B239" s="35"/>
      <c r="C239" s="35"/>
      <c r="D239" s="35" t="s">
        <v>49</v>
      </c>
      <c r="E239" s="35"/>
      <c r="F239" s="35"/>
      <c r="G239" s="35"/>
      <c r="H239" s="60"/>
      <c r="I239" s="61" t="s">
        <v>50</v>
      </c>
      <c r="J239" s="62"/>
      <c r="K239" s="82"/>
      <c r="L239" s="20"/>
      <c r="M239" s="82"/>
      <c r="N239" s="20"/>
      <c r="O239" s="20"/>
      <c r="P239" s="82"/>
      <c r="Q239" s="82"/>
      <c r="R239" s="82"/>
      <c r="S239" s="20"/>
      <c r="T239" s="20"/>
      <c r="U239" s="20"/>
      <c r="V239" s="20"/>
      <c r="W239" s="1"/>
    </row>
    <row r="240" spans="1:23" ht="23.25">
      <c r="A240" s="2"/>
      <c r="B240" s="35"/>
      <c r="C240" s="35"/>
      <c r="D240" s="35"/>
      <c r="E240" s="35"/>
      <c r="F240" s="35"/>
      <c r="G240" s="35"/>
      <c r="H240" s="60"/>
      <c r="I240" s="61" t="s">
        <v>44</v>
      </c>
      <c r="J240" s="62"/>
      <c r="K240" s="82">
        <f aca="true" t="shared" si="33" ref="K240:M241">+K245</f>
        <v>0</v>
      </c>
      <c r="L240" s="20">
        <f t="shared" si="33"/>
        <v>0</v>
      </c>
      <c r="M240" s="82">
        <f t="shared" si="33"/>
        <v>0</v>
      </c>
      <c r="N240" s="20"/>
      <c r="O240" s="20">
        <f>SUM(K240:N240)</f>
        <v>0</v>
      </c>
      <c r="P240" s="82"/>
      <c r="Q240" s="82"/>
      <c r="R240" s="82"/>
      <c r="S240" s="20"/>
      <c r="T240" s="20">
        <f>+O240+S240</f>
        <v>0</v>
      </c>
      <c r="U240" s="20"/>
      <c r="V240" s="20"/>
      <c r="W240" s="1"/>
    </row>
    <row r="241" spans="1:23" ht="23.25">
      <c r="A241" s="2"/>
      <c r="B241" s="35"/>
      <c r="C241" s="35"/>
      <c r="D241" s="35"/>
      <c r="E241" s="35"/>
      <c r="F241" s="35"/>
      <c r="G241" s="35"/>
      <c r="H241" s="60"/>
      <c r="I241" s="61" t="s">
        <v>45</v>
      </c>
      <c r="J241" s="62"/>
      <c r="K241" s="82">
        <f t="shared" si="33"/>
        <v>16835.6</v>
      </c>
      <c r="L241" s="20">
        <f t="shared" si="33"/>
        <v>413.1</v>
      </c>
      <c r="M241" s="82">
        <f t="shared" si="33"/>
        <v>35.1</v>
      </c>
      <c r="N241" s="20"/>
      <c r="O241" s="20">
        <f>SUM(K241:N241)</f>
        <v>17283.799999999996</v>
      </c>
      <c r="P241" s="82"/>
      <c r="Q241" s="82"/>
      <c r="R241" s="82"/>
      <c r="S241" s="20"/>
      <c r="T241" s="20">
        <f>+O241+S241</f>
        <v>17283.799999999996</v>
      </c>
      <c r="U241" s="20">
        <f>(+O241/T241)*100</f>
        <v>100</v>
      </c>
      <c r="V241" s="20">
        <f>(+S241/T241)*100</f>
        <v>0</v>
      </c>
      <c r="W241" s="1"/>
    </row>
    <row r="242" spans="1:23" ht="23.25">
      <c r="A242" s="2"/>
      <c r="B242" s="35"/>
      <c r="C242" s="35"/>
      <c r="D242" s="35"/>
      <c r="E242" s="35"/>
      <c r="F242" s="35"/>
      <c r="G242" s="35"/>
      <c r="H242" s="60"/>
      <c r="I242" s="61" t="s">
        <v>46</v>
      </c>
      <c r="J242" s="62"/>
      <c r="K242" s="82"/>
      <c r="L242" s="20"/>
      <c r="M242" s="82"/>
      <c r="N242" s="20"/>
      <c r="O242" s="20"/>
      <c r="P242" s="82"/>
      <c r="Q242" s="82"/>
      <c r="R242" s="82"/>
      <c r="S242" s="20"/>
      <c r="T242" s="20"/>
      <c r="U242" s="20"/>
      <c r="V242" s="20"/>
      <c r="W242" s="1"/>
    </row>
    <row r="243" spans="1:23" ht="23.25">
      <c r="A243" s="2"/>
      <c r="B243" s="35"/>
      <c r="C243" s="35"/>
      <c r="D243" s="35"/>
      <c r="E243" s="35"/>
      <c r="F243" s="35"/>
      <c r="G243" s="35"/>
      <c r="H243" s="60"/>
      <c r="I243" s="61"/>
      <c r="J243" s="62"/>
      <c r="K243" s="82"/>
      <c r="L243" s="20"/>
      <c r="M243" s="82"/>
      <c r="N243" s="20"/>
      <c r="O243" s="20"/>
      <c r="P243" s="82"/>
      <c r="Q243" s="82"/>
      <c r="R243" s="82"/>
      <c r="S243" s="20"/>
      <c r="T243" s="20"/>
      <c r="U243" s="20"/>
      <c r="V243" s="20"/>
      <c r="W243" s="1"/>
    </row>
    <row r="244" spans="1:23" ht="23.25">
      <c r="A244" s="2"/>
      <c r="B244" s="35"/>
      <c r="C244" s="35"/>
      <c r="D244" s="35"/>
      <c r="E244" s="35" t="s">
        <v>51</v>
      </c>
      <c r="F244" s="35"/>
      <c r="G244" s="35"/>
      <c r="H244" s="60"/>
      <c r="I244" s="61" t="s">
        <v>52</v>
      </c>
      <c r="J244" s="62"/>
      <c r="K244" s="82"/>
      <c r="L244" s="20"/>
      <c r="M244" s="82"/>
      <c r="N244" s="20"/>
      <c r="O244" s="20"/>
      <c r="P244" s="82"/>
      <c r="Q244" s="82"/>
      <c r="R244" s="82"/>
      <c r="S244" s="20"/>
      <c r="T244" s="20"/>
      <c r="U244" s="20"/>
      <c r="V244" s="20"/>
      <c r="W244" s="1"/>
    </row>
    <row r="245" spans="1:23" ht="23.25">
      <c r="A245" s="2"/>
      <c r="B245" s="35"/>
      <c r="C245" s="35"/>
      <c r="D245" s="35"/>
      <c r="E245" s="35"/>
      <c r="F245" s="35"/>
      <c r="G245" s="35"/>
      <c r="H245" s="60"/>
      <c r="I245" s="61" t="s">
        <v>44</v>
      </c>
      <c r="J245" s="62"/>
      <c r="K245" s="82">
        <f aca="true" t="shared" si="34" ref="K245:M246">+K251</f>
        <v>0</v>
      </c>
      <c r="L245" s="20">
        <f t="shared" si="34"/>
        <v>0</v>
      </c>
      <c r="M245" s="82">
        <f t="shared" si="34"/>
        <v>0</v>
      </c>
      <c r="N245" s="20"/>
      <c r="O245" s="20">
        <f>SUM(K245:N245)</f>
        <v>0</v>
      </c>
      <c r="P245" s="82"/>
      <c r="Q245" s="82"/>
      <c r="R245" s="82"/>
      <c r="S245" s="20"/>
      <c r="T245" s="20">
        <f>+O245+S245</f>
        <v>0</v>
      </c>
      <c r="U245" s="20"/>
      <c r="V245" s="20"/>
      <c r="W245" s="1"/>
    </row>
    <row r="246" spans="1:23" ht="23.25">
      <c r="A246" s="2"/>
      <c r="B246" s="35"/>
      <c r="C246" s="35"/>
      <c r="D246" s="35"/>
      <c r="E246" s="35"/>
      <c r="F246" s="35"/>
      <c r="G246" s="35"/>
      <c r="H246" s="60"/>
      <c r="I246" s="61" t="s">
        <v>45</v>
      </c>
      <c r="J246" s="62"/>
      <c r="K246" s="82">
        <f t="shared" si="34"/>
        <v>16835.6</v>
      </c>
      <c r="L246" s="20">
        <f t="shared" si="34"/>
        <v>413.1</v>
      </c>
      <c r="M246" s="82">
        <f t="shared" si="34"/>
        <v>35.1</v>
      </c>
      <c r="N246" s="20"/>
      <c r="O246" s="20">
        <f>SUM(K246:N246)</f>
        <v>17283.799999999996</v>
      </c>
      <c r="P246" s="82"/>
      <c r="Q246" s="82"/>
      <c r="R246" s="82"/>
      <c r="S246" s="20"/>
      <c r="T246" s="20">
        <f>+O246+S246</f>
        <v>17283.799999999996</v>
      </c>
      <c r="U246" s="20">
        <f>(+O246/T246)*100</f>
        <v>100</v>
      </c>
      <c r="V246" s="20">
        <f>(+S246/T246)*100</f>
        <v>0</v>
      </c>
      <c r="W246" s="1"/>
    </row>
    <row r="247" spans="1:23" ht="23.25">
      <c r="A247" s="2"/>
      <c r="B247" s="52"/>
      <c r="C247" s="87"/>
      <c r="D247" s="87"/>
      <c r="E247" s="87"/>
      <c r="F247" s="87"/>
      <c r="G247" s="87"/>
      <c r="H247" s="61"/>
      <c r="I247" s="61" t="s">
        <v>46</v>
      </c>
      <c r="J247" s="62"/>
      <c r="K247" s="18"/>
      <c r="L247" s="18"/>
      <c r="M247" s="18"/>
      <c r="N247" s="18"/>
      <c r="O247" s="18"/>
      <c r="P247" s="18"/>
      <c r="Q247" s="18"/>
      <c r="R247" s="18"/>
      <c r="S247" s="18"/>
      <c r="T247" s="18"/>
      <c r="U247" s="18"/>
      <c r="V247" s="18"/>
      <c r="W247" s="1"/>
    </row>
    <row r="248" spans="1:23" ht="23.25">
      <c r="A248" s="2"/>
      <c r="B248" s="35"/>
      <c r="C248" s="35"/>
      <c r="D248" s="35"/>
      <c r="E248" s="35"/>
      <c r="F248" s="35"/>
      <c r="G248" s="35"/>
      <c r="H248" s="60"/>
      <c r="I248" s="61"/>
      <c r="J248" s="62"/>
      <c r="K248" s="82"/>
      <c r="L248" s="20"/>
      <c r="M248" s="82"/>
      <c r="N248" s="20"/>
      <c r="O248" s="20"/>
      <c r="P248" s="82"/>
      <c r="Q248" s="82"/>
      <c r="R248" s="82"/>
      <c r="S248" s="20"/>
      <c r="T248" s="20"/>
      <c r="U248" s="20"/>
      <c r="V248" s="20"/>
      <c r="W248" s="1"/>
    </row>
    <row r="249" spans="1:23" ht="23.25">
      <c r="A249" s="2"/>
      <c r="B249" s="35"/>
      <c r="C249" s="35"/>
      <c r="D249" s="35"/>
      <c r="E249" s="35"/>
      <c r="F249" s="35" t="s">
        <v>53</v>
      </c>
      <c r="G249" s="35"/>
      <c r="H249" s="60"/>
      <c r="I249" s="61" t="s">
        <v>92</v>
      </c>
      <c r="J249" s="62"/>
      <c r="K249" s="82"/>
      <c r="L249" s="20"/>
      <c r="M249" s="82"/>
      <c r="N249" s="20"/>
      <c r="O249" s="20"/>
      <c r="P249" s="82"/>
      <c r="Q249" s="82"/>
      <c r="R249" s="82"/>
      <c r="S249" s="20"/>
      <c r="T249" s="20"/>
      <c r="U249" s="20"/>
      <c r="V249" s="20"/>
      <c r="W249" s="1"/>
    </row>
    <row r="250" spans="1:23" ht="23.25">
      <c r="A250" s="2"/>
      <c r="B250" s="35"/>
      <c r="C250" s="35"/>
      <c r="D250" s="35"/>
      <c r="E250" s="35"/>
      <c r="F250" s="35"/>
      <c r="G250" s="35"/>
      <c r="H250" s="60"/>
      <c r="I250" s="61" t="s">
        <v>99</v>
      </c>
      <c r="J250" s="62"/>
      <c r="K250" s="82"/>
      <c r="L250" s="20"/>
      <c r="M250" s="82"/>
      <c r="N250" s="20"/>
      <c r="O250" s="20"/>
      <c r="P250" s="82"/>
      <c r="Q250" s="82"/>
      <c r="R250" s="82"/>
      <c r="S250" s="20"/>
      <c r="T250" s="20"/>
      <c r="U250" s="20"/>
      <c r="V250" s="20"/>
      <c r="W250" s="1"/>
    </row>
    <row r="251" spans="1:23" ht="23.25">
      <c r="A251" s="2"/>
      <c r="B251" s="35"/>
      <c r="C251" s="35"/>
      <c r="D251" s="35"/>
      <c r="E251" s="35"/>
      <c r="F251" s="35"/>
      <c r="G251" s="35"/>
      <c r="H251" s="60"/>
      <c r="I251" s="61" t="s">
        <v>44</v>
      </c>
      <c r="J251" s="62"/>
      <c r="K251" s="18">
        <f aca="true" t="shared" si="35" ref="K251:M252">+K257</f>
        <v>0</v>
      </c>
      <c r="L251" s="18">
        <f t="shared" si="35"/>
        <v>0</v>
      </c>
      <c r="M251" s="18">
        <f t="shared" si="35"/>
        <v>0</v>
      </c>
      <c r="N251" s="18"/>
      <c r="O251" s="18">
        <f>SUM(K251:N251)</f>
        <v>0</v>
      </c>
      <c r="P251" s="18"/>
      <c r="Q251" s="18"/>
      <c r="R251" s="18"/>
      <c r="S251" s="18"/>
      <c r="T251" s="18">
        <f>+O251+S251</f>
        <v>0</v>
      </c>
      <c r="U251" s="18"/>
      <c r="V251" s="18"/>
      <c r="W251" s="1"/>
    </row>
    <row r="252" spans="1:23" ht="23.25">
      <c r="A252" s="2"/>
      <c r="B252" s="35"/>
      <c r="C252" s="35"/>
      <c r="D252" s="35"/>
      <c r="E252" s="35"/>
      <c r="F252" s="35"/>
      <c r="G252" s="35"/>
      <c r="H252" s="60"/>
      <c r="I252" s="61" t="s">
        <v>45</v>
      </c>
      <c r="J252" s="62"/>
      <c r="K252" s="82">
        <f t="shared" si="35"/>
        <v>16835.6</v>
      </c>
      <c r="L252" s="20">
        <f t="shared" si="35"/>
        <v>413.1</v>
      </c>
      <c r="M252" s="82">
        <f t="shared" si="35"/>
        <v>35.1</v>
      </c>
      <c r="N252" s="20"/>
      <c r="O252" s="20">
        <f>SUM(K252:N252)</f>
        <v>17283.799999999996</v>
      </c>
      <c r="P252" s="82"/>
      <c r="Q252" s="82"/>
      <c r="R252" s="82"/>
      <c r="S252" s="20"/>
      <c r="T252" s="20">
        <f>+O252+S252</f>
        <v>17283.799999999996</v>
      </c>
      <c r="U252" s="20">
        <f>(+O252/T252)*100</f>
        <v>100</v>
      </c>
      <c r="V252" s="20">
        <f>(+S252/T252)*100</f>
        <v>0</v>
      </c>
      <c r="W252" s="1"/>
    </row>
    <row r="253" spans="1:23" ht="23.25">
      <c r="A253" s="2"/>
      <c r="B253" s="35"/>
      <c r="C253" s="35"/>
      <c r="D253" s="35"/>
      <c r="E253" s="35"/>
      <c r="F253" s="35"/>
      <c r="G253" s="35"/>
      <c r="H253" s="60"/>
      <c r="I253" s="61" t="s">
        <v>46</v>
      </c>
      <c r="J253" s="62"/>
      <c r="K253" s="82"/>
      <c r="L253" s="20"/>
      <c r="M253" s="82"/>
      <c r="N253" s="20"/>
      <c r="O253" s="20"/>
      <c r="P253" s="82"/>
      <c r="Q253" s="82"/>
      <c r="R253" s="82"/>
      <c r="S253" s="20"/>
      <c r="T253" s="20"/>
      <c r="U253" s="20"/>
      <c r="V253" s="20"/>
      <c r="W253" s="1"/>
    </row>
    <row r="254" spans="1:23" ht="23.25">
      <c r="A254" s="2"/>
      <c r="B254" s="35"/>
      <c r="C254" s="35"/>
      <c r="D254" s="35"/>
      <c r="E254" s="35"/>
      <c r="F254" s="35"/>
      <c r="G254" s="35"/>
      <c r="H254" s="60"/>
      <c r="I254" s="61"/>
      <c r="J254" s="62"/>
      <c r="K254" s="82"/>
      <c r="L254" s="20"/>
      <c r="M254" s="82"/>
      <c r="N254" s="20"/>
      <c r="O254" s="20"/>
      <c r="P254" s="82"/>
      <c r="Q254" s="82"/>
      <c r="R254" s="82"/>
      <c r="S254" s="20"/>
      <c r="T254" s="20"/>
      <c r="U254" s="20"/>
      <c r="V254" s="20"/>
      <c r="W254" s="1"/>
    </row>
    <row r="255" spans="1:23" ht="23.25">
      <c r="A255" s="2"/>
      <c r="B255" s="35"/>
      <c r="C255" s="35"/>
      <c r="D255" s="35"/>
      <c r="E255" s="35"/>
      <c r="F255" s="35"/>
      <c r="G255" s="35" t="s">
        <v>56</v>
      </c>
      <c r="H255" s="60"/>
      <c r="I255" s="69" t="s">
        <v>57</v>
      </c>
      <c r="J255" s="62"/>
      <c r="K255" s="82"/>
      <c r="L255" s="20"/>
      <c r="M255" s="82"/>
      <c r="N255" s="20"/>
      <c r="O255" s="20"/>
      <c r="P255" s="82"/>
      <c r="Q255" s="82"/>
      <c r="R255" s="82"/>
      <c r="S255" s="20"/>
      <c r="T255" s="20"/>
      <c r="U255" s="20"/>
      <c r="V255" s="20"/>
      <c r="W255" s="1"/>
    </row>
    <row r="256" spans="1:23" ht="23.25">
      <c r="A256" s="2"/>
      <c r="B256" s="52"/>
      <c r="C256" s="35"/>
      <c r="D256" s="35"/>
      <c r="E256" s="35"/>
      <c r="F256" s="35"/>
      <c r="G256" s="35"/>
      <c r="H256" s="60"/>
      <c r="I256" s="61" t="s">
        <v>58</v>
      </c>
      <c r="J256" s="62"/>
      <c r="K256" s="19"/>
      <c r="L256" s="20"/>
      <c r="M256" s="21"/>
      <c r="N256" s="23"/>
      <c r="O256" s="23"/>
      <c r="P256" s="24"/>
      <c r="Q256" s="19"/>
      <c r="R256" s="80"/>
      <c r="S256" s="23"/>
      <c r="T256" s="23"/>
      <c r="U256" s="23"/>
      <c r="V256" s="20"/>
      <c r="W256" s="1"/>
    </row>
    <row r="257" spans="1:23" ht="23.25">
      <c r="A257" s="2"/>
      <c r="B257" s="52"/>
      <c r="C257" s="35"/>
      <c r="D257" s="35"/>
      <c r="E257" s="35"/>
      <c r="F257" s="35"/>
      <c r="G257" s="35"/>
      <c r="H257" s="60"/>
      <c r="I257" s="61" t="s">
        <v>44</v>
      </c>
      <c r="J257" s="62"/>
      <c r="K257" s="19"/>
      <c r="L257" s="20"/>
      <c r="M257" s="21"/>
      <c r="N257" s="23"/>
      <c r="O257" s="23">
        <f>SUM(K257:N257)</f>
        <v>0</v>
      </c>
      <c r="P257" s="24"/>
      <c r="Q257" s="19"/>
      <c r="R257" s="80"/>
      <c r="S257" s="23"/>
      <c r="T257" s="23">
        <f>+O257+S257</f>
        <v>0</v>
      </c>
      <c r="U257" s="23"/>
      <c r="V257" s="20"/>
      <c r="W257" s="1"/>
    </row>
    <row r="258" spans="1:23" ht="23.25">
      <c r="A258" s="2"/>
      <c r="B258" s="52"/>
      <c r="C258" s="35"/>
      <c r="D258" s="35"/>
      <c r="E258" s="35"/>
      <c r="F258" s="35"/>
      <c r="G258" s="35"/>
      <c r="H258" s="60"/>
      <c r="I258" s="61" t="s">
        <v>45</v>
      </c>
      <c r="J258" s="62"/>
      <c r="K258" s="19">
        <v>16835.6</v>
      </c>
      <c r="L258" s="20">
        <v>413.1</v>
      </c>
      <c r="M258" s="21">
        <v>35.1</v>
      </c>
      <c r="N258" s="23"/>
      <c r="O258" s="23">
        <f>SUM(K258:N258)</f>
        <v>17283.799999999996</v>
      </c>
      <c r="P258" s="24"/>
      <c r="Q258" s="19"/>
      <c r="R258" s="80"/>
      <c r="S258" s="23"/>
      <c r="T258" s="23">
        <f>+O258+S258</f>
        <v>17283.799999999996</v>
      </c>
      <c r="U258" s="23">
        <f>(+O258/T258)*100</f>
        <v>100</v>
      </c>
      <c r="V258" s="20">
        <f>(+S258/T258)*100</f>
        <v>0</v>
      </c>
      <c r="W258" s="1"/>
    </row>
    <row r="259" spans="1:23" ht="23.25">
      <c r="A259" s="2"/>
      <c r="B259" s="52"/>
      <c r="C259" s="87"/>
      <c r="D259" s="87"/>
      <c r="E259" s="87"/>
      <c r="F259" s="87"/>
      <c r="G259" s="87"/>
      <c r="H259" s="61"/>
      <c r="I259" s="61" t="s">
        <v>46</v>
      </c>
      <c r="J259" s="62"/>
      <c r="K259" s="18"/>
      <c r="L259" s="18"/>
      <c r="M259" s="18"/>
      <c r="N259" s="18"/>
      <c r="O259" s="18"/>
      <c r="P259" s="18"/>
      <c r="Q259" s="18"/>
      <c r="R259" s="18"/>
      <c r="S259" s="18"/>
      <c r="T259" s="18"/>
      <c r="U259" s="18"/>
      <c r="V259" s="18"/>
      <c r="W259" s="1"/>
    </row>
    <row r="260" spans="1:23" ht="23.25">
      <c r="A260" s="2"/>
      <c r="B260" s="52"/>
      <c r="C260" s="87"/>
      <c r="D260" s="87"/>
      <c r="E260" s="87"/>
      <c r="F260" s="87"/>
      <c r="G260" s="87"/>
      <c r="H260" s="61"/>
      <c r="I260" s="61"/>
      <c r="J260" s="62"/>
      <c r="K260" s="18"/>
      <c r="L260" s="18"/>
      <c r="M260" s="18"/>
      <c r="N260" s="18"/>
      <c r="O260" s="18"/>
      <c r="P260" s="18"/>
      <c r="Q260" s="18"/>
      <c r="R260" s="18"/>
      <c r="S260" s="18"/>
      <c r="T260" s="18"/>
      <c r="U260" s="18"/>
      <c r="V260" s="18"/>
      <c r="W260" s="1"/>
    </row>
    <row r="261" spans="1:23" ht="23.25">
      <c r="A261" s="2"/>
      <c r="B261" s="52"/>
      <c r="C261" s="52"/>
      <c r="D261" s="52"/>
      <c r="E261" s="52"/>
      <c r="F261" s="52"/>
      <c r="G261" s="52"/>
      <c r="H261" s="60"/>
      <c r="I261" s="61"/>
      <c r="J261" s="62"/>
      <c r="K261" s="82"/>
      <c r="L261" s="20"/>
      <c r="M261" s="82"/>
      <c r="N261" s="20"/>
      <c r="O261" s="20"/>
      <c r="P261" s="82"/>
      <c r="Q261" s="82"/>
      <c r="R261" s="82"/>
      <c r="S261" s="20"/>
      <c r="T261" s="20"/>
      <c r="U261" s="20"/>
      <c r="V261" s="20"/>
      <c r="W261" s="1"/>
    </row>
    <row r="262" spans="1:23" ht="23.25">
      <c r="A262" s="2"/>
      <c r="B262" s="52"/>
      <c r="C262" s="52"/>
      <c r="D262" s="52"/>
      <c r="E262" s="52"/>
      <c r="F262" s="52"/>
      <c r="G262" s="52"/>
      <c r="H262" s="60"/>
      <c r="I262" s="61"/>
      <c r="J262" s="62"/>
      <c r="K262" s="82"/>
      <c r="L262" s="20"/>
      <c r="M262" s="82"/>
      <c r="N262" s="20"/>
      <c r="O262" s="20"/>
      <c r="P262" s="82"/>
      <c r="Q262" s="82"/>
      <c r="R262" s="82"/>
      <c r="S262" s="20"/>
      <c r="T262" s="20"/>
      <c r="U262" s="20"/>
      <c r="V262" s="20"/>
      <c r="W262" s="1"/>
    </row>
    <row r="263" spans="1:23" ht="23.25">
      <c r="A263" s="2"/>
      <c r="B263" s="52"/>
      <c r="C263" s="87"/>
      <c r="D263" s="87"/>
      <c r="E263" s="87"/>
      <c r="F263" s="87"/>
      <c r="G263" s="87"/>
      <c r="H263" s="61"/>
      <c r="I263" s="2" t="s">
        <v>105</v>
      </c>
      <c r="J263" s="62"/>
      <c r="K263" s="18"/>
      <c r="L263" s="18"/>
      <c r="M263" s="18"/>
      <c r="N263" s="18"/>
      <c r="O263" s="18"/>
      <c r="P263" s="18"/>
      <c r="Q263" s="18"/>
      <c r="R263" s="18"/>
      <c r="S263" s="18"/>
      <c r="T263" s="18"/>
      <c r="U263" s="18"/>
      <c r="V263" s="18"/>
      <c r="W263" s="1"/>
    </row>
    <row r="264" spans="1:23" ht="23.25">
      <c r="A264" s="2"/>
      <c r="B264" s="52"/>
      <c r="C264" s="52"/>
      <c r="D264" s="52"/>
      <c r="E264" s="52"/>
      <c r="F264" s="52"/>
      <c r="G264" s="52"/>
      <c r="H264" s="60"/>
      <c r="I264" s="2" t="s">
        <v>100</v>
      </c>
      <c r="J264" s="62"/>
      <c r="K264" s="82"/>
      <c r="L264" s="20"/>
      <c r="M264" s="82"/>
      <c r="N264" s="20"/>
      <c r="O264" s="20"/>
      <c r="P264" s="82"/>
      <c r="Q264" s="82"/>
      <c r="R264" s="82"/>
      <c r="S264" s="20"/>
      <c r="T264" s="20"/>
      <c r="U264" s="20"/>
      <c r="V264" s="20"/>
      <c r="W264" s="1"/>
    </row>
    <row r="265" spans="1:23" ht="23.25">
      <c r="A265" s="2"/>
      <c r="B265" s="52"/>
      <c r="C265" s="52"/>
      <c r="D265" s="52"/>
      <c r="E265" s="52"/>
      <c r="F265" s="52"/>
      <c r="G265" s="52"/>
      <c r="H265" s="60"/>
      <c r="I265" s="2" t="s">
        <v>101</v>
      </c>
      <c r="J265" s="62"/>
      <c r="K265" s="82"/>
      <c r="L265" s="20"/>
      <c r="M265" s="82"/>
      <c r="N265" s="20"/>
      <c r="O265" s="20"/>
      <c r="P265" s="82"/>
      <c r="Q265" s="82"/>
      <c r="R265" s="82"/>
      <c r="S265" s="20"/>
      <c r="T265" s="20"/>
      <c r="U265" s="20"/>
      <c r="V265" s="20"/>
      <c r="W265" s="1"/>
    </row>
    <row r="266" spans="1:23" ht="23.25">
      <c r="A266" s="2"/>
      <c r="B266" s="52"/>
      <c r="C266" s="52"/>
      <c r="D266" s="52"/>
      <c r="E266" s="52"/>
      <c r="F266" s="52"/>
      <c r="G266" s="52"/>
      <c r="H266" s="60"/>
      <c r="I266" s="2" t="s">
        <v>102</v>
      </c>
      <c r="J266" s="62"/>
      <c r="K266" s="82"/>
      <c r="L266" s="20"/>
      <c r="M266" s="82"/>
      <c r="N266" s="20"/>
      <c r="O266" s="20"/>
      <c r="P266" s="82"/>
      <c r="Q266" s="82"/>
      <c r="R266" s="82"/>
      <c r="S266" s="20"/>
      <c r="T266" s="20"/>
      <c r="U266" s="20"/>
      <c r="V266" s="20"/>
      <c r="W266" s="1"/>
    </row>
    <row r="267" spans="1:23" ht="23.25">
      <c r="A267" s="2"/>
      <c r="B267" s="52"/>
      <c r="C267" s="52"/>
      <c r="D267" s="52"/>
      <c r="E267" s="52"/>
      <c r="F267" s="52"/>
      <c r="G267" s="52"/>
      <c r="H267" s="60"/>
      <c r="I267" s="2" t="s">
        <v>103</v>
      </c>
      <c r="J267" s="62"/>
      <c r="K267" s="82"/>
      <c r="L267" s="20"/>
      <c r="M267" s="82"/>
      <c r="N267" s="20"/>
      <c r="O267" s="20"/>
      <c r="P267" s="82"/>
      <c r="Q267" s="82"/>
      <c r="R267" s="82"/>
      <c r="S267" s="20"/>
      <c r="T267" s="20"/>
      <c r="U267" s="20"/>
      <c r="V267" s="20"/>
      <c r="W267" s="1"/>
    </row>
    <row r="268" spans="1:23" ht="23.25">
      <c r="A268" s="2"/>
      <c r="B268" s="52"/>
      <c r="C268" s="52"/>
      <c r="D268" s="52"/>
      <c r="E268" s="52"/>
      <c r="F268" s="52"/>
      <c r="G268" s="52"/>
      <c r="H268" s="60"/>
      <c r="I268" s="2" t="s">
        <v>104</v>
      </c>
      <c r="J268" s="62"/>
      <c r="K268" s="82"/>
      <c r="L268" s="20"/>
      <c r="M268" s="82"/>
      <c r="N268" s="20"/>
      <c r="O268" s="20"/>
      <c r="P268" s="82"/>
      <c r="Q268" s="82"/>
      <c r="R268" s="82"/>
      <c r="S268" s="20"/>
      <c r="T268" s="20"/>
      <c r="U268" s="20"/>
      <c r="V268" s="20"/>
      <c r="W268" s="1"/>
    </row>
    <row r="269" spans="1:23" ht="23.25">
      <c r="A269" s="2"/>
      <c r="B269" s="52"/>
      <c r="C269" s="52"/>
      <c r="D269" s="52"/>
      <c r="E269" s="52"/>
      <c r="F269" s="52"/>
      <c r="G269" s="52"/>
      <c r="H269" s="60"/>
      <c r="I269" s="61"/>
      <c r="J269" s="62"/>
      <c r="K269" s="82"/>
      <c r="L269" s="20"/>
      <c r="M269" s="82"/>
      <c r="N269" s="20"/>
      <c r="O269" s="20"/>
      <c r="P269" s="82"/>
      <c r="Q269" s="82"/>
      <c r="R269" s="82"/>
      <c r="S269" s="20"/>
      <c r="T269" s="20"/>
      <c r="U269" s="20"/>
      <c r="V269" s="20"/>
      <c r="W269" s="1"/>
    </row>
    <row r="270" spans="1:23" ht="23.25">
      <c r="A270" s="2"/>
      <c r="B270" s="53"/>
      <c r="C270" s="53"/>
      <c r="D270" s="53"/>
      <c r="E270" s="53"/>
      <c r="F270" s="53"/>
      <c r="G270" s="53"/>
      <c r="H270" s="66"/>
      <c r="I270" s="89"/>
      <c r="J270" s="90"/>
      <c r="K270" s="84"/>
      <c r="L270" s="59"/>
      <c r="M270" s="84"/>
      <c r="N270" s="59"/>
      <c r="O270" s="59"/>
      <c r="P270" s="84"/>
      <c r="Q270" s="84"/>
      <c r="R270" s="84"/>
      <c r="S270" s="59"/>
      <c r="T270" s="59"/>
      <c r="U270" s="59"/>
      <c r="V270" s="59"/>
      <c r="W270" s="1"/>
    </row>
    <row r="271" spans="1:23" ht="23.25">
      <c r="A271" s="1" t="s">
        <v>22</v>
      </c>
      <c r="B271" s="2"/>
      <c r="C271" s="2"/>
      <c r="D271" s="2"/>
      <c r="E271" s="2"/>
      <c r="F271" s="2"/>
      <c r="G271" s="2"/>
      <c r="H271" s="2"/>
      <c r="I271" s="61"/>
      <c r="J271" s="2"/>
      <c r="K271" s="1"/>
      <c r="L271" s="1"/>
      <c r="M271" s="1"/>
      <c r="N271" s="1"/>
      <c r="O271" s="1"/>
      <c r="P271" s="1"/>
      <c r="Q271" s="1"/>
      <c r="R271" s="1"/>
      <c r="S271" s="1"/>
      <c r="T271" s="1"/>
      <c r="U271" s="1"/>
      <c r="V271" s="1"/>
      <c r="W271" s="1" t="s">
        <v>22</v>
      </c>
    </row>
    <row r="272" ht="23.25">
      <c r="I272" s="61"/>
    </row>
    <row r="64898" spans="1:23" ht="23.25">
      <c r="A64898" s="70"/>
      <c r="B64898" s="71"/>
      <c r="C64898" s="71"/>
      <c r="D64898" s="71"/>
      <c r="E64898" s="71"/>
      <c r="F64898" s="71"/>
      <c r="G64898" s="71"/>
      <c r="H64898" s="71"/>
      <c r="I64898" s="71"/>
      <c r="J64898" s="71"/>
      <c r="K64898" s="70"/>
      <c r="L64898" s="70"/>
      <c r="M64898" s="70"/>
      <c r="N64898" s="70"/>
      <c r="O64898" s="70"/>
      <c r="P64898" s="70"/>
      <c r="Q64898" s="70"/>
      <c r="R64898" s="70"/>
      <c r="S64898" s="70"/>
      <c r="T64898" s="70"/>
      <c r="U64898" s="70"/>
      <c r="V64898" s="70"/>
      <c r="W64898" s="70"/>
    </row>
    <row r="64899" spans="1:23" ht="23.25">
      <c r="A64899" s="70"/>
      <c r="B64899" s="72"/>
      <c r="C64899" s="72"/>
      <c r="D64899" s="72"/>
      <c r="E64899" s="72"/>
      <c r="F64899" s="72"/>
      <c r="G64899" s="71"/>
      <c r="H64899" s="71"/>
      <c r="I64899" s="71"/>
      <c r="J64899" s="71"/>
      <c r="K64899" s="70"/>
      <c r="L64899" s="70"/>
      <c r="M64899" s="70"/>
      <c r="N64899" s="70"/>
      <c r="O64899" s="70"/>
      <c r="P64899" s="70"/>
      <c r="Q64899" s="70"/>
      <c r="R64899" s="70"/>
      <c r="S64899" s="73"/>
      <c r="T64899" s="73"/>
      <c r="U64899" s="73"/>
      <c r="V64899" s="73"/>
      <c r="W64899" s="70"/>
    </row>
    <row r="64900" spans="1:23" ht="23.25">
      <c r="A64900" s="70"/>
      <c r="B64900" s="15"/>
      <c r="C64900" s="15"/>
      <c r="D64900" s="15"/>
      <c r="E64900" s="15"/>
      <c r="F64900" s="15"/>
      <c r="G64900" s="15"/>
      <c r="H64900" s="71"/>
      <c r="I64900" s="71"/>
      <c r="J64900" s="71"/>
      <c r="K64900" s="74"/>
      <c r="L64900" s="74"/>
      <c r="M64900" s="74"/>
      <c r="N64900" s="74"/>
      <c r="O64900" s="74"/>
      <c r="P64900" s="74"/>
      <c r="Q64900" s="74"/>
      <c r="R64900" s="74"/>
      <c r="S64900" s="74"/>
      <c r="T64900" s="74"/>
      <c r="U64900" s="74"/>
      <c r="V64900" s="74"/>
      <c r="W64900" s="70"/>
    </row>
    <row r="64901" spans="1:23" ht="23.25">
      <c r="A64901" s="70"/>
      <c r="B64901" s="15"/>
      <c r="C64901" s="15"/>
      <c r="D64901" s="15"/>
      <c r="E64901" s="15"/>
      <c r="F64901" s="15"/>
      <c r="G64901" s="15"/>
      <c r="H64901" s="71"/>
      <c r="I64901" s="71"/>
      <c r="J64901" s="71"/>
      <c r="K64901" s="75"/>
      <c r="L64901" s="75"/>
      <c r="M64901" s="75"/>
      <c r="N64901" s="76"/>
      <c r="O64901" s="75"/>
      <c r="P64901" s="75"/>
      <c r="Q64901" s="75"/>
      <c r="R64901" s="76"/>
      <c r="S64901" s="75"/>
      <c r="T64901" s="75"/>
      <c r="U64901" s="77"/>
      <c r="V64901" s="77"/>
      <c r="W64901" s="70"/>
    </row>
    <row r="64902" spans="1:23" ht="23.25">
      <c r="A64902" s="70"/>
      <c r="B64902" s="71"/>
      <c r="C64902" s="71"/>
      <c r="D64902" s="71"/>
      <c r="E64902" s="71"/>
      <c r="F64902" s="71"/>
      <c r="G64902" s="71"/>
      <c r="H64902" s="71"/>
      <c r="I64902" s="78"/>
      <c r="J64902" s="71"/>
      <c r="K64902" s="76"/>
      <c r="L64902" s="76"/>
      <c r="M64902" s="76"/>
      <c r="N64902" s="76"/>
      <c r="O64902" s="75"/>
      <c r="P64902" s="76"/>
      <c r="Q64902" s="76"/>
      <c r="R64902" s="76"/>
      <c r="S64902" s="75"/>
      <c r="T64902" s="75"/>
      <c r="U64902" s="75"/>
      <c r="V64902" s="76"/>
      <c r="W64902" s="70"/>
    </row>
    <row r="64903" spans="1:23" ht="23.25">
      <c r="A64903" s="70"/>
      <c r="B64903" s="78"/>
      <c r="C64903" s="78"/>
      <c r="D64903" s="78"/>
      <c r="E64903" s="78"/>
      <c r="F64903" s="78"/>
      <c r="G64903" s="78"/>
      <c r="H64903" s="71"/>
      <c r="I64903" s="78"/>
      <c r="J64903" s="71"/>
      <c r="K64903" s="76"/>
      <c r="L64903" s="76"/>
      <c r="M64903" s="76"/>
      <c r="N64903" s="76"/>
      <c r="O64903" s="76"/>
      <c r="P64903" s="76"/>
      <c r="Q64903" s="76"/>
      <c r="R64903" s="76"/>
      <c r="S64903" s="76"/>
      <c r="T64903" s="76"/>
      <c r="U64903" s="76"/>
      <c r="V64903" s="76"/>
      <c r="W64903" s="70"/>
    </row>
    <row r="64904" spans="1:23" ht="23.25">
      <c r="A64904" s="70"/>
      <c r="B64904" s="71"/>
      <c r="C64904" s="71"/>
      <c r="D64904" s="71"/>
      <c r="E64904" s="71"/>
      <c r="F64904" s="71"/>
      <c r="G64904" s="71"/>
      <c r="H64904" s="71"/>
      <c r="I64904" s="71"/>
      <c r="J64904" s="71"/>
      <c r="K64904" s="75"/>
      <c r="L64904" s="76"/>
      <c r="M64904" s="75"/>
      <c r="N64904" s="76"/>
      <c r="O64904" s="75"/>
      <c r="P64904" s="76"/>
      <c r="Q64904" s="75"/>
      <c r="R64904" s="76"/>
      <c r="S64904" s="75"/>
      <c r="T64904" s="75"/>
      <c r="U64904" s="75"/>
      <c r="V64904" s="77"/>
      <c r="W64904" s="70"/>
    </row>
    <row r="64905" spans="1:23" ht="23.25">
      <c r="A64905" s="71"/>
      <c r="B64905" s="71"/>
      <c r="C64905" s="71"/>
      <c r="D64905" s="71"/>
      <c r="E64905" s="71"/>
      <c r="F64905" s="71"/>
      <c r="G64905" s="71"/>
      <c r="H64905" s="69"/>
      <c r="I64905" s="69"/>
      <c r="J64905" s="69"/>
      <c r="K64905" s="79"/>
      <c r="L64905" s="79"/>
      <c r="M64905" s="79"/>
      <c r="N64905" s="79"/>
      <c r="O64905" s="79"/>
      <c r="P64905" s="79"/>
      <c r="Q64905" s="79"/>
      <c r="R64905" s="79"/>
      <c r="S64905" s="79"/>
      <c r="T64905" s="79"/>
      <c r="U64905" s="75"/>
      <c r="V64905" s="75"/>
      <c r="W64905" s="70"/>
    </row>
    <row r="64906" spans="1:23" ht="23.25">
      <c r="A64906" s="71"/>
      <c r="B64906" s="71"/>
      <c r="C64906" s="71"/>
      <c r="D64906" s="71"/>
      <c r="E64906" s="71"/>
      <c r="F64906" s="71"/>
      <c r="G64906" s="78"/>
      <c r="H64906" s="69"/>
      <c r="I64906" s="69"/>
      <c r="J64906" s="69"/>
      <c r="K64906" s="79"/>
      <c r="L64906" s="79"/>
      <c r="M64906" s="79"/>
      <c r="N64906" s="79"/>
      <c r="O64906" s="79"/>
      <c r="P64906" s="79"/>
      <c r="Q64906" s="79"/>
      <c r="R64906" s="79"/>
      <c r="S64906" s="79"/>
      <c r="T64906" s="79"/>
      <c r="U64906" s="75"/>
      <c r="V64906" s="75"/>
      <c r="W64906" s="70"/>
    </row>
    <row r="64907" spans="1:23" ht="23.25">
      <c r="A64907" s="1"/>
      <c r="B64907" s="49" t="s">
        <v>0</v>
      </c>
      <c r="C64907" s="49"/>
      <c r="D64907" s="49"/>
      <c r="E64907" s="49"/>
      <c r="F64907" s="49"/>
      <c r="G64907" s="2"/>
      <c r="H64907" s="2"/>
      <c r="I64907" s="2"/>
      <c r="J64907" s="2"/>
      <c r="K64907" s="1"/>
      <c r="L64907" s="1"/>
      <c r="M64907" s="1"/>
      <c r="N64907" s="1"/>
      <c r="O64907" s="1"/>
      <c r="P64907" s="1"/>
      <c r="Q64907" s="1"/>
      <c r="R64907" s="1"/>
      <c r="S64907" s="4"/>
      <c r="T64907" s="4"/>
      <c r="U64907" s="4"/>
      <c r="V64907" s="4" t="s">
        <v>21</v>
      </c>
      <c r="W64907" s="1"/>
    </row>
    <row r="64908" spans="1:23" ht="23.25">
      <c r="A64908" s="1"/>
      <c r="B64908" s="54" t="s">
        <v>32</v>
      </c>
      <c r="C64908" s="55"/>
      <c r="D64908" s="55"/>
      <c r="E64908" s="55"/>
      <c r="F64908" s="55"/>
      <c r="G64908" s="55"/>
      <c r="H64908" s="8"/>
      <c r="I64908" s="9"/>
      <c r="J64908" s="50"/>
      <c r="K64908" s="11" t="s">
        <v>1</v>
      </c>
      <c r="L64908" s="11"/>
      <c r="M64908" s="11"/>
      <c r="N64908" s="11"/>
      <c r="O64908" s="11"/>
      <c r="P64908" s="12" t="s">
        <v>2</v>
      </c>
      <c r="Q64908" s="11"/>
      <c r="R64908" s="11"/>
      <c r="S64908" s="11"/>
      <c r="T64908" s="12" t="s">
        <v>34</v>
      </c>
      <c r="U64908" s="11"/>
      <c r="V64908" s="13"/>
      <c r="W64908" s="1"/>
    </row>
    <row r="64909" spans="1:23" ht="23.25">
      <c r="A64909" s="1"/>
      <c r="B64909" s="14" t="s">
        <v>33</v>
      </c>
      <c r="C64909" s="15"/>
      <c r="D64909" s="15"/>
      <c r="E64909" s="15"/>
      <c r="F64909" s="15"/>
      <c r="G64909" s="16"/>
      <c r="H64909" s="17"/>
      <c r="I64909" s="2"/>
      <c r="J64909" s="48"/>
      <c r="K64909" s="19"/>
      <c r="L64909" s="20"/>
      <c r="M64909" s="21"/>
      <c r="N64909" s="22"/>
      <c r="O64909" s="23"/>
      <c r="P64909" s="24"/>
      <c r="Q64909" s="19"/>
      <c r="R64909" s="25"/>
      <c r="S64909" s="23"/>
      <c r="T64909" s="23"/>
      <c r="U64909" s="26" t="s">
        <v>3</v>
      </c>
      <c r="V64909" s="27"/>
      <c r="W64909" s="1"/>
    </row>
    <row r="64910" spans="1:23" ht="23.25">
      <c r="A64910" s="1"/>
      <c r="B64910" s="17"/>
      <c r="C64910" s="28"/>
      <c r="D64910" s="28"/>
      <c r="E64910" s="28"/>
      <c r="F64910" s="29"/>
      <c r="G64910" s="28"/>
      <c r="H64910" s="17"/>
      <c r="I64910" s="30" t="s">
        <v>4</v>
      </c>
      <c r="J64910" s="48"/>
      <c r="K64910" s="31" t="s">
        <v>5</v>
      </c>
      <c r="L64910" s="32" t="s">
        <v>6</v>
      </c>
      <c r="M64910" s="33" t="s">
        <v>5</v>
      </c>
      <c r="N64910" s="22" t="s">
        <v>7</v>
      </c>
      <c r="O64910" s="20"/>
      <c r="P64910" s="34" t="s">
        <v>8</v>
      </c>
      <c r="Q64910" s="31" t="s">
        <v>9</v>
      </c>
      <c r="R64910" s="25" t="s">
        <v>29</v>
      </c>
      <c r="S64910" s="23"/>
      <c r="T64910" s="23"/>
      <c r="U64910" s="23"/>
      <c r="V64910" s="32"/>
      <c r="W64910" s="1"/>
    </row>
    <row r="64911" spans="1:23" ht="23.25">
      <c r="A64911" s="1"/>
      <c r="B64911" s="35" t="s">
        <v>23</v>
      </c>
      <c r="C64911" s="35" t="s">
        <v>24</v>
      </c>
      <c r="D64911" s="35" t="s">
        <v>25</v>
      </c>
      <c r="E64911" s="35" t="s">
        <v>26</v>
      </c>
      <c r="F64911" s="35" t="s">
        <v>27</v>
      </c>
      <c r="G64911" s="35" t="s">
        <v>28</v>
      </c>
      <c r="H64911" s="17"/>
      <c r="I64911" s="30"/>
      <c r="J64911" s="48"/>
      <c r="K64911" s="31" t="s">
        <v>10</v>
      </c>
      <c r="L64911" s="32" t="s">
        <v>11</v>
      </c>
      <c r="M64911" s="33" t="s">
        <v>12</v>
      </c>
      <c r="N64911" s="22" t="s">
        <v>13</v>
      </c>
      <c r="O64911" s="32" t="s">
        <v>14</v>
      </c>
      <c r="P64911" s="34" t="s">
        <v>15</v>
      </c>
      <c r="Q64911" s="31" t="s">
        <v>16</v>
      </c>
      <c r="R64911" s="25" t="s">
        <v>30</v>
      </c>
      <c r="S64911" s="22" t="s">
        <v>14</v>
      </c>
      <c r="T64911" s="22" t="s">
        <v>17</v>
      </c>
      <c r="U64911" s="22" t="s">
        <v>18</v>
      </c>
      <c r="V64911" s="32" t="s">
        <v>19</v>
      </c>
      <c r="W64911" s="1"/>
    </row>
    <row r="64912" spans="1:23" ht="23.25">
      <c r="A64912" s="1"/>
      <c r="B64912" s="36"/>
      <c r="C64912" s="36"/>
      <c r="D64912" s="36"/>
      <c r="E64912" s="36"/>
      <c r="F64912" s="36"/>
      <c r="G64912" s="36"/>
      <c r="H64912" s="36"/>
      <c r="I64912" s="37"/>
      <c r="J64912" s="51"/>
      <c r="K64912" s="39"/>
      <c r="L64912" s="40"/>
      <c r="M64912" s="41"/>
      <c r="N64912" s="42"/>
      <c r="O64912" s="43"/>
      <c r="P64912" s="44" t="s">
        <v>20</v>
      </c>
      <c r="Q64912" s="39"/>
      <c r="R64912" s="45"/>
      <c r="S64912" s="43"/>
      <c r="T64912" s="43"/>
      <c r="U64912" s="43"/>
      <c r="V64912" s="46"/>
      <c r="W64912" s="1"/>
    </row>
    <row r="64913" spans="1:23" ht="23.25">
      <c r="A64913" s="2"/>
      <c r="B64913" s="47"/>
      <c r="C64913" s="47"/>
      <c r="D64913" s="47"/>
      <c r="E64913" s="47"/>
      <c r="F64913" s="47"/>
      <c r="G64913" s="47"/>
      <c r="H64913" s="60"/>
      <c r="I64913" s="61"/>
      <c r="J64913" s="62"/>
      <c r="K64913" s="82"/>
      <c r="L64913" s="20"/>
      <c r="M64913" s="82"/>
      <c r="N64913" s="20"/>
      <c r="O64913" s="20"/>
      <c r="P64913" s="82"/>
      <c r="Q64913" s="82"/>
      <c r="R64913" s="82"/>
      <c r="S64913" s="20"/>
      <c r="T64913" s="20"/>
      <c r="U64913" s="20"/>
      <c r="V64913" s="20"/>
      <c r="W64913" s="1"/>
    </row>
    <row r="64914" spans="1:23" ht="23.25">
      <c r="A64914" s="2"/>
      <c r="B64914" s="17"/>
      <c r="C64914" s="17"/>
      <c r="D64914" s="17"/>
      <c r="E64914" s="17"/>
      <c r="F64914" s="17"/>
      <c r="G64914" s="35"/>
      <c r="H64914" s="60"/>
      <c r="I64914" s="61"/>
      <c r="J64914" s="62"/>
      <c r="K64914" s="82"/>
      <c r="L64914" s="20"/>
      <c r="M64914" s="82"/>
      <c r="N64914" s="20"/>
      <c r="O64914" s="20"/>
      <c r="P64914" s="82"/>
      <c r="Q64914" s="82"/>
      <c r="R64914" s="82"/>
      <c r="S64914" s="20"/>
      <c r="T64914" s="20"/>
      <c r="U64914" s="20"/>
      <c r="V64914" s="20"/>
      <c r="W64914" s="1"/>
    </row>
    <row r="64915" spans="1:23" ht="23.25">
      <c r="A64915" s="2"/>
      <c r="B64915" s="17"/>
      <c r="C64915" s="17"/>
      <c r="D64915" s="17"/>
      <c r="E64915" s="17"/>
      <c r="F64915" s="17"/>
      <c r="G64915" s="17"/>
      <c r="H64915" s="60"/>
      <c r="I64915" s="61"/>
      <c r="J64915" s="62"/>
      <c r="K64915" s="82"/>
      <c r="L64915" s="20"/>
      <c r="M64915" s="82"/>
      <c r="N64915" s="20"/>
      <c r="O64915" s="20"/>
      <c r="P64915" s="82"/>
      <c r="Q64915" s="82"/>
      <c r="R64915" s="82"/>
      <c r="S64915" s="20"/>
      <c r="T64915" s="20"/>
      <c r="U64915" s="20"/>
      <c r="V64915" s="20"/>
      <c r="W64915" s="1"/>
    </row>
    <row r="64916" spans="1:23" ht="23.25">
      <c r="A64916" s="2"/>
      <c r="B64916" s="17"/>
      <c r="C64916" s="17"/>
      <c r="D64916" s="17"/>
      <c r="E64916" s="17"/>
      <c r="F64916" s="17"/>
      <c r="G64916" s="17"/>
      <c r="H64916" s="60"/>
      <c r="I64916" s="61"/>
      <c r="J64916" s="62"/>
      <c r="K64916" s="82"/>
      <c r="L64916" s="20"/>
      <c r="M64916" s="82"/>
      <c r="N64916" s="20"/>
      <c r="O64916" s="20"/>
      <c r="P64916" s="82"/>
      <c r="Q64916" s="82"/>
      <c r="R64916" s="82"/>
      <c r="S64916" s="20"/>
      <c r="T64916" s="20"/>
      <c r="U64916" s="20"/>
      <c r="V64916" s="20"/>
      <c r="W64916" s="1"/>
    </row>
    <row r="64917" spans="1:23" ht="23.25">
      <c r="A64917" s="2"/>
      <c r="B64917" s="17"/>
      <c r="C64917" s="17"/>
      <c r="D64917" s="17"/>
      <c r="E64917" s="17"/>
      <c r="F64917" s="17"/>
      <c r="G64917" s="17"/>
      <c r="H64917" s="60"/>
      <c r="I64917" s="61"/>
      <c r="J64917" s="62"/>
      <c r="K64917" s="82"/>
      <c r="L64917" s="20"/>
      <c r="M64917" s="82"/>
      <c r="N64917" s="20"/>
      <c r="O64917" s="20"/>
      <c r="P64917" s="82"/>
      <c r="Q64917" s="82"/>
      <c r="R64917" s="82"/>
      <c r="S64917" s="20"/>
      <c r="T64917" s="20"/>
      <c r="U64917" s="20"/>
      <c r="V64917" s="20"/>
      <c r="W64917" s="1"/>
    </row>
    <row r="64918" spans="1:23" ht="23.25">
      <c r="A64918" s="2"/>
      <c r="B64918" s="17"/>
      <c r="C64918" s="17"/>
      <c r="D64918" s="17"/>
      <c r="E64918" s="17"/>
      <c r="F64918" s="17"/>
      <c r="G64918" s="17"/>
      <c r="H64918" s="60"/>
      <c r="I64918" s="61"/>
      <c r="J64918" s="62"/>
      <c r="K64918" s="82"/>
      <c r="L64918" s="20"/>
      <c r="M64918" s="82"/>
      <c r="N64918" s="20"/>
      <c r="O64918" s="20"/>
      <c r="P64918" s="82"/>
      <c r="Q64918" s="82"/>
      <c r="R64918" s="82"/>
      <c r="S64918" s="20"/>
      <c r="T64918" s="20"/>
      <c r="U64918" s="20"/>
      <c r="V64918" s="20"/>
      <c r="W64918" s="1"/>
    </row>
    <row r="64919" spans="1:23" ht="23.25">
      <c r="A64919" s="2"/>
      <c r="B64919" s="17"/>
      <c r="C64919" s="17"/>
      <c r="D64919" s="17"/>
      <c r="E64919" s="17"/>
      <c r="F64919" s="17"/>
      <c r="G64919" s="17"/>
      <c r="H64919" s="60"/>
      <c r="I64919" s="61"/>
      <c r="J64919" s="62"/>
      <c r="K64919" s="82"/>
      <c r="L64919" s="20"/>
      <c r="M64919" s="82"/>
      <c r="N64919" s="20"/>
      <c r="O64919" s="20"/>
      <c r="P64919" s="82"/>
      <c r="Q64919" s="82"/>
      <c r="R64919" s="82"/>
      <c r="S64919" s="20"/>
      <c r="T64919" s="20"/>
      <c r="U64919" s="20"/>
      <c r="V64919" s="20"/>
      <c r="W64919" s="1"/>
    </row>
    <row r="64920" spans="1:23" ht="23.25">
      <c r="A64920" s="2"/>
      <c r="B64920" s="17"/>
      <c r="C64920" s="17"/>
      <c r="D64920" s="17"/>
      <c r="E64920" s="17"/>
      <c r="F64920" s="17"/>
      <c r="G64920" s="17"/>
      <c r="H64920" s="60"/>
      <c r="I64920" s="61"/>
      <c r="J64920" s="62"/>
      <c r="K64920" s="82"/>
      <c r="L64920" s="20"/>
      <c r="M64920" s="82"/>
      <c r="N64920" s="20"/>
      <c r="O64920" s="20"/>
      <c r="P64920" s="82"/>
      <c r="Q64920" s="82"/>
      <c r="R64920" s="82"/>
      <c r="S64920" s="20"/>
      <c r="T64920" s="20"/>
      <c r="U64920" s="20"/>
      <c r="V64920" s="20"/>
      <c r="W64920" s="1"/>
    </row>
    <row r="64921" spans="1:23" ht="23.25">
      <c r="A64921" s="2"/>
      <c r="B64921" s="17"/>
      <c r="C64921" s="17"/>
      <c r="D64921" s="17"/>
      <c r="E64921" s="17"/>
      <c r="F64921" s="17"/>
      <c r="G64921" s="17"/>
      <c r="H64921" s="60"/>
      <c r="I64921" s="61"/>
      <c r="J64921" s="62"/>
      <c r="K64921" s="82"/>
      <c r="L64921" s="20"/>
      <c r="M64921" s="82"/>
      <c r="N64921" s="20"/>
      <c r="O64921" s="20"/>
      <c r="P64921" s="82"/>
      <c r="Q64921" s="82"/>
      <c r="R64921" s="82"/>
      <c r="S64921" s="20"/>
      <c r="T64921" s="20"/>
      <c r="U64921" s="20"/>
      <c r="V64921" s="20"/>
      <c r="W64921" s="1"/>
    </row>
    <row r="64922" spans="1:23" ht="23.25">
      <c r="A64922" s="2"/>
      <c r="B64922" s="17"/>
      <c r="C64922" s="17"/>
      <c r="D64922" s="17"/>
      <c r="E64922" s="17"/>
      <c r="F64922" s="17"/>
      <c r="G64922" s="17"/>
      <c r="H64922" s="60"/>
      <c r="I64922" s="61"/>
      <c r="J64922" s="62"/>
      <c r="K64922" s="82"/>
      <c r="L64922" s="20"/>
      <c r="M64922" s="82"/>
      <c r="N64922" s="20"/>
      <c r="O64922" s="20"/>
      <c r="P64922" s="82"/>
      <c r="Q64922" s="82"/>
      <c r="R64922" s="82"/>
      <c r="S64922" s="20"/>
      <c r="T64922" s="20"/>
      <c r="U64922" s="20"/>
      <c r="V64922" s="20"/>
      <c r="W64922" s="1"/>
    </row>
    <row r="64923" spans="1:23" ht="23.25">
      <c r="A64923" s="2"/>
      <c r="B64923" s="17"/>
      <c r="C64923" s="17"/>
      <c r="D64923" s="17"/>
      <c r="E64923" s="17"/>
      <c r="F64923" s="17"/>
      <c r="G64923" s="17"/>
      <c r="H64923" s="60"/>
      <c r="I64923" s="61"/>
      <c r="J64923" s="62"/>
      <c r="K64923" s="82"/>
      <c r="L64923" s="20"/>
      <c r="M64923" s="82"/>
      <c r="N64923" s="20"/>
      <c r="O64923" s="20"/>
      <c r="P64923" s="82"/>
      <c r="Q64923" s="82"/>
      <c r="R64923" s="82"/>
      <c r="S64923" s="20"/>
      <c r="T64923" s="20"/>
      <c r="U64923" s="20"/>
      <c r="V64923" s="20"/>
      <c r="W64923" s="1"/>
    </row>
    <row r="64924" spans="1:23" ht="23.25">
      <c r="A64924" s="2"/>
      <c r="B64924" s="17"/>
      <c r="C64924" s="17"/>
      <c r="D64924" s="17"/>
      <c r="E64924" s="17"/>
      <c r="F64924" s="17"/>
      <c r="G64924" s="17"/>
      <c r="H64924" s="60"/>
      <c r="I64924" s="61"/>
      <c r="J64924" s="62"/>
      <c r="K64924" s="82"/>
      <c r="L64924" s="20"/>
      <c r="M64924" s="82"/>
      <c r="N64924" s="20"/>
      <c r="O64924" s="20"/>
      <c r="P64924" s="82"/>
      <c r="Q64924" s="82"/>
      <c r="R64924" s="82"/>
      <c r="S64924" s="20"/>
      <c r="T64924" s="20"/>
      <c r="U64924" s="20"/>
      <c r="V64924" s="20"/>
      <c r="W64924" s="1"/>
    </row>
    <row r="64925" spans="1:23" ht="23.25">
      <c r="A64925" s="2"/>
      <c r="B64925" s="17"/>
      <c r="C64925" s="17"/>
      <c r="D64925" s="17"/>
      <c r="E64925" s="17"/>
      <c r="F64925" s="17"/>
      <c r="G64925" s="17"/>
      <c r="H64925" s="60"/>
      <c r="I64925" s="61"/>
      <c r="J64925" s="62"/>
      <c r="K64925" s="82"/>
      <c r="L64925" s="20"/>
      <c r="M64925" s="82"/>
      <c r="N64925" s="20"/>
      <c r="O64925" s="20"/>
      <c r="P64925" s="82"/>
      <c r="Q64925" s="82"/>
      <c r="R64925" s="82"/>
      <c r="S64925" s="20"/>
      <c r="T64925" s="20"/>
      <c r="U64925" s="20"/>
      <c r="V64925" s="20"/>
      <c r="W64925" s="1"/>
    </row>
    <row r="64926" spans="1:23" ht="23.25">
      <c r="A64926" s="2"/>
      <c r="B64926" s="17"/>
      <c r="C64926" s="17"/>
      <c r="D64926" s="17"/>
      <c r="E64926" s="17"/>
      <c r="F64926" s="17"/>
      <c r="G64926" s="17"/>
      <c r="H64926" s="60"/>
      <c r="I64926" s="61"/>
      <c r="J64926" s="62"/>
      <c r="K64926" s="82"/>
      <c r="L64926" s="20"/>
      <c r="M64926" s="82"/>
      <c r="N64926" s="20"/>
      <c r="O64926" s="20"/>
      <c r="P64926" s="82"/>
      <c r="Q64926" s="82"/>
      <c r="R64926" s="82"/>
      <c r="S64926" s="20"/>
      <c r="T64926" s="20"/>
      <c r="U64926" s="20"/>
      <c r="V64926" s="20"/>
      <c r="W64926" s="1"/>
    </row>
    <row r="64927" spans="1:23" ht="23.25">
      <c r="A64927" s="2"/>
      <c r="B64927" s="47"/>
      <c r="C64927" s="48"/>
      <c r="D64927" s="48"/>
      <c r="E64927" s="48"/>
      <c r="F64927" s="48"/>
      <c r="G64927" s="48"/>
      <c r="H64927" s="61"/>
      <c r="I64927" s="61"/>
      <c r="J64927" s="62"/>
      <c r="K64927" s="18"/>
      <c r="L64927" s="18"/>
      <c r="M64927" s="18"/>
      <c r="N64927" s="18"/>
      <c r="O64927" s="18"/>
      <c r="P64927" s="18"/>
      <c r="Q64927" s="18"/>
      <c r="R64927" s="18"/>
      <c r="S64927" s="18"/>
      <c r="T64927" s="18"/>
      <c r="U64927" s="18"/>
      <c r="V64927" s="18"/>
      <c r="W64927" s="1"/>
    </row>
    <row r="64928" spans="1:23" ht="23.25">
      <c r="A64928" s="2"/>
      <c r="B64928" s="17"/>
      <c r="C64928" s="17"/>
      <c r="D64928" s="17"/>
      <c r="E64928" s="17"/>
      <c r="F64928" s="17"/>
      <c r="G64928" s="17"/>
      <c r="H64928" s="60"/>
      <c r="I64928" s="61"/>
      <c r="J64928" s="62"/>
      <c r="K64928" s="82"/>
      <c r="L64928" s="20"/>
      <c r="M64928" s="82"/>
      <c r="N64928" s="20"/>
      <c r="O64928" s="20"/>
      <c r="P64928" s="82"/>
      <c r="Q64928" s="82"/>
      <c r="R64928" s="82"/>
      <c r="S64928" s="20"/>
      <c r="T64928" s="20"/>
      <c r="U64928" s="20"/>
      <c r="V64928" s="20"/>
      <c r="W64928" s="1"/>
    </row>
    <row r="64929" spans="1:23" ht="23.25">
      <c r="A64929" s="2"/>
      <c r="B64929" s="17"/>
      <c r="C64929" s="17"/>
      <c r="D64929" s="17"/>
      <c r="E64929" s="17"/>
      <c r="F64929" s="17"/>
      <c r="G64929" s="17"/>
      <c r="H64929" s="60"/>
      <c r="I64929" s="61"/>
      <c r="J64929" s="62"/>
      <c r="K64929" s="82"/>
      <c r="L64929" s="20"/>
      <c r="M64929" s="82"/>
      <c r="N64929" s="20"/>
      <c r="O64929" s="20"/>
      <c r="P64929" s="82"/>
      <c r="Q64929" s="82"/>
      <c r="R64929" s="82"/>
      <c r="S64929" s="20"/>
      <c r="T64929" s="20"/>
      <c r="U64929" s="20"/>
      <c r="V64929" s="20"/>
      <c r="W64929" s="1"/>
    </row>
    <row r="64930" spans="1:23" ht="23.25">
      <c r="A64930" s="2"/>
      <c r="B64930" s="17"/>
      <c r="C64930" s="17"/>
      <c r="D64930" s="17"/>
      <c r="E64930" s="17"/>
      <c r="F64930" s="17"/>
      <c r="G64930" s="17"/>
      <c r="H64930" s="60"/>
      <c r="I64930" s="61"/>
      <c r="J64930" s="62"/>
      <c r="K64930" s="82"/>
      <c r="L64930" s="20"/>
      <c r="M64930" s="82"/>
      <c r="N64930" s="20"/>
      <c r="O64930" s="20"/>
      <c r="P64930" s="82"/>
      <c r="Q64930" s="82"/>
      <c r="R64930" s="82"/>
      <c r="S64930" s="20"/>
      <c r="T64930" s="20"/>
      <c r="U64930" s="20"/>
      <c r="V64930" s="20"/>
      <c r="W64930" s="1"/>
    </row>
    <row r="64931" spans="1:23" ht="23.25">
      <c r="A64931" s="2"/>
      <c r="B64931" s="17"/>
      <c r="C64931" s="17"/>
      <c r="D64931" s="17"/>
      <c r="E64931" s="17"/>
      <c r="F64931" s="17"/>
      <c r="G64931" s="17"/>
      <c r="H64931" s="60"/>
      <c r="I64931" s="61"/>
      <c r="J64931" s="62"/>
      <c r="K64931" s="18"/>
      <c r="L64931" s="18"/>
      <c r="M64931" s="18"/>
      <c r="N64931" s="18"/>
      <c r="O64931" s="18"/>
      <c r="P64931" s="18"/>
      <c r="Q64931" s="18"/>
      <c r="R64931" s="18"/>
      <c r="S64931" s="18"/>
      <c r="T64931" s="18"/>
      <c r="U64931" s="18"/>
      <c r="V64931" s="18"/>
      <c r="W64931" s="1"/>
    </row>
    <row r="64932" spans="1:23" ht="23.25">
      <c r="A64932" s="2"/>
      <c r="B64932" s="17"/>
      <c r="C64932" s="17"/>
      <c r="D64932" s="17"/>
      <c r="E64932" s="17"/>
      <c r="F64932" s="17"/>
      <c r="G64932" s="17"/>
      <c r="H64932" s="60"/>
      <c r="I64932" s="61"/>
      <c r="J64932" s="62"/>
      <c r="K64932" s="82"/>
      <c r="L64932" s="20"/>
      <c r="M64932" s="82"/>
      <c r="N64932" s="20"/>
      <c r="O64932" s="20"/>
      <c r="P64932" s="82"/>
      <c r="Q64932" s="82"/>
      <c r="R64932" s="82"/>
      <c r="S64932" s="20"/>
      <c r="T64932" s="20"/>
      <c r="U64932" s="20"/>
      <c r="V64932" s="20"/>
      <c r="W64932" s="1"/>
    </row>
    <row r="64933" spans="1:23" ht="23.25">
      <c r="A64933" s="2"/>
      <c r="B64933" s="17"/>
      <c r="C64933" s="17"/>
      <c r="D64933" s="17"/>
      <c r="E64933" s="17"/>
      <c r="F64933" s="17"/>
      <c r="G64933" s="17"/>
      <c r="H64933" s="60"/>
      <c r="I64933" s="61"/>
      <c r="J64933" s="62"/>
      <c r="K64933" s="82"/>
      <c r="L64933" s="20"/>
      <c r="M64933" s="82"/>
      <c r="N64933" s="20"/>
      <c r="O64933" s="20"/>
      <c r="P64933" s="82"/>
      <c r="Q64933" s="82"/>
      <c r="R64933" s="82"/>
      <c r="S64933" s="20"/>
      <c r="T64933" s="20"/>
      <c r="U64933" s="20"/>
      <c r="V64933" s="20"/>
      <c r="W64933" s="1"/>
    </row>
    <row r="64934" spans="1:23" ht="23.25">
      <c r="A64934" s="2"/>
      <c r="B64934" s="17"/>
      <c r="C64934" s="17"/>
      <c r="D64934" s="17"/>
      <c r="E64934" s="17"/>
      <c r="F64934" s="17"/>
      <c r="G64934" s="17"/>
      <c r="H64934" s="60"/>
      <c r="I64934" s="61"/>
      <c r="J64934" s="62"/>
      <c r="K64934" s="82"/>
      <c r="L64934" s="20"/>
      <c r="M64934" s="82"/>
      <c r="N64934" s="20"/>
      <c r="O64934" s="20"/>
      <c r="P64934" s="82"/>
      <c r="Q64934" s="82"/>
      <c r="R64934" s="82"/>
      <c r="S64934" s="20"/>
      <c r="T64934" s="20"/>
      <c r="U64934" s="20"/>
      <c r="V64934" s="20"/>
      <c r="W64934" s="1"/>
    </row>
    <row r="64935" spans="1:23" ht="23.25">
      <c r="A64935" s="2"/>
      <c r="B64935" s="17"/>
      <c r="C64935" s="17"/>
      <c r="D64935" s="17"/>
      <c r="E64935" s="17"/>
      <c r="F64935" s="17"/>
      <c r="G64935" s="17"/>
      <c r="H64935" s="60"/>
      <c r="I64935" s="69"/>
      <c r="J64935" s="62"/>
      <c r="K64935" s="82"/>
      <c r="L64935" s="20"/>
      <c r="M64935" s="82"/>
      <c r="N64935" s="20"/>
      <c r="O64935" s="20"/>
      <c r="P64935" s="82"/>
      <c r="Q64935" s="82"/>
      <c r="R64935" s="82"/>
      <c r="S64935" s="20"/>
      <c r="T64935" s="20"/>
      <c r="U64935" s="20"/>
      <c r="V64935" s="20"/>
      <c r="W64935" s="1"/>
    </row>
    <row r="64936" spans="1:23" ht="23.25">
      <c r="A64936" s="2"/>
      <c r="B64936" s="52"/>
      <c r="C64936" s="35"/>
      <c r="D64936" s="35"/>
      <c r="E64936" s="35"/>
      <c r="F64936" s="35"/>
      <c r="G64936" s="35"/>
      <c r="H64936" s="60"/>
      <c r="I64936" s="61"/>
      <c r="J64936" s="62"/>
      <c r="K64936" s="19"/>
      <c r="L64936" s="20"/>
      <c r="M64936" s="21"/>
      <c r="N64936" s="23"/>
      <c r="O64936" s="23"/>
      <c r="P64936" s="24"/>
      <c r="Q64936" s="19"/>
      <c r="R64936" s="80"/>
      <c r="S64936" s="23"/>
      <c r="T64936" s="23"/>
      <c r="U64936" s="23"/>
      <c r="V64936" s="20"/>
      <c r="W64936" s="1"/>
    </row>
    <row r="64937" spans="1:23" ht="23.25">
      <c r="A64937" s="2"/>
      <c r="B64937" s="47"/>
      <c r="C64937" s="17"/>
      <c r="D64937" s="17"/>
      <c r="E64937" s="17"/>
      <c r="F64937" s="17"/>
      <c r="G64937" s="17"/>
      <c r="H64937" s="60"/>
      <c r="I64937" s="61"/>
      <c r="J64937" s="62"/>
      <c r="K64937" s="19"/>
      <c r="L64937" s="20"/>
      <c r="M64937" s="21"/>
      <c r="N64937" s="23"/>
      <c r="O64937" s="23"/>
      <c r="P64937" s="24"/>
      <c r="Q64937" s="19"/>
      <c r="R64937" s="80"/>
      <c r="S64937" s="23"/>
      <c r="T64937" s="23"/>
      <c r="U64937" s="23"/>
      <c r="V64937" s="20"/>
      <c r="W64937" s="1"/>
    </row>
    <row r="64938" spans="1:23" ht="23.25">
      <c r="A64938" s="2"/>
      <c r="B64938" s="47"/>
      <c r="C64938" s="17"/>
      <c r="D64938" s="17"/>
      <c r="E64938" s="17"/>
      <c r="F64938" s="17"/>
      <c r="G64938" s="17"/>
      <c r="H64938" s="60"/>
      <c r="I64938" s="61"/>
      <c r="J64938" s="62"/>
      <c r="K64938" s="19"/>
      <c r="L64938" s="20"/>
      <c r="M64938" s="21"/>
      <c r="N64938" s="23"/>
      <c r="O64938" s="23"/>
      <c r="P64938" s="24"/>
      <c r="Q64938" s="19"/>
      <c r="R64938" s="80"/>
      <c r="S64938" s="23"/>
      <c r="T64938" s="23"/>
      <c r="U64938" s="23"/>
      <c r="V64938" s="20"/>
      <c r="W64938" s="1"/>
    </row>
    <row r="64939" spans="1:23" ht="23.25">
      <c r="A64939" s="2"/>
      <c r="B64939" s="47"/>
      <c r="C64939" s="48"/>
      <c r="D64939" s="48"/>
      <c r="E64939" s="48"/>
      <c r="F64939" s="48"/>
      <c r="G64939" s="48"/>
      <c r="H64939" s="61"/>
      <c r="I64939" s="61"/>
      <c r="J64939" s="62"/>
      <c r="K64939" s="18"/>
      <c r="L64939" s="18"/>
      <c r="M64939" s="18"/>
      <c r="N64939" s="18"/>
      <c r="O64939" s="18"/>
      <c r="P64939" s="18"/>
      <c r="Q64939" s="18"/>
      <c r="R64939" s="18"/>
      <c r="S64939" s="18"/>
      <c r="T64939" s="18"/>
      <c r="U64939" s="18"/>
      <c r="V64939" s="18"/>
      <c r="W64939" s="1"/>
    </row>
    <row r="64940" spans="1:23" ht="23.25">
      <c r="A64940" s="2"/>
      <c r="B64940" s="47"/>
      <c r="C64940" s="48"/>
      <c r="D64940" s="48"/>
      <c r="E64940" s="48"/>
      <c r="F64940" s="48"/>
      <c r="G64940" s="48"/>
      <c r="H64940" s="61"/>
      <c r="I64940" s="61"/>
      <c r="J64940" s="62"/>
      <c r="K64940" s="18"/>
      <c r="L64940" s="18"/>
      <c r="M64940" s="18"/>
      <c r="N64940" s="18"/>
      <c r="O64940" s="18"/>
      <c r="P64940" s="18"/>
      <c r="Q64940" s="18"/>
      <c r="R64940" s="18"/>
      <c r="S64940" s="18"/>
      <c r="T64940" s="18"/>
      <c r="U64940" s="18"/>
      <c r="V64940" s="18"/>
      <c r="W64940" s="1"/>
    </row>
    <row r="64941" spans="1:23" ht="23.25">
      <c r="A64941" s="2"/>
      <c r="B64941" s="52"/>
      <c r="C64941" s="52"/>
      <c r="D64941" s="52"/>
      <c r="E64941" s="52"/>
      <c r="F64941" s="52"/>
      <c r="G64941" s="47"/>
      <c r="H64941" s="60"/>
      <c r="I64941" s="61"/>
      <c r="J64941" s="62"/>
      <c r="K64941" s="82"/>
      <c r="L64941" s="20"/>
      <c r="M64941" s="82"/>
      <c r="N64941" s="20"/>
      <c r="O64941" s="20"/>
      <c r="P64941" s="82"/>
      <c r="Q64941" s="82"/>
      <c r="R64941" s="82"/>
      <c r="S64941" s="20"/>
      <c r="T64941" s="20"/>
      <c r="U64941" s="20"/>
      <c r="V64941" s="20"/>
      <c r="W64941" s="1"/>
    </row>
    <row r="64942" spans="1:23" ht="23.25">
      <c r="A64942" s="2"/>
      <c r="B64942" s="47"/>
      <c r="C64942" s="47"/>
      <c r="D64942" s="47"/>
      <c r="E64942" s="47"/>
      <c r="F64942" s="47"/>
      <c r="G64942" s="47"/>
      <c r="H64942" s="60"/>
      <c r="I64942" s="61"/>
      <c r="J64942" s="62"/>
      <c r="K64942" s="82"/>
      <c r="L64942" s="20"/>
      <c r="M64942" s="82"/>
      <c r="N64942" s="20"/>
      <c r="O64942" s="20"/>
      <c r="P64942" s="82"/>
      <c r="Q64942" s="82"/>
      <c r="R64942" s="82"/>
      <c r="S64942" s="20"/>
      <c r="T64942" s="20"/>
      <c r="U64942" s="20"/>
      <c r="V64942" s="20"/>
      <c r="W64942" s="1"/>
    </row>
    <row r="64943" spans="1:23" ht="23.25">
      <c r="A64943" s="2"/>
      <c r="B64943" s="47"/>
      <c r="C64943" s="48"/>
      <c r="D64943" s="48"/>
      <c r="E64943" s="48"/>
      <c r="F64943" s="48"/>
      <c r="G64943" s="48"/>
      <c r="H64943" s="61"/>
      <c r="I64943" s="61"/>
      <c r="J64943" s="62"/>
      <c r="K64943" s="18"/>
      <c r="L64943" s="18"/>
      <c r="M64943" s="18"/>
      <c r="N64943" s="18"/>
      <c r="O64943" s="18"/>
      <c r="P64943" s="18"/>
      <c r="Q64943" s="18"/>
      <c r="R64943" s="18"/>
      <c r="S64943" s="18"/>
      <c r="T64943" s="18"/>
      <c r="U64943" s="18"/>
      <c r="V64943" s="18"/>
      <c r="W64943" s="1"/>
    </row>
    <row r="64944" spans="1:23" ht="23.25">
      <c r="A64944" s="2"/>
      <c r="B64944" s="47"/>
      <c r="C64944" s="47"/>
      <c r="D64944" s="47"/>
      <c r="E64944" s="47"/>
      <c r="F64944" s="47"/>
      <c r="G64944" s="47"/>
      <c r="H64944" s="60"/>
      <c r="I64944" s="61"/>
      <c r="J64944" s="62"/>
      <c r="K64944" s="82"/>
      <c r="L64944" s="20"/>
      <c r="M64944" s="82"/>
      <c r="N64944" s="20"/>
      <c r="O64944" s="20"/>
      <c r="P64944" s="82"/>
      <c r="Q64944" s="82"/>
      <c r="R64944" s="82"/>
      <c r="S64944" s="20"/>
      <c r="T64944" s="20"/>
      <c r="U64944" s="20"/>
      <c r="V64944" s="20"/>
      <c r="W64944" s="1"/>
    </row>
    <row r="64945" spans="1:23" ht="23.25">
      <c r="A64945" s="2"/>
      <c r="B64945" s="47"/>
      <c r="C64945" s="47"/>
      <c r="D64945" s="47"/>
      <c r="E64945" s="47"/>
      <c r="F64945" s="47"/>
      <c r="G64945" s="47"/>
      <c r="H64945" s="60"/>
      <c r="I64945" s="61"/>
      <c r="J64945" s="62"/>
      <c r="K64945" s="82"/>
      <c r="L64945" s="20"/>
      <c r="M64945" s="82"/>
      <c r="N64945" s="20"/>
      <c r="O64945" s="20"/>
      <c r="P64945" s="82"/>
      <c r="Q64945" s="82"/>
      <c r="R64945" s="82"/>
      <c r="S64945" s="20"/>
      <c r="T64945" s="20"/>
      <c r="U64945" s="20"/>
      <c r="V64945" s="20"/>
      <c r="W64945" s="1"/>
    </row>
    <row r="64946" spans="1:23" ht="23.25">
      <c r="A64946" s="2"/>
      <c r="B64946" s="47"/>
      <c r="C64946" s="47"/>
      <c r="D64946" s="47"/>
      <c r="E64946" s="47"/>
      <c r="F64946" s="47"/>
      <c r="G64946" s="47"/>
      <c r="H64946" s="60"/>
      <c r="I64946" s="61"/>
      <c r="J64946" s="62"/>
      <c r="K64946" s="82"/>
      <c r="L64946" s="20"/>
      <c r="M64946" s="82"/>
      <c r="N64946" s="20"/>
      <c r="O64946" s="20"/>
      <c r="P64946" s="82"/>
      <c r="Q64946" s="82"/>
      <c r="R64946" s="82"/>
      <c r="S64946" s="20"/>
      <c r="T64946" s="20"/>
      <c r="U64946" s="20"/>
      <c r="V64946" s="20"/>
      <c r="W64946" s="1"/>
    </row>
    <row r="64947" spans="1:23" ht="23.25">
      <c r="A64947" s="2"/>
      <c r="B64947" s="47"/>
      <c r="C64947" s="47"/>
      <c r="D64947" s="47"/>
      <c r="E64947" s="47"/>
      <c r="F64947" s="47"/>
      <c r="G64947" s="47"/>
      <c r="H64947" s="60"/>
      <c r="I64947" s="61"/>
      <c r="J64947" s="62"/>
      <c r="K64947" s="82"/>
      <c r="L64947" s="20"/>
      <c r="M64947" s="82"/>
      <c r="N64947" s="20"/>
      <c r="O64947" s="20"/>
      <c r="P64947" s="82"/>
      <c r="Q64947" s="82"/>
      <c r="R64947" s="82"/>
      <c r="S64947" s="20"/>
      <c r="T64947" s="20"/>
      <c r="U64947" s="20"/>
      <c r="V64947" s="20"/>
      <c r="W64947" s="1"/>
    </row>
    <row r="64948" spans="1:23" ht="23.25">
      <c r="A64948" s="2"/>
      <c r="B64948" s="47"/>
      <c r="C64948" s="47"/>
      <c r="D64948" s="47"/>
      <c r="E64948" s="47"/>
      <c r="F64948" s="47"/>
      <c r="G64948" s="47"/>
      <c r="H64948" s="60"/>
      <c r="I64948" s="61"/>
      <c r="J64948" s="62"/>
      <c r="K64948" s="82"/>
      <c r="L64948" s="20"/>
      <c r="M64948" s="82"/>
      <c r="N64948" s="20"/>
      <c r="O64948" s="20"/>
      <c r="P64948" s="82"/>
      <c r="Q64948" s="82"/>
      <c r="R64948" s="82"/>
      <c r="S64948" s="20"/>
      <c r="T64948" s="20"/>
      <c r="U64948" s="20"/>
      <c r="V64948" s="20"/>
      <c r="W64948" s="1"/>
    </row>
    <row r="64949" spans="1:23" ht="23.25">
      <c r="A64949" s="2"/>
      <c r="B64949" s="47"/>
      <c r="C64949" s="47"/>
      <c r="D64949" s="47"/>
      <c r="E64949" s="47"/>
      <c r="F64949" s="47"/>
      <c r="G64949" s="47"/>
      <c r="H64949" s="60"/>
      <c r="I64949" s="61"/>
      <c r="J64949" s="62"/>
      <c r="K64949" s="82"/>
      <c r="L64949" s="20"/>
      <c r="M64949" s="82"/>
      <c r="N64949" s="20"/>
      <c r="O64949" s="20"/>
      <c r="P64949" s="82"/>
      <c r="Q64949" s="82"/>
      <c r="R64949" s="82"/>
      <c r="S64949" s="20"/>
      <c r="T64949" s="20"/>
      <c r="U64949" s="20"/>
      <c r="V64949" s="20"/>
      <c r="W64949" s="1"/>
    </row>
    <row r="64950" spans="1:23" ht="23.25">
      <c r="A64950" s="2"/>
      <c r="B64950" s="53"/>
      <c r="C64950" s="53"/>
      <c r="D64950" s="53"/>
      <c r="E64950" s="53"/>
      <c r="F64950" s="53"/>
      <c r="G64950" s="53"/>
      <c r="H64950" s="66"/>
      <c r="I64950" s="67"/>
      <c r="J64950" s="68"/>
      <c r="K64950" s="84"/>
      <c r="L64950" s="59"/>
      <c r="M64950" s="84"/>
      <c r="N64950" s="59"/>
      <c r="O64950" s="59"/>
      <c r="P64950" s="84"/>
      <c r="Q64950" s="84"/>
      <c r="R64950" s="84"/>
      <c r="S64950" s="59"/>
      <c r="T64950" s="59"/>
      <c r="U64950" s="59"/>
      <c r="V64950" s="59"/>
      <c r="W64950" s="1"/>
    </row>
    <row r="64951" spans="1:23" ht="23.25">
      <c r="A64951" s="1" t="s">
        <v>22</v>
      </c>
      <c r="B64951" s="2"/>
      <c r="C64951" s="2"/>
      <c r="D64951" s="2"/>
      <c r="E64951" s="2"/>
      <c r="F64951" s="2"/>
      <c r="G64951" s="2"/>
      <c r="H64951" s="2"/>
      <c r="I64951" s="2"/>
      <c r="J64951" s="2"/>
      <c r="K64951" s="1"/>
      <c r="L64951" s="1"/>
      <c r="M64951" s="1"/>
      <c r="N64951" s="1"/>
      <c r="O64951" s="1"/>
      <c r="P64951" s="1"/>
      <c r="Q64951" s="1"/>
      <c r="R64951" s="1"/>
      <c r="S64951" s="1"/>
      <c r="T64951" s="1"/>
      <c r="U64951" s="1"/>
      <c r="V64951" s="1"/>
      <c r="W64951" s="1" t="s">
        <v>22</v>
      </c>
    </row>
  </sheetData>
  <printOptions horizontalCentered="1" verticalCentered="1"/>
  <pageMargins left="0.7874015748031495" right="1.1811023622047243" top="0.984251968503937" bottom="0.984251968503937" header="0" footer="0"/>
  <pageSetup horizontalDpi="300" verticalDpi="3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OLIVARES</dc:creator>
  <cp:keywords/>
  <dc:description/>
  <cp:lastModifiedBy>Andres Alvarado Mata</cp:lastModifiedBy>
  <cp:lastPrinted>2001-05-28T18:35:37Z</cp:lastPrinted>
  <dcterms:created xsi:type="dcterms:W3CDTF">1998-09-17T22:24:54Z</dcterms:created>
  <dcterms:modified xsi:type="dcterms:W3CDTF">2001-06-07T00:55:08Z</dcterms:modified>
  <cp:category/>
  <cp:version/>
  <cp:contentType/>
  <cp:contentStatus/>
</cp:coreProperties>
</file>