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341" yWindow="65506" windowWidth="12120" windowHeight="9120" activeTab="0"/>
  </bookViews>
  <sheets>
    <sheet name="Hoja1" sheetId="1" r:id="rId1"/>
  </sheets>
  <definedNames>
    <definedName name="_xlnm.Print_Area" localSheetId="0">'Hoja1'!$A$1:$X$360</definedName>
    <definedName name="EJERCIDO_L">'Hoja1'!$L$22,'Hoja1'!$L$126,'Hoja1'!$L$248,'Hoja1'!$L$299</definedName>
    <definedName name="EJERCIDO_M">'Hoja1'!$M$22,'Hoja1'!$M$126,'Hoja1'!$M$248,'Hoja1'!$M$299</definedName>
    <definedName name="EJERCIDO_N">'Hoja1'!$N$22,'Hoja1'!$N$126,'Hoja1'!$N$248,'Hoja1'!$N$299</definedName>
    <definedName name="EJERCIDO_O">'Hoja1'!$O$22,'Hoja1'!$O$126,'Hoja1'!$O$248,'Hoja1'!$O$299</definedName>
    <definedName name="EJERCIDO_Q">'Hoja1'!$Q$22,'Hoja1'!$Q$126,'Hoja1'!$Q$248,'Hoja1'!$Q$299</definedName>
    <definedName name="EJERCIDO_R">'Hoja1'!$R$22,'Hoja1'!$R$126,'Hoja1'!$R$248,'Hoja1'!$R$299</definedName>
    <definedName name="EJERCIDO_S">'Hoja1'!$S$22,'Hoja1'!$S$126,'Hoja1'!$S$248,'Hoja1'!$S$299</definedName>
    <definedName name="FORM">'Hoja1'!$A$65491:$X$65536</definedName>
    <definedName name="MODIFICADO_L">'Hoja1'!$L$21,'Hoja1'!$L$125,'Hoja1'!$L$247,'Hoja1'!$L$298</definedName>
    <definedName name="MODIFICADO_M">'Hoja1'!$M$21,'Hoja1'!$M$125,'Hoja1'!$M$247,'Hoja1'!$M$298</definedName>
    <definedName name="MODIFICADO_N">'Hoja1'!$N$21,'Hoja1'!$N$125,'Hoja1'!$N$247,'Hoja1'!$N$298</definedName>
    <definedName name="MODIFICADO_O">'Hoja1'!$O$21,'Hoja1'!$O$125,'Hoja1'!$O$247,'Hoja1'!$O$298</definedName>
    <definedName name="MODIFICADO_Q">'Hoja1'!$Q$21,'Hoja1'!$Q$125,'Hoja1'!$Q$247,'Hoja1'!$Q$298</definedName>
    <definedName name="MODIFICADO_R">'Hoja1'!$R$21,'Hoja1'!$R$125,'Hoja1'!$R$247,'Hoja1'!$R$298</definedName>
    <definedName name="MODIFICADO_S">'Hoja1'!$S$21,'Hoja1'!$S$125,'Hoja1'!$S$247,'Hoja1'!$S$298</definedName>
    <definedName name="ORIGINAL_L">'Hoja1'!$L$20,'Hoja1'!$L$124,'Hoja1'!$L$246,'Hoja1'!$L$297</definedName>
    <definedName name="ORIGINAL_M">'Hoja1'!$M$20,'Hoja1'!$M$124,'Hoja1'!$M$246,'Hoja1'!$M$297</definedName>
    <definedName name="ORIGINAL_N">'Hoja1'!$N$20,'Hoja1'!$N$124,'Hoja1'!$N$246,'Hoja1'!$N$297</definedName>
    <definedName name="ORIGINAL_O">'Hoja1'!$O$20,'Hoja1'!$O$124,'Hoja1'!$O$246,'Hoja1'!$O$297</definedName>
    <definedName name="ORIGINAL_Q">'Hoja1'!$Q$20,'Hoja1'!$Q$124,'Hoja1'!$Q$246,'Hoja1'!$Q$297</definedName>
    <definedName name="ORIGINAL_R">'Hoja1'!$R$20,'Hoja1'!$R$124,'Hoja1'!$R$246,'Hoja1'!$R$297</definedName>
    <definedName name="ORIGINAL_S">'Hoja1'!$S$20,'Hoja1'!$S$124,'Hoja1'!$S$246,'Hoja1'!$S$297</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49</t>
        </r>
      </text>
    </comment>
  </commentList>
</comments>
</file>

<file path=xl/sharedStrings.xml><?xml version="1.0" encoding="utf-8"?>
<sst xmlns="http://schemas.openxmlformats.org/spreadsheetml/2006/main" count="643" uniqueCount="120">
  <si>
    <t>CUENTA DE LA HACIENDA PÚBLICA FEDERAL DE 2001</t>
  </si>
  <si>
    <t>EJERCICIO PROGRAMÁTICO ECONÓMICO DEL GASTO DEVENGADO DE ENTIDADES PARAESTATALES DE CONTROL PRESUPUESTARIO INDIRECTO</t>
  </si>
  <si>
    <t>(Miles de pesos con un decimal)</t>
  </si>
  <si>
    <t>CATEGORÍAS</t>
  </si>
  <si>
    <t>G A S T O    C O R R I E N T E</t>
  </si>
  <si>
    <t>G A S T O    D E    C A P I T A L</t>
  </si>
  <si>
    <t>GASTO PROGRAMABLE DEVENGADO</t>
  </si>
  <si>
    <t>CLAVE</t>
  </si>
  <si>
    <t>PROGRAMÁTICAS</t>
  </si>
  <si>
    <t>Estructura Porcentual</t>
  </si>
  <si>
    <t>DE</t>
  </si>
  <si>
    <t>D E N O M I N A C I Ó N</t>
  </si>
  <si>
    <t>Servicios</t>
  </si>
  <si>
    <t>Materiales y</t>
  </si>
  <si>
    <t>Otras</t>
  </si>
  <si>
    <t>Bienes</t>
  </si>
  <si>
    <t>Obra</t>
  </si>
  <si>
    <t>Inversiones</t>
  </si>
  <si>
    <t>ENTIDAD</t>
  </si>
  <si>
    <t>F</t>
  </si>
  <si>
    <t>SF</t>
  </si>
  <si>
    <t>PS</t>
  </si>
  <si>
    <t>PE</t>
  </si>
  <si>
    <t>AI</t>
  </si>
  <si>
    <t>PY</t>
  </si>
  <si>
    <t>Personales</t>
  </si>
  <si>
    <t>Suministros</t>
  </si>
  <si>
    <t>Generales</t>
  </si>
  <si>
    <t>Erogaciones</t>
  </si>
  <si>
    <t>Suma</t>
  </si>
  <si>
    <t>Muebles e</t>
  </si>
  <si>
    <t>Pública</t>
  </si>
  <si>
    <t>Financieras</t>
  </si>
  <si>
    <t>Total</t>
  </si>
  <si>
    <t>Corriente</t>
  </si>
  <si>
    <t>De Capital</t>
  </si>
  <si>
    <t>Inmuebles</t>
  </si>
  <si>
    <t>C3AP285F</t>
  </si>
  <si>
    <t>HOJA       DE       .</t>
  </si>
  <si>
    <t>*</t>
  </si>
  <si>
    <t xml:space="preserve"> S E C T O R :  GOBERNACIÓN</t>
  </si>
  <si>
    <t>PORCENTAJE DE EJERCICIO EJER/ORIG</t>
  </si>
  <si>
    <t>PORCENTAJE DE EJERCICIO EJER/MODIF</t>
  </si>
  <si>
    <t>04420</t>
  </si>
  <si>
    <t xml:space="preserve">  Original</t>
  </si>
  <si>
    <t xml:space="preserve">  Modificado</t>
  </si>
  <si>
    <t xml:space="preserve">  Ejercido</t>
  </si>
  <si>
    <t xml:space="preserve">  Porcentaje de Ejercicio Ejer/Orig</t>
  </si>
  <si>
    <t xml:space="preserve">  Porcentaje de Ejercicio Ejer/Modif</t>
  </si>
  <si>
    <t>06</t>
  </si>
  <si>
    <t>GOBIERNO</t>
  </si>
  <si>
    <t>01</t>
  </si>
  <si>
    <t>Política Interior</t>
  </si>
  <si>
    <t>000</t>
  </si>
  <si>
    <t>Programa Normal de Operación</t>
  </si>
  <si>
    <t>441</t>
  </si>
  <si>
    <t>Distribuir y comercializar noticias</t>
  </si>
  <si>
    <t>N000</t>
  </si>
  <si>
    <t>Actividad institucional no asociada a proyectos</t>
  </si>
  <si>
    <t>701</t>
  </si>
  <si>
    <t xml:space="preserve">Administrar recursos humanos, materiales y </t>
  </si>
  <si>
    <t>financieros</t>
  </si>
  <si>
    <t xml:space="preserve">  Original  </t>
  </si>
  <si>
    <t>05</t>
  </si>
  <si>
    <t>ública</t>
  </si>
  <si>
    <t xml:space="preserve">  Modificado </t>
  </si>
  <si>
    <t>602</t>
  </si>
  <si>
    <t>Control Interno</t>
  </si>
  <si>
    <t>04475</t>
  </si>
  <si>
    <t>TALLERES GRÁFICOS DE MÉXICO</t>
  </si>
  <si>
    <t xml:space="preserve">  Ejercido              </t>
  </si>
  <si>
    <t xml:space="preserve">  Porcentaje de Ejercicio Ejer/Orig             </t>
  </si>
  <si>
    <t>Auditar a la gestión pública</t>
  </si>
  <si>
    <t>17</t>
  </si>
  <si>
    <t>OTROS SERVICIOS Y ACTIVIDADES</t>
  </si>
  <si>
    <t>ECONÓMICAS</t>
  </si>
  <si>
    <t>501</t>
  </si>
  <si>
    <t>Producir y comercializar productos</t>
  </si>
  <si>
    <t>Administrar recursos humanos, materiales y</t>
  </si>
  <si>
    <t>04960</t>
  </si>
  <si>
    <t>PENSIONADOS DE TALLERES GRÁFICOS</t>
  </si>
  <si>
    <t>DE LA NACIÓN</t>
  </si>
  <si>
    <t>09</t>
  </si>
  <si>
    <t>SEGURIDAD SOCIAL</t>
  </si>
  <si>
    <t>02</t>
  </si>
  <si>
    <t>Pensiones y Jubilaciones</t>
  </si>
  <si>
    <t>423</t>
  </si>
  <si>
    <t>Proporcionar prestaciones económicas</t>
  </si>
  <si>
    <t>04480</t>
  </si>
  <si>
    <t>077</t>
  </si>
  <si>
    <t>101</t>
  </si>
  <si>
    <t>su implantación</t>
  </si>
  <si>
    <t>HOJA   3   DE   8   .</t>
  </si>
  <si>
    <t>HOJA   4   DE   8   .</t>
  </si>
  <si>
    <t>HOJA   5   DE   8   .</t>
  </si>
  <si>
    <t>HOJA   6   DE   8   .</t>
  </si>
  <si>
    <t>HOJA   7   DE   8   .</t>
  </si>
  <si>
    <t>HOJA   8   DE   8   .</t>
  </si>
  <si>
    <t>Fomento a la Industria y el Comercio</t>
  </si>
  <si>
    <t xml:space="preserve">  Porcentade de Ejercicio Ejer/Orig</t>
  </si>
  <si>
    <t xml:space="preserve">  Porcentade de Ejercicio Ejer/Modif</t>
  </si>
  <si>
    <t xml:space="preserve">  Porcentaje de Ejecicio Ejer/Orig</t>
  </si>
  <si>
    <t xml:space="preserve">  Porcentaje de Ejecicio Ejer/Modif</t>
  </si>
  <si>
    <t>Equidad de Género</t>
  </si>
  <si>
    <t>Diseñar políticas públicas y las estrategias para</t>
  </si>
  <si>
    <t xml:space="preserve">1/ La suma de los parciales aparentemente puede no coincidir con los totales, debido al redondeo de cifras. La suma considera no sólo el dígito que es directamente visible, sino tres dígitos a la derecha del punto decimal, mismos que se   </t>
  </si>
  <si>
    <t xml:space="preserve">    encuentran en los archivos magnéticos.</t>
  </si>
  <si>
    <r>
      <t>TOTAL ORIGINAL</t>
    </r>
    <r>
      <rPr>
        <sz val="19"/>
        <color indexed="8"/>
        <rFont val="Arial"/>
        <family val="2"/>
      </rPr>
      <t xml:space="preserve">  1/</t>
    </r>
  </si>
  <si>
    <r>
      <t>TOTAL MODIFICADO</t>
    </r>
    <r>
      <rPr>
        <sz val="19"/>
        <color indexed="8"/>
        <rFont val="Arial"/>
        <family val="2"/>
      </rPr>
      <t xml:space="preserve">  1/</t>
    </r>
  </si>
  <si>
    <r>
      <t>TOTAL EJERCIDO</t>
    </r>
    <r>
      <rPr>
        <sz val="19"/>
        <rFont val="Arial"/>
        <family val="2"/>
      </rPr>
      <t xml:space="preserve">  1/  </t>
    </r>
  </si>
  <si>
    <t xml:space="preserve">    con personalidad jurídica, patrimonio propio y autonomía técnica y de gestión. Asimismo, con oficio No. 311-A-3737 del 8 de junio de 2001, la SHCP comunica la clave programática presupuestaria y la unidad responsable.</t>
  </si>
  <si>
    <t>NOTIMEX, S.A. DE C.V.  2/</t>
  </si>
  <si>
    <t>INSTITUTO NACIONAL DE LAS MUJERES 3/</t>
  </si>
  <si>
    <t xml:space="preserve">3/ Se incluye al Instituto Nacional de las Mujeres, ya que mediante decreto públicado en el Diario Oficial de la Federación de fecha 12 de enero de 2001, se crea como Organismo Público Descentralizado de la Administración Pública Federal    </t>
  </si>
  <si>
    <t xml:space="preserve">2/ La variación que se presenta el rubro de subsidios y transferencias entre el presupuesto ejercido y el modificado, se debe a que Notimex, S.A. de C.V. durante el 2001 fue objeto de diversas ampliaciones presupuestales para cubrir su   </t>
  </si>
  <si>
    <t xml:space="preserve">    no se reflejan en el estado de resultados, ya que su registro contable se llevo a cabo en el ejercicio fiscal respectivo, razón por la que no se reporta en el gasto a nivel devengado. </t>
  </si>
  <si>
    <t xml:space="preserve">    déficit de operación generado por la  disminución  en  sus  ingresos  propios,  debido a la contracción en la demanda de servicios por parte  del Sector Público, como consecuencia de  las  restricciones  presupuestales  que  afectaron</t>
  </si>
  <si>
    <t xml:space="preserve">    de 160 002.3 miles de pesos, corresponde a recursos que se canalizaron para pago de pasivos de ejercicios anteriores, afectando únicamente las cuentas de balance lo cual género un aparente supéravit en el 2001,  en virtud de que     </t>
  </si>
  <si>
    <t xml:space="preserve">    a la Administración Pública Federal durante dicho ejercicio.  Por lo anterior, la diferencia de 26 829.4 miles de pesos de menos que reporta NOTIMEX en los recursos fiscales con relación a los de la dependencia coordinadora (SEGOB)    </t>
  </si>
  <si>
    <t>HOJA   2   DE   8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</si>
</sst>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0.0"/>
  </numFmts>
  <fonts count="11">
    <font>
      <sz val="18"/>
      <name val="Arial"/>
      <family val="0"/>
    </font>
    <font>
      <sz val="18"/>
      <color indexed="8"/>
      <name val="Arial"/>
      <family val="2"/>
    </font>
    <font>
      <sz val="19"/>
      <name val="Arial"/>
      <family val="2"/>
    </font>
    <font>
      <sz val="19"/>
      <color indexed="8"/>
      <name val="Arial"/>
      <family val="2"/>
    </font>
    <font>
      <sz val="8"/>
      <name val="Tahoma"/>
      <family val="0"/>
    </font>
    <font>
      <u val="single"/>
      <sz val="19"/>
      <color indexed="8"/>
      <name val="Arial"/>
      <family val="2"/>
    </font>
    <font>
      <u val="single"/>
      <sz val="19"/>
      <name val="Arial"/>
      <family val="2"/>
    </font>
    <font>
      <u val="single"/>
      <sz val="9"/>
      <color indexed="12"/>
      <name val="Arial"/>
      <family val="0"/>
    </font>
    <font>
      <u val="single"/>
      <sz val="9"/>
      <color indexed="36"/>
      <name val="Arial"/>
      <family val="0"/>
    </font>
    <font>
      <u val="single"/>
      <sz val="18"/>
      <color indexed="8"/>
      <name val="Arial"/>
      <family val="2"/>
    </font>
    <font>
      <b/>
      <sz val="8"/>
      <name val="Arial"/>
      <family val="2"/>
    </font>
  </fonts>
  <fills count="2">
    <fill>
      <patternFill/>
    </fill>
    <fill>
      <patternFill patternType="gray125"/>
    </fill>
  </fills>
  <borders count="2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bottom>
        <color indexed="63"/>
      </bottom>
    </border>
    <border>
      <left>
        <color indexed="63"/>
      </left>
      <right>
        <color indexed="63"/>
      </right>
      <top style="thin"/>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172" fontId="0" fillId="0" borderId="0" xfId="0" applyNumberFormat="1" applyFont="1" applyFill="1" applyAlignment="1">
      <alignment vertical="center"/>
    </xf>
    <xf numFmtId="172"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72" fontId="0" fillId="0" borderId="0" xfId="0" applyNumberFormat="1" applyFont="1" applyFill="1" applyAlignment="1">
      <alignment horizontal="right" vertical="center"/>
    </xf>
    <xf numFmtId="172" fontId="0" fillId="0" borderId="1" xfId="0" applyNumberFormat="1" applyFont="1" applyFill="1" applyBorder="1" applyAlignment="1">
      <alignment vertical="center"/>
    </xf>
    <xf numFmtId="172" fontId="0" fillId="0" borderId="2" xfId="0" applyNumberFormat="1" applyFont="1" applyFill="1" applyBorder="1" applyAlignment="1">
      <alignment vertical="center"/>
    </xf>
    <xf numFmtId="172" fontId="0" fillId="0" borderId="3" xfId="0" applyNumberFormat="1" applyFont="1" applyFill="1" applyBorder="1" applyAlignment="1">
      <alignment vertical="center"/>
    </xf>
    <xf numFmtId="172" fontId="0" fillId="0" borderId="4" xfId="0" applyNumberFormat="1" applyFont="1" applyFill="1" applyBorder="1" applyAlignment="1">
      <alignment vertical="center"/>
    </xf>
    <xf numFmtId="172" fontId="0" fillId="0" borderId="5" xfId="0" applyNumberFormat="1" applyFont="1" applyFill="1" applyBorder="1" applyAlignment="1">
      <alignment horizontal="centerContinuous" vertical="center"/>
    </xf>
    <xf numFmtId="172" fontId="0" fillId="0" borderId="6" xfId="0" applyNumberFormat="1" applyFont="1" applyFill="1" applyBorder="1" applyAlignment="1">
      <alignment vertical="center"/>
    </xf>
    <xf numFmtId="172" fontId="0" fillId="0" borderId="5" xfId="0" applyNumberFormat="1" applyFont="1" applyFill="1" applyBorder="1" applyAlignment="1">
      <alignment vertical="center"/>
    </xf>
    <xf numFmtId="172" fontId="0" fillId="0" borderId="7" xfId="0" applyNumberFormat="1" applyFont="1" applyFill="1" applyBorder="1" applyAlignment="1">
      <alignment vertical="center"/>
    </xf>
    <xf numFmtId="172" fontId="0" fillId="0" borderId="2" xfId="0" applyNumberFormat="1" applyFont="1" applyFill="1" applyBorder="1" applyAlignment="1">
      <alignment horizontal="centerContinuous" vertical="center"/>
    </xf>
    <xf numFmtId="172" fontId="0" fillId="0" borderId="1" xfId="0" applyNumberFormat="1" applyFont="1" applyFill="1" applyBorder="1" applyAlignment="1">
      <alignment horizontal="centerContinuous" vertical="center"/>
    </xf>
    <xf numFmtId="172" fontId="0" fillId="0" borderId="3" xfId="0" applyNumberFormat="1" applyFont="1" applyFill="1" applyBorder="1" applyAlignment="1">
      <alignment horizontal="centerContinuous" vertical="center"/>
    </xf>
    <xf numFmtId="172" fontId="0" fillId="0" borderId="8" xfId="0" applyNumberFormat="1" applyFont="1" applyFill="1" applyBorder="1" applyAlignment="1">
      <alignment horizontal="centerContinuous" vertical="center"/>
    </xf>
    <xf numFmtId="172" fontId="0" fillId="0" borderId="9" xfId="0" applyNumberFormat="1" applyFont="1" applyFill="1" applyBorder="1" applyAlignment="1">
      <alignment horizontal="center" vertical="center"/>
    </xf>
    <xf numFmtId="172" fontId="0" fillId="0" borderId="0" xfId="0" applyNumberFormat="1" applyFont="1" applyFill="1" applyBorder="1" applyAlignment="1">
      <alignment horizontal="centerContinuous" vertical="center"/>
    </xf>
    <xf numFmtId="172" fontId="0" fillId="0" borderId="10" xfId="0" applyNumberFormat="1" applyFont="1" applyFill="1" applyBorder="1" applyAlignment="1">
      <alignment vertical="center"/>
    </xf>
    <xf numFmtId="37" fontId="0" fillId="0" borderId="0" xfId="0" applyNumberFormat="1" applyFont="1" applyFill="1" applyAlignment="1">
      <alignment vertical="center"/>
    </xf>
    <xf numFmtId="172" fontId="0" fillId="0" borderId="11" xfId="0" applyNumberFormat="1" applyFont="1" applyFill="1" applyBorder="1" applyAlignment="1">
      <alignment vertical="center"/>
    </xf>
    <xf numFmtId="172" fontId="1" fillId="0" borderId="0" xfId="0" applyNumberFormat="1" applyFont="1" applyFill="1" applyAlignment="1">
      <alignment vertical="center"/>
    </xf>
    <xf numFmtId="172" fontId="1" fillId="0" borderId="9" xfId="0" applyNumberFormat="1" applyFont="1" applyFill="1" applyBorder="1" applyAlignment="1">
      <alignment vertical="center"/>
    </xf>
    <xf numFmtId="172" fontId="1" fillId="0" borderId="12" xfId="0" applyNumberFormat="1" applyFont="1" applyFill="1" applyBorder="1" applyAlignment="1">
      <alignment vertical="center"/>
    </xf>
    <xf numFmtId="172" fontId="1" fillId="0" borderId="10" xfId="0" applyNumberFormat="1" applyFont="1" applyFill="1" applyBorder="1" applyAlignment="1">
      <alignment horizontal="center" vertical="center"/>
    </xf>
    <xf numFmtId="172" fontId="1" fillId="0" borderId="10" xfId="0" applyNumberFormat="1" applyFont="1" applyFill="1" applyBorder="1" applyAlignment="1">
      <alignment vertical="center"/>
    </xf>
    <xf numFmtId="172" fontId="1" fillId="0" borderId="13" xfId="0" applyNumberFormat="1" applyFont="1" applyFill="1" applyBorder="1" applyAlignment="1">
      <alignment vertical="center"/>
    </xf>
    <xf numFmtId="172" fontId="1" fillId="0" borderId="14" xfId="0" applyNumberFormat="1" applyFont="1" applyFill="1" applyBorder="1" applyAlignment="1">
      <alignment horizontal="center" vertical="center"/>
    </xf>
    <xf numFmtId="172" fontId="1" fillId="0" borderId="15" xfId="0" applyNumberFormat="1" applyFont="1" applyFill="1" applyBorder="1" applyAlignment="1">
      <alignment horizontal="centerContinuous" vertical="center"/>
    </xf>
    <xf numFmtId="172" fontId="1" fillId="0" borderId="16" xfId="0" applyNumberFormat="1" applyFont="1" applyFill="1" applyBorder="1" applyAlignment="1">
      <alignment horizontal="centerContinuous" vertical="center"/>
    </xf>
    <xf numFmtId="172" fontId="0" fillId="0" borderId="10" xfId="0" applyNumberFormat="1" applyFont="1" applyFill="1" applyBorder="1" applyAlignment="1">
      <alignment horizontal="center" vertical="center"/>
    </xf>
    <xf numFmtId="172" fontId="0" fillId="0" borderId="17" xfId="0" applyNumberFormat="1" applyFont="1" applyFill="1" applyBorder="1" applyAlignment="1">
      <alignment vertical="center"/>
    </xf>
    <xf numFmtId="172" fontId="0" fillId="0" borderId="0" xfId="0" applyNumberFormat="1" applyFont="1" applyFill="1" applyAlignment="1">
      <alignment horizontal="center" vertical="center"/>
    </xf>
    <xf numFmtId="172" fontId="1" fillId="0" borderId="0" xfId="0" applyNumberFormat="1" applyFont="1" applyFill="1" applyAlignment="1">
      <alignment horizontal="center" vertical="center"/>
    </xf>
    <xf numFmtId="172" fontId="1" fillId="0" borderId="9" xfId="0" applyNumberFormat="1" applyFont="1" applyFill="1" applyBorder="1" applyAlignment="1">
      <alignment horizontal="center" vertical="center"/>
    </xf>
    <xf numFmtId="172" fontId="1" fillId="0" borderId="12" xfId="0" applyNumberFormat="1" applyFont="1" applyFill="1" applyBorder="1" applyAlignment="1">
      <alignment horizontal="center" vertical="center"/>
    </xf>
    <xf numFmtId="172" fontId="1" fillId="0" borderId="18" xfId="0" applyNumberFormat="1" applyFont="1" applyFill="1" applyBorder="1" applyAlignment="1">
      <alignment horizontal="center" vertical="center"/>
    </xf>
    <xf numFmtId="172" fontId="0" fillId="0" borderId="15" xfId="0" applyNumberFormat="1" applyFont="1" applyFill="1" applyBorder="1" applyAlignment="1">
      <alignment vertical="center"/>
    </xf>
    <xf numFmtId="172" fontId="0" fillId="0" borderId="19" xfId="0" applyNumberFormat="1" applyFont="1" applyFill="1" applyBorder="1" applyAlignment="1">
      <alignment vertical="center"/>
    </xf>
    <xf numFmtId="172" fontId="0" fillId="0" borderId="16" xfId="0" applyNumberFormat="1" applyFont="1" applyFill="1" applyBorder="1" applyAlignment="1">
      <alignment vertical="center"/>
    </xf>
    <xf numFmtId="172" fontId="1" fillId="0" borderId="19" xfId="0" applyNumberFormat="1" applyFont="1" applyFill="1" applyBorder="1" applyAlignment="1">
      <alignment vertical="center"/>
    </xf>
    <xf numFmtId="172" fontId="1" fillId="0" borderId="20" xfId="0" applyNumberFormat="1" applyFont="1" applyFill="1" applyBorder="1" applyAlignment="1">
      <alignment horizontal="center" vertical="center"/>
    </xf>
    <xf numFmtId="172" fontId="1" fillId="0" borderId="21" xfId="0" applyNumberFormat="1" applyFont="1" applyFill="1" applyBorder="1" applyAlignment="1">
      <alignment vertical="center"/>
    </xf>
    <xf numFmtId="172" fontId="1" fillId="0" borderId="15" xfId="0" applyNumberFormat="1" applyFont="1" applyFill="1" applyBorder="1" applyAlignment="1">
      <alignment horizontal="center" vertical="center"/>
    </xf>
    <xf numFmtId="172" fontId="1" fillId="0" borderId="15" xfId="0" applyNumberFormat="1" applyFont="1" applyFill="1" applyBorder="1" applyAlignment="1">
      <alignment vertical="center"/>
    </xf>
    <xf numFmtId="172" fontId="1" fillId="0" borderId="22" xfId="0" applyNumberFormat="1" applyFont="1" applyFill="1" applyBorder="1" applyAlignment="1">
      <alignment horizontal="center" vertical="center"/>
    </xf>
    <xf numFmtId="172" fontId="1" fillId="0" borderId="23" xfId="0" applyNumberFormat="1" applyFont="1" applyFill="1" applyBorder="1" applyAlignment="1">
      <alignment horizontal="center" vertical="center"/>
    </xf>
    <xf numFmtId="172" fontId="1" fillId="0" borderId="20" xfId="0" applyNumberFormat="1" applyFont="1" applyFill="1" applyBorder="1" applyAlignment="1">
      <alignment horizontal="centerContinuous" vertical="center"/>
    </xf>
    <xf numFmtId="49" fontId="0" fillId="0" borderId="10" xfId="0" applyNumberFormat="1" applyFont="1" applyFill="1" applyBorder="1" applyAlignment="1">
      <alignment horizontal="center" vertical="center"/>
    </xf>
    <xf numFmtId="49" fontId="2" fillId="0" borderId="10" xfId="0" applyNumberFormat="1" applyFont="1" applyFill="1" applyBorder="1" applyAlignment="1">
      <alignment vertical="center"/>
    </xf>
    <xf numFmtId="49" fontId="2" fillId="0" borderId="0" xfId="0" applyNumberFormat="1" applyFont="1" applyFill="1" applyAlignment="1">
      <alignment vertical="center"/>
    </xf>
    <xf numFmtId="49" fontId="2" fillId="0" borderId="11" xfId="0" applyNumberFormat="1" applyFont="1" applyFill="1" applyBorder="1" applyAlignment="1">
      <alignment vertical="center"/>
    </xf>
    <xf numFmtId="172" fontId="1" fillId="0" borderId="14" xfId="0" applyNumberFormat="1" applyFont="1" applyFill="1" applyBorder="1" applyAlignment="1">
      <alignment vertical="center"/>
    </xf>
    <xf numFmtId="49" fontId="3" fillId="0" borderId="0" xfId="0" applyNumberFormat="1" applyFont="1" applyFill="1" applyAlignment="1">
      <alignment vertical="center"/>
    </xf>
    <xf numFmtId="49" fontId="3" fillId="0" borderId="11" xfId="0" applyNumberFormat="1" applyFont="1" applyFill="1" applyBorder="1" applyAlignment="1">
      <alignment vertical="center"/>
    </xf>
    <xf numFmtId="172" fontId="1" fillId="0" borderId="11" xfId="0" applyNumberFormat="1" applyFont="1" applyFill="1" applyBorder="1" applyAlignment="1">
      <alignment vertical="center"/>
    </xf>
    <xf numFmtId="49" fontId="0" fillId="0" borderId="9"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2" fillId="0" borderId="15" xfId="0" applyNumberFormat="1" applyFont="1" applyFill="1" applyBorder="1" applyAlignment="1">
      <alignment vertical="center"/>
    </xf>
    <xf numFmtId="49" fontId="2" fillId="0" borderId="19" xfId="0" applyNumberFormat="1" applyFont="1" applyFill="1" applyBorder="1" applyAlignment="1">
      <alignment vertical="center"/>
    </xf>
    <xf numFmtId="49" fontId="2" fillId="0" borderId="16" xfId="0" applyNumberFormat="1" applyFont="1" applyFill="1" applyBorder="1" applyAlignment="1">
      <alignment vertical="center"/>
    </xf>
    <xf numFmtId="172" fontId="1" fillId="0" borderId="16" xfId="0" applyNumberFormat="1" applyFont="1" applyFill="1" applyBorder="1" applyAlignment="1">
      <alignment vertical="center"/>
    </xf>
    <xf numFmtId="172" fontId="1" fillId="0" borderId="20" xfId="0" applyNumberFormat="1" applyFont="1" applyFill="1" applyBorder="1" applyAlignment="1">
      <alignment vertical="center"/>
    </xf>
    <xf numFmtId="172" fontId="1" fillId="0" borderId="18" xfId="0" applyNumberFormat="1" applyFont="1" applyFill="1" applyBorder="1" applyAlignment="1">
      <alignment vertical="center"/>
    </xf>
    <xf numFmtId="49" fontId="0" fillId="0" borderId="13"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center" vertical="center"/>
    </xf>
    <xf numFmtId="172" fontId="1" fillId="0" borderId="0" xfId="0" applyNumberFormat="1" applyFont="1" applyFill="1" applyBorder="1" applyAlignment="1">
      <alignment vertical="center"/>
    </xf>
    <xf numFmtId="49" fontId="0" fillId="0" borderId="10" xfId="0" applyNumberFormat="1" applyFont="1" applyFill="1" applyBorder="1" applyAlignment="1" quotePrefix="1">
      <alignment horizontal="center" vertical="center"/>
    </xf>
    <xf numFmtId="49" fontId="0" fillId="0" borderId="13" xfId="0" applyNumberFormat="1" applyFont="1" applyFill="1" applyBorder="1" applyAlignment="1" quotePrefix="1">
      <alignment horizontal="center" vertical="center"/>
    </xf>
    <xf numFmtId="49" fontId="0" fillId="0" borderId="9" xfId="0" applyNumberFormat="1" applyFont="1" applyFill="1" applyBorder="1" applyAlignment="1" quotePrefix="1">
      <alignment horizontal="center" vertical="center"/>
    </xf>
    <xf numFmtId="49" fontId="5" fillId="0" borderId="0" xfId="0" applyNumberFormat="1" applyFont="1" applyFill="1" applyAlignment="1">
      <alignment vertical="center"/>
    </xf>
    <xf numFmtId="49" fontId="6" fillId="0" borderId="0" xfId="0" applyNumberFormat="1" applyFont="1" applyFill="1" applyAlignment="1">
      <alignment vertical="center"/>
    </xf>
    <xf numFmtId="49" fontId="0" fillId="0" borderId="11" xfId="0" applyNumberFormat="1" applyFont="1" applyFill="1" applyBorder="1" applyAlignment="1" quotePrefix="1">
      <alignment horizontal="center" vertical="center"/>
    </xf>
    <xf numFmtId="172" fontId="9" fillId="0" borderId="11" xfId="0" applyNumberFormat="1" applyFont="1" applyFill="1" applyBorder="1" applyAlignment="1">
      <alignment vertical="center"/>
    </xf>
    <xf numFmtId="49" fontId="0" fillId="0" borderId="0" xfId="0" applyNumberFormat="1" applyFont="1" applyFill="1" applyAlignment="1">
      <alignmen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X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2" width="9.69140625" style="0" customWidth="1"/>
    <col min="3" max="5" width="3.69140625" style="0" customWidth="1"/>
    <col min="6" max="7" width="4.69140625" style="0" customWidth="1"/>
    <col min="8" max="8" width="5.69140625" style="0" customWidth="1"/>
    <col min="9" max="9" width="0.453125" style="0" customWidth="1"/>
    <col min="10" max="10" width="40.69140625" style="0" customWidth="1"/>
    <col min="11" max="11" width="4.69140625" style="0" customWidth="1"/>
    <col min="12" max="15" width="14.69140625" style="0" customWidth="1"/>
    <col min="16" max="16" width="15.69140625" style="0" customWidth="1"/>
    <col min="17" max="19" width="14.69140625" style="0" customWidth="1"/>
    <col min="20" max="21" width="15.69140625" style="0" customWidth="1"/>
    <col min="22" max="23" width="10.69140625" style="0" customWidth="1"/>
    <col min="24" max="24" width="0.453125" style="0" customWidth="1"/>
    <col min="25" max="16384" width="0" style="0" hidden="1" customWidth="1"/>
  </cols>
  <sheetData>
    <row r="1" spans="1:24" ht="23.25">
      <c r="A1" s="1"/>
      <c r="B1" s="2" t="s">
        <v>0</v>
      </c>
      <c r="C1" s="2"/>
      <c r="D1" s="2"/>
      <c r="E1" s="2"/>
      <c r="F1" s="2"/>
      <c r="G1" s="2"/>
      <c r="H1" s="2"/>
      <c r="I1" s="2"/>
      <c r="J1" s="2"/>
      <c r="K1" s="2"/>
      <c r="L1" s="2"/>
      <c r="M1" s="2"/>
      <c r="N1" s="2"/>
      <c r="O1" s="2"/>
      <c r="P1" s="2"/>
      <c r="Q1" s="2"/>
      <c r="R1" s="2"/>
      <c r="S1" s="2"/>
      <c r="T1" s="2"/>
      <c r="U1" s="2"/>
      <c r="V1" s="2"/>
      <c r="W1" s="3"/>
      <c r="X1" s="1"/>
    </row>
    <row r="2" spans="1:24" ht="23.25">
      <c r="A2" s="1"/>
      <c r="B2" s="2" t="s">
        <v>1</v>
      </c>
      <c r="C2" s="2"/>
      <c r="D2" s="2"/>
      <c r="E2" s="2"/>
      <c r="F2" s="2"/>
      <c r="G2" s="2"/>
      <c r="H2" s="2"/>
      <c r="I2" s="2"/>
      <c r="J2" s="2"/>
      <c r="K2" s="2"/>
      <c r="L2" s="2"/>
      <c r="M2" s="2"/>
      <c r="N2" s="2"/>
      <c r="O2" s="2"/>
      <c r="P2" s="2"/>
      <c r="Q2" s="2"/>
      <c r="R2" s="2"/>
      <c r="S2" s="2"/>
      <c r="T2" s="2"/>
      <c r="U2" s="2"/>
      <c r="V2" s="2"/>
      <c r="W2" s="4"/>
      <c r="X2" s="1"/>
    </row>
    <row r="3" spans="1:24" ht="23.25">
      <c r="A3" s="1"/>
      <c r="B3" s="2" t="s">
        <v>2</v>
      </c>
      <c r="C3" s="2"/>
      <c r="D3" s="2"/>
      <c r="E3" s="2"/>
      <c r="F3" s="2"/>
      <c r="G3" s="2"/>
      <c r="H3" s="2"/>
      <c r="I3" s="2"/>
      <c r="J3" s="2"/>
      <c r="K3" s="2"/>
      <c r="L3" s="2"/>
      <c r="M3" s="2"/>
      <c r="N3" s="2"/>
      <c r="O3" s="2"/>
      <c r="P3" s="2"/>
      <c r="Q3" s="2"/>
      <c r="R3" s="2"/>
      <c r="S3" s="2"/>
      <c r="T3" s="2"/>
      <c r="U3" s="2"/>
      <c r="V3" s="2"/>
      <c r="W3" s="2"/>
      <c r="X3" s="1"/>
    </row>
    <row r="4" spans="1:24" ht="23.25">
      <c r="A4" s="1"/>
      <c r="B4" s="2"/>
      <c r="C4" s="2"/>
      <c r="D4" s="2"/>
      <c r="E4" s="2"/>
      <c r="F4" s="2"/>
      <c r="G4" s="2"/>
      <c r="H4" s="2"/>
      <c r="I4" s="2"/>
      <c r="J4" s="2"/>
      <c r="K4" s="2"/>
      <c r="L4" s="2"/>
      <c r="M4" s="2"/>
      <c r="N4" s="2"/>
      <c r="O4" s="2"/>
      <c r="P4" s="2"/>
      <c r="Q4" s="2"/>
      <c r="R4" s="2"/>
      <c r="S4" s="2"/>
      <c r="T4" s="2"/>
      <c r="U4" s="2"/>
      <c r="V4" s="2"/>
      <c r="W4" s="5"/>
      <c r="X4" s="1"/>
    </row>
    <row r="5" spans="1:24" ht="23.25">
      <c r="A5" s="1"/>
      <c r="B5" s="6" t="s">
        <v>40</v>
      </c>
      <c r="C5" s="7"/>
      <c r="D5" s="7"/>
      <c r="E5" s="7"/>
      <c r="F5" s="7"/>
      <c r="G5" s="7"/>
      <c r="H5" s="7"/>
      <c r="I5" s="7"/>
      <c r="J5" s="7"/>
      <c r="K5" s="7"/>
      <c r="L5" s="7"/>
      <c r="M5" s="7"/>
      <c r="N5" s="7"/>
      <c r="O5" s="7"/>
      <c r="P5" s="7"/>
      <c r="Q5" s="7"/>
      <c r="R5" s="7"/>
      <c r="S5" s="7"/>
      <c r="T5" s="7"/>
      <c r="U5" s="7"/>
      <c r="V5" s="7"/>
      <c r="W5" s="8"/>
      <c r="X5" s="1"/>
    </row>
    <row r="6" spans="1:24" ht="23.25">
      <c r="A6" s="1"/>
      <c r="B6" s="1"/>
      <c r="C6" s="1"/>
      <c r="D6" s="1"/>
      <c r="E6" s="1"/>
      <c r="F6" s="1"/>
      <c r="G6" s="1"/>
      <c r="H6" s="1"/>
      <c r="I6" s="1"/>
      <c r="J6" s="1"/>
      <c r="K6" s="1"/>
      <c r="L6" s="1"/>
      <c r="M6" s="1"/>
      <c r="N6" s="1"/>
      <c r="O6" s="1"/>
      <c r="P6" s="1"/>
      <c r="Q6" s="1"/>
      <c r="R6" s="1"/>
      <c r="S6" s="1"/>
      <c r="T6" s="1"/>
      <c r="U6" s="1"/>
      <c r="V6" s="1"/>
      <c r="W6" s="1"/>
      <c r="X6" s="1"/>
    </row>
    <row r="7" spans="1:24" ht="23.25">
      <c r="A7" s="1"/>
      <c r="B7" s="9"/>
      <c r="C7" s="10" t="s">
        <v>3</v>
      </c>
      <c r="D7" s="10"/>
      <c r="E7" s="10"/>
      <c r="F7" s="10"/>
      <c r="G7" s="10"/>
      <c r="H7" s="10"/>
      <c r="I7" s="11"/>
      <c r="J7" s="12"/>
      <c r="K7" s="13"/>
      <c r="L7" s="14" t="s">
        <v>4</v>
      </c>
      <c r="M7" s="14"/>
      <c r="N7" s="14"/>
      <c r="O7" s="14"/>
      <c r="P7" s="14"/>
      <c r="Q7" s="15" t="s">
        <v>5</v>
      </c>
      <c r="R7" s="14"/>
      <c r="S7" s="14"/>
      <c r="T7" s="16"/>
      <c r="U7" s="14" t="s">
        <v>6</v>
      </c>
      <c r="V7" s="14"/>
      <c r="W7" s="17"/>
      <c r="X7" s="1"/>
    </row>
    <row r="8" spans="1:24" ht="23.25">
      <c r="A8" s="1"/>
      <c r="B8" s="18" t="s">
        <v>7</v>
      </c>
      <c r="C8" s="19" t="s">
        <v>8</v>
      </c>
      <c r="D8" s="19"/>
      <c r="E8" s="19"/>
      <c r="F8" s="19"/>
      <c r="G8" s="19"/>
      <c r="H8" s="2"/>
      <c r="I8" s="20"/>
      <c r="J8" s="21"/>
      <c r="K8" s="22"/>
      <c r="L8" s="23"/>
      <c r="M8" s="24"/>
      <c r="N8" s="25"/>
      <c r="O8" s="26"/>
      <c r="P8" s="27"/>
      <c r="Q8" s="28"/>
      <c r="R8" s="23"/>
      <c r="S8" s="29"/>
      <c r="T8" s="27"/>
      <c r="U8" s="27"/>
      <c r="V8" s="30" t="s">
        <v>9</v>
      </c>
      <c r="W8" s="31"/>
      <c r="X8" s="1"/>
    </row>
    <row r="9" spans="1:24" ht="23.25">
      <c r="A9" s="1"/>
      <c r="B9" s="32" t="s">
        <v>10</v>
      </c>
      <c r="C9" s="33"/>
      <c r="D9" s="33"/>
      <c r="E9" s="33"/>
      <c r="F9" s="33"/>
      <c r="G9" s="33"/>
      <c r="H9" s="33"/>
      <c r="I9" s="20"/>
      <c r="J9" s="34" t="s">
        <v>11</v>
      </c>
      <c r="K9" s="22"/>
      <c r="L9" s="35" t="s">
        <v>12</v>
      </c>
      <c r="M9" s="36" t="s">
        <v>13</v>
      </c>
      <c r="N9" s="37" t="s">
        <v>12</v>
      </c>
      <c r="O9" s="26" t="s">
        <v>14</v>
      </c>
      <c r="P9" s="24"/>
      <c r="Q9" s="38" t="s">
        <v>15</v>
      </c>
      <c r="R9" s="35" t="s">
        <v>16</v>
      </c>
      <c r="S9" s="29" t="s">
        <v>17</v>
      </c>
      <c r="T9" s="27"/>
      <c r="U9" s="27"/>
      <c r="V9" s="27"/>
      <c r="W9" s="36"/>
      <c r="X9" s="1"/>
    </row>
    <row r="10" spans="1:24" ht="23.25">
      <c r="A10" s="1"/>
      <c r="B10" s="32" t="s">
        <v>18</v>
      </c>
      <c r="C10" s="32" t="s">
        <v>19</v>
      </c>
      <c r="D10" s="32" t="s">
        <v>20</v>
      </c>
      <c r="E10" s="32" t="s">
        <v>21</v>
      </c>
      <c r="F10" s="32" t="s">
        <v>22</v>
      </c>
      <c r="G10" s="32" t="s">
        <v>23</v>
      </c>
      <c r="H10" s="32" t="s">
        <v>24</v>
      </c>
      <c r="I10" s="20"/>
      <c r="J10" s="34"/>
      <c r="K10" s="22"/>
      <c r="L10" s="35" t="s">
        <v>25</v>
      </c>
      <c r="M10" s="36" t="s">
        <v>26</v>
      </c>
      <c r="N10" s="37" t="s">
        <v>27</v>
      </c>
      <c r="O10" s="26" t="s">
        <v>28</v>
      </c>
      <c r="P10" s="36" t="s">
        <v>29</v>
      </c>
      <c r="Q10" s="38" t="s">
        <v>30</v>
      </c>
      <c r="R10" s="35" t="s">
        <v>31</v>
      </c>
      <c r="S10" s="29" t="s">
        <v>32</v>
      </c>
      <c r="T10" s="26" t="s">
        <v>29</v>
      </c>
      <c r="U10" s="26" t="s">
        <v>33</v>
      </c>
      <c r="V10" s="26" t="s">
        <v>34</v>
      </c>
      <c r="W10" s="36" t="s">
        <v>35</v>
      </c>
      <c r="X10" s="1"/>
    </row>
    <row r="11" spans="1:24" ht="23.25">
      <c r="A11" s="1"/>
      <c r="B11" s="39"/>
      <c r="C11" s="39"/>
      <c r="D11" s="39"/>
      <c r="E11" s="39"/>
      <c r="F11" s="39"/>
      <c r="G11" s="39"/>
      <c r="H11" s="39"/>
      <c r="I11" s="39"/>
      <c r="J11" s="40"/>
      <c r="K11" s="41"/>
      <c r="L11" s="42"/>
      <c r="M11" s="43"/>
      <c r="N11" s="44"/>
      <c r="O11" s="45"/>
      <c r="P11" s="46"/>
      <c r="Q11" s="47" t="s">
        <v>36</v>
      </c>
      <c r="R11" s="42"/>
      <c r="S11" s="48"/>
      <c r="T11" s="46"/>
      <c r="U11" s="46"/>
      <c r="V11" s="46"/>
      <c r="W11" s="49"/>
      <c r="X11" s="1"/>
    </row>
    <row r="12" spans="1:24" ht="23.25">
      <c r="A12" s="1"/>
      <c r="B12" s="50"/>
      <c r="C12" s="50"/>
      <c r="D12" s="50"/>
      <c r="E12" s="50"/>
      <c r="F12" s="50"/>
      <c r="G12" s="50"/>
      <c r="H12" s="50"/>
      <c r="I12" s="51"/>
      <c r="J12" s="52"/>
      <c r="K12" s="53"/>
      <c r="L12" s="23"/>
      <c r="M12" s="24"/>
      <c r="N12" s="25"/>
      <c r="O12" s="27"/>
      <c r="P12" s="27"/>
      <c r="Q12" s="28"/>
      <c r="R12" s="23"/>
      <c r="S12" s="54"/>
      <c r="T12" s="27"/>
      <c r="U12" s="27"/>
      <c r="V12" s="27"/>
      <c r="W12" s="24"/>
      <c r="X12" s="1"/>
    </row>
    <row r="13" spans="1:24" ht="23.25">
      <c r="A13" s="1"/>
      <c r="B13" s="50"/>
      <c r="C13" s="50"/>
      <c r="D13" s="50"/>
      <c r="E13" s="50"/>
      <c r="F13" s="50"/>
      <c r="G13" s="50"/>
      <c r="H13" s="50"/>
      <c r="I13" s="51"/>
      <c r="J13" s="75" t="s">
        <v>107</v>
      </c>
      <c r="K13" s="56"/>
      <c r="L13" s="78">
        <f>SUM(L20+L124+L246+L297)</f>
        <v>200411.731</v>
      </c>
      <c r="M13" s="78">
        <f aca="true" t="shared" si="0" ref="M13:U13">SUM(M20+M124+M246+M297)</f>
        <v>108629.763</v>
      </c>
      <c r="N13" s="78">
        <f t="shared" si="0"/>
        <v>104180.788</v>
      </c>
      <c r="O13" s="78">
        <f t="shared" si="0"/>
        <v>0</v>
      </c>
      <c r="P13" s="78">
        <f t="shared" si="0"/>
        <v>413222.282</v>
      </c>
      <c r="Q13" s="78">
        <f t="shared" si="0"/>
        <v>16037.15</v>
      </c>
      <c r="R13" s="78">
        <f t="shared" si="0"/>
        <v>0</v>
      </c>
      <c r="S13" s="78">
        <f t="shared" si="0"/>
        <v>0</v>
      </c>
      <c r="T13" s="78">
        <f t="shared" si="0"/>
        <v>16037.15</v>
      </c>
      <c r="U13" s="78">
        <f t="shared" si="0"/>
        <v>429259.43200000003</v>
      </c>
      <c r="V13" s="78">
        <f>SUM(P13/U13)*100</f>
        <v>96.26399589514436</v>
      </c>
      <c r="W13" s="78">
        <f>SUM(T13/U13)*100</f>
        <v>3.7360041048556383</v>
      </c>
      <c r="X13" s="23"/>
    </row>
    <row r="14" spans="1:24" ht="23.25">
      <c r="A14" s="1"/>
      <c r="B14" s="50"/>
      <c r="C14" s="50"/>
      <c r="D14" s="50"/>
      <c r="E14" s="50"/>
      <c r="F14" s="50"/>
      <c r="G14" s="50"/>
      <c r="H14" s="50"/>
      <c r="I14" s="51"/>
      <c r="J14" s="75" t="s">
        <v>108</v>
      </c>
      <c r="K14" s="56"/>
      <c r="L14" s="78">
        <f aca="true" t="shared" si="1" ref="L14:U15">SUM(L21+L125+L247+L298)</f>
        <v>285283.913</v>
      </c>
      <c r="M14" s="78">
        <f t="shared" si="1"/>
        <v>105732.587</v>
      </c>
      <c r="N14" s="78">
        <f t="shared" si="1"/>
        <v>221370.245</v>
      </c>
      <c r="O14" s="78">
        <f t="shared" si="1"/>
        <v>0</v>
      </c>
      <c r="P14" s="78">
        <f t="shared" si="1"/>
        <v>612386.745</v>
      </c>
      <c r="Q14" s="78">
        <f t="shared" si="1"/>
        <v>60722.816</v>
      </c>
      <c r="R14" s="78">
        <f t="shared" si="1"/>
        <v>8600</v>
      </c>
      <c r="S14" s="78">
        <f t="shared" si="1"/>
        <v>0</v>
      </c>
      <c r="T14" s="78">
        <f t="shared" si="1"/>
        <v>69322.81599999999</v>
      </c>
      <c r="U14" s="78">
        <f t="shared" si="1"/>
        <v>681709.561</v>
      </c>
      <c r="V14" s="78">
        <f>SUM(P14/U14)*100</f>
        <v>89.83103362987747</v>
      </c>
      <c r="W14" s="78">
        <f>SUM(T14/U14)*100</f>
        <v>10.168966370122538</v>
      </c>
      <c r="X14" s="23"/>
    </row>
    <row r="15" spans="1:24" ht="23.25">
      <c r="A15" s="1"/>
      <c r="B15" s="50"/>
      <c r="C15" s="50"/>
      <c r="D15" s="50"/>
      <c r="E15" s="50"/>
      <c r="F15" s="50"/>
      <c r="G15" s="50"/>
      <c r="H15" s="50"/>
      <c r="I15" s="51"/>
      <c r="J15" s="76" t="s">
        <v>109</v>
      </c>
      <c r="K15" s="53"/>
      <c r="L15" s="78">
        <f t="shared" si="1"/>
        <v>242872.337</v>
      </c>
      <c r="M15" s="78">
        <f t="shared" si="1"/>
        <v>89050.25099999999</v>
      </c>
      <c r="N15" s="78">
        <f t="shared" si="1"/>
        <v>191359.892</v>
      </c>
      <c r="O15" s="78">
        <f t="shared" si="1"/>
        <v>0</v>
      </c>
      <c r="P15" s="78">
        <f t="shared" si="1"/>
        <v>523282.48</v>
      </c>
      <c r="Q15" s="78">
        <f t="shared" si="1"/>
        <v>48178.686</v>
      </c>
      <c r="R15" s="78">
        <f t="shared" si="1"/>
        <v>7317.41</v>
      </c>
      <c r="S15" s="78">
        <f t="shared" si="1"/>
        <v>0</v>
      </c>
      <c r="T15" s="78">
        <f t="shared" si="1"/>
        <v>55496.096000000005</v>
      </c>
      <c r="U15" s="78">
        <f t="shared" si="1"/>
        <v>578778.576</v>
      </c>
      <c r="V15" s="78">
        <f>SUM(P15/U15)*100</f>
        <v>90.41151516292476</v>
      </c>
      <c r="W15" s="78">
        <f>SUM(T15/U15)*100</f>
        <v>9.588484837075242</v>
      </c>
      <c r="X15" s="1"/>
    </row>
    <row r="16" spans="1:24" ht="23.25">
      <c r="A16" s="1"/>
      <c r="B16" s="50"/>
      <c r="C16" s="50"/>
      <c r="D16" s="50"/>
      <c r="E16" s="50"/>
      <c r="F16" s="50"/>
      <c r="G16" s="50"/>
      <c r="H16" s="50"/>
      <c r="I16" s="51"/>
      <c r="J16" s="76" t="s">
        <v>41</v>
      </c>
      <c r="K16" s="53"/>
      <c r="L16" s="78">
        <f>SUM(L15/L13)*100</f>
        <v>121.18668692103658</v>
      </c>
      <c r="M16" s="78">
        <f aca="true" t="shared" si="2" ref="M16:U16">SUM(M15/M13)*100</f>
        <v>81.97592311786595</v>
      </c>
      <c r="N16" s="78">
        <f t="shared" si="2"/>
        <v>183.68059569678047</v>
      </c>
      <c r="O16" s="78"/>
      <c r="P16" s="78">
        <f t="shared" si="2"/>
        <v>126.63462325102788</v>
      </c>
      <c r="Q16" s="78">
        <f t="shared" si="2"/>
        <v>300.4192515503067</v>
      </c>
      <c r="R16" s="78"/>
      <c r="S16" s="78"/>
      <c r="T16" s="78">
        <f t="shared" si="2"/>
        <v>346.04712183898016</v>
      </c>
      <c r="U16" s="78">
        <f t="shared" si="2"/>
        <v>134.8318832048401</v>
      </c>
      <c r="V16" s="57"/>
      <c r="W16" s="57"/>
      <c r="X16" s="1"/>
    </row>
    <row r="17" spans="1:24" ht="23.25">
      <c r="A17" s="1"/>
      <c r="B17" s="50"/>
      <c r="C17" s="50"/>
      <c r="D17" s="50"/>
      <c r="E17" s="50"/>
      <c r="F17" s="50"/>
      <c r="G17" s="50"/>
      <c r="H17" s="50"/>
      <c r="I17" s="51"/>
      <c r="J17" s="76" t="s">
        <v>42</v>
      </c>
      <c r="K17" s="53"/>
      <c r="L17" s="78">
        <f>SUM(L15/L14)*100</f>
        <v>85.13355500700806</v>
      </c>
      <c r="M17" s="78">
        <f aca="true" t="shared" si="3" ref="M17:U17">SUM(M15/M14)*100</f>
        <v>84.2221433586979</v>
      </c>
      <c r="N17" s="78">
        <f t="shared" si="3"/>
        <v>86.44336640635692</v>
      </c>
      <c r="O17" s="78"/>
      <c r="P17" s="78">
        <f t="shared" si="3"/>
        <v>85.44967445368205</v>
      </c>
      <c r="Q17" s="78">
        <f t="shared" si="3"/>
        <v>79.34198242716543</v>
      </c>
      <c r="R17" s="78">
        <f t="shared" si="3"/>
        <v>85.08616279069767</v>
      </c>
      <c r="S17" s="78"/>
      <c r="T17" s="78">
        <f t="shared" si="3"/>
        <v>80.05458981931723</v>
      </c>
      <c r="U17" s="78">
        <f t="shared" si="3"/>
        <v>84.90105011157384</v>
      </c>
      <c r="V17" s="57"/>
      <c r="W17" s="57"/>
      <c r="X17" s="1"/>
    </row>
    <row r="18" spans="1:24" ht="23.25">
      <c r="A18" s="1"/>
      <c r="B18" s="50"/>
      <c r="C18" s="50"/>
      <c r="D18" s="50"/>
      <c r="E18" s="50"/>
      <c r="F18" s="50"/>
      <c r="G18" s="50"/>
      <c r="H18" s="50"/>
      <c r="I18" s="51"/>
      <c r="J18" s="52"/>
      <c r="K18" s="53"/>
      <c r="L18" s="78"/>
      <c r="M18" s="24"/>
      <c r="N18" s="57"/>
      <c r="O18" s="24"/>
      <c r="P18" s="24"/>
      <c r="Q18" s="57"/>
      <c r="R18" s="57"/>
      <c r="S18" s="57"/>
      <c r="T18" s="24"/>
      <c r="U18" s="24"/>
      <c r="V18" s="24"/>
      <c r="W18" s="24"/>
      <c r="X18" s="1"/>
    </row>
    <row r="19" spans="1:24" ht="23.25">
      <c r="A19" s="1"/>
      <c r="B19" s="72" t="s">
        <v>43</v>
      </c>
      <c r="C19" s="50"/>
      <c r="D19" s="50"/>
      <c r="E19" s="50"/>
      <c r="F19" s="50"/>
      <c r="G19" s="50"/>
      <c r="H19" s="50"/>
      <c r="I19" s="51"/>
      <c r="J19" s="52" t="s">
        <v>111</v>
      </c>
      <c r="K19" s="53"/>
      <c r="L19" s="57"/>
      <c r="M19" s="24"/>
      <c r="N19" s="57"/>
      <c r="O19" s="24"/>
      <c r="P19" s="24"/>
      <c r="Q19" s="57"/>
      <c r="R19" s="57"/>
      <c r="S19" s="57"/>
      <c r="T19" s="24"/>
      <c r="U19" s="24"/>
      <c r="V19" s="24"/>
      <c r="W19" s="24"/>
      <c r="X19" s="1"/>
    </row>
    <row r="20" spans="1:24" ht="23.25">
      <c r="A20" s="1"/>
      <c r="B20" s="50"/>
      <c r="C20" s="50"/>
      <c r="D20" s="50"/>
      <c r="E20" s="50"/>
      <c r="F20" s="50"/>
      <c r="G20" s="50"/>
      <c r="H20" s="50"/>
      <c r="I20" s="51"/>
      <c r="J20" s="52" t="s">
        <v>44</v>
      </c>
      <c r="K20" s="53"/>
      <c r="L20" s="57">
        <f aca="true" t="shared" si="4" ref="L20:O22">L27</f>
        <v>114149.962</v>
      </c>
      <c r="M20" s="57">
        <f t="shared" si="4"/>
        <v>4697.14</v>
      </c>
      <c r="N20" s="57">
        <f t="shared" si="4"/>
        <v>54117.414</v>
      </c>
      <c r="O20" s="57">
        <f t="shared" si="4"/>
        <v>0</v>
      </c>
      <c r="P20" s="24">
        <f>SUM(L20:O20)</f>
        <v>172964.516</v>
      </c>
      <c r="Q20" s="57">
        <f aca="true" t="shared" si="5" ref="Q20:S22">Q27</f>
        <v>1037.15</v>
      </c>
      <c r="R20" s="57">
        <f t="shared" si="5"/>
        <v>0</v>
      </c>
      <c r="S20" s="57">
        <f t="shared" si="5"/>
        <v>0</v>
      </c>
      <c r="T20" s="24">
        <f>SUM(Q20:S20)</f>
        <v>1037.15</v>
      </c>
      <c r="U20" s="57">
        <f>P20+T20</f>
        <v>174001.666</v>
      </c>
      <c r="V20" s="57">
        <f>SUM(P20/U20)*100</f>
        <v>99.40394248868859</v>
      </c>
      <c r="W20" s="57">
        <f>SUM(T20/U20)*100</f>
        <v>0.5960575113114147</v>
      </c>
      <c r="X20" s="1"/>
    </row>
    <row r="21" spans="1:24" ht="23.25">
      <c r="A21" s="1"/>
      <c r="B21" s="50"/>
      <c r="C21" s="50"/>
      <c r="D21" s="50"/>
      <c r="E21" s="50"/>
      <c r="F21" s="50"/>
      <c r="G21" s="50"/>
      <c r="H21" s="50"/>
      <c r="I21" s="51"/>
      <c r="J21" s="52" t="s">
        <v>45</v>
      </c>
      <c r="K21" s="53"/>
      <c r="L21" s="57">
        <f t="shared" si="4"/>
        <v>144541.72400000002</v>
      </c>
      <c r="M21" s="57">
        <f t="shared" si="4"/>
        <v>4610.14</v>
      </c>
      <c r="N21" s="57">
        <f t="shared" si="4"/>
        <v>60102.280999999995</v>
      </c>
      <c r="O21" s="57">
        <f t="shared" si="4"/>
        <v>0</v>
      </c>
      <c r="P21" s="24">
        <f>SUM(L21:O21)</f>
        <v>209254.14500000002</v>
      </c>
      <c r="Q21" s="57">
        <f t="shared" si="5"/>
        <v>1172.045</v>
      </c>
      <c r="R21" s="57">
        <f t="shared" si="5"/>
        <v>0</v>
      </c>
      <c r="S21" s="57">
        <f t="shared" si="5"/>
        <v>0</v>
      </c>
      <c r="T21" s="24">
        <f>SUM(Q21:S21)</f>
        <v>1172.045</v>
      </c>
      <c r="U21" s="57">
        <f>P21+T21</f>
        <v>210426.19000000003</v>
      </c>
      <c r="V21" s="57">
        <f>SUM(P21/U21)*100</f>
        <v>99.44301372371946</v>
      </c>
      <c r="W21" s="57">
        <f>SUM(T21/U21)*100</f>
        <v>0.5569862762805333</v>
      </c>
      <c r="X21" s="1"/>
    </row>
    <row r="22" spans="1:24" ht="23.25">
      <c r="A22" s="1"/>
      <c r="B22" s="50"/>
      <c r="C22" s="50"/>
      <c r="D22" s="50"/>
      <c r="E22" s="50"/>
      <c r="F22" s="50"/>
      <c r="G22" s="50"/>
      <c r="H22" s="50"/>
      <c r="I22" s="51"/>
      <c r="J22" s="52" t="s">
        <v>46</v>
      </c>
      <c r="K22" s="53"/>
      <c r="L22" s="57">
        <f t="shared" si="4"/>
        <v>114093.8</v>
      </c>
      <c r="M22" s="57">
        <f t="shared" si="4"/>
        <v>4239.400000000001</v>
      </c>
      <c r="N22" s="57">
        <f t="shared" si="4"/>
        <v>55113.399999999994</v>
      </c>
      <c r="O22" s="57">
        <f t="shared" si="4"/>
        <v>0</v>
      </c>
      <c r="P22" s="24">
        <f>SUM(L22:O22)</f>
        <v>173446.59999999998</v>
      </c>
      <c r="Q22" s="57">
        <f t="shared" si="5"/>
        <v>975.889</v>
      </c>
      <c r="R22" s="57">
        <f t="shared" si="5"/>
        <v>0</v>
      </c>
      <c r="S22" s="57"/>
      <c r="T22" s="24">
        <f>SUM(Q22:S22)</f>
        <v>975.889</v>
      </c>
      <c r="U22" s="57">
        <f>P22+T22</f>
        <v>174422.48899999997</v>
      </c>
      <c r="V22" s="57">
        <f>SUM(P22/U22)*100</f>
        <v>99.44050276681925</v>
      </c>
      <c r="W22" s="57">
        <f>SUM(T22/U22)*100</f>
        <v>0.5594972331807512</v>
      </c>
      <c r="X22" s="1"/>
    </row>
    <row r="23" spans="1:24" ht="23.25">
      <c r="A23" s="1"/>
      <c r="B23" s="50"/>
      <c r="C23" s="50"/>
      <c r="D23" s="50"/>
      <c r="E23" s="50"/>
      <c r="F23" s="50"/>
      <c r="G23" s="50"/>
      <c r="H23" s="50"/>
      <c r="I23" s="51"/>
      <c r="J23" s="52" t="s">
        <v>47</v>
      </c>
      <c r="K23" s="53"/>
      <c r="L23" s="57">
        <f>SUM(L22/L20)*100</f>
        <v>99.95079980841342</v>
      </c>
      <c r="M23" s="57">
        <f>SUM(M22/M20)*100</f>
        <v>90.2549210796357</v>
      </c>
      <c r="N23" s="57">
        <f>SUM(N22/N20)*100</f>
        <v>101.84041683883859</v>
      </c>
      <c r="O23" s="57"/>
      <c r="P23" s="57">
        <f>SUM(P22/P20)*100</f>
        <v>100.27871843956709</v>
      </c>
      <c r="Q23" s="57">
        <f>SUM(Q22/Q20)*100</f>
        <v>94.0933326905462</v>
      </c>
      <c r="R23" s="57"/>
      <c r="S23" s="57"/>
      <c r="T23" s="57">
        <f>SUM(T22/T20)*100</f>
        <v>94.0933326905462</v>
      </c>
      <c r="U23" s="57">
        <f>SUM(U22/U20)*100</f>
        <v>100.24184998320646</v>
      </c>
      <c r="V23" s="57"/>
      <c r="W23" s="57"/>
      <c r="X23" s="1"/>
    </row>
    <row r="24" spans="1:24" ht="23.25">
      <c r="A24" s="1"/>
      <c r="B24" s="50"/>
      <c r="C24" s="50"/>
      <c r="D24" s="50"/>
      <c r="E24" s="50"/>
      <c r="F24" s="50"/>
      <c r="G24" s="50"/>
      <c r="H24" s="50"/>
      <c r="I24" s="51"/>
      <c r="J24" s="52" t="s">
        <v>48</v>
      </c>
      <c r="K24" s="53"/>
      <c r="L24" s="57">
        <f>SUM(L22/L21)*100</f>
        <v>78.93485482434124</v>
      </c>
      <c r="M24" s="57">
        <f>SUM(M22/M21)*100</f>
        <v>91.95816179118205</v>
      </c>
      <c r="N24" s="57">
        <f>SUM(N22/N21)*100</f>
        <v>91.699348315915</v>
      </c>
      <c r="O24" s="57"/>
      <c r="P24" s="57">
        <f>SUM(P22/P21)*100</f>
        <v>82.88801160904123</v>
      </c>
      <c r="Q24" s="57">
        <f>SUM(Q22/Q21)*100</f>
        <v>83.26378253394708</v>
      </c>
      <c r="R24" s="57"/>
      <c r="S24" s="57"/>
      <c r="T24" s="57">
        <f>SUM(T22/T21)*100</f>
        <v>83.26378253394708</v>
      </c>
      <c r="U24" s="57">
        <f>SUM(U22/U21)*100</f>
        <v>82.89010460152319</v>
      </c>
      <c r="V24" s="57"/>
      <c r="W24" s="57"/>
      <c r="X24" s="1"/>
    </row>
    <row r="25" spans="1:24" ht="23.25">
      <c r="A25" s="1"/>
      <c r="B25" s="50"/>
      <c r="C25" s="50"/>
      <c r="D25" s="50"/>
      <c r="E25" s="50"/>
      <c r="F25" s="50"/>
      <c r="G25" s="50"/>
      <c r="H25" s="50"/>
      <c r="I25" s="51"/>
      <c r="J25" s="52"/>
      <c r="K25" s="53"/>
      <c r="L25" s="57"/>
      <c r="M25" s="24"/>
      <c r="N25" s="57"/>
      <c r="O25" s="24"/>
      <c r="P25" s="24"/>
      <c r="Q25" s="57"/>
      <c r="R25" s="57"/>
      <c r="S25" s="57"/>
      <c r="T25" s="24"/>
      <c r="U25" s="24"/>
      <c r="V25" s="24"/>
      <c r="W25" s="24"/>
      <c r="X25" s="1"/>
    </row>
    <row r="26" spans="1:24" ht="23.25">
      <c r="A26" s="1"/>
      <c r="B26" s="50"/>
      <c r="C26" s="72" t="s">
        <v>49</v>
      </c>
      <c r="D26" s="50"/>
      <c r="E26" s="50"/>
      <c r="F26" s="50"/>
      <c r="G26" s="50"/>
      <c r="H26" s="50"/>
      <c r="I26" s="51"/>
      <c r="J26" s="52" t="s">
        <v>50</v>
      </c>
      <c r="K26" s="53"/>
      <c r="L26" s="57"/>
      <c r="M26" s="24"/>
      <c r="N26" s="57"/>
      <c r="O26" s="24"/>
      <c r="P26" s="24"/>
      <c r="Q26" s="57"/>
      <c r="R26" s="57"/>
      <c r="S26" s="57"/>
      <c r="T26" s="24"/>
      <c r="U26" s="24"/>
      <c r="V26" s="24"/>
      <c r="W26" s="24"/>
      <c r="X26" s="1"/>
    </row>
    <row r="27" spans="1:24" ht="23.25">
      <c r="A27" s="1"/>
      <c r="B27" s="50"/>
      <c r="C27" s="50"/>
      <c r="D27" s="50"/>
      <c r="E27" s="50"/>
      <c r="F27" s="50"/>
      <c r="G27" s="50"/>
      <c r="H27" s="50"/>
      <c r="I27" s="51"/>
      <c r="J27" s="52" t="s">
        <v>44</v>
      </c>
      <c r="K27" s="53"/>
      <c r="L27" s="57">
        <f aca="true" t="shared" si="6" ref="L27:O29">L41+L117</f>
        <v>114149.962</v>
      </c>
      <c r="M27" s="57">
        <f t="shared" si="6"/>
        <v>4697.14</v>
      </c>
      <c r="N27" s="57">
        <f t="shared" si="6"/>
        <v>54117.414</v>
      </c>
      <c r="O27" s="57">
        <f t="shared" si="6"/>
        <v>0</v>
      </c>
      <c r="P27" s="24">
        <f>SUM(L27:O27)</f>
        <v>172964.516</v>
      </c>
      <c r="Q27" s="57">
        <f aca="true" t="shared" si="7" ref="Q27:S29">Q41+Q117</f>
        <v>1037.15</v>
      </c>
      <c r="R27" s="57">
        <f t="shared" si="7"/>
        <v>0</v>
      </c>
      <c r="S27" s="57">
        <f t="shared" si="7"/>
        <v>0</v>
      </c>
      <c r="T27" s="24">
        <f>SUM(Q27:S27)</f>
        <v>1037.15</v>
      </c>
      <c r="U27" s="57">
        <f>P27+T27</f>
        <v>174001.666</v>
      </c>
      <c r="V27" s="57">
        <f>SUM(P27/U27)*100</f>
        <v>99.40394248868859</v>
      </c>
      <c r="W27" s="57">
        <f>SUM(T27/U27)*100</f>
        <v>0.5960575113114147</v>
      </c>
      <c r="X27" s="1"/>
    </row>
    <row r="28" spans="1:24" ht="23.25">
      <c r="A28" s="1"/>
      <c r="B28" s="58"/>
      <c r="C28" s="59"/>
      <c r="D28" s="59"/>
      <c r="E28" s="59"/>
      <c r="F28" s="59"/>
      <c r="G28" s="59"/>
      <c r="H28" s="59"/>
      <c r="I28" s="52"/>
      <c r="J28" s="52" t="s">
        <v>45</v>
      </c>
      <c r="K28" s="53"/>
      <c r="L28" s="57">
        <f t="shared" si="6"/>
        <v>144541.72400000002</v>
      </c>
      <c r="M28" s="57">
        <f t="shared" si="6"/>
        <v>4610.14</v>
      </c>
      <c r="N28" s="57">
        <f t="shared" si="6"/>
        <v>60102.280999999995</v>
      </c>
      <c r="O28" s="57">
        <f t="shared" si="6"/>
        <v>0</v>
      </c>
      <c r="P28" s="24">
        <f>SUM(L28:O28)</f>
        <v>209254.14500000002</v>
      </c>
      <c r="Q28" s="57">
        <f t="shared" si="7"/>
        <v>1172.045</v>
      </c>
      <c r="R28" s="57">
        <f t="shared" si="7"/>
        <v>0</v>
      </c>
      <c r="S28" s="57">
        <f t="shared" si="7"/>
        <v>0</v>
      </c>
      <c r="T28" s="24">
        <f>SUM(Q28:S28)</f>
        <v>1172.045</v>
      </c>
      <c r="U28" s="57">
        <f>P28+T28</f>
        <v>210426.19000000003</v>
      </c>
      <c r="V28" s="57">
        <f>SUM(P28/U28)*100</f>
        <v>99.44301372371946</v>
      </c>
      <c r="W28" s="57">
        <f>SUM(T28/U28)*100</f>
        <v>0.5569862762805333</v>
      </c>
      <c r="X28" s="1"/>
    </row>
    <row r="29" spans="1:24" ht="23.25">
      <c r="A29" s="1"/>
      <c r="B29" s="50"/>
      <c r="C29" s="50"/>
      <c r="D29" s="50"/>
      <c r="E29" s="50"/>
      <c r="F29" s="50"/>
      <c r="G29" s="50"/>
      <c r="H29" s="50"/>
      <c r="I29" s="51"/>
      <c r="J29" s="52" t="s">
        <v>46</v>
      </c>
      <c r="K29" s="53"/>
      <c r="L29" s="57">
        <f t="shared" si="6"/>
        <v>114093.8</v>
      </c>
      <c r="M29" s="57">
        <f t="shared" si="6"/>
        <v>4239.400000000001</v>
      </c>
      <c r="N29" s="57">
        <f t="shared" si="6"/>
        <v>55113.399999999994</v>
      </c>
      <c r="O29" s="57">
        <f t="shared" si="6"/>
        <v>0</v>
      </c>
      <c r="P29" s="24">
        <f>SUM(L29:O29)</f>
        <v>173446.59999999998</v>
      </c>
      <c r="Q29" s="57">
        <f t="shared" si="7"/>
        <v>975.889</v>
      </c>
      <c r="R29" s="57">
        <f t="shared" si="7"/>
        <v>0</v>
      </c>
      <c r="S29" s="57">
        <f t="shared" si="7"/>
        <v>0</v>
      </c>
      <c r="T29" s="24">
        <f>SUM(Q29:S29)</f>
        <v>975.889</v>
      </c>
      <c r="U29" s="57">
        <f>P29+T29</f>
        <v>174422.48899999997</v>
      </c>
      <c r="V29" s="57">
        <f>SUM(P29/U29)*100</f>
        <v>99.44050276681925</v>
      </c>
      <c r="W29" s="57">
        <f>SUM(T29/U29)*100</f>
        <v>0.5594972331807512</v>
      </c>
      <c r="X29" s="1"/>
    </row>
    <row r="30" spans="1:24" ht="23.25">
      <c r="A30" s="1"/>
      <c r="B30" s="50"/>
      <c r="C30" s="50"/>
      <c r="D30" s="50"/>
      <c r="E30" s="50"/>
      <c r="F30" s="50"/>
      <c r="G30" s="50"/>
      <c r="H30" s="50"/>
      <c r="I30" s="51"/>
      <c r="J30" s="52" t="s">
        <v>47</v>
      </c>
      <c r="K30" s="53"/>
      <c r="L30" s="57">
        <f>SUM(L29/L27)*100</f>
        <v>99.95079980841342</v>
      </c>
      <c r="M30" s="57">
        <f aca="true" t="shared" si="8" ref="M30:U30">SUM(M29/M27)*100</f>
        <v>90.2549210796357</v>
      </c>
      <c r="N30" s="57">
        <f t="shared" si="8"/>
        <v>101.84041683883859</v>
      </c>
      <c r="O30" s="57"/>
      <c r="P30" s="57">
        <f t="shared" si="8"/>
        <v>100.27871843956709</v>
      </c>
      <c r="Q30" s="57">
        <f t="shared" si="8"/>
        <v>94.0933326905462</v>
      </c>
      <c r="R30" s="57"/>
      <c r="S30" s="57"/>
      <c r="T30" s="57">
        <f t="shared" si="8"/>
        <v>94.0933326905462</v>
      </c>
      <c r="U30" s="57">
        <f t="shared" si="8"/>
        <v>100.24184998320646</v>
      </c>
      <c r="V30" s="57"/>
      <c r="W30" s="57"/>
      <c r="X30" s="1"/>
    </row>
    <row r="31" spans="1:24" ht="23.25">
      <c r="A31" s="1"/>
      <c r="B31" s="50"/>
      <c r="C31" s="50"/>
      <c r="D31" s="50"/>
      <c r="E31" s="50"/>
      <c r="F31" s="50"/>
      <c r="G31" s="50"/>
      <c r="H31" s="50"/>
      <c r="I31" s="51"/>
      <c r="J31" s="52" t="s">
        <v>48</v>
      </c>
      <c r="K31" s="53"/>
      <c r="L31" s="57">
        <f>SUM(L29/L28)*100</f>
        <v>78.93485482434124</v>
      </c>
      <c r="M31" s="57">
        <f aca="true" t="shared" si="9" ref="M31:U31">SUM(M29/M28)*100</f>
        <v>91.95816179118205</v>
      </c>
      <c r="N31" s="57">
        <f t="shared" si="9"/>
        <v>91.699348315915</v>
      </c>
      <c r="O31" s="57"/>
      <c r="P31" s="57">
        <f t="shared" si="9"/>
        <v>82.88801160904123</v>
      </c>
      <c r="Q31" s="57">
        <f t="shared" si="9"/>
        <v>83.26378253394708</v>
      </c>
      <c r="R31" s="57"/>
      <c r="S31" s="57"/>
      <c r="T31" s="57">
        <f t="shared" si="9"/>
        <v>83.26378253394708</v>
      </c>
      <c r="U31" s="57">
        <f t="shared" si="9"/>
        <v>82.89010460152319</v>
      </c>
      <c r="V31" s="57"/>
      <c r="W31" s="57"/>
      <c r="X31" s="1"/>
    </row>
    <row r="32" spans="1:24" ht="23.25">
      <c r="A32" s="1"/>
      <c r="B32" s="50"/>
      <c r="C32" s="50"/>
      <c r="D32" s="50"/>
      <c r="E32" s="50"/>
      <c r="F32" s="50"/>
      <c r="G32" s="50"/>
      <c r="H32" s="50"/>
      <c r="I32" s="51"/>
      <c r="J32" s="52"/>
      <c r="K32" s="53"/>
      <c r="L32" s="57"/>
      <c r="M32" s="24"/>
      <c r="N32" s="57"/>
      <c r="O32" s="24"/>
      <c r="P32" s="24"/>
      <c r="Q32" s="57"/>
      <c r="R32" s="57"/>
      <c r="S32" s="57"/>
      <c r="T32" s="24"/>
      <c r="U32" s="24"/>
      <c r="V32" s="24"/>
      <c r="W32" s="24"/>
      <c r="X32" s="1"/>
    </row>
    <row r="33" spans="1:24" ht="23.25">
      <c r="A33" s="1"/>
      <c r="B33" s="50"/>
      <c r="C33" s="50"/>
      <c r="D33" s="72" t="s">
        <v>51</v>
      </c>
      <c r="E33" s="50"/>
      <c r="F33" s="50"/>
      <c r="G33" s="50"/>
      <c r="H33" s="50"/>
      <c r="I33" s="51"/>
      <c r="J33" s="52" t="s">
        <v>52</v>
      </c>
      <c r="K33" s="53"/>
      <c r="L33" s="57"/>
      <c r="M33" s="24"/>
      <c r="N33" s="57"/>
      <c r="O33" s="24"/>
      <c r="P33" s="24"/>
      <c r="Q33" s="57"/>
      <c r="R33" s="57"/>
      <c r="S33" s="57"/>
      <c r="T33" s="24"/>
      <c r="U33" s="24"/>
      <c r="V33" s="24"/>
      <c r="W33" s="24"/>
      <c r="X33" s="1"/>
    </row>
    <row r="34" spans="1:24" ht="23.25">
      <c r="A34" s="1"/>
      <c r="B34" s="50"/>
      <c r="C34" s="50"/>
      <c r="D34" s="50"/>
      <c r="E34" s="50"/>
      <c r="F34" s="50"/>
      <c r="G34" s="50"/>
      <c r="H34" s="50"/>
      <c r="I34" s="51"/>
      <c r="J34" s="52" t="s">
        <v>44</v>
      </c>
      <c r="K34" s="53"/>
      <c r="L34" s="57">
        <f aca="true" t="shared" si="10" ref="L34:O36">L41</f>
        <v>111154.895</v>
      </c>
      <c r="M34" s="57">
        <f t="shared" si="10"/>
        <v>4597.912</v>
      </c>
      <c r="N34" s="57">
        <f t="shared" si="10"/>
        <v>53498.528</v>
      </c>
      <c r="O34" s="57">
        <f t="shared" si="10"/>
        <v>0</v>
      </c>
      <c r="P34" s="24">
        <f>SUM(L34:O34)</f>
        <v>169251.335</v>
      </c>
      <c r="Q34" s="57">
        <f aca="true" t="shared" si="11" ref="Q34:S36">Q41</f>
        <v>1037.15</v>
      </c>
      <c r="R34" s="57">
        <f t="shared" si="11"/>
        <v>0</v>
      </c>
      <c r="S34" s="57">
        <f t="shared" si="11"/>
        <v>0</v>
      </c>
      <c r="T34" s="24">
        <f>SUM(Q34:S34)</f>
        <v>1037.15</v>
      </c>
      <c r="U34" s="57">
        <f>P34+T34</f>
        <v>170288.485</v>
      </c>
      <c r="V34" s="57">
        <f>SUM(P34/U34)*100</f>
        <v>99.39094531259704</v>
      </c>
      <c r="W34" s="57">
        <f>SUM(T34/U34)*100</f>
        <v>0.6090546874029681</v>
      </c>
      <c r="X34" s="1"/>
    </row>
    <row r="35" spans="1:24" ht="23.25">
      <c r="A35" s="1"/>
      <c r="B35" s="50"/>
      <c r="C35" s="50"/>
      <c r="D35" s="50"/>
      <c r="E35" s="50"/>
      <c r="F35" s="50"/>
      <c r="G35" s="50"/>
      <c r="H35" s="50"/>
      <c r="I35" s="51"/>
      <c r="J35" s="52" t="s">
        <v>45</v>
      </c>
      <c r="K35" s="53"/>
      <c r="L35" s="57">
        <f t="shared" si="10"/>
        <v>141546.657</v>
      </c>
      <c r="M35" s="57">
        <f t="shared" si="10"/>
        <v>4510.912</v>
      </c>
      <c r="N35" s="57">
        <f t="shared" si="10"/>
        <v>59483.395</v>
      </c>
      <c r="O35" s="57">
        <f t="shared" si="10"/>
        <v>0</v>
      </c>
      <c r="P35" s="24">
        <f>SUM(L35:O35)</f>
        <v>205540.964</v>
      </c>
      <c r="Q35" s="57">
        <f t="shared" si="11"/>
        <v>1172.045</v>
      </c>
      <c r="R35" s="57">
        <f t="shared" si="11"/>
        <v>0</v>
      </c>
      <c r="S35" s="57">
        <f t="shared" si="11"/>
        <v>0</v>
      </c>
      <c r="T35" s="24">
        <f>SUM(Q35:S35)</f>
        <v>1172.045</v>
      </c>
      <c r="U35" s="57">
        <f>P35+T35</f>
        <v>206713.00900000002</v>
      </c>
      <c r="V35" s="57">
        <f>SUM(P35/U35)*100</f>
        <v>99.4330085921201</v>
      </c>
      <c r="W35" s="57">
        <f>SUM(T35/U35)*100</f>
        <v>0.5669914078798979</v>
      </c>
      <c r="X35" s="1"/>
    </row>
    <row r="36" spans="1:24" ht="23.25">
      <c r="A36" s="1"/>
      <c r="B36" s="50"/>
      <c r="C36" s="50"/>
      <c r="D36" s="50"/>
      <c r="E36" s="50"/>
      <c r="F36" s="50"/>
      <c r="G36" s="50"/>
      <c r="H36" s="50"/>
      <c r="I36" s="51"/>
      <c r="J36" s="52" t="s">
        <v>46</v>
      </c>
      <c r="K36" s="53"/>
      <c r="L36" s="57">
        <f t="shared" si="10"/>
        <v>112022.6</v>
      </c>
      <c r="M36" s="57">
        <f t="shared" si="10"/>
        <v>4163.091</v>
      </c>
      <c r="N36" s="57">
        <f t="shared" si="10"/>
        <v>54121.359</v>
      </c>
      <c r="O36" s="57">
        <f t="shared" si="10"/>
        <v>0</v>
      </c>
      <c r="P36" s="24">
        <f>SUM(L36:O36)</f>
        <v>170307.05</v>
      </c>
      <c r="Q36" s="57">
        <f t="shared" si="11"/>
        <v>975.889</v>
      </c>
      <c r="R36" s="57">
        <f t="shared" si="11"/>
        <v>0</v>
      </c>
      <c r="S36" s="57">
        <f t="shared" si="11"/>
        <v>0</v>
      </c>
      <c r="T36" s="24">
        <f>SUM(Q36:S36)</f>
        <v>975.889</v>
      </c>
      <c r="U36" s="57">
        <f>P36+T36</f>
        <v>171282.93899999998</v>
      </c>
      <c r="V36" s="57">
        <f>SUM(P36/U36)*100</f>
        <v>99.4302473990127</v>
      </c>
      <c r="W36" s="57">
        <f>SUM(T36/U36)*100</f>
        <v>0.5697526009873056</v>
      </c>
      <c r="X36" s="1"/>
    </row>
    <row r="37" spans="1:24" ht="23.25">
      <c r="A37" s="1"/>
      <c r="B37" s="58"/>
      <c r="C37" s="59"/>
      <c r="D37" s="59"/>
      <c r="E37" s="59"/>
      <c r="F37" s="59"/>
      <c r="G37" s="59"/>
      <c r="H37" s="59"/>
      <c r="I37" s="52"/>
      <c r="J37" s="52" t="s">
        <v>47</v>
      </c>
      <c r="K37" s="53"/>
      <c r="L37" s="57">
        <f>SUM(L36/L34)*100</f>
        <v>100.78062689007083</v>
      </c>
      <c r="M37" s="57">
        <f aca="true" t="shared" si="12" ref="M37:U37">SUM(M36/M34)*100</f>
        <v>90.54307694449133</v>
      </c>
      <c r="N37" s="57">
        <f t="shared" si="12"/>
        <v>101.16420212533698</v>
      </c>
      <c r="O37" s="57"/>
      <c r="P37" s="57">
        <f t="shared" si="12"/>
        <v>100.62375578898684</v>
      </c>
      <c r="Q37" s="57">
        <f t="shared" si="12"/>
        <v>94.0933326905462</v>
      </c>
      <c r="R37" s="57"/>
      <c r="S37" s="57"/>
      <c r="T37" s="57">
        <f t="shared" si="12"/>
        <v>94.0933326905462</v>
      </c>
      <c r="U37" s="57">
        <f t="shared" si="12"/>
        <v>100.58398194099854</v>
      </c>
      <c r="V37" s="57"/>
      <c r="W37" s="57"/>
      <c r="X37" s="1"/>
    </row>
    <row r="38" spans="1:24" ht="23.25">
      <c r="A38" s="1"/>
      <c r="B38" s="50"/>
      <c r="C38" s="50"/>
      <c r="D38" s="50"/>
      <c r="E38" s="50"/>
      <c r="F38" s="50"/>
      <c r="G38" s="50"/>
      <c r="H38" s="50"/>
      <c r="I38" s="51"/>
      <c r="J38" s="52" t="s">
        <v>48</v>
      </c>
      <c r="K38" s="53"/>
      <c r="L38" s="57">
        <f>SUM(L36/L35)*100</f>
        <v>79.14181964749616</v>
      </c>
      <c r="M38" s="57">
        <f aca="true" t="shared" si="13" ref="M38:U38">SUM(M36/M35)*100</f>
        <v>92.28934193351589</v>
      </c>
      <c r="N38" s="57">
        <f t="shared" si="13"/>
        <v>90.98565910704995</v>
      </c>
      <c r="O38" s="57"/>
      <c r="P38" s="57">
        <f t="shared" si="13"/>
        <v>82.85796012905729</v>
      </c>
      <c r="Q38" s="57">
        <f t="shared" si="13"/>
        <v>83.26378253394708</v>
      </c>
      <c r="R38" s="57"/>
      <c r="S38" s="57"/>
      <c r="T38" s="57">
        <f t="shared" si="13"/>
        <v>83.26378253394708</v>
      </c>
      <c r="U38" s="57">
        <f t="shared" si="13"/>
        <v>82.86026110722425</v>
      </c>
      <c r="V38" s="57"/>
      <c r="W38" s="57"/>
      <c r="X38" s="1"/>
    </row>
    <row r="39" spans="1:24" ht="23.25">
      <c r="A39" s="1"/>
      <c r="B39" s="50"/>
      <c r="C39" s="50"/>
      <c r="D39" s="50"/>
      <c r="E39" s="50"/>
      <c r="F39" s="50"/>
      <c r="G39" s="50"/>
      <c r="H39" s="50"/>
      <c r="I39" s="51"/>
      <c r="J39" s="52"/>
      <c r="K39" s="53"/>
      <c r="L39" s="57"/>
      <c r="M39" s="24"/>
      <c r="N39" s="57"/>
      <c r="O39" s="24"/>
      <c r="P39" s="24"/>
      <c r="Q39" s="57"/>
      <c r="R39" s="57"/>
      <c r="S39" s="57"/>
      <c r="T39" s="24"/>
      <c r="U39" s="24"/>
      <c r="V39" s="24"/>
      <c r="W39" s="24"/>
      <c r="X39" s="1"/>
    </row>
    <row r="40" spans="1:24" ht="23.25">
      <c r="A40" s="1"/>
      <c r="B40" s="50"/>
      <c r="C40" s="50"/>
      <c r="D40" s="50"/>
      <c r="E40" s="50"/>
      <c r="F40" s="72" t="s">
        <v>53</v>
      </c>
      <c r="G40" s="50"/>
      <c r="H40" s="50"/>
      <c r="I40" s="51"/>
      <c r="J40" s="52" t="s">
        <v>54</v>
      </c>
      <c r="K40" s="53"/>
      <c r="L40" s="57"/>
      <c r="M40" s="24"/>
      <c r="N40" s="57"/>
      <c r="O40" s="24"/>
      <c r="P40" s="24"/>
      <c r="Q40" s="57"/>
      <c r="R40" s="57"/>
      <c r="S40" s="57"/>
      <c r="T40" s="24"/>
      <c r="U40" s="24"/>
      <c r="V40" s="24"/>
      <c r="W40" s="24"/>
      <c r="X40" s="1"/>
    </row>
    <row r="41" spans="1:24" ht="23.25">
      <c r="A41" s="1"/>
      <c r="B41" s="50"/>
      <c r="C41" s="50"/>
      <c r="D41" s="50"/>
      <c r="E41" s="50"/>
      <c r="F41" s="50"/>
      <c r="G41" s="50"/>
      <c r="H41" s="50"/>
      <c r="I41" s="51"/>
      <c r="J41" s="52" t="s">
        <v>44</v>
      </c>
      <c r="K41" s="53"/>
      <c r="L41" s="57">
        <f>L65+L73</f>
        <v>111154.895</v>
      </c>
      <c r="M41" s="57">
        <f aca="true" t="shared" si="14" ref="M41:U41">M65+M73</f>
        <v>4597.912</v>
      </c>
      <c r="N41" s="57">
        <f t="shared" si="14"/>
        <v>53498.528</v>
      </c>
      <c r="O41" s="57">
        <f t="shared" si="14"/>
        <v>0</v>
      </c>
      <c r="P41" s="57">
        <f t="shared" si="14"/>
        <v>169251.335</v>
      </c>
      <c r="Q41" s="57">
        <f t="shared" si="14"/>
        <v>1037.15</v>
      </c>
      <c r="R41" s="57">
        <f t="shared" si="14"/>
        <v>0</v>
      </c>
      <c r="S41" s="57">
        <f t="shared" si="14"/>
        <v>0</v>
      </c>
      <c r="T41" s="57">
        <f t="shared" si="14"/>
        <v>1037.15</v>
      </c>
      <c r="U41" s="57">
        <f t="shared" si="14"/>
        <v>170288.485</v>
      </c>
      <c r="V41" s="57">
        <f>SUM(P41/U41)*100</f>
        <v>99.39094531259704</v>
      </c>
      <c r="W41" s="57">
        <f>SUM(T41/U41)*100</f>
        <v>0.6090546874029681</v>
      </c>
      <c r="X41" s="1"/>
    </row>
    <row r="42" spans="1:24" ht="23.25">
      <c r="A42" s="1"/>
      <c r="B42" s="50"/>
      <c r="C42" s="50"/>
      <c r="D42" s="50"/>
      <c r="E42" s="50"/>
      <c r="F42" s="50"/>
      <c r="G42" s="50"/>
      <c r="H42" s="50"/>
      <c r="I42" s="51"/>
      <c r="J42" s="52" t="s">
        <v>45</v>
      </c>
      <c r="K42" s="53"/>
      <c r="L42" s="57">
        <f aca="true" t="shared" si="15" ref="L42:U42">L66+L74</f>
        <v>141546.657</v>
      </c>
      <c r="M42" s="57">
        <f t="shared" si="15"/>
        <v>4510.912</v>
      </c>
      <c r="N42" s="57">
        <f t="shared" si="15"/>
        <v>59483.395</v>
      </c>
      <c r="O42" s="57">
        <f t="shared" si="15"/>
        <v>0</v>
      </c>
      <c r="P42" s="57">
        <f t="shared" si="15"/>
        <v>205540.96399999998</v>
      </c>
      <c r="Q42" s="57">
        <f t="shared" si="15"/>
        <v>1172.045</v>
      </c>
      <c r="R42" s="57">
        <f t="shared" si="15"/>
        <v>0</v>
      </c>
      <c r="S42" s="57">
        <f t="shared" si="15"/>
        <v>0</v>
      </c>
      <c r="T42" s="57">
        <f t="shared" si="15"/>
        <v>1172.045</v>
      </c>
      <c r="U42" s="57">
        <f t="shared" si="15"/>
        <v>206713.009</v>
      </c>
      <c r="V42" s="57">
        <f>SUM(P42/U42)*100</f>
        <v>99.4330085921201</v>
      </c>
      <c r="W42" s="57">
        <f>SUM(T42/U42)*100</f>
        <v>0.5669914078798979</v>
      </c>
      <c r="X42" s="1"/>
    </row>
    <row r="43" spans="1:24" ht="23.25">
      <c r="A43" s="1"/>
      <c r="B43" s="50"/>
      <c r="C43" s="50"/>
      <c r="D43" s="50"/>
      <c r="E43" s="50"/>
      <c r="F43" s="50"/>
      <c r="G43" s="50"/>
      <c r="H43" s="50"/>
      <c r="I43" s="51"/>
      <c r="J43" s="52" t="s">
        <v>46</v>
      </c>
      <c r="K43" s="53"/>
      <c r="L43" s="57">
        <f aca="true" t="shared" si="16" ref="L43:U43">L67+L75</f>
        <v>112022.6</v>
      </c>
      <c r="M43" s="57">
        <f t="shared" si="16"/>
        <v>4163.091</v>
      </c>
      <c r="N43" s="57">
        <f t="shared" si="16"/>
        <v>54121.359</v>
      </c>
      <c r="O43" s="57">
        <f t="shared" si="16"/>
        <v>0</v>
      </c>
      <c r="P43" s="57">
        <f t="shared" si="16"/>
        <v>170307.05000000002</v>
      </c>
      <c r="Q43" s="57">
        <f t="shared" si="16"/>
        <v>975.889</v>
      </c>
      <c r="R43" s="57">
        <f t="shared" si="16"/>
        <v>0</v>
      </c>
      <c r="S43" s="57">
        <f t="shared" si="16"/>
        <v>0</v>
      </c>
      <c r="T43" s="57">
        <f t="shared" si="16"/>
        <v>975.889</v>
      </c>
      <c r="U43" s="57">
        <f t="shared" si="16"/>
        <v>171282.939</v>
      </c>
      <c r="V43" s="57">
        <f>SUM(P43/U43)*100</f>
        <v>99.4302473990127</v>
      </c>
      <c r="W43" s="57">
        <f>SUM(T43/U43)*100</f>
        <v>0.5697526009873055</v>
      </c>
      <c r="X43" s="1"/>
    </row>
    <row r="44" spans="1:24" ht="23.25">
      <c r="A44" s="1"/>
      <c r="B44" s="50"/>
      <c r="C44" s="50"/>
      <c r="D44" s="50"/>
      <c r="E44" s="50"/>
      <c r="F44" s="50"/>
      <c r="G44" s="50"/>
      <c r="H44" s="50"/>
      <c r="I44" s="51"/>
      <c r="J44" s="52"/>
      <c r="K44" s="53"/>
      <c r="L44" s="57"/>
      <c r="M44" s="24"/>
      <c r="N44" s="57"/>
      <c r="O44" s="24"/>
      <c r="P44" s="24"/>
      <c r="Q44" s="57"/>
      <c r="R44" s="57"/>
      <c r="S44" s="57"/>
      <c r="T44" s="24"/>
      <c r="U44" s="24"/>
      <c r="V44" s="24"/>
      <c r="W44" s="24"/>
      <c r="X44" s="1"/>
    </row>
    <row r="45" spans="1:24" ht="23.25">
      <c r="A45" s="1"/>
      <c r="B45" s="60"/>
      <c r="C45" s="60"/>
      <c r="D45" s="60"/>
      <c r="E45" s="60"/>
      <c r="F45" s="60"/>
      <c r="G45" s="60"/>
      <c r="H45" s="60"/>
      <c r="I45" s="61"/>
      <c r="J45" s="62"/>
      <c r="K45" s="63"/>
      <c r="L45" s="64"/>
      <c r="M45" s="65"/>
      <c r="N45" s="64"/>
      <c r="O45" s="65"/>
      <c r="P45" s="65"/>
      <c r="Q45" s="64"/>
      <c r="R45" s="64"/>
      <c r="S45" s="64"/>
      <c r="T45" s="65"/>
      <c r="U45" s="65"/>
      <c r="V45" s="65"/>
      <c r="W45" s="65"/>
      <c r="X45" s="1"/>
    </row>
    <row r="46" spans="1:24" ht="23.25">
      <c r="A46" s="1"/>
      <c r="B46" s="1"/>
      <c r="C46" s="1"/>
      <c r="D46" s="1"/>
      <c r="E46" s="1"/>
      <c r="F46" s="1"/>
      <c r="G46" s="1"/>
      <c r="H46" s="1"/>
      <c r="I46" s="1"/>
      <c r="J46" s="1"/>
      <c r="K46" s="1"/>
      <c r="L46" s="1"/>
      <c r="M46" s="1"/>
      <c r="N46" s="1"/>
      <c r="O46" s="1"/>
      <c r="P46" s="1"/>
      <c r="Q46" s="1"/>
      <c r="R46" s="1"/>
      <c r="S46" s="1"/>
      <c r="T46" s="1"/>
      <c r="U46" s="1"/>
      <c r="V46" s="1"/>
      <c r="W46" s="1"/>
      <c r="X46" s="1"/>
    </row>
    <row r="47" spans="1:24" ht="23.25">
      <c r="A47" s="1"/>
      <c r="B47" s="1"/>
      <c r="C47" s="1"/>
      <c r="D47" s="1"/>
      <c r="E47" s="1"/>
      <c r="F47" s="1"/>
      <c r="G47" s="1"/>
      <c r="H47" s="1"/>
      <c r="I47" s="1"/>
      <c r="J47" s="1"/>
      <c r="K47" s="1"/>
      <c r="L47" s="1"/>
      <c r="M47" s="1"/>
      <c r="N47" s="1"/>
      <c r="O47" s="1"/>
      <c r="P47" s="1"/>
      <c r="Q47" s="1"/>
      <c r="R47" s="1"/>
      <c r="S47" s="1"/>
      <c r="T47" s="5"/>
      <c r="U47" s="5"/>
      <c r="V47" s="5"/>
      <c r="W47" s="5" t="s">
        <v>119</v>
      </c>
      <c r="X47" s="1"/>
    </row>
    <row r="48" spans="1:24" ht="23.25">
      <c r="A48" s="1"/>
      <c r="B48" s="9"/>
      <c r="C48" s="10" t="s">
        <v>3</v>
      </c>
      <c r="D48" s="10"/>
      <c r="E48" s="10"/>
      <c r="F48" s="10"/>
      <c r="G48" s="10"/>
      <c r="H48" s="10"/>
      <c r="I48" s="11"/>
      <c r="J48" s="12"/>
      <c r="K48" s="13"/>
      <c r="L48" s="14" t="s">
        <v>4</v>
      </c>
      <c r="M48" s="14"/>
      <c r="N48" s="14"/>
      <c r="O48" s="14"/>
      <c r="P48" s="14"/>
      <c r="Q48" s="15" t="s">
        <v>5</v>
      </c>
      <c r="R48" s="14"/>
      <c r="S48" s="14"/>
      <c r="T48" s="16"/>
      <c r="U48" s="14" t="s">
        <v>6</v>
      </c>
      <c r="V48" s="14"/>
      <c r="W48" s="17"/>
      <c r="X48" s="1"/>
    </row>
    <row r="49" spans="1:24" ht="23.25">
      <c r="A49" s="1"/>
      <c r="B49" s="18" t="s">
        <v>7</v>
      </c>
      <c r="C49" s="19" t="s">
        <v>8</v>
      </c>
      <c r="D49" s="19"/>
      <c r="E49" s="19"/>
      <c r="F49" s="19"/>
      <c r="G49" s="19"/>
      <c r="H49" s="2"/>
      <c r="I49" s="20"/>
      <c r="J49" s="21"/>
      <c r="K49" s="22"/>
      <c r="L49" s="23"/>
      <c r="M49" s="24"/>
      <c r="N49" s="25"/>
      <c r="O49" s="26"/>
      <c r="P49" s="27"/>
      <c r="Q49" s="28"/>
      <c r="R49" s="23"/>
      <c r="S49" s="29"/>
      <c r="T49" s="27"/>
      <c r="U49" s="27"/>
      <c r="V49" s="30" t="s">
        <v>9</v>
      </c>
      <c r="W49" s="31"/>
      <c r="X49" s="1"/>
    </row>
    <row r="50" spans="1:24" ht="23.25">
      <c r="A50" s="1"/>
      <c r="B50" s="32" t="s">
        <v>10</v>
      </c>
      <c r="C50" s="33"/>
      <c r="D50" s="33"/>
      <c r="E50" s="33"/>
      <c r="F50" s="33"/>
      <c r="G50" s="33"/>
      <c r="H50" s="33"/>
      <c r="I50" s="20"/>
      <c r="J50" s="34" t="s">
        <v>11</v>
      </c>
      <c r="K50" s="22"/>
      <c r="L50" s="35" t="s">
        <v>12</v>
      </c>
      <c r="M50" s="36" t="s">
        <v>13</v>
      </c>
      <c r="N50" s="37" t="s">
        <v>12</v>
      </c>
      <c r="O50" s="26" t="s">
        <v>14</v>
      </c>
      <c r="P50" s="24"/>
      <c r="Q50" s="38" t="s">
        <v>15</v>
      </c>
      <c r="R50" s="35" t="s">
        <v>16</v>
      </c>
      <c r="S50" s="29" t="s">
        <v>17</v>
      </c>
      <c r="T50" s="27"/>
      <c r="U50" s="27"/>
      <c r="V50" s="27"/>
      <c r="W50" s="36"/>
      <c r="X50" s="1"/>
    </row>
    <row r="51" spans="1:24" ht="23.25">
      <c r="A51" s="1"/>
      <c r="B51" s="32" t="s">
        <v>18</v>
      </c>
      <c r="C51" s="32" t="s">
        <v>19</v>
      </c>
      <c r="D51" s="32" t="s">
        <v>20</v>
      </c>
      <c r="E51" s="32" t="s">
        <v>21</v>
      </c>
      <c r="F51" s="32" t="s">
        <v>22</v>
      </c>
      <c r="G51" s="32" t="s">
        <v>23</v>
      </c>
      <c r="H51" s="32" t="s">
        <v>24</v>
      </c>
      <c r="I51" s="20"/>
      <c r="J51" s="34"/>
      <c r="K51" s="22"/>
      <c r="L51" s="35" t="s">
        <v>25</v>
      </c>
      <c r="M51" s="36" t="s">
        <v>26</v>
      </c>
      <c r="N51" s="37" t="s">
        <v>27</v>
      </c>
      <c r="O51" s="26" t="s">
        <v>28</v>
      </c>
      <c r="P51" s="36" t="s">
        <v>29</v>
      </c>
      <c r="Q51" s="38" t="s">
        <v>30</v>
      </c>
      <c r="R51" s="35" t="s">
        <v>31</v>
      </c>
      <c r="S51" s="29" t="s">
        <v>32</v>
      </c>
      <c r="T51" s="26" t="s">
        <v>29</v>
      </c>
      <c r="U51" s="26" t="s">
        <v>33</v>
      </c>
      <c r="V51" s="26" t="s">
        <v>34</v>
      </c>
      <c r="W51" s="36" t="s">
        <v>35</v>
      </c>
      <c r="X51" s="1"/>
    </row>
    <row r="52" spans="1:24" ht="23.25">
      <c r="A52" s="1"/>
      <c r="B52" s="39"/>
      <c r="C52" s="39"/>
      <c r="D52" s="39"/>
      <c r="E52" s="39"/>
      <c r="F52" s="39"/>
      <c r="G52" s="39"/>
      <c r="H52" s="39"/>
      <c r="I52" s="39"/>
      <c r="J52" s="40"/>
      <c r="K52" s="41"/>
      <c r="L52" s="42"/>
      <c r="M52" s="43"/>
      <c r="N52" s="44"/>
      <c r="O52" s="45"/>
      <c r="P52" s="46"/>
      <c r="Q52" s="47" t="s">
        <v>36</v>
      </c>
      <c r="R52" s="42"/>
      <c r="S52" s="48"/>
      <c r="T52" s="46"/>
      <c r="U52" s="46"/>
      <c r="V52" s="46"/>
      <c r="W52" s="49"/>
      <c r="X52" s="1"/>
    </row>
    <row r="53" spans="1:24" ht="23.25">
      <c r="A53" s="1"/>
      <c r="B53" s="72"/>
      <c r="C53" s="72"/>
      <c r="D53" s="72"/>
      <c r="E53" s="50"/>
      <c r="F53" s="72"/>
      <c r="G53" s="50"/>
      <c r="H53" s="50"/>
      <c r="I53" s="51"/>
      <c r="J53" s="52"/>
      <c r="K53" s="53"/>
      <c r="L53" s="23"/>
      <c r="M53" s="24"/>
      <c r="N53" s="25"/>
      <c r="O53" s="27"/>
      <c r="P53" s="27"/>
      <c r="Q53" s="28"/>
      <c r="R53" s="23"/>
      <c r="S53" s="54"/>
      <c r="T53" s="27"/>
      <c r="U53" s="27"/>
      <c r="V53" s="27"/>
      <c r="W53" s="24"/>
      <c r="X53" s="1"/>
    </row>
    <row r="54" spans="1:24" ht="23.25">
      <c r="A54" s="1"/>
      <c r="B54" s="72" t="s">
        <v>43</v>
      </c>
      <c r="C54" s="72" t="s">
        <v>49</v>
      </c>
      <c r="D54" s="72" t="s">
        <v>51</v>
      </c>
      <c r="E54" s="50"/>
      <c r="F54" s="72" t="s">
        <v>53</v>
      </c>
      <c r="G54" s="50"/>
      <c r="H54" s="50"/>
      <c r="I54" s="51"/>
      <c r="J54" s="55" t="s">
        <v>47</v>
      </c>
      <c r="K54" s="56"/>
      <c r="L54" s="57">
        <f>SUM(L43/L41)*100</f>
        <v>100.78062689007083</v>
      </c>
      <c r="M54" s="57">
        <f aca="true" t="shared" si="17" ref="M54:U54">SUM(M43/M41)*100</f>
        <v>90.54307694449133</v>
      </c>
      <c r="N54" s="57">
        <f t="shared" si="17"/>
        <v>101.16420212533698</v>
      </c>
      <c r="O54" s="57"/>
      <c r="P54" s="57">
        <f t="shared" si="17"/>
        <v>100.62375578898686</v>
      </c>
      <c r="Q54" s="57">
        <f t="shared" si="17"/>
        <v>94.0933326905462</v>
      </c>
      <c r="R54" s="57"/>
      <c r="S54" s="57"/>
      <c r="T54" s="57">
        <f t="shared" si="17"/>
        <v>94.0933326905462</v>
      </c>
      <c r="U54" s="57">
        <f t="shared" si="17"/>
        <v>100.58398194099856</v>
      </c>
      <c r="V54" s="57"/>
      <c r="W54" s="57"/>
      <c r="X54" s="1"/>
    </row>
    <row r="55" spans="1:24" ht="23.25">
      <c r="A55" s="1"/>
      <c r="B55" s="50"/>
      <c r="C55" s="50"/>
      <c r="D55" s="50"/>
      <c r="E55" s="50"/>
      <c r="F55" s="50"/>
      <c r="G55" s="50"/>
      <c r="H55" s="50"/>
      <c r="I55" s="51"/>
      <c r="J55" s="52" t="s">
        <v>48</v>
      </c>
      <c r="K55" s="53"/>
      <c r="L55" s="57">
        <f>SUM(L43/L42)*100</f>
        <v>79.14181964749616</v>
      </c>
      <c r="M55" s="57">
        <f aca="true" t="shared" si="18" ref="M55:U55">SUM(M43/M42)*100</f>
        <v>92.28934193351589</v>
      </c>
      <c r="N55" s="57">
        <f t="shared" si="18"/>
        <v>90.98565910704995</v>
      </c>
      <c r="O55" s="57"/>
      <c r="P55" s="57">
        <f t="shared" si="18"/>
        <v>82.8579601290573</v>
      </c>
      <c r="Q55" s="57">
        <f t="shared" si="18"/>
        <v>83.26378253394708</v>
      </c>
      <c r="R55" s="57"/>
      <c r="S55" s="57"/>
      <c r="T55" s="57">
        <f t="shared" si="18"/>
        <v>83.26378253394708</v>
      </c>
      <c r="U55" s="57">
        <f t="shared" si="18"/>
        <v>82.86026110722428</v>
      </c>
      <c r="V55" s="57"/>
      <c r="W55" s="57"/>
      <c r="X55" s="1"/>
    </row>
    <row r="56" spans="1:24" ht="23.25">
      <c r="A56" s="1"/>
      <c r="B56" s="50"/>
      <c r="C56" s="50"/>
      <c r="D56" s="50"/>
      <c r="E56" s="50"/>
      <c r="F56" s="50"/>
      <c r="G56" s="50"/>
      <c r="H56" s="50"/>
      <c r="I56" s="51"/>
      <c r="J56" s="52"/>
      <c r="K56" s="53"/>
      <c r="L56" s="57"/>
      <c r="M56" s="24"/>
      <c r="N56" s="57"/>
      <c r="O56" s="24"/>
      <c r="P56" s="24"/>
      <c r="Q56" s="57"/>
      <c r="R56" s="57"/>
      <c r="S56" s="57"/>
      <c r="T56" s="24"/>
      <c r="U56" s="24"/>
      <c r="V56" s="24"/>
      <c r="W56" s="24"/>
      <c r="X56" s="1"/>
    </row>
    <row r="57" spans="1:24" ht="23.25">
      <c r="A57" s="1"/>
      <c r="B57" s="50"/>
      <c r="C57" s="50"/>
      <c r="D57" s="50"/>
      <c r="E57" s="50"/>
      <c r="F57" s="50"/>
      <c r="G57" s="72" t="s">
        <v>55</v>
      </c>
      <c r="H57" s="50"/>
      <c r="I57" s="51"/>
      <c r="J57" s="52" t="s">
        <v>56</v>
      </c>
      <c r="K57" s="53"/>
      <c r="L57" s="57"/>
      <c r="M57" s="24"/>
      <c r="N57" s="57"/>
      <c r="O57" s="24"/>
      <c r="P57" s="24"/>
      <c r="Q57" s="57"/>
      <c r="R57" s="57"/>
      <c r="S57" s="57"/>
      <c r="T57" s="24"/>
      <c r="U57" s="24"/>
      <c r="V57" s="24"/>
      <c r="W57" s="24"/>
      <c r="X57" s="1"/>
    </row>
    <row r="58" spans="1:24" ht="23.25">
      <c r="A58" s="1"/>
      <c r="B58" s="50"/>
      <c r="C58" s="50"/>
      <c r="D58" s="50"/>
      <c r="E58" s="50"/>
      <c r="F58" s="50"/>
      <c r="G58" s="50"/>
      <c r="H58" s="50"/>
      <c r="I58" s="51"/>
      <c r="J58" s="52" t="s">
        <v>44</v>
      </c>
      <c r="K58" s="53"/>
      <c r="L58" s="57">
        <f>SUM(L65)</f>
        <v>101043.606</v>
      </c>
      <c r="M58" s="57">
        <f aca="true" t="shared" si="19" ref="M58:U58">SUM(M65)</f>
        <v>4117.072</v>
      </c>
      <c r="N58" s="57">
        <f t="shared" si="19"/>
        <v>46221.811</v>
      </c>
      <c r="O58" s="57">
        <f t="shared" si="19"/>
        <v>0</v>
      </c>
      <c r="P58" s="57">
        <f t="shared" si="19"/>
        <v>151382.489</v>
      </c>
      <c r="Q58" s="57">
        <f t="shared" si="19"/>
        <v>912.452</v>
      </c>
      <c r="R58" s="57">
        <f t="shared" si="19"/>
        <v>0</v>
      </c>
      <c r="S58" s="57">
        <f t="shared" si="19"/>
        <v>0</v>
      </c>
      <c r="T58" s="57">
        <f t="shared" si="19"/>
        <v>912.452</v>
      </c>
      <c r="U58" s="57">
        <f t="shared" si="19"/>
        <v>152294.941</v>
      </c>
      <c r="V58" s="57">
        <f>SUM(P58/U58)*100</f>
        <v>99.40086519354573</v>
      </c>
      <c r="W58" s="57">
        <f>SUM(T58/U58)*100</f>
        <v>0.5991348064542735</v>
      </c>
      <c r="X58" s="1"/>
    </row>
    <row r="59" spans="1:24" ht="23.25">
      <c r="A59" s="1"/>
      <c r="B59" s="50"/>
      <c r="C59" s="50"/>
      <c r="D59" s="50"/>
      <c r="E59" s="50"/>
      <c r="F59" s="50"/>
      <c r="G59" s="50"/>
      <c r="H59" s="50"/>
      <c r="I59" s="51"/>
      <c r="J59" s="52" t="s">
        <v>45</v>
      </c>
      <c r="K59" s="53"/>
      <c r="L59" s="57">
        <f aca="true" t="shared" si="20" ref="L59:U60">SUM(L66)</f>
        <v>125080.219</v>
      </c>
      <c r="M59" s="57">
        <f t="shared" si="20"/>
        <v>4117.072</v>
      </c>
      <c r="N59" s="57">
        <f t="shared" si="20"/>
        <v>52835.941</v>
      </c>
      <c r="O59" s="57">
        <f t="shared" si="20"/>
        <v>0</v>
      </c>
      <c r="P59" s="57">
        <f t="shared" si="20"/>
        <v>182033.232</v>
      </c>
      <c r="Q59" s="57">
        <f t="shared" si="20"/>
        <v>1047.347</v>
      </c>
      <c r="R59" s="57">
        <f t="shared" si="20"/>
        <v>0</v>
      </c>
      <c r="S59" s="57">
        <f t="shared" si="20"/>
        <v>0</v>
      </c>
      <c r="T59" s="57">
        <f t="shared" si="20"/>
        <v>1047.347</v>
      </c>
      <c r="U59" s="57">
        <f t="shared" si="20"/>
        <v>183080.579</v>
      </c>
      <c r="V59" s="57">
        <f>SUM(P59/U59)*100</f>
        <v>99.4279311297131</v>
      </c>
      <c r="W59" s="57">
        <f>SUM(T59/U59)*100</f>
        <v>0.5720688702868916</v>
      </c>
      <c r="X59" s="1"/>
    </row>
    <row r="60" spans="1:24" ht="23.25">
      <c r="A60" s="1"/>
      <c r="B60" s="50"/>
      <c r="C60" s="50"/>
      <c r="D60" s="50"/>
      <c r="E60" s="50"/>
      <c r="F60" s="50"/>
      <c r="G60" s="50"/>
      <c r="H60" s="50"/>
      <c r="I60" s="51"/>
      <c r="J60" s="52" t="s">
        <v>46</v>
      </c>
      <c r="K60" s="53"/>
      <c r="L60" s="57">
        <f t="shared" si="20"/>
        <v>99518.6</v>
      </c>
      <c r="M60" s="57">
        <f t="shared" si="20"/>
        <v>3671.32</v>
      </c>
      <c r="N60" s="57">
        <f t="shared" si="20"/>
        <v>47728.204</v>
      </c>
      <c r="O60" s="57">
        <f t="shared" si="20"/>
        <v>0</v>
      </c>
      <c r="P60" s="57">
        <f t="shared" si="20"/>
        <v>150918.124</v>
      </c>
      <c r="Q60" s="57">
        <f t="shared" si="20"/>
        <v>851.191</v>
      </c>
      <c r="R60" s="57">
        <f t="shared" si="20"/>
        <v>0</v>
      </c>
      <c r="S60" s="57">
        <f t="shared" si="20"/>
        <v>0</v>
      </c>
      <c r="T60" s="57">
        <f t="shared" si="20"/>
        <v>851.191</v>
      </c>
      <c r="U60" s="57">
        <f t="shared" si="20"/>
        <v>151769.315</v>
      </c>
      <c r="V60" s="57">
        <f>SUM(P60/U60)*100</f>
        <v>99.43915474613561</v>
      </c>
      <c r="W60" s="57">
        <f>SUM(T60/U60)*100</f>
        <v>0.5608452538643928</v>
      </c>
      <c r="X60" s="1"/>
    </row>
    <row r="61" spans="1:24" ht="23.25">
      <c r="A61" s="1"/>
      <c r="B61" s="58"/>
      <c r="C61" s="59"/>
      <c r="D61" s="59"/>
      <c r="E61" s="59"/>
      <c r="F61" s="59"/>
      <c r="G61" s="59"/>
      <c r="H61" s="59"/>
      <c r="I61" s="52"/>
      <c r="J61" s="52" t="s">
        <v>47</v>
      </c>
      <c r="K61" s="53"/>
      <c r="L61" s="57">
        <f>SUM(L60/L58)*100</f>
        <v>98.4907446790844</v>
      </c>
      <c r="M61" s="57">
        <f aca="true" t="shared" si="21" ref="M61:U61">SUM(M60/M58)*100</f>
        <v>89.17308222931248</v>
      </c>
      <c r="N61" s="57">
        <f t="shared" si="21"/>
        <v>103.2590523119053</v>
      </c>
      <c r="O61" s="57"/>
      <c r="P61" s="57">
        <f t="shared" si="21"/>
        <v>99.693250518559</v>
      </c>
      <c r="Q61" s="57">
        <f t="shared" si="21"/>
        <v>93.2861125845524</v>
      </c>
      <c r="R61" s="57"/>
      <c r="S61" s="57"/>
      <c r="T61" s="57">
        <f t="shared" si="21"/>
        <v>93.2861125845524</v>
      </c>
      <c r="U61" s="57">
        <f t="shared" si="21"/>
        <v>99.65486312509883</v>
      </c>
      <c r="V61" s="57"/>
      <c r="W61" s="57"/>
      <c r="X61" s="1"/>
    </row>
    <row r="62" spans="1:24" ht="23.25">
      <c r="A62" s="1"/>
      <c r="B62" s="50"/>
      <c r="C62" s="67"/>
      <c r="D62" s="67"/>
      <c r="E62" s="67"/>
      <c r="F62" s="67"/>
      <c r="G62" s="67"/>
      <c r="H62" s="67"/>
      <c r="I62" s="52"/>
      <c r="J62" s="52" t="s">
        <v>48</v>
      </c>
      <c r="K62" s="53"/>
      <c r="L62" s="57">
        <f>SUM(L60/L59)*100</f>
        <v>79.56381975954167</v>
      </c>
      <c r="M62" s="57">
        <f aca="true" t="shared" si="22" ref="M62:U62">SUM(M60/M59)*100</f>
        <v>89.17308222931248</v>
      </c>
      <c r="N62" s="57">
        <f t="shared" si="22"/>
        <v>90.33283612758973</v>
      </c>
      <c r="O62" s="57"/>
      <c r="P62" s="57">
        <f t="shared" si="22"/>
        <v>82.90690789910275</v>
      </c>
      <c r="Q62" s="57">
        <f t="shared" si="22"/>
        <v>81.27115464120297</v>
      </c>
      <c r="R62" s="57"/>
      <c r="S62" s="57"/>
      <c r="T62" s="57">
        <f t="shared" si="22"/>
        <v>81.27115464120297</v>
      </c>
      <c r="U62" s="57">
        <f t="shared" si="22"/>
        <v>82.89755026391958</v>
      </c>
      <c r="V62" s="57"/>
      <c r="W62" s="57"/>
      <c r="X62" s="1"/>
    </row>
    <row r="63" spans="1:24" ht="23.25">
      <c r="A63" s="1"/>
      <c r="B63" s="50"/>
      <c r="C63" s="67"/>
      <c r="D63" s="67"/>
      <c r="E63" s="67"/>
      <c r="F63" s="67"/>
      <c r="G63" s="67"/>
      <c r="H63" s="67"/>
      <c r="I63" s="52"/>
      <c r="J63" s="52"/>
      <c r="K63" s="53"/>
      <c r="L63" s="22"/>
      <c r="M63" s="22"/>
      <c r="N63" s="22"/>
      <c r="O63" s="22"/>
      <c r="P63" s="22"/>
      <c r="Q63" s="22"/>
      <c r="R63" s="22"/>
      <c r="S63" s="22"/>
      <c r="T63" s="22"/>
      <c r="U63" s="22"/>
      <c r="V63" s="22"/>
      <c r="W63" s="22"/>
      <c r="X63" s="1"/>
    </row>
    <row r="64" spans="1:24" ht="23.25">
      <c r="A64" s="1"/>
      <c r="B64" s="50"/>
      <c r="C64" s="67"/>
      <c r="D64" s="67"/>
      <c r="E64" s="67"/>
      <c r="F64" s="67"/>
      <c r="G64" s="67"/>
      <c r="H64" s="73" t="s">
        <v>57</v>
      </c>
      <c r="I64" s="52"/>
      <c r="J64" s="52" t="s">
        <v>58</v>
      </c>
      <c r="K64" s="53"/>
      <c r="L64" s="22"/>
      <c r="M64" s="22"/>
      <c r="N64" s="22"/>
      <c r="O64" s="22"/>
      <c r="P64" s="22"/>
      <c r="Q64" s="22"/>
      <c r="R64" s="22"/>
      <c r="S64" s="22"/>
      <c r="T64" s="22"/>
      <c r="U64" s="22"/>
      <c r="V64" s="22"/>
      <c r="W64" s="22"/>
      <c r="X64" s="1"/>
    </row>
    <row r="65" spans="1:24" ht="23.25">
      <c r="A65" s="1"/>
      <c r="B65" s="50"/>
      <c r="C65" s="67"/>
      <c r="D65" s="67"/>
      <c r="E65" s="67"/>
      <c r="F65" s="67"/>
      <c r="G65" s="67"/>
      <c r="H65" s="67"/>
      <c r="I65" s="52"/>
      <c r="J65" s="52" t="s">
        <v>44</v>
      </c>
      <c r="K65" s="53"/>
      <c r="L65" s="22">
        <v>101043.606</v>
      </c>
      <c r="M65" s="22">
        <v>4117.072</v>
      </c>
      <c r="N65" s="22">
        <v>46221.811</v>
      </c>
      <c r="O65" s="22"/>
      <c r="P65" s="24">
        <f>SUM(L65:O65)</f>
        <v>151382.489</v>
      </c>
      <c r="Q65" s="22">
        <v>912.452</v>
      </c>
      <c r="R65" s="22"/>
      <c r="S65" s="22"/>
      <c r="T65" s="24">
        <f>SUM(Q65:S65)</f>
        <v>912.452</v>
      </c>
      <c r="U65" s="57">
        <f>P65+T65</f>
        <v>152294.941</v>
      </c>
      <c r="V65" s="57">
        <f>SUM(P65/U65)*100</f>
        <v>99.40086519354573</v>
      </c>
      <c r="W65" s="57">
        <f>SUM(T65/U65)*100</f>
        <v>0.5991348064542735</v>
      </c>
      <c r="X65" s="1"/>
    </row>
    <row r="66" spans="1:24" ht="23.25">
      <c r="A66" s="1"/>
      <c r="B66" s="50"/>
      <c r="C66" s="67"/>
      <c r="D66" s="67"/>
      <c r="E66" s="67"/>
      <c r="F66" s="67"/>
      <c r="G66" s="67"/>
      <c r="H66" s="67"/>
      <c r="I66" s="52"/>
      <c r="J66" s="52" t="s">
        <v>45</v>
      </c>
      <c r="K66" s="53"/>
      <c r="L66" s="22">
        <v>125080.219</v>
      </c>
      <c r="M66" s="22">
        <v>4117.072</v>
      </c>
      <c r="N66" s="22">
        <v>52835.941</v>
      </c>
      <c r="O66" s="22"/>
      <c r="P66" s="24">
        <f>SUM(L66:O66)</f>
        <v>182033.232</v>
      </c>
      <c r="Q66" s="22">
        <v>1047.347</v>
      </c>
      <c r="R66" s="22"/>
      <c r="S66" s="22"/>
      <c r="T66" s="24">
        <f>SUM(Q66:S66)</f>
        <v>1047.347</v>
      </c>
      <c r="U66" s="57">
        <f>P66+T66</f>
        <v>183080.579</v>
      </c>
      <c r="V66" s="57">
        <f>SUM(P66/U66)*100</f>
        <v>99.4279311297131</v>
      </c>
      <c r="W66" s="57">
        <f>SUM(T66/U66)*100</f>
        <v>0.5720688702868916</v>
      </c>
      <c r="X66" s="1"/>
    </row>
    <row r="67" spans="1:24" ht="23.25">
      <c r="A67" s="1"/>
      <c r="B67" s="50"/>
      <c r="C67" s="67"/>
      <c r="D67" s="67"/>
      <c r="E67" s="67"/>
      <c r="F67" s="67"/>
      <c r="G67" s="67"/>
      <c r="H67" s="67"/>
      <c r="I67" s="52"/>
      <c r="J67" s="52" t="s">
        <v>46</v>
      </c>
      <c r="K67" s="53"/>
      <c r="L67" s="22">
        <v>99518.6</v>
      </c>
      <c r="M67" s="22">
        <v>3671.32</v>
      </c>
      <c r="N67" s="22">
        <v>47728.204</v>
      </c>
      <c r="O67" s="22"/>
      <c r="P67" s="24">
        <f>SUM(L67:O67)</f>
        <v>150918.124</v>
      </c>
      <c r="Q67" s="22">
        <v>851.191</v>
      </c>
      <c r="R67" s="22"/>
      <c r="S67" s="22"/>
      <c r="T67" s="24">
        <f>SUM(Q67:S67)</f>
        <v>851.191</v>
      </c>
      <c r="U67" s="57">
        <f>P67+T67</f>
        <v>151769.315</v>
      </c>
      <c r="V67" s="57">
        <f>SUM(P67/U67)*100</f>
        <v>99.43915474613561</v>
      </c>
      <c r="W67" s="57">
        <f>SUM(T67/U67)*100</f>
        <v>0.5608452538643928</v>
      </c>
      <c r="X67" s="1"/>
    </row>
    <row r="68" spans="1:24" ht="23.25">
      <c r="A68" s="1"/>
      <c r="B68" s="50"/>
      <c r="C68" s="67"/>
      <c r="D68" s="67"/>
      <c r="E68" s="67"/>
      <c r="F68" s="67"/>
      <c r="G68" s="67"/>
      <c r="H68" s="67"/>
      <c r="I68" s="52"/>
      <c r="J68" s="52" t="s">
        <v>47</v>
      </c>
      <c r="K68" s="53"/>
      <c r="L68" s="57">
        <f>SUM(L67/L65)*100</f>
        <v>98.4907446790844</v>
      </c>
      <c r="M68" s="57">
        <f aca="true" t="shared" si="23" ref="M68:U68">SUM(M67/M65)*100</f>
        <v>89.17308222931248</v>
      </c>
      <c r="N68" s="57">
        <f t="shared" si="23"/>
        <v>103.2590523119053</v>
      </c>
      <c r="O68" s="57"/>
      <c r="P68" s="57">
        <f t="shared" si="23"/>
        <v>99.693250518559</v>
      </c>
      <c r="Q68" s="57">
        <f t="shared" si="23"/>
        <v>93.2861125845524</v>
      </c>
      <c r="R68" s="57"/>
      <c r="S68" s="57"/>
      <c r="T68" s="57">
        <f t="shared" si="23"/>
        <v>93.2861125845524</v>
      </c>
      <c r="U68" s="57">
        <f t="shared" si="23"/>
        <v>99.65486312509883</v>
      </c>
      <c r="V68" s="57"/>
      <c r="W68" s="57"/>
      <c r="X68" s="1"/>
    </row>
    <row r="69" spans="1:24" ht="23.25">
      <c r="A69" s="1"/>
      <c r="B69" s="50"/>
      <c r="C69" s="50"/>
      <c r="D69" s="50"/>
      <c r="E69" s="50"/>
      <c r="F69" s="50"/>
      <c r="G69" s="50"/>
      <c r="H69" s="50"/>
      <c r="I69" s="51"/>
      <c r="J69" s="52" t="s">
        <v>48</v>
      </c>
      <c r="K69" s="53"/>
      <c r="L69" s="57">
        <f>SUM(L67/L66)*100</f>
        <v>79.56381975954167</v>
      </c>
      <c r="M69" s="57">
        <f aca="true" t="shared" si="24" ref="M69:U69">SUM(M67/M66)*100</f>
        <v>89.17308222931248</v>
      </c>
      <c r="N69" s="57">
        <f t="shared" si="24"/>
        <v>90.33283612758973</v>
      </c>
      <c r="O69" s="57"/>
      <c r="P69" s="57">
        <f t="shared" si="24"/>
        <v>82.90690789910275</v>
      </c>
      <c r="Q69" s="57">
        <f t="shared" si="24"/>
        <v>81.27115464120297</v>
      </c>
      <c r="R69" s="57"/>
      <c r="S69" s="57"/>
      <c r="T69" s="57">
        <f t="shared" si="24"/>
        <v>81.27115464120297</v>
      </c>
      <c r="U69" s="57">
        <f t="shared" si="24"/>
        <v>82.89755026391958</v>
      </c>
      <c r="V69" s="57"/>
      <c r="W69" s="57"/>
      <c r="X69" s="1"/>
    </row>
    <row r="70" spans="1:24" ht="23.25">
      <c r="A70" s="1"/>
      <c r="B70" s="50"/>
      <c r="C70" s="50"/>
      <c r="D70" s="50"/>
      <c r="E70" s="50"/>
      <c r="F70" s="50"/>
      <c r="G70" s="50"/>
      <c r="H70" s="50"/>
      <c r="I70" s="51"/>
      <c r="J70" s="52"/>
      <c r="K70" s="53"/>
      <c r="L70" s="57"/>
      <c r="M70" s="24"/>
      <c r="N70" s="57"/>
      <c r="O70" s="24"/>
      <c r="P70" s="24"/>
      <c r="Q70" s="57"/>
      <c r="R70" s="57"/>
      <c r="S70" s="57"/>
      <c r="T70" s="24"/>
      <c r="U70" s="24"/>
      <c r="V70" s="24"/>
      <c r="W70" s="24"/>
      <c r="X70" s="1"/>
    </row>
    <row r="71" spans="1:24" ht="23.25">
      <c r="A71" s="1"/>
      <c r="B71" s="50"/>
      <c r="C71" s="50"/>
      <c r="D71" s="50"/>
      <c r="E71" s="50"/>
      <c r="F71" s="50"/>
      <c r="G71" s="72" t="s">
        <v>59</v>
      </c>
      <c r="H71" s="50"/>
      <c r="I71" s="51"/>
      <c r="J71" s="52" t="s">
        <v>60</v>
      </c>
      <c r="K71" s="53"/>
      <c r="L71" s="57"/>
      <c r="M71" s="24"/>
      <c r="N71" s="57"/>
      <c r="O71" s="24"/>
      <c r="P71" s="24"/>
      <c r="Q71" s="57"/>
      <c r="R71" s="57"/>
      <c r="S71" s="57"/>
      <c r="T71" s="24"/>
      <c r="U71" s="24"/>
      <c r="V71" s="24"/>
      <c r="W71" s="24"/>
      <c r="X71" s="1"/>
    </row>
    <row r="72" spans="1:24" ht="23.25">
      <c r="A72" s="1"/>
      <c r="B72" s="50"/>
      <c r="C72" s="50"/>
      <c r="D72" s="50"/>
      <c r="E72" s="50"/>
      <c r="F72" s="50"/>
      <c r="G72" s="50"/>
      <c r="H72" s="50"/>
      <c r="I72" s="51"/>
      <c r="J72" s="52" t="s">
        <v>61</v>
      </c>
      <c r="K72" s="53"/>
      <c r="L72" s="57"/>
      <c r="M72" s="24"/>
      <c r="N72" s="57"/>
      <c r="O72" s="24"/>
      <c r="P72" s="24"/>
      <c r="Q72" s="57"/>
      <c r="R72" s="57"/>
      <c r="S72" s="57"/>
      <c r="T72" s="24"/>
      <c r="U72" s="24"/>
      <c r="V72" s="24"/>
      <c r="W72" s="24"/>
      <c r="X72" s="1"/>
    </row>
    <row r="73" spans="1:24" ht="23.25">
      <c r="A73" s="1"/>
      <c r="B73" s="50"/>
      <c r="C73" s="50"/>
      <c r="D73" s="50"/>
      <c r="E73" s="50"/>
      <c r="F73" s="50"/>
      <c r="G73" s="50"/>
      <c r="H73" s="50"/>
      <c r="I73" s="51"/>
      <c r="J73" s="52" t="s">
        <v>62</v>
      </c>
      <c r="K73" s="53"/>
      <c r="L73" s="57">
        <f>SUM(L80)</f>
        <v>10111.289</v>
      </c>
      <c r="M73" s="57">
        <f aca="true" t="shared" si="25" ref="M73:U73">SUM(M80)</f>
        <v>480.84</v>
      </c>
      <c r="N73" s="57">
        <f t="shared" si="25"/>
        <v>7276.717</v>
      </c>
      <c r="O73" s="57">
        <f t="shared" si="25"/>
        <v>0</v>
      </c>
      <c r="P73" s="57">
        <f t="shared" si="25"/>
        <v>17868.846</v>
      </c>
      <c r="Q73" s="57">
        <f t="shared" si="25"/>
        <v>124.698</v>
      </c>
      <c r="R73" s="57">
        <f t="shared" si="25"/>
        <v>0</v>
      </c>
      <c r="S73" s="57">
        <f t="shared" si="25"/>
        <v>0</v>
      </c>
      <c r="T73" s="57">
        <f t="shared" si="25"/>
        <v>124.698</v>
      </c>
      <c r="U73" s="57">
        <f t="shared" si="25"/>
        <v>17993.544</v>
      </c>
      <c r="V73" s="57">
        <f>SUM(P73/U73)*100</f>
        <v>99.30698477187151</v>
      </c>
      <c r="W73" s="57">
        <f>SUM(T73/U73)*100</f>
        <v>0.6930152281284886</v>
      </c>
      <c r="X73" s="1"/>
    </row>
    <row r="74" spans="1:24" ht="23.25">
      <c r="A74" s="1"/>
      <c r="B74" s="50"/>
      <c r="C74" s="50"/>
      <c r="D74" s="50"/>
      <c r="E74" s="50"/>
      <c r="F74" s="50"/>
      <c r="G74" s="50"/>
      <c r="H74" s="50"/>
      <c r="I74" s="51"/>
      <c r="J74" s="52" t="s">
        <v>45</v>
      </c>
      <c r="K74" s="53"/>
      <c r="L74" s="57">
        <f aca="true" t="shared" si="26" ref="L74:U75">SUM(L81)</f>
        <v>16466.438</v>
      </c>
      <c r="M74" s="57">
        <f t="shared" si="26"/>
        <v>393.84</v>
      </c>
      <c r="N74" s="57">
        <f t="shared" si="26"/>
        <v>6647.454</v>
      </c>
      <c r="O74" s="57">
        <f t="shared" si="26"/>
        <v>0</v>
      </c>
      <c r="P74" s="57">
        <f t="shared" si="26"/>
        <v>23507.731999999996</v>
      </c>
      <c r="Q74" s="57">
        <f t="shared" si="26"/>
        <v>124.698</v>
      </c>
      <c r="R74" s="57">
        <f t="shared" si="26"/>
        <v>0</v>
      </c>
      <c r="S74" s="57">
        <f t="shared" si="26"/>
        <v>0</v>
      </c>
      <c r="T74" s="57">
        <f t="shared" si="26"/>
        <v>124.698</v>
      </c>
      <c r="U74" s="57">
        <f t="shared" si="26"/>
        <v>23632.429999999997</v>
      </c>
      <c r="V74" s="57">
        <f>SUM(P74/U74)*100</f>
        <v>99.47234372428058</v>
      </c>
      <c r="W74" s="57">
        <f>SUM(T74/U74)*100</f>
        <v>0.5276562757194246</v>
      </c>
      <c r="X74" s="1"/>
    </row>
    <row r="75" spans="1:24" ht="23.25">
      <c r="A75" s="1"/>
      <c r="B75" s="50"/>
      <c r="C75" s="50"/>
      <c r="D75" s="50"/>
      <c r="E75" s="50"/>
      <c r="F75" s="50"/>
      <c r="G75" s="50"/>
      <c r="H75" s="50"/>
      <c r="I75" s="51"/>
      <c r="J75" s="52" t="s">
        <v>46</v>
      </c>
      <c r="K75" s="53"/>
      <c r="L75" s="57">
        <f t="shared" si="26"/>
        <v>12504</v>
      </c>
      <c r="M75" s="57">
        <f t="shared" si="26"/>
        <v>491.771</v>
      </c>
      <c r="N75" s="57">
        <f t="shared" si="26"/>
        <v>6393.155</v>
      </c>
      <c r="O75" s="57">
        <f t="shared" si="26"/>
        <v>0</v>
      </c>
      <c r="P75" s="57">
        <f t="shared" si="26"/>
        <v>19388.926</v>
      </c>
      <c r="Q75" s="57">
        <f t="shared" si="26"/>
        <v>124.698</v>
      </c>
      <c r="R75" s="57">
        <f t="shared" si="26"/>
        <v>0</v>
      </c>
      <c r="S75" s="57">
        <f t="shared" si="26"/>
        <v>0</v>
      </c>
      <c r="T75" s="57">
        <f t="shared" si="26"/>
        <v>124.698</v>
      </c>
      <c r="U75" s="57">
        <f t="shared" si="26"/>
        <v>19513.624</v>
      </c>
      <c r="V75" s="57">
        <f>SUM(P75/U75)*100</f>
        <v>99.36096954620012</v>
      </c>
      <c r="W75" s="57">
        <f>SUM(T75/U75)*100</f>
        <v>0.6390304537998682</v>
      </c>
      <c r="X75" s="1"/>
    </row>
    <row r="76" spans="1:24" ht="23.25">
      <c r="A76" s="1"/>
      <c r="B76" s="50"/>
      <c r="C76" s="50"/>
      <c r="D76" s="50"/>
      <c r="E76" s="50"/>
      <c r="F76" s="50"/>
      <c r="G76" s="50"/>
      <c r="H76" s="50"/>
      <c r="I76" s="51"/>
      <c r="J76" s="52" t="s">
        <v>47</v>
      </c>
      <c r="K76" s="53"/>
      <c r="L76" s="57">
        <f>SUM(L75/L73)*100</f>
        <v>123.66375839915167</v>
      </c>
      <c r="M76" s="57">
        <f aca="true" t="shared" si="27" ref="M76:U76">SUM(M75/M73)*100</f>
        <v>102.27331336827218</v>
      </c>
      <c r="N76" s="57">
        <f t="shared" si="27"/>
        <v>87.85768362298548</v>
      </c>
      <c r="O76" s="57"/>
      <c r="P76" s="57">
        <f t="shared" si="27"/>
        <v>108.506872799732</v>
      </c>
      <c r="Q76" s="57">
        <f t="shared" si="27"/>
        <v>100</v>
      </c>
      <c r="R76" s="57"/>
      <c r="S76" s="57"/>
      <c r="T76" s="57">
        <f t="shared" si="27"/>
        <v>100</v>
      </c>
      <c r="U76" s="57">
        <f t="shared" si="27"/>
        <v>108.44791887579233</v>
      </c>
      <c r="V76" s="57"/>
      <c r="W76" s="57"/>
      <c r="X76" s="1"/>
    </row>
    <row r="77" spans="1:24" ht="23.25">
      <c r="A77" s="1"/>
      <c r="B77" s="58"/>
      <c r="C77" s="59"/>
      <c r="D77" s="59"/>
      <c r="E77" s="59"/>
      <c r="F77" s="59"/>
      <c r="G77" s="59"/>
      <c r="H77" s="59"/>
      <c r="I77" s="52"/>
      <c r="J77" s="52" t="s">
        <v>48</v>
      </c>
      <c r="K77" s="53"/>
      <c r="L77" s="57">
        <f>SUM(L75/L74)*100</f>
        <v>75.93627717178421</v>
      </c>
      <c r="M77" s="57">
        <f aca="true" t="shared" si="28" ref="M77:U77">SUM(M75/M74)*100</f>
        <v>124.86568149502337</v>
      </c>
      <c r="N77" s="57">
        <f t="shared" si="28"/>
        <v>96.17449026349036</v>
      </c>
      <c r="O77" s="57"/>
      <c r="P77" s="57">
        <f t="shared" si="28"/>
        <v>82.47893076201483</v>
      </c>
      <c r="Q77" s="57">
        <f t="shared" si="28"/>
        <v>100</v>
      </c>
      <c r="R77" s="57"/>
      <c r="S77" s="57"/>
      <c r="T77" s="57">
        <f t="shared" si="28"/>
        <v>100</v>
      </c>
      <c r="U77" s="57">
        <f t="shared" si="28"/>
        <v>82.5713817834222</v>
      </c>
      <c r="V77" s="57"/>
      <c r="W77" s="57"/>
      <c r="X77" s="1"/>
    </row>
    <row r="78" spans="1:24" ht="23.25">
      <c r="A78" s="1"/>
      <c r="B78" s="50"/>
      <c r="C78" s="50"/>
      <c r="D78" s="50"/>
      <c r="E78" s="50"/>
      <c r="F78" s="50"/>
      <c r="G78" s="50"/>
      <c r="H78" s="50"/>
      <c r="I78" s="51"/>
      <c r="J78" s="52"/>
      <c r="K78" s="53"/>
      <c r="L78" s="57"/>
      <c r="M78" s="24"/>
      <c r="N78" s="57"/>
      <c r="O78" s="24"/>
      <c r="P78" s="24"/>
      <c r="Q78" s="57"/>
      <c r="R78" s="57"/>
      <c r="S78" s="57"/>
      <c r="T78" s="24"/>
      <c r="U78" s="24"/>
      <c r="V78" s="24"/>
      <c r="W78" s="24"/>
      <c r="X78" s="1"/>
    </row>
    <row r="79" spans="1:24" ht="23.25">
      <c r="A79" s="1"/>
      <c r="B79" s="50"/>
      <c r="C79" s="50"/>
      <c r="D79" s="50"/>
      <c r="E79" s="50"/>
      <c r="F79" s="50"/>
      <c r="G79" s="50"/>
      <c r="H79" s="72" t="s">
        <v>57</v>
      </c>
      <c r="I79" s="51"/>
      <c r="J79" s="52" t="s">
        <v>58</v>
      </c>
      <c r="K79" s="53"/>
      <c r="L79" s="57"/>
      <c r="M79" s="24"/>
      <c r="N79" s="57"/>
      <c r="O79" s="24"/>
      <c r="P79" s="24"/>
      <c r="Q79" s="57"/>
      <c r="R79" s="57"/>
      <c r="S79" s="57"/>
      <c r="T79" s="24"/>
      <c r="U79" s="24"/>
      <c r="V79" s="24"/>
      <c r="W79" s="24"/>
      <c r="X79" s="1"/>
    </row>
    <row r="80" spans="1:24" ht="23.25">
      <c r="A80" s="1"/>
      <c r="B80" s="50"/>
      <c r="C80" s="50"/>
      <c r="D80" s="50"/>
      <c r="E80" s="50"/>
      <c r="F80" s="50"/>
      <c r="G80" s="50"/>
      <c r="H80" s="50"/>
      <c r="I80" s="51"/>
      <c r="J80" s="52" t="s">
        <v>44</v>
      </c>
      <c r="K80" s="53"/>
      <c r="L80" s="57">
        <v>10111.289</v>
      </c>
      <c r="M80" s="24">
        <v>480.84</v>
      </c>
      <c r="N80" s="57">
        <v>7276.717</v>
      </c>
      <c r="O80" s="24"/>
      <c r="P80" s="24">
        <f>SUM(L80:O80)</f>
        <v>17868.846</v>
      </c>
      <c r="Q80" s="57">
        <v>124.698</v>
      </c>
      <c r="R80" s="57"/>
      <c r="S80" s="57"/>
      <c r="T80" s="24">
        <f>SUM(Q80:S80)</f>
        <v>124.698</v>
      </c>
      <c r="U80" s="57">
        <f>P80+T80</f>
        <v>17993.544</v>
      </c>
      <c r="V80" s="57">
        <f>SUM(P80/U80)*100</f>
        <v>99.30698477187151</v>
      </c>
      <c r="W80" s="57">
        <f>SUM(T80/U80)*100</f>
        <v>0.6930152281284886</v>
      </c>
      <c r="X80" s="1"/>
    </row>
    <row r="81" spans="1:24" ht="23.25">
      <c r="A81" s="1"/>
      <c r="B81" s="50"/>
      <c r="C81" s="50"/>
      <c r="D81" s="50"/>
      <c r="E81" s="50"/>
      <c r="F81" s="50"/>
      <c r="G81" s="50"/>
      <c r="H81" s="50"/>
      <c r="I81" s="51"/>
      <c r="J81" s="52" t="s">
        <v>45</v>
      </c>
      <c r="K81" s="53"/>
      <c r="L81" s="57">
        <v>16466.438</v>
      </c>
      <c r="M81" s="24">
        <v>393.84</v>
      </c>
      <c r="N81" s="57">
        <v>6647.454</v>
      </c>
      <c r="O81" s="24"/>
      <c r="P81" s="24">
        <f>SUM(L81:O81)</f>
        <v>23507.731999999996</v>
      </c>
      <c r="Q81" s="57">
        <v>124.698</v>
      </c>
      <c r="R81" s="57"/>
      <c r="S81" s="57"/>
      <c r="T81" s="24">
        <f>SUM(Q81:S81)</f>
        <v>124.698</v>
      </c>
      <c r="U81" s="57">
        <f>P81+T81</f>
        <v>23632.429999999997</v>
      </c>
      <c r="V81" s="57">
        <f>SUM(P81/U81)*100</f>
        <v>99.47234372428058</v>
      </c>
      <c r="W81" s="57">
        <f>SUM(T81/U81)*100</f>
        <v>0.5276562757194246</v>
      </c>
      <c r="X81" s="1"/>
    </row>
    <row r="82" spans="1:24" ht="23.25">
      <c r="A82" s="1"/>
      <c r="B82" s="58"/>
      <c r="C82" s="58"/>
      <c r="D82" s="58"/>
      <c r="E82" s="58"/>
      <c r="F82" s="58"/>
      <c r="G82" s="58"/>
      <c r="H82" s="58"/>
      <c r="I82" s="51"/>
      <c r="J82" s="52" t="s">
        <v>46</v>
      </c>
      <c r="K82" s="53"/>
      <c r="L82" s="57">
        <v>12504</v>
      </c>
      <c r="M82" s="24">
        <v>491.771</v>
      </c>
      <c r="N82" s="57">
        <v>6393.155</v>
      </c>
      <c r="O82" s="24"/>
      <c r="P82" s="24">
        <f>SUM(L82:O82)</f>
        <v>19388.926</v>
      </c>
      <c r="Q82" s="57">
        <v>124.698</v>
      </c>
      <c r="R82" s="57"/>
      <c r="S82" s="57"/>
      <c r="T82" s="24">
        <f>SUM(Q82:S82)</f>
        <v>124.698</v>
      </c>
      <c r="U82" s="57">
        <f>P82+T82</f>
        <v>19513.624</v>
      </c>
      <c r="V82" s="57">
        <f>SUM(P82/U82)*100</f>
        <v>99.36096954620012</v>
      </c>
      <c r="W82" s="57">
        <f>SUM(T82/U82)*100</f>
        <v>0.6390304537998682</v>
      </c>
      <c r="X82" s="1"/>
    </row>
    <row r="83" spans="1:24" ht="23.25">
      <c r="A83" s="1"/>
      <c r="B83" s="58"/>
      <c r="C83" s="59"/>
      <c r="D83" s="59"/>
      <c r="E83" s="59"/>
      <c r="F83" s="59"/>
      <c r="G83" s="59"/>
      <c r="H83" s="59"/>
      <c r="I83" s="52"/>
      <c r="J83" s="52" t="s">
        <v>47</v>
      </c>
      <c r="K83" s="53"/>
      <c r="L83" s="57">
        <f>SUM(L82/L80)*100</f>
        <v>123.66375839915167</v>
      </c>
      <c r="M83" s="57">
        <f aca="true" t="shared" si="29" ref="M83:U83">SUM(M82/M80)*100</f>
        <v>102.27331336827218</v>
      </c>
      <c r="N83" s="57">
        <f t="shared" si="29"/>
        <v>87.85768362298548</v>
      </c>
      <c r="O83" s="57"/>
      <c r="P83" s="57">
        <f t="shared" si="29"/>
        <v>108.506872799732</v>
      </c>
      <c r="Q83" s="57">
        <f t="shared" si="29"/>
        <v>100</v>
      </c>
      <c r="R83" s="57"/>
      <c r="S83" s="57"/>
      <c r="T83" s="57">
        <f t="shared" si="29"/>
        <v>100</v>
      </c>
      <c r="U83" s="57">
        <f t="shared" si="29"/>
        <v>108.44791887579233</v>
      </c>
      <c r="V83" s="57"/>
      <c r="W83" s="57"/>
      <c r="X83" s="1"/>
    </row>
    <row r="84" spans="1:24" ht="23.25">
      <c r="A84" s="1"/>
      <c r="B84" s="58"/>
      <c r="C84" s="58"/>
      <c r="D84" s="58"/>
      <c r="E84" s="58"/>
      <c r="F84" s="58"/>
      <c r="G84" s="58"/>
      <c r="H84" s="58"/>
      <c r="I84" s="51"/>
      <c r="J84" s="52" t="s">
        <v>48</v>
      </c>
      <c r="K84" s="53"/>
      <c r="L84" s="57">
        <f>SUM(L82/L81)*100</f>
        <v>75.93627717178421</v>
      </c>
      <c r="M84" s="57">
        <f aca="true" t="shared" si="30" ref="M84:U84">SUM(M82/M81)*100</f>
        <v>124.86568149502337</v>
      </c>
      <c r="N84" s="57">
        <f t="shared" si="30"/>
        <v>96.17449026349036</v>
      </c>
      <c r="O84" s="57"/>
      <c r="P84" s="57">
        <f t="shared" si="30"/>
        <v>82.47893076201483</v>
      </c>
      <c r="Q84" s="57">
        <f t="shared" si="30"/>
        <v>100</v>
      </c>
      <c r="R84" s="57"/>
      <c r="S84" s="57"/>
      <c r="T84" s="57">
        <f t="shared" si="30"/>
        <v>100</v>
      </c>
      <c r="U84" s="57">
        <f t="shared" si="30"/>
        <v>82.5713817834222</v>
      </c>
      <c r="V84" s="57"/>
      <c r="W84" s="57"/>
      <c r="X84" s="1"/>
    </row>
    <row r="85" spans="1:24" ht="23.25">
      <c r="A85" s="1"/>
      <c r="B85" s="58"/>
      <c r="C85" s="58"/>
      <c r="D85" s="58"/>
      <c r="E85" s="58"/>
      <c r="F85" s="58"/>
      <c r="G85" s="58"/>
      <c r="H85" s="58"/>
      <c r="I85" s="51"/>
      <c r="J85" s="52"/>
      <c r="K85" s="53"/>
      <c r="L85" s="57"/>
      <c r="M85" s="24"/>
      <c r="N85" s="57"/>
      <c r="O85" s="24"/>
      <c r="P85" s="24"/>
      <c r="Q85" s="57"/>
      <c r="R85" s="57"/>
      <c r="S85" s="57"/>
      <c r="T85" s="24"/>
      <c r="U85" s="24"/>
      <c r="V85" s="24"/>
      <c r="W85" s="24"/>
      <c r="X85" s="1"/>
    </row>
    <row r="86" spans="1:24" ht="23.25">
      <c r="A86" s="1"/>
      <c r="B86" s="58"/>
      <c r="C86" s="58"/>
      <c r="D86" s="74" t="s">
        <v>63</v>
      </c>
      <c r="E86" s="58"/>
      <c r="F86" s="58"/>
      <c r="G86" s="58"/>
      <c r="H86" s="58"/>
      <c r="I86" s="51" t="s">
        <v>64</v>
      </c>
      <c r="J86" s="52" t="s">
        <v>67</v>
      </c>
      <c r="K86" s="53"/>
      <c r="L86" s="57"/>
      <c r="M86" s="24"/>
      <c r="N86" s="57"/>
      <c r="O86" s="24"/>
      <c r="P86" s="24"/>
      <c r="Q86" s="57"/>
      <c r="R86" s="57"/>
      <c r="S86" s="57"/>
      <c r="T86" s="24"/>
      <c r="U86" s="24"/>
      <c r="V86" s="24"/>
      <c r="W86" s="24"/>
      <c r="X86" s="1"/>
    </row>
    <row r="87" spans="1:24" ht="23.25">
      <c r="A87" s="1"/>
      <c r="B87" s="58"/>
      <c r="C87" s="58"/>
      <c r="D87" s="58"/>
      <c r="E87" s="58"/>
      <c r="F87" s="58"/>
      <c r="G87" s="58"/>
      <c r="H87" s="58"/>
      <c r="I87" s="51"/>
      <c r="J87" s="52" t="s">
        <v>44</v>
      </c>
      <c r="K87" s="53"/>
      <c r="L87" s="57">
        <f>L103</f>
        <v>2995.067</v>
      </c>
      <c r="M87" s="57">
        <f aca="true" t="shared" si="31" ref="M87:U87">M103</f>
        <v>99.228</v>
      </c>
      <c r="N87" s="57">
        <f t="shared" si="31"/>
        <v>618.886</v>
      </c>
      <c r="O87" s="57">
        <f t="shared" si="31"/>
        <v>0</v>
      </c>
      <c r="P87" s="57">
        <f t="shared" si="31"/>
        <v>3713.181</v>
      </c>
      <c r="Q87" s="57">
        <f t="shared" si="31"/>
        <v>0</v>
      </c>
      <c r="R87" s="57">
        <f t="shared" si="31"/>
        <v>0</v>
      </c>
      <c r="S87" s="57">
        <f t="shared" si="31"/>
        <v>0</v>
      </c>
      <c r="T87" s="57">
        <f t="shared" si="31"/>
        <v>0</v>
      </c>
      <c r="U87" s="57">
        <f t="shared" si="31"/>
        <v>3713.181</v>
      </c>
      <c r="V87" s="57">
        <f>SUM(P87/U87)*100</f>
        <v>100</v>
      </c>
      <c r="W87" s="57">
        <f>SUM(T87/U87)*100</f>
        <v>0</v>
      </c>
      <c r="X87" s="1"/>
    </row>
    <row r="88" spans="1:24" ht="23.25">
      <c r="A88" s="1"/>
      <c r="B88" s="58"/>
      <c r="C88" s="58"/>
      <c r="D88" s="58"/>
      <c r="E88" s="58"/>
      <c r="F88" s="58"/>
      <c r="G88" s="58"/>
      <c r="H88" s="58"/>
      <c r="I88" s="51"/>
      <c r="J88" s="52" t="s">
        <v>45</v>
      </c>
      <c r="K88" s="53"/>
      <c r="L88" s="57">
        <f aca="true" t="shared" si="32" ref="L88:U89">L104</f>
        <v>2995.067</v>
      </c>
      <c r="M88" s="57">
        <f t="shared" si="32"/>
        <v>99.228</v>
      </c>
      <c r="N88" s="57">
        <f t="shared" si="32"/>
        <v>618.886</v>
      </c>
      <c r="O88" s="57">
        <f t="shared" si="32"/>
        <v>0</v>
      </c>
      <c r="P88" s="57">
        <f t="shared" si="32"/>
        <v>3713.181</v>
      </c>
      <c r="Q88" s="57">
        <f t="shared" si="32"/>
        <v>0</v>
      </c>
      <c r="R88" s="57">
        <f t="shared" si="32"/>
        <v>0</v>
      </c>
      <c r="S88" s="57">
        <f t="shared" si="32"/>
        <v>0</v>
      </c>
      <c r="T88" s="57">
        <f t="shared" si="32"/>
        <v>0</v>
      </c>
      <c r="U88" s="57">
        <f t="shared" si="32"/>
        <v>3713.181</v>
      </c>
      <c r="V88" s="57">
        <f>SUM(P88/U88)*100</f>
        <v>100</v>
      </c>
      <c r="W88" s="57">
        <f>SUM(T88/U88)*100</f>
        <v>0</v>
      </c>
      <c r="X88" s="1"/>
    </row>
    <row r="89" spans="1:24" ht="23.25">
      <c r="A89" s="1"/>
      <c r="B89" s="58"/>
      <c r="C89" s="58"/>
      <c r="D89" s="58"/>
      <c r="E89" s="58"/>
      <c r="F89" s="58"/>
      <c r="G89" s="58"/>
      <c r="H89" s="58"/>
      <c r="I89" s="51"/>
      <c r="J89" s="52" t="s">
        <v>46</v>
      </c>
      <c r="K89" s="53"/>
      <c r="L89" s="57">
        <f t="shared" si="32"/>
        <v>2071.2</v>
      </c>
      <c r="M89" s="57">
        <f t="shared" si="32"/>
        <v>76.309</v>
      </c>
      <c r="N89" s="57">
        <f t="shared" si="32"/>
        <v>992.041</v>
      </c>
      <c r="O89" s="57">
        <f t="shared" si="32"/>
        <v>0</v>
      </c>
      <c r="P89" s="57">
        <f t="shared" si="32"/>
        <v>3139.55</v>
      </c>
      <c r="Q89" s="57">
        <f t="shared" si="32"/>
        <v>0</v>
      </c>
      <c r="R89" s="57">
        <f t="shared" si="32"/>
        <v>0</v>
      </c>
      <c r="S89" s="57">
        <f t="shared" si="32"/>
        <v>0</v>
      </c>
      <c r="T89" s="57">
        <f t="shared" si="32"/>
        <v>0</v>
      </c>
      <c r="U89" s="57">
        <f t="shared" si="32"/>
        <v>3139.55</v>
      </c>
      <c r="V89" s="57">
        <f>SUM(P89/U89)*100</f>
        <v>100</v>
      </c>
      <c r="W89" s="57">
        <f>SUM(T89/U89)*100</f>
        <v>0</v>
      </c>
      <c r="X89" s="1"/>
    </row>
    <row r="90" spans="1:24" ht="23.25">
      <c r="A90" s="1"/>
      <c r="B90" s="68"/>
      <c r="C90" s="68"/>
      <c r="D90" s="68"/>
      <c r="E90" s="68"/>
      <c r="F90" s="68"/>
      <c r="G90" s="68"/>
      <c r="H90" s="68"/>
      <c r="I90" s="61"/>
      <c r="J90" s="62"/>
      <c r="K90" s="63"/>
      <c r="L90" s="64"/>
      <c r="M90" s="65"/>
      <c r="N90" s="64"/>
      <c r="O90" s="65"/>
      <c r="P90" s="65"/>
      <c r="Q90" s="64"/>
      <c r="R90" s="64"/>
      <c r="S90" s="64"/>
      <c r="T90" s="65"/>
      <c r="U90" s="65"/>
      <c r="V90" s="65"/>
      <c r="W90" s="65"/>
      <c r="X90" s="1"/>
    </row>
    <row r="91" spans="1:24" ht="23.25">
      <c r="A91" s="1"/>
      <c r="B91" s="1"/>
      <c r="C91" s="1"/>
      <c r="D91" s="1"/>
      <c r="E91" s="1"/>
      <c r="F91" s="1"/>
      <c r="G91" s="1"/>
      <c r="H91" s="1"/>
      <c r="I91" s="1"/>
      <c r="J91" s="1"/>
      <c r="K91" s="1"/>
      <c r="L91" s="1"/>
      <c r="M91" s="1"/>
      <c r="N91" s="1"/>
      <c r="O91" s="1"/>
      <c r="P91" s="1"/>
      <c r="Q91" s="1"/>
      <c r="R91" s="1"/>
      <c r="S91" s="1"/>
      <c r="T91" s="1"/>
      <c r="U91" s="1"/>
      <c r="V91" s="1"/>
      <c r="W91" s="1"/>
      <c r="X91" s="1"/>
    </row>
    <row r="92" spans="1:24" ht="23.25">
      <c r="A92" s="1"/>
      <c r="B92" s="1"/>
      <c r="C92" s="1"/>
      <c r="D92" s="1"/>
      <c r="E92" s="1"/>
      <c r="F92" s="1"/>
      <c r="G92" s="1"/>
      <c r="H92" s="1"/>
      <c r="I92" s="1"/>
      <c r="J92" s="1"/>
      <c r="K92" s="1"/>
      <c r="L92" s="1"/>
      <c r="M92" s="1"/>
      <c r="N92" s="1"/>
      <c r="O92" s="1"/>
      <c r="P92" s="1"/>
      <c r="Q92" s="1"/>
      <c r="R92" s="1"/>
      <c r="S92" s="1"/>
      <c r="T92" s="5"/>
      <c r="U92" s="5"/>
      <c r="V92" s="5"/>
      <c r="W92" s="5" t="s">
        <v>92</v>
      </c>
      <c r="X92" s="1"/>
    </row>
    <row r="93" spans="1:24" ht="23.25">
      <c r="A93" s="1"/>
      <c r="B93" s="9"/>
      <c r="C93" s="10" t="s">
        <v>3</v>
      </c>
      <c r="D93" s="10"/>
      <c r="E93" s="10"/>
      <c r="F93" s="10"/>
      <c r="G93" s="10"/>
      <c r="H93" s="10"/>
      <c r="I93" s="11"/>
      <c r="J93" s="12"/>
      <c r="K93" s="13"/>
      <c r="L93" s="14" t="s">
        <v>4</v>
      </c>
      <c r="M93" s="14"/>
      <c r="N93" s="14"/>
      <c r="O93" s="14"/>
      <c r="P93" s="14"/>
      <c r="Q93" s="15" t="s">
        <v>5</v>
      </c>
      <c r="R93" s="14"/>
      <c r="S93" s="14"/>
      <c r="T93" s="16"/>
      <c r="U93" s="14" t="s">
        <v>6</v>
      </c>
      <c r="V93" s="14"/>
      <c r="W93" s="17"/>
      <c r="X93" s="1"/>
    </row>
    <row r="94" spans="1:24" ht="23.25">
      <c r="A94" s="1"/>
      <c r="B94" s="18" t="s">
        <v>7</v>
      </c>
      <c r="C94" s="19" t="s">
        <v>8</v>
      </c>
      <c r="D94" s="19"/>
      <c r="E94" s="19"/>
      <c r="F94" s="19"/>
      <c r="G94" s="19"/>
      <c r="H94" s="2"/>
      <c r="I94" s="20"/>
      <c r="J94" s="21"/>
      <c r="K94" s="22"/>
      <c r="L94" s="23"/>
      <c r="M94" s="24"/>
      <c r="N94" s="25"/>
      <c r="O94" s="26"/>
      <c r="P94" s="27"/>
      <c r="Q94" s="28"/>
      <c r="R94" s="23"/>
      <c r="S94" s="29"/>
      <c r="T94" s="27"/>
      <c r="U94" s="27"/>
      <c r="V94" s="30" t="s">
        <v>9</v>
      </c>
      <c r="W94" s="31"/>
      <c r="X94" s="1"/>
    </row>
    <row r="95" spans="1:24" ht="23.25">
      <c r="A95" s="1"/>
      <c r="B95" s="32" t="s">
        <v>10</v>
      </c>
      <c r="C95" s="33"/>
      <c r="D95" s="33"/>
      <c r="E95" s="33"/>
      <c r="F95" s="33"/>
      <c r="G95" s="33"/>
      <c r="H95" s="33"/>
      <c r="I95" s="20"/>
      <c r="J95" s="34" t="s">
        <v>11</v>
      </c>
      <c r="K95" s="22"/>
      <c r="L95" s="35" t="s">
        <v>12</v>
      </c>
      <c r="M95" s="36" t="s">
        <v>13</v>
      </c>
      <c r="N95" s="37" t="s">
        <v>12</v>
      </c>
      <c r="O95" s="26" t="s">
        <v>14</v>
      </c>
      <c r="P95" s="24"/>
      <c r="Q95" s="38" t="s">
        <v>15</v>
      </c>
      <c r="R95" s="35" t="s">
        <v>16</v>
      </c>
      <c r="S95" s="29" t="s">
        <v>17</v>
      </c>
      <c r="T95" s="27"/>
      <c r="U95" s="27"/>
      <c r="V95" s="27"/>
      <c r="W95" s="36"/>
      <c r="X95" s="1"/>
    </row>
    <row r="96" spans="1:24" ht="23.25">
      <c r="A96" s="1"/>
      <c r="B96" s="32" t="s">
        <v>18</v>
      </c>
      <c r="C96" s="32" t="s">
        <v>19</v>
      </c>
      <c r="D96" s="32" t="s">
        <v>20</v>
      </c>
      <c r="E96" s="32" t="s">
        <v>21</v>
      </c>
      <c r="F96" s="32" t="s">
        <v>22</v>
      </c>
      <c r="G96" s="32" t="s">
        <v>23</v>
      </c>
      <c r="H96" s="32" t="s">
        <v>24</v>
      </c>
      <c r="I96" s="20"/>
      <c r="J96" s="34"/>
      <c r="K96" s="22"/>
      <c r="L96" s="35" t="s">
        <v>25</v>
      </c>
      <c r="M96" s="36" t="s">
        <v>26</v>
      </c>
      <c r="N96" s="37" t="s">
        <v>27</v>
      </c>
      <c r="O96" s="26" t="s">
        <v>28</v>
      </c>
      <c r="P96" s="36" t="s">
        <v>29</v>
      </c>
      <c r="Q96" s="38" t="s">
        <v>30</v>
      </c>
      <c r="R96" s="35" t="s">
        <v>31</v>
      </c>
      <c r="S96" s="29" t="s">
        <v>32</v>
      </c>
      <c r="T96" s="26" t="s">
        <v>29</v>
      </c>
      <c r="U96" s="26" t="s">
        <v>33</v>
      </c>
      <c r="V96" s="26" t="s">
        <v>34</v>
      </c>
      <c r="W96" s="36" t="s">
        <v>35</v>
      </c>
      <c r="X96" s="1"/>
    </row>
    <row r="97" spans="1:24" ht="23.25">
      <c r="A97" s="1"/>
      <c r="B97" s="39"/>
      <c r="C97" s="39"/>
      <c r="D97" s="39"/>
      <c r="E97" s="39"/>
      <c r="F97" s="39"/>
      <c r="G97" s="39"/>
      <c r="H97" s="39"/>
      <c r="I97" s="39"/>
      <c r="J97" s="40"/>
      <c r="K97" s="41"/>
      <c r="L97" s="42"/>
      <c r="M97" s="43"/>
      <c r="N97" s="44"/>
      <c r="O97" s="45"/>
      <c r="P97" s="46"/>
      <c r="Q97" s="47" t="s">
        <v>36</v>
      </c>
      <c r="R97" s="42"/>
      <c r="S97" s="48"/>
      <c r="T97" s="46"/>
      <c r="U97" s="46"/>
      <c r="V97" s="46"/>
      <c r="W97" s="49"/>
      <c r="X97" s="1"/>
    </row>
    <row r="98" spans="1:24" ht="23.25">
      <c r="A98" s="1"/>
      <c r="B98" s="50"/>
      <c r="C98" s="50"/>
      <c r="D98" s="50"/>
      <c r="E98" s="50"/>
      <c r="F98" s="50"/>
      <c r="G98" s="50"/>
      <c r="H98" s="50"/>
      <c r="I98" s="51"/>
      <c r="J98" s="52"/>
      <c r="K98" s="53"/>
      <c r="L98" s="23"/>
      <c r="M98" s="24"/>
      <c r="N98" s="25"/>
      <c r="O98" s="27"/>
      <c r="P98" s="27"/>
      <c r="Q98" s="28"/>
      <c r="R98" s="23"/>
      <c r="S98" s="54"/>
      <c r="T98" s="27"/>
      <c r="U98" s="27"/>
      <c r="V98" s="27"/>
      <c r="W98" s="24"/>
      <c r="X98" s="1"/>
    </row>
    <row r="99" spans="1:24" ht="23.25">
      <c r="A99" s="1"/>
      <c r="B99" s="72" t="s">
        <v>43</v>
      </c>
      <c r="C99" s="72" t="s">
        <v>49</v>
      </c>
      <c r="D99" s="72" t="s">
        <v>63</v>
      </c>
      <c r="E99" s="50"/>
      <c r="F99" s="50"/>
      <c r="G99" s="50"/>
      <c r="H99" s="50"/>
      <c r="I99" s="51"/>
      <c r="J99" s="55" t="s">
        <v>47</v>
      </c>
      <c r="K99" s="56"/>
      <c r="L99" s="57">
        <f>SUM(L89/L87)*100</f>
        <v>69.15371175335977</v>
      </c>
      <c r="M99" s="57">
        <f aca="true" t="shared" si="33" ref="M99:U99">SUM(M89/M87)*100</f>
        <v>76.90268875720562</v>
      </c>
      <c r="N99" s="57">
        <f t="shared" si="33"/>
        <v>160.29462615085816</v>
      </c>
      <c r="O99" s="57"/>
      <c r="P99" s="57">
        <f t="shared" si="33"/>
        <v>84.55149371926657</v>
      </c>
      <c r="Q99" s="57"/>
      <c r="R99" s="57"/>
      <c r="S99" s="57"/>
      <c r="T99" s="57"/>
      <c r="U99" s="57">
        <f t="shared" si="33"/>
        <v>84.55149371926657</v>
      </c>
      <c r="V99" s="57"/>
      <c r="W99" s="57"/>
      <c r="X99" s="1"/>
    </row>
    <row r="100" spans="1:24" ht="23.25">
      <c r="A100" s="1"/>
      <c r="B100" s="50"/>
      <c r="C100" s="50"/>
      <c r="D100" s="50"/>
      <c r="E100" s="50"/>
      <c r="F100" s="50"/>
      <c r="G100" s="50"/>
      <c r="H100" s="50"/>
      <c r="I100" s="51"/>
      <c r="J100" s="52" t="s">
        <v>48</v>
      </c>
      <c r="K100" s="53"/>
      <c r="L100" s="57">
        <f>SUM(L89/L88)*100</f>
        <v>69.15371175335977</v>
      </c>
      <c r="M100" s="57">
        <f aca="true" t="shared" si="34" ref="M100:U100">SUM(M89/M88)*100</f>
        <v>76.90268875720562</v>
      </c>
      <c r="N100" s="57">
        <f t="shared" si="34"/>
        <v>160.29462615085816</v>
      </c>
      <c r="O100" s="57"/>
      <c r="P100" s="57">
        <f t="shared" si="34"/>
        <v>84.55149371926657</v>
      </c>
      <c r="Q100" s="57"/>
      <c r="R100" s="57"/>
      <c r="S100" s="57"/>
      <c r="T100" s="57"/>
      <c r="U100" s="57">
        <f t="shared" si="34"/>
        <v>84.55149371926657</v>
      </c>
      <c r="V100" s="57"/>
      <c r="W100" s="57"/>
      <c r="X100" s="1"/>
    </row>
    <row r="101" spans="1:24" ht="23.25">
      <c r="A101" s="1"/>
      <c r="B101" s="50"/>
      <c r="C101" s="50"/>
      <c r="D101" s="50"/>
      <c r="E101" s="50"/>
      <c r="F101" s="72"/>
      <c r="G101" s="50"/>
      <c r="H101" s="50"/>
      <c r="I101" s="51"/>
      <c r="J101" s="52"/>
      <c r="K101" s="53"/>
      <c r="L101" s="57"/>
      <c r="M101" s="24"/>
      <c r="N101" s="57"/>
      <c r="O101" s="24"/>
      <c r="P101" s="24"/>
      <c r="Q101" s="57"/>
      <c r="R101" s="57"/>
      <c r="S101" s="57"/>
      <c r="T101" s="24"/>
      <c r="U101" s="24"/>
      <c r="V101" s="24"/>
      <c r="W101" s="24"/>
      <c r="X101" s="1"/>
    </row>
    <row r="102" spans="1:24" ht="23.25">
      <c r="A102" s="1"/>
      <c r="B102" s="50"/>
      <c r="C102" s="50"/>
      <c r="D102" s="50"/>
      <c r="E102" s="50"/>
      <c r="F102" s="72" t="s">
        <v>53</v>
      </c>
      <c r="G102" s="50"/>
      <c r="H102" s="50"/>
      <c r="I102" s="51"/>
      <c r="J102" s="52" t="s">
        <v>54</v>
      </c>
      <c r="K102" s="53"/>
      <c r="L102" s="57"/>
      <c r="M102" s="24"/>
      <c r="N102" s="57"/>
      <c r="O102" s="24"/>
      <c r="P102" s="24"/>
      <c r="Q102" s="57"/>
      <c r="R102" s="57"/>
      <c r="S102" s="57"/>
      <c r="T102" s="24"/>
      <c r="U102" s="24"/>
      <c r="V102" s="24"/>
      <c r="W102" s="24"/>
      <c r="X102" s="1"/>
    </row>
    <row r="103" spans="1:24" ht="23.25">
      <c r="A103" s="1"/>
      <c r="B103" s="50"/>
      <c r="C103" s="50"/>
      <c r="D103" s="50"/>
      <c r="E103" s="50"/>
      <c r="F103" s="50"/>
      <c r="G103" s="50"/>
      <c r="H103" s="50"/>
      <c r="I103" s="51"/>
      <c r="J103" s="52" t="s">
        <v>44</v>
      </c>
      <c r="K103" s="53"/>
      <c r="L103" s="57">
        <f aca="true" t="shared" si="35" ref="L103:O105">L117</f>
        <v>2995.067</v>
      </c>
      <c r="M103" s="57">
        <f t="shared" si="35"/>
        <v>99.228</v>
      </c>
      <c r="N103" s="57">
        <f t="shared" si="35"/>
        <v>618.886</v>
      </c>
      <c r="O103" s="57">
        <f t="shared" si="35"/>
        <v>0</v>
      </c>
      <c r="P103" s="24">
        <f>SUM(L103:O103)</f>
        <v>3713.181</v>
      </c>
      <c r="Q103" s="57">
        <f aca="true" t="shared" si="36" ref="Q103:S105">Q117</f>
        <v>0</v>
      </c>
      <c r="R103" s="57">
        <f t="shared" si="36"/>
        <v>0</v>
      </c>
      <c r="S103" s="57">
        <f t="shared" si="36"/>
        <v>0</v>
      </c>
      <c r="T103" s="24">
        <f>SUM(Q103:S103)</f>
        <v>0</v>
      </c>
      <c r="U103" s="57">
        <f>P103+T103</f>
        <v>3713.181</v>
      </c>
      <c r="V103" s="57">
        <f>SUM(P103/U103)*100</f>
        <v>100</v>
      </c>
      <c r="W103" s="57">
        <f>SUM(T103/U103)*100</f>
        <v>0</v>
      </c>
      <c r="X103" s="1"/>
    </row>
    <row r="104" spans="1:24" ht="23.25">
      <c r="A104" s="1"/>
      <c r="B104" s="50"/>
      <c r="C104" s="50"/>
      <c r="D104" s="50"/>
      <c r="E104" s="50"/>
      <c r="F104" s="50"/>
      <c r="G104" s="50"/>
      <c r="H104" s="50"/>
      <c r="I104" s="51"/>
      <c r="J104" s="52" t="s">
        <v>65</v>
      </c>
      <c r="K104" s="53"/>
      <c r="L104" s="57">
        <f t="shared" si="35"/>
        <v>2995.067</v>
      </c>
      <c r="M104" s="57">
        <f t="shared" si="35"/>
        <v>99.228</v>
      </c>
      <c r="N104" s="57">
        <f t="shared" si="35"/>
        <v>618.886</v>
      </c>
      <c r="O104" s="57">
        <f t="shared" si="35"/>
        <v>0</v>
      </c>
      <c r="P104" s="24">
        <f>SUM(L104:O104)</f>
        <v>3713.181</v>
      </c>
      <c r="Q104" s="57">
        <f t="shared" si="36"/>
        <v>0</v>
      </c>
      <c r="R104" s="57">
        <f t="shared" si="36"/>
        <v>0</v>
      </c>
      <c r="S104" s="57">
        <f t="shared" si="36"/>
        <v>0</v>
      </c>
      <c r="T104" s="24">
        <f>SUM(Q104:S104)</f>
        <v>0</v>
      </c>
      <c r="U104" s="57">
        <f>P104+T104</f>
        <v>3713.181</v>
      </c>
      <c r="V104" s="57">
        <f>SUM(P104/U104)*100</f>
        <v>100</v>
      </c>
      <c r="W104" s="57">
        <f>SUM(T104/U104)*100</f>
        <v>0</v>
      </c>
      <c r="X104" s="1"/>
    </row>
    <row r="105" spans="1:24" ht="23.25">
      <c r="A105" s="1"/>
      <c r="B105" s="50"/>
      <c r="C105" s="50"/>
      <c r="D105" s="50"/>
      <c r="E105" s="50"/>
      <c r="F105" s="50"/>
      <c r="G105" s="50"/>
      <c r="H105" s="50"/>
      <c r="I105" s="51"/>
      <c r="J105" s="52" t="s">
        <v>46</v>
      </c>
      <c r="K105" s="53"/>
      <c r="L105" s="57">
        <f t="shared" si="35"/>
        <v>2071.2</v>
      </c>
      <c r="M105" s="57">
        <f t="shared" si="35"/>
        <v>76.309</v>
      </c>
      <c r="N105" s="57">
        <f t="shared" si="35"/>
        <v>992.041</v>
      </c>
      <c r="O105" s="57">
        <f t="shared" si="35"/>
        <v>0</v>
      </c>
      <c r="P105" s="24">
        <f>SUM(L105:O105)</f>
        <v>3139.55</v>
      </c>
      <c r="Q105" s="57">
        <f t="shared" si="36"/>
        <v>0</v>
      </c>
      <c r="R105" s="57">
        <f t="shared" si="36"/>
        <v>0</v>
      </c>
      <c r="S105" s="57">
        <f t="shared" si="36"/>
        <v>0</v>
      </c>
      <c r="T105" s="24">
        <f>SUM(Q105:S105)</f>
        <v>0</v>
      </c>
      <c r="U105" s="57">
        <f>P105+T105</f>
        <v>3139.55</v>
      </c>
      <c r="V105" s="57">
        <f>SUM(P105/U105)*100</f>
        <v>100</v>
      </c>
      <c r="W105" s="57">
        <f>SUM(T105/U105)*100</f>
        <v>0</v>
      </c>
      <c r="X105" s="1"/>
    </row>
    <row r="106" spans="1:24" ht="23.25">
      <c r="A106" s="1"/>
      <c r="B106" s="58"/>
      <c r="C106" s="59"/>
      <c r="D106" s="59"/>
      <c r="E106" s="59"/>
      <c r="F106" s="59"/>
      <c r="G106" s="59"/>
      <c r="H106" s="59"/>
      <c r="I106" s="52"/>
      <c r="J106" s="52" t="s">
        <v>47</v>
      </c>
      <c r="K106" s="53"/>
      <c r="L106" s="57">
        <f>SUM(L105/L103)*100</f>
        <v>69.15371175335977</v>
      </c>
      <c r="M106" s="57">
        <f aca="true" t="shared" si="37" ref="M106:U106">SUM(M105/M103)*100</f>
        <v>76.90268875720562</v>
      </c>
      <c r="N106" s="57">
        <f t="shared" si="37"/>
        <v>160.29462615085816</v>
      </c>
      <c r="O106" s="57"/>
      <c r="P106" s="57">
        <f t="shared" si="37"/>
        <v>84.55149371926657</v>
      </c>
      <c r="Q106" s="57"/>
      <c r="R106" s="57"/>
      <c r="S106" s="57"/>
      <c r="T106" s="57"/>
      <c r="U106" s="57">
        <f t="shared" si="37"/>
        <v>84.55149371926657</v>
      </c>
      <c r="V106" s="57"/>
      <c r="W106" s="57"/>
      <c r="X106" s="1"/>
    </row>
    <row r="107" spans="1:24" ht="23.25">
      <c r="A107" s="1"/>
      <c r="B107" s="50"/>
      <c r="C107" s="67"/>
      <c r="D107" s="67"/>
      <c r="E107" s="67"/>
      <c r="F107" s="67"/>
      <c r="G107" s="67"/>
      <c r="H107" s="67"/>
      <c r="I107" s="52"/>
      <c r="J107" s="52" t="s">
        <v>48</v>
      </c>
      <c r="K107" s="53"/>
      <c r="L107" s="57">
        <f>SUM(L105/L104)*100</f>
        <v>69.15371175335977</v>
      </c>
      <c r="M107" s="57">
        <f aca="true" t="shared" si="38" ref="M107:U107">SUM(M105/M104)*100</f>
        <v>76.90268875720562</v>
      </c>
      <c r="N107" s="57">
        <f t="shared" si="38"/>
        <v>160.29462615085816</v>
      </c>
      <c r="O107" s="57"/>
      <c r="P107" s="57">
        <f t="shared" si="38"/>
        <v>84.55149371926657</v>
      </c>
      <c r="Q107" s="57"/>
      <c r="R107" s="57"/>
      <c r="S107" s="57"/>
      <c r="T107" s="57"/>
      <c r="U107" s="57">
        <f t="shared" si="38"/>
        <v>84.55149371926657</v>
      </c>
      <c r="V107" s="57"/>
      <c r="W107" s="57"/>
      <c r="X107" s="1"/>
    </row>
    <row r="108" spans="1:24" ht="23.25">
      <c r="A108" s="1"/>
      <c r="B108" s="50"/>
      <c r="C108" s="67"/>
      <c r="D108" s="67"/>
      <c r="E108" s="67"/>
      <c r="F108" s="67"/>
      <c r="G108" s="67"/>
      <c r="H108" s="67"/>
      <c r="I108" s="52"/>
      <c r="J108" s="52"/>
      <c r="K108" s="53"/>
      <c r="L108" s="22"/>
      <c r="M108" s="22"/>
      <c r="N108" s="22"/>
      <c r="O108" s="22"/>
      <c r="P108" s="22"/>
      <c r="Q108" s="22"/>
      <c r="R108" s="22"/>
      <c r="S108" s="22"/>
      <c r="T108" s="22"/>
      <c r="U108" s="22"/>
      <c r="V108" s="22"/>
      <c r="W108" s="22"/>
      <c r="X108" s="1"/>
    </row>
    <row r="109" spans="1:24" ht="23.25">
      <c r="A109" s="1"/>
      <c r="B109" s="50"/>
      <c r="C109" s="67"/>
      <c r="D109" s="67"/>
      <c r="E109" s="67"/>
      <c r="F109" s="67"/>
      <c r="G109" s="73" t="s">
        <v>66</v>
      </c>
      <c r="H109" s="67"/>
      <c r="I109" s="52"/>
      <c r="J109" s="52" t="s">
        <v>72</v>
      </c>
      <c r="K109" s="53"/>
      <c r="L109" s="22"/>
      <c r="M109" s="22"/>
      <c r="N109" s="22"/>
      <c r="O109" s="22"/>
      <c r="P109" s="22"/>
      <c r="Q109" s="22"/>
      <c r="R109" s="22"/>
      <c r="S109" s="22"/>
      <c r="T109" s="22"/>
      <c r="U109" s="22"/>
      <c r="V109" s="22"/>
      <c r="W109" s="22"/>
      <c r="X109" s="1"/>
    </row>
    <row r="110" spans="1:24" ht="23.25">
      <c r="A110" s="1"/>
      <c r="B110" s="50"/>
      <c r="C110" s="67"/>
      <c r="D110" s="67"/>
      <c r="E110" s="67"/>
      <c r="F110" s="67"/>
      <c r="G110" s="67"/>
      <c r="H110" s="67"/>
      <c r="I110" s="52"/>
      <c r="J110" s="52" t="s">
        <v>44</v>
      </c>
      <c r="K110" s="53"/>
      <c r="L110" s="22">
        <f aca="true" t="shared" si="39" ref="L110:O112">L117</f>
        <v>2995.067</v>
      </c>
      <c r="M110" s="22">
        <f t="shared" si="39"/>
        <v>99.228</v>
      </c>
      <c r="N110" s="22">
        <f t="shared" si="39"/>
        <v>618.886</v>
      </c>
      <c r="O110" s="22">
        <f t="shared" si="39"/>
        <v>0</v>
      </c>
      <c r="P110" s="24">
        <f>SUM(L110:O110)</f>
        <v>3713.181</v>
      </c>
      <c r="Q110" s="22">
        <f aca="true" t="shared" si="40" ref="Q110:S112">Q117</f>
        <v>0</v>
      </c>
      <c r="R110" s="22">
        <f t="shared" si="40"/>
        <v>0</v>
      </c>
      <c r="S110" s="22">
        <f t="shared" si="40"/>
        <v>0</v>
      </c>
      <c r="T110" s="24">
        <f>SUM(Q110:S110)</f>
        <v>0</v>
      </c>
      <c r="U110" s="57">
        <f>P110+T110</f>
        <v>3713.181</v>
      </c>
      <c r="V110" s="57">
        <f>SUM(P110/U110)*100</f>
        <v>100</v>
      </c>
      <c r="W110" s="57">
        <f>SUM(T110/U110)*100</f>
        <v>0</v>
      </c>
      <c r="X110" s="1"/>
    </row>
    <row r="111" spans="1:24" ht="23.25">
      <c r="A111" s="1"/>
      <c r="B111" s="50"/>
      <c r="C111" s="67"/>
      <c r="D111" s="67"/>
      <c r="E111" s="67"/>
      <c r="F111" s="67"/>
      <c r="G111" s="67"/>
      <c r="H111" s="67"/>
      <c r="I111" s="52"/>
      <c r="J111" s="52" t="s">
        <v>45</v>
      </c>
      <c r="K111" s="53"/>
      <c r="L111" s="22">
        <f t="shared" si="39"/>
        <v>2995.067</v>
      </c>
      <c r="M111" s="22">
        <f t="shared" si="39"/>
        <v>99.228</v>
      </c>
      <c r="N111" s="22">
        <f t="shared" si="39"/>
        <v>618.886</v>
      </c>
      <c r="O111" s="22">
        <f t="shared" si="39"/>
        <v>0</v>
      </c>
      <c r="P111" s="24">
        <f>SUM(L111:O111)</f>
        <v>3713.181</v>
      </c>
      <c r="Q111" s="22">
        <f t="shared" si="40"/>
        <v>0</v>
      </c>
      <c r="R111" s="22">
        <f t="shared" si="40"/>
        <v>0</v>
      </c>
      <c r="S111" s="22">
        <f t="shared" si="40"/>
        <v>0</v>
      </c>
      <c r="T111" s="24">
        <f>SUM(Q111:S111)</f>
        <v>0</v>
      </c>
      <c r="U111" s="57">
        <f>P111+T111</f>
        <v>3713.181</v>
      </c>
      <c r="V111" s="57">
        <f>SUM(P111/U111)*100</f>
        <v>100</v>
      </c>
      <c r="W111" s="57">
        <f>SUM(T111/U111)*100</f>
        <v>0</v>
      </c>
      <c r="X111" s="1"/>
    </row>
    <row r="112" spans="1:24" ht="23.25">
      <c r="A112" s="1"/>
      <c r="B112" s="50"/>
      <c r="C112" s="67"/>
      <c r="D112" s="67"/>
      <c r="E112" s="67"/>
      <c r="F112" s="67"/>
      <c r="G112" s="67"/>
      <c r="H112" s="67"/>
      <c r="I112" s="52"/>
      <c r="J112" s="52" t="s">
        <v>46</v>
      </c>
      <c r="K112" s="53"/>
      <c r="L112" s="22">
        <f t="shared" si="39"/>
        <v>2071.2</v>
      </c>
      <c r="M112" s="22">
        <f t="shared" si="39"/>
        <v>76.309</v>
      </c>
      <c r="N112" s="22">
        <f t="shared" si="39"/>
        <v>992.041</v>
      </c>
      <c r="O112" s="22">
        <f t="shared" si="39"/>
        <v>0</v>
      </c>
      <c r="P112" s="24">
        <f>SUM(L112:O112)</f>
        <v>3139.55</v>
      </c>
      <c r="Q112" s="22">
        <f t="shared" si="40"/>
        <v>0</v>
      </c>
      <c r="R112" s="22">
        <f t="shared" si="40"/>
        <v>0</v>
      </c>
      <c r="S112" s="22">
        <f t="shared" si="40"/>
        <v>0</v>
      </c>
      <c r="T112" s="24">
        <f>SUM(Q112:S112)</f>
        <v>0</v>
      </c>
      <c r="U112" s="57">
        <f>P112+T112</f>
        <v>3139.55</v>
      </c>
      <c r="V112" s="57">
        <f>SUM(P112/U112)*100</f>
        <v>100</v>
      </c>
      <c r="W112" s="57">
        <f>SUM(T112/U112)*100</f>
        <v>0</v>
      </c>
      <c r="X112" s="1"/>
    </row>
    <row r="113" spans="1:24" ht="23.25">
      <c r="A113" s="1"/>
      <c r="B113" s="50"/>
      <c r="C113" s="67"/>
      <c r="D113" s="67"/>
      <c r="E113" s="67"/>
      <c r="F113" s="67"/>
      <c r="G113" s="67"/>
      <c r="H113" s="67"/>
      <c r="I113" s="52"/>
      <c r="J113" s="52" t="s">
        <v>47</v>
      </c>
      <c r="K113" s="53"/>
      <c r="L113" s="57">
        <f>SUM(L112/L110)*100</f>
        <v>69.15371175335977</v>
      </c>
      <c r="M113" s="57">
        <f aca="true" t="shared" si="41" ref="M113:U113">SUM(M112/M110)*100</f>
        <v>76.90268875720562</v>
      </c>
      <c r="N113" s="57">
        <f t="shared" si="41"/>
        <v>160.29462615085816</v>
      </c>
      <c r="O113" s="57"/>
      <c r="P113" s="57">
        <f t="shared" si="41"/>
        <v>84.55149371926657</v>
      </c>
      <c r="Q113" s="57"/>
      <c r="R113" s="57"/>
      <c r="S113" s="57"/>
      <c r="T113" s="57"/>
      <c r="U113" s="57">
        <f t="shared" si="41"/>
        <v>84.55149371926657</v>
      </c>
      <c r="V113" s="57"/>
      <c r="W113" s="57"/>
      <c r="X113" s="1"/>
    </row>
    <row r="114" spans="1:24" ht="23.25">
      <c r="A114" s="1"/>
      <c r="B114" s="50"/>
      <c r="C114" s="50"/>
      <c r="D114" s="50"/>
      <c r="E114" s="50"/>
      <c r="F114" s="50"/>
      <c r="G114" s="50"/>
      <c r="H114" s="50"/>
      <c r="I114" s="51"/>
      <c r="J114" s="52" t="s">
        <v>48</v>
      </c>
      <c r="K114" s="53"/>
      <c r="L114" s="57">
        <f>SUM(L112/L111)*100</f>
        <v>69.15371175335977</v>
      </c>
      <c r="M114" s="57">
        <f aca="true" t="shared" si="42" ref="M114:U114">SUM(M112/M111)*100</f>
        <v>76.90268875720562</v>
      </c>
      <c r="N114" s="57">
        <f t="shared" si="42"/>
        <v>160.29462615085816</v>
      </c>
      <c r="O114" s="57"/>
      <c r="P114" s="57">
        <f t="shared" si="42"/>
        <v>84.55149371926657</v>
      </c>
      <c r="Q114" s="57"/>
      <c r="R114" s="57"/>
      <c r="S114" s="57"/>
      <c r="T114" s="57"/>
      <c r="U114" s="57">
        <f t="shared" si="42"/>
        <v>84.55149371926657</v>
      </c>
      <c r="V114" s="57"/>
      <c r="W114" s="57"/>
      <c r="X114" s="1"/>
    </row>
    <row r="115" spans="1:24" ht="23.25">
      <c r="A115" s="1"/>
      <c r="B115" s="50"/>
      <c r="C115" s="50"/>
      <c r="D115" s="50"/>
      <c r="E115" s="50"/>
      <c r="F115" s="50"/>
      <c r="G115" s="50"/>
      <c r="H115" s="50"/>
      <c r="I115" s="51"/>
      <c r="J115" s="52"/>
      <c r="K115" s="53"/>
      <c r="L115" s="57"/>
      <c r="M115" s="24"/>
      <c r="N115" s="57"/>
      <c r="O115" s="24"/>
      <c r="P115" s="24"/>
      <c r="Q115" s="57"/>
      <c r="R115" s="57"/>
      <c r="S115" s="57"/>
      <c r="T115" s="24"/>
      <c r="U115" s="24"/>
      <c r="V115" s="24"/>
      <c r="W115" s="24"/>
      <c r="X115" s="1"/>
    </row>
    <row r="116" spans="1:24" ht="23.25">
      <c r="A116" s="1"/>
      <c r="B116" s="50"/>
      <c r="C116" s="50"/>
      <c r="D116" s="50"/>
      <c r="E116" s="50"/>
      <c r="F116" s="50"/>
      <c r="G116" s="50"/>
      <c r="H116" s="72" t="s">
        <v>57</v>
      </c>
      <c r="I116" s="51"/>
      <c r="J116" s="52" t="s">
        <v>58</v>
      </c>
      <c r="K116" s="53"/>
      <c r="L116" s="57"/>
      <c r="M116" s="24"/>
      <c r="N116" s="57"/>
      <c r="O116" s="24"/>
      <c r="P116" s="24"/>
      <c r="Q116" s="57"/>
      <c r="R116" s="57"/>
      <c r="S116" s="57"/>
      <c r="T116" s="24"/>
      <c r="U116" s="24"/>
      <c r="V116" s="24"/>
      <c r="W116" s="24"/>
      <c r="X116" s="1"/>
    </row>
    <row r="117" spans="1:24" ht="23.25">
      <c r="A117" s="1"/>
      <c r="B117" s="50"/>
      <c r="C117" s="50"/>
      <c r="D117" s="50"/>
      <c r="E117" s="50"/>
      <c r="F117" s="50"/>
      <c r="G117" s="50"/>
      <c r="H117" s="50"/>
      <c r="I117" s="51"/>
      <c r="J117" s="52" t="s">
        <v>62</v>
      </c>
      <c r="K117" s="53"/>
      <c r="L117" s="57">
        <v>2995.067</v>
      </c>
      <c r="M117" s="24">
        <v>99.228</v>
      </c>
      <c r="N117" s="57">
        <v>618.886</v>
      </c>
      <c r="O117" s="24"/>
      <c r="P117" s="24">
        <f>SUM(L117:O117)</f>
        <v>3713.181</v>
      </c>
      <c r="Q117" s="57"/>
      <c r="R117" s="57"/>
      <c r="S117" s="57"/>
      <c r="T117" s="24">
        <f>SUM(Q117:S117)</f>
        <v>0</v>
      </c>
      <c r="U117" s="57">
        <f>P117+T117</f>
        <v>3713.181</v>
      </c>
      <c r="V117" s="57">
        <f>SUM(P117/U117)*100</f>
        <v>100</v>
      </c>
      <c r="W117" s="57">
        <f>SUM(T117/U117)*100</f>
        <v>0</v>
      </c>
      <c r="X117" s="1"/>
    </row>
    <row r="118" spans="1:24" ht="23.25">
      <c r="A118" s="1"/>
      <c r="B118" s="50"/>
      <c r="C118" s="50"/>
      <c r="D118" s="50"/>
      <c r="E118" s="50"/>
      <c r="F118" s="50"/>
      <c r="G118" s="50"/>
      <c r="H118" s="50"/>
      <c r="I118" s="51"/>
      <c r="J118" s="52" t="s">
        <v>45</v>
      </c>
      <c r="K118" s="53"/>
      <c r="L118" s="57">
        <v>2995.067</v>
      </c>
      <c r="M118" s="24">
        <v>99.228</v>
      </c>
      <c r="N118" s="57">
        <v>618.886</v>
      </c>
      <c r="O118" s="24"/>
      <c r="P118" s="24">
        <f>SUM(L118:O118)</f>
        <v>3713.181</v>
      </c>
      <c r="Q118" s="57"/>
      <c r="R118" s="57"/>
      <c r="S118" s="57"/>
      <c r="T118" s="24">
        <f>SUM(Q118:S118)</f>
        <v>0</v>
      </c>
      <c r="U118" s="57">
        <f>P118+T118</f>
        <v>3713.181</v>
      </c>
      <c r="V118" s="57">
        <f>SUM(P118/U118)*100</f>
        <v>100</v>
      </c>
      <c r="W118" s="57">
        <f>SUM(T118/U118)*100</f>
        <v>0</v>
      </c>
      <c r="X118" s="1"/>
    </row>
    <row r="119" spans="1:24" ht="23.25">
      <c r="A119" s="1"/>
      <c r="B119" s="50"/>
      <c r="C119" s="50"/>
      <c r="D119" s="50"/>
      <c r="E119" s="50"/>
      <c r="F119" s="50"/>
      <c r="G119" s="50"/>
      <c r="H119" s="50"/>
      <c r="I119" s="51"/>
      <c r="J119" s="52" t="s">
        <v>46</v>
      </c>
      <c r="K119" s="53"/>
      <c r="L119" s="57">
        <v>2071.2</v>
      </c>
      <c r="M119" s="24">
        <v>76.309</v>
      </c>
      <c r="N119" s="57">
        <v>992.041</v>
      </c>
      <c r="O119" s="24"/>
      <c r="P119" s="24">
        <f>SUM(L119:O119)</f>
        <v>3139.55</v>
      </c>
      <c r="Q119" s="57"/>
      <c r="R119" s="57"/>
      <c r="S119" s="57"/>
      <c r="T119" s="24">
        <f>SUM(Q119:S119)</f>
        <v>0</v>
      </c>
      <c r="U119" s="57">
        <f>P119+T119</f>
        <v>3139.55</v>
      </c>
      <c r="V119" s="57">
        <f>SUM(P119/U119)*100</f>
        <v>100</v>
      </c>
      <c r="W119" s="57">
        <f>SUM(T119/U119)*100</f>
        <v>0</v>
      </c>
      <c r="X119" s="1"/>
    </row>
    <row r="120" spans="1:24" ht="23.25">
      <c r="A120" s="1"/>
      <c r="B120" s="50"/>
      <c r="C120" s="50"/>
      <c r="D120" s="50"/>
      <c r="E120" s="50"/>
      <c r="F120" s="50"/>
      <c r="G120" s="50"/>
      <c r="H120" s="50"/>
      <c r="I120" s="51"/>
      <c r="J120" s="52" t="s">
        <v>47</v>
      </c>
      <c r="K120" s="53"/>
      <c r="L120" s="57">
        <f>SUM(L119/L117)*100</f>
        <v>69.15371175335977</v>
      </c>
      <c r="M120" s="57">
        <f aca="true" t="shared" si="43" ref="M120:U120">SUM(M119/M117)*100</f>
        <v>76.90268875720562</v>
      </c>
      <c r="N120" s="57">
        <f t="shared" si="43"/>
        <v>160.29462615085816</v>
      </c>
      <c r="O120" s="57"/>
      <c r="P120" s="57">
        <f t="shared" si="43"/>
        <v>84.55149371926657</v>
      </c>
      <c r="Q120" s="57"/>
      <c r="R120" s="57"/>
      <c r="S120" s="57"/>
      <c r="T120" s="57"/>
      <c r="U120" s="57">
        <f t="shared" si="43"/>
        <v>84.55149371926657</v>
      </c>
      <c r="V120" s="57"/>
      <c r="W120" s="57"/>
      <c r="X120" s="1"/>
    </row>
    <row r="121" spans="1:24" ht="23.25">
      <c r="A121" s="1"/>
      <c r="B121" s="50"/>
      <c r="C121" s="50"/>
      <c r="D121" s="50"/>
      <c r="E121" s="50"/>
      <c r="F121" s="50"/>
      <c r="G121" s="50"/>
      <c r="H121" s="50"/>
      <c r="I121" s="51"/>
      <c r="J121" s="52" t="s">
        <v>48</v>
      </c>
      <c r="K121" s="53"/>
      <c r="L121" s="57">
        <f>SUM(L119/L118)*100</f>
        <v>69.15371175335977</v>
      </c>
      <c r="M121" s="57">
        <f aca="true" t="shared" si="44" ref="M121:U121">SUM(M119/M118)*100</f>
        <v>76.90268875720562</v>
      </c>
      <c r="N121" s="57">
        <f t="shared" si="44"/>
        <v>160.29462615085816</v>
      </c>
      <c r="O121" s="57"/>
      <c r="P121" s="57">
        <f t="shared" si="44"/>
        <v>84.55149371926657</v>
      </c>
      <c r="Q121" s="57"/>
      <c r="R121" s="57"/>
      <c r="S121" s="57"/>
      <c r="T121" s="57"/>
      <c r="U121" s="57">
        <f t="shared" si="44"/>
        <v>84.55149371926657</v>
      </c>
      <c r="V121" s="57"/>
      <c r="W121" s="57"/>
      <c r="X121" s="1"/>
    </row>
    <row r="122" spans="1:24" ht="23.25">
      <c r="A122" s="1"/>
      <c r="B122" s="58"/>
      <c r="C122" s="59"/>
      <c r="D122" s="59"/>
      <c r="E122" s="59"/>
      <c r="F122" s="59"/>
      <c r="G122" s="59"/>
      <c r="H122" s="59"/>
      <c r="I122" s="52"/>
      <c r="J122" s="52"/>
      <c r="K122" s="53"/>
      <c r="L122" s="22"/>
      <c r="M122" s="22"/>
      <c r="N122" s="22"/>
      <c r="O122" s="22"/>
      <c r="P122" s="22"/>
      <c r="Q122" s="22"/>
      <c r="R122" s="22"/>
      <c r="S122" s="22"/>
      <c r="T122" s="22"/>
      <c r="U122" s="22"/>
      <c r="V122" s="22"/>
      <c r="W122" s="22"/>
      <c r="X122" s="1"/>
    </row>
    <row r="123" spans="1:24" ht="23.25">
      <c r="A123" s="1"/>
      <c r="B123" s="72" t="s">
        <v>68</v>
      </c>
      <c r="C123" s="50"/>
      <c r="D123" s="50"/>
      <c r="E123" s="50"/>
      <c r="F123" s="50"/>
      <c r="G123" s="50"/>
      <c r="H123" s="50"/>
      <c r="I123" s="51"/>
      <c r="J123" s="52" t="s">
        <v>69</v>
      </c>
      <c r="K123" s="53"/>
      <c r="L123" s="57"/>
      <c r="M123" s="24"/>
      <c r="N123" s="57"/>
      <c r="O123" s="24"/>
      <c r="P123" s="24"/>
      <c r="Q123" s="57"/>
      <c r="R123" s="57"/>
      <c r="S123" s="57"/>
      <c r="T123" s="24"/>
      <c r="U123" s="24"/>
      <c r="V123" s="24"/>
      <c r="W123" s="24"/>
      <c r="X123" s="1"/>
    </row>
    <row r="124" spans="1:24" ht="23.25">
      <c r="A124" s="1"/>
      <c r="B124" s="50"/>
      <c r="C124" s="50"/>
      <c r="D124" s="50"/>
      <c r="E124" s="50"/>
      <c r="F124" s="50"/>
      <c r="G124" s="50"/>
      <c r="H124" s="50"/>
      <c r="I124" s="51"/>
      <c r="J124" s="52" t="s">
        <v>44</v>
      </c>
      <c r="K124" s="53"/>
      <c r="L124" s="57">
        <f aca="true" t="shared" si="45" ref="L124:O126">L131+L177</f>
        <v>85261.769</v>
      </c>
      <c r="M124" s="57">
        <f t="shared" si="45"/>
        <v>103932.623</v>
      </c>
      <c r="N124" s="57">
        <f t="shared" si="45"/>
        <v>50063.373999999996</v>
      </c>
      <c r="O124" s="57">
        <f t="shared" si="45"/>
        <v>0</v>
      </c>
      <c r="P124" s="24">
        <f>SUM(L124:O124)</f>
        <v>239257.766</v>
      </c>
      <c r="Q124" s="57">
        <f aca="true" t="shared" si="46" ref="Q124:S126">Q131+Q177</f>
        <v>15000</v>
      </c>
      <c r="R124" s="57">
        <f t="shared" si="46"/>
        <v>0</v>
      </c>
      <c r="S124" s="57">
        <f t="shared" si="46"/>
        <v>0</v>
      </c>
      <c r="T124" s="24">
        <f>SUM(Q124:S124)</f>
        <v>15000</v>
      </c>
      <c r="U124" s="57">
        <f>P124+T124</f>
        <v>254257.766</v>
      </c>
      <c r="V124" s="57">
        <f>SUM(P124/U124)*100</f>
        <v>94.10047518469898</v>
      </c>
      <c r="W124" s="57">
        <f>SUM(T124/U124)*100</f>
        <v>5.89952481530102</v>
      </c>
      <c r="X124" s="1"/>
    </row>
    <row r="125" spans="1:24" ht="23.25">
      <c r="A125" s="1"/>
      <c r="B125" s="50"/>
      <c r="C125" s="50"/>
      <c r="D125" s="50"/>
      <c r="E125" s="50"/>
      <c r="F125" s="50"/>
      <c r="G125" s="50"/>
      <c r="H125" s="50"/>
      <c r="I125" s="51"/>
      <c r="J125" s="52" t="s">
        <v>45</v>
      </c>
      <c r="K125" s="53"/>
      <c r="L125" s="57">
        <f t="shared" si="45"/>
        <v>83761.769</v>
      </c>
      <c r="M125" s="57">
        <f t="shared" si="45"/>
        <v>98548.823</v>
      </c>
      <c r="N125" s="57">
        <f t="shared" si="45"/>
        <v>40472.174</v>
      </c>
      <c r="O125" s="57">
        <f t="shared" si="45"/>
        <v>0</v>
      </c>
      <c r="P125" s="24">
        <f>SUM(L125:O125)</f>
        <v>222782.766</v>
      </c>
      <c r="Q125" s="57">
        <f t="shared" si="46"/>
        <v>25465</v>
      </c>
      <c r="R125" s="57">
        <f t="shared" si="46"/>
        <v>0</v>
      </c>
      <c r="S125" s="57">
        <f t="shared" si="46"/>
        <v>0</v>
      </c>
      <c r="T125" s="24">
        <f>SUM(Q125:S125)</f>
        <v>25465</v>
      </c>
      <c r="U125" s="57">
        <f>P125+T125</f>
        <v>248247.766</v>
      </c>
      <c r="V125" s="57">
        <f>SUM(P125/U125)*100</f>
        <v>89.74210305683073</v>
      </c>
      <c r="W125" s="57">
        <f>SUM(T125/U125)*100</f>
        <v>10.25789694316927</v>
      </c>
      <c r="X125" s="1"/>
    </row>
    <row r="126" spans="1:24" ht="23.25">
      <c r="A126" s="1"/>
      <c r="B126" s="50"/>
      <c r="C126" s="50"/>
      <c r="D126" s="50"/>
      <c r="E126" s="50"/>
      <c r="F126" s="50"/>
      <c r="G126" s="50"/>
      <c r="H126" s="50"/>
      <c r="I126" s="51"/>
      <c r="J126" s="52" t="s">
        <v>70</v>
      </c>
      <c r="K126" s="53"/>
      <c r="L126" s="57">
        <f t="shared" si="45"/>
        <v>83584.785</v>
      </c>
      <c r="M126" s="57">
        <f t="shared" si="45"/>
        <v>82905.226</v>
      </c>
      <c r="N126" s="57">
        <f t="shared" si="45"/>
        <v>23171.397</v>
      </c>
      <c r="O126" s="57">
        <f t="shared" si="45"/>
        <v>0</v>
      </c>
      <c r="P126" s="24">
        <f>SUM(L126:O126)</f>
        <v>189661.408</v>
      </c>
      <c r="Q126" s="57">
        <f t="shared" si="46"/>
        <v>15956.508</v>
      </c>
      <c r="R126" s="57">
        <f t="shared" si="46"/>
        <v>0</v>
      </c>
      <c r="S126" s="57">
        <f t="shared" si="46"/>
        <v>0</v>
      </c>
      <c r="T126" s="24">
        <f>SUM(Q126:S126)</f>
        <v>15956.508</v>
      </c>
      <c r="U126" s="57">
        <f>P126+T126</f>
        <v>205617.916</v>
      </c>
      <c r="V126" s="57">
        <f>SUM(P126/U126)*100</f>
        <v>92.23972875982265</v>
      </c>
      <c r="W126" s="57">
        <f>SUM(T126/U126)*100</f>
        <v>7.76027124017734</v>
      </c>
      <c r="X126" s="1"/>
    </row>
    <row r="127" spans="1:24" ht="23.25">
      <c r="A127" s="1"/>
      <c r="B127" s="58"/>
      <c r="C127" s="58"/>
      <c r="D127" s="58"/>
      <c r="E127" s="58"/>
      <c r="F127" s="58"/>
      <c r="G127" s="58"/>
      <c r="H127" s="58"/>
      <c r="I127" s="51"/>
      <c r="J127" s="52" t="s">
        <v>71</v>
      </c>
      <c r="K127" s="53"/>
      <c r="L127" s="57">
        <f>SUM(L126/L124)*100</f>
        <v>98.03313487431863</v>
      </c>
      <c r="M127" s="57">
        <f aca="true" t="shared" si="47" ref="M127:U127">SUM(M126/M124)*100</f>
        <v>79.76824177717519</v>
      </c>
      <c r="N127" s="57">
        <f t="shared" si="47"/>
        <v>46.28412979117229</v>
      </c>
      <c r="O127" s="57"/>
      <c r="P127" s="57">
        <f t="shared" si="47"/>
        <v>79.27074266839054</v>
      </c>
      <c r="Q127" s="57">
        <f t="shared" si="47"/>
        <v>106.37672</v>
      </c>
      <c r="R127" s="57"/>
      <c r="S127" s="57"/>
      <c r="T127" s="57">
        <f t="shared" si="47"/>
        <v>106.37672</v>
      </c>
      <c r="U127" s="57">
        <f t="shared" si="47"/>
        <v>80.86986652749871</v>
      </c>
      <c r="V127" s="57"/>
      <c r="W127" s="57"/>
      <c r="X127" s="1"/>
    </row>
    <row r="128" spans="1:24" ht="23.25">
      <c r="A128" s="1"/>
      <c r="B128" s="58"/>
      <c r="C128" s="59"/>
      <c r="D128" s="59"/>
      <c r="E128" s="59"/>
      <c r="F128" s="59"/>
      <c r="G128" s="59"/>
      <c r="H128" s="59"/>
      <c r="I128" s="52"/>
      <c r="J128" s="52" t="s">
        <v>48</v>
      </c>
      <c r="K128" s="53"/>
      <c r="L128" s="57">
        <f>SUM(L126/L125)*100</f>
        <v>99.78870551313214</v>
      </c>
      <c r="M128" s="57">
        <f aca="true" t="shared" si="48" ref="M128:U128">SUM(M126/M125)*100</f>
        <v>84.12604379861543</v>
      </c>
      <c r="N128" s="57">
        <f t="shared" si="48"/>
        <v>57.252662038861565</v>
      </c>
      <c r="O128" s="57"/>
      <c r="P128" s="57">
        <f t="shared" si="48"/>
        <v>85.13289039601923</v>
      </c>
      <c r="Q128" s="57">
        <f t="shared" si="48"/>
        <v>62.66054584724131</v>
      </c>
      <c r="R128" s="57"/>
      <c r="S128" s="57"/>
      <c r="T128" s="57">
        <f t="shared" si="48"/>
        <v>62.66054584724131</v>
      </c>
      <c r="U128" s="57">
        <f t="shared" si="48"/>
        <v>82.82770045149167</v>
      </c>
      <c r="V128" s="57"/>
      <c r="W128" s="57"/>
      <c r="X128" s="1"/>
    </row>
    <row r="129" spans="1:24" ht="23.25">
      <c r="A129" s="1"/>
      <c r="B129" s="58"/>
      <c r="C129" s="58"/>
      <c r="D129" s="58"/>
      <c r="E129" s="58"/>
      <c r="F129" s="58"/>
      <c r="G129" s="58"/>
      <c r="H129" s="58"/>
      <c r="I129" s="51"/>
      <c r="J129" s="52"/>
      <c r="K129" s="53"/>
      <c r="L129" s="57"/>
      <c r="M129" s="24"/>
      <c r="N129" s="57"/>
      <c r="O129" s="24"/>
      <c r="P129" s="24"/>
      <c r="Q129" s="57"/>
      <c r="R129" s="57"/>
      <c r="S129" s="57"/>
      <c r="T129" s="24"/>
      <c r="U129" s="24"/>
      <c r="V129" s="24"/>
      <c r="W129" s="24"/>
      <c r="X129" s="1"/>
    </row>
    <row r="130" spans="1:24" ht="23.25">
      <c r="A130" s="1"/>
      <c r="B130" s="58"/>
      <c r="C130" s="74" t="s">
        <v>49</v>
      </c>
      <c r="D130" s="58"/>
      <c r="E130" s="58"/>
      <c r="F130" s="58"/>
      <c r="G130" s="58"/>
      <c r="H130" s="58"/>
      <c r="I130" s="51"/>
      <c r="J130" s="52" t="s">
        <v>50</v>
      </c>
      <c r="K130" s="53"/>
      <c r="L130" s="57"/>
      <c r="M130" s="24"/>
      <c r="N130" s="57"/>
      <c r="O130" s="24"/>
      <c r="P130" s="24"/>
      <c r="Q130" s="57"/>
      <c r="R130" s="57"/>
      <c r="S130" s="57"/>
      <c r="T130" s="24"/>
      <c r="U130" s="24"/>
      <c r="V130" s="24"/>
      <c r="W130" s="24"/>
      <c r="X130" s="1"/>
    </row>
    <row r="131" spans="1:24" ht="23.25">
      <c r="A131" s="1"/>
      <c r="B131" s="58"/>
      <c r="C131" s="58"/>
      <c r="D131" s="58"/>
      <c r="E131" s="58"/>
      <c r="F131" s="58"/>
      <c r="G131" s="58"/>
      <c r="H131" s="58"/>
      <c r="I131" s="51"/>
      <c r="J131" s="52" t="s">
        <v>44</v>
      </c>
      <c r="K131" s="53"/>
      <c r="L131" s="57">
        <f aca="true" t="shared" si="49" ref="L131:O133">L169</f>
        <v>5262.847</v>
      </c>
      <c r="M131" s="57">
        <f t="shared" si="49"/>
        <v>110.807</v>
      </c>
      <c r="N131" s="57">
        <f t="shared" si="49"/>
        <v>182.844</v>
      </c>
      <c r="O131" s="57">
        <f t="shared" si="49"/>
        <v>0</v>
      </c>
      <c r="P131" s="24">
        <f>SUM(L131:O131)</f>
        <v>5556.498</v>
      </c>
      <c r="Q131" s="57">
        <f aca="true" t="shared" si="50" ref="Q131:S133">Q169</f>
        <v>0</v>
      </c>
      <c r="R131" s="57">
        <f t="shared" si="50"/>
        <v>0</v>
      </c>
      <c r="S131" s="57">
        <f t="shared" si="50"/>
        <v>0</v>
      </c>
      <c r="T131" s="24">
        <f>SUM(Q131:S131)</f>
        <v>0</v>
      </c>
      <c r="U131" s="57">
        <f>P131+T131</f>
        <v>5556.498</v>
      </c>
      <c r="V131" s="57">
        <f>SUM(P131/U131)*100</f>
        <v>100</v>
      </c>
      <c r="W131" s="57">
        <f>SUM(T131/U131)*100</f>
        <v>0</v>
      </c>
      <c r="X131" s="1"/>
    </row>
    <row r="132" spans="1:24" ht="23.25">
      <c r="A132" s="1"/>
      <c r="B132" s="58"/>
      <c r="C132" s="58"/>
      <c r="D132" s="58"/>
      <c r="E132" s="58"/>
      <c r="F132" s="58"/>
      <c r="G132" s="58"/>
      <c r="H132" s="58"/>
      <c r="I132" s="51"/>
      <c r="J132" s="52" t="s">
        <v>45</v>
      </c>
      <c r="K132" s="53"/>
      <c r="L132" s="57">
        <f t="shared" si="49"/>
        <v>5262.848</v>
      </c>
      <c r="M132" s="57">
        <f t="shared" si="49"/>
        <v>110.807</v>
      </c>
      <c r="N132" s="57">
        <f t="shared" si="49"/>
        <v>151.409</v>
      </c>
      <c r="O132" s="57">
        <f t="shared" si="49"/>
        <v>0</v>
      </c>
      <c r="P132" s="24">
        <f>SUM(L132:O132)</f>
        <v>5525.063999999999</v>
      </c>
      <c r="Q132" s="57">
        <f t="shared" si="50"/>
        <v>0</v>
      </c>
      <c r="R132" s="57">
        <f t="shared" si="50"/>
        <v>0</v>
      </c>
      <c r="S132" s="57">
        <f t="shared" si="50"/>
        <v>0</v>
      </c>
      <c r="T132" s="24">
        <f>SUM(Q132:S132)</f>
        <v>0</v>
      </c>
      <c r="U132" s="57">
        <f>P132+T132</f>
        <v>5525.063999999999</v>
      </c>
      <c r="V132" s="57">
        <f>SUM(P132/U132)*100</f>
        <v>100</v>
      </c>
      <c r="W132" s="57">
        <f>SUM(T132/U132)*100</f>
        <v>0</v>
      </c>
      <c r="X132" s="1"/>
    </row>
    <row r="133" spans="1:24" ht="23.25">
      <c r="A133" s="1"/>
      <c r="B133" s="58"/>
      <c r="C133" s="58"/>
      <c r="D133" s="58"/>
      <c r="E133" s="58"/>
      <c r="F133" s="58"/>
      <c r="G133" s="58"/>
      <c r="H133" s="58"/>
      <c r="I133" s="51"/>
      <c r="J133" s="52" t="s">
        <v>46</v>
      </c>
      <c r="K133" s="53"/>
      <c r="L133" s="57">
        <f t="shared" si="49"/>
        <v>5085.865</v>
      </c>
      <c r="M133" s="57">
        <f t="shared" si="49"/>
        <v>50.356</v>
      </c>
      <c r="N133" s="57">
        <f t="shared" si="49"/>
        <v>77.514</v>
      </c>
      <c r="O133" s="57">
        <f t="shared" si="49"/>
        <v>0</v>
      </c>
      <c r="P133" s="24">
        <f>SUM(L133:O133)</f>
        <v>5213.735</v>
      </c>
      <c r="Q133" s="57">
        <f t="shared" si="50"/>
        <v>0</v>
      </c>
      <c r="R133" s="57">
        <f t="shared" si="50"/>
        <v>0</v>
      </c>
      <c r="S133" s="57">
        <f t="shared" si="50"/>
        <v>0</v>
      </c>
      <c r="T133" s="24">
        <f>SUM(Q133:S133)</f>
        <v>0</v>
      </c>
      <c r="U133" s="57">
        <f>P133+T133</f>
        <v>5213.735</v>
      </c>
      <c r="V133" s="57">
        <f>SUM(P133/U133)*100</f>
        <v>100</v>
      </c>
      <c r="W133" s="57">
        <f>SUM(T133/U133)*100</f>
        <v>0</v>
      </c>
      <c r="X133" s="1"/>
    </row>
    <row r="134" spans="1:24" ht="23.25">
      <c r="A134" s="1"/>
      <c r="B134" s="58"/>
      <c r="C134" s="58"/>
      <c r="D134" s="58"/>
      <c r="E134" s="58"/>
      <c r="F134" s="58"/>
      <c r="G134" s="58"/>
      <c r="H134" s="58"/>
      <c r="I134" s="51"/>
      <c r="J134" s="52"/>
      <c r="K134" s="53"/>
      <c r="L134" s="57"/>
      <c r="M134" s="24"/>
      <c r="N134" s="57"/>
      <c r="O134" s="24"/>
      <c r="P134" s="24"/>
      <c r="Q134" s="57"/>
      <c r="R134" s="57"/>
      <c r="S134" s="57"/>
      <c r="T134" s="24"/>
      <c r="U134" s="24"/>
      <c r="V134" s="24"/>
      <c r="W134" s="24"/>
      <c r="X134" s="1"/>
    </row>
    <row r="135" spans="1:24" ht="23.25">
      <c r="A135" s="1"/>
      <c r="B135" s="68"/>
      <c r="C135" s="68"/>
      <c r="D135" s="68"/>
      <c r="E135" s="68"/>
      <c r="F135" s="68"/>
      <c r="G135" s="68"/>
      <c r="H135" s="68"/>
      <c r="I135" s="61"/>
      <c r="J135" s="62"/>
      <c r="K135" s="63"/>
      <c r="L135" s="64"/>
      <c r="M135" s="65"/>
      <c r="N135" s="64"/>
      <c r="O135" s="65"/>
      <c r="P135" s="65"/>
      <c r="Q135" s="64"/>
      <c r="R135" s="64"/>
      <c r="S135" s="64"/>
      <c r="T135" s="65"/>
      <c r="U135" s="65"/>
      <c r="V135" s="65"/>
      <c r="W135" s="65"/>
      <c r="X135" s="1"/>
    </row>
    <row r="136" spans="1:24" ht="23.2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23.25">
      <c r="A137" s="1"/>
      <c r="B137" s="1"/>
      <c r="C137" s="1"/>
      <c r="D137" s="1"/>
      <c r="E137" s="1"/>
      <c r="F137" s="1"/>
      <c r="G137" s="1"/>
      <c r="H137" s="1"/>
      <c r="I137" s="1"/>
      <c r="J137" s="1"/>
      <c r="K137" s="1"/>
      <c r="L137" s="1"/>
      <c r="M137" s="1"/>
      <c r="N137" s="1"/>
      <c r="O137" s="1"/>
      <c r="P137" s="1"/>
      <c r="Q137" s="1"/>
      <c r="R137" s="1"/>
      <c r="S137" s="1"/>
      <c r="T137" s="5"/>
      <c r="U137" s="5"/>
      <c r="V137" s="5"/>
      <c r="W137" s="5" t="s">
        <v>93</v>
      </c>
      <c r="X137" s="1"/>
    </row>
    <row r="138" spans="1:24" ht="23.25">
      <c r="A138" s="1"/>
      <c r="B138" s="9"/>
      <c r="C138" s="10" t="s">
        <v>3</v>
      </c>
      <c r="D138" s="10"/>
      <c r="E138" s="10"/>
      <c r="F138" s="10"/>
      <c r="G138" s="10"/>
      <c r="H138" s="10"/>
      <c r="I138" s="11"/>
      <c r="J138" s="12"/>
      <c r="K138" s="13"/>
      <c r="L138" s="14" t="s">
        <v>4</v>
      </c>
      <c r="M138" s="14"/>
      <c r="N138" s="14"/>
      <c r="O138" s="14"/>
      <c r="P138" s="14"/>
      <c r="Q138" s="15" t="s">
        <v>5</v>
      </c>
      <c r="R138" s="14"/>
      <c r="S138" s="14"/>
      <c r="T138" s="16"/>
      <c r="U138" s="14" t="s">
        <v>6</v>
      </c>
      <c r="V138" s="14"/>
      <c r="W138" s="17"/>
      <c r="X138" s="1"/>
    </row>
    <row r="139" spans="1:24" ht="23.25">
      <c r="A139" s="1"/>
      <c r="B139" s="18" t="s">
        <v>7</v>
      </c>
      <c r="C139" s="19" t="s">
        <v>8</v>
      </c>
      <c r="D139" s="19"/>
      <c r="E139" s="19"/>
      <c r="F139" s="19"/>
      <c r="G139" s="19"/>
      <c r="H139" s="2"/>
      <c r="I139" s="20"/>
      <c r="J139" s="21"/>
      <c r="K139" s="22"/>
      <c r="L139" s="23"/>
      <c r="M139" s="24"/>
      <c r="N139" s="25"/>
      <c r="O139" s="26"/>
      <c r="P139" s="27"/>
      <c r="Q139" s="28"/>
      <c r="R139" s="23"/>
      <c r="S139" s="29"/>
      <c r="T139" s="27"/>
      <c r="U139" s="27"/>
      <c r="V139" s="30" t="s">
        <v>9</v>
      </c>
      <c r="W139" s="31"/>
      <c r="X139" s="1"/>
    </row>
    <row r="140" spans="1:24" ht="23.25">
      <c r="A140" s="1"/>
      <c r="B140" s="32" t="s">
        <v>10</v>
      </c>
      <c r="C140" s="33"/>
      <c r="D140" s="33"/>
      <c r="E140" s="33"/>
      <c r="F140" s="33"/>
      <c r="G140" s="33"/>
      <c r="H140" s="33"/>
      <c r="I140" s="20"/>
      <c r="J140" s="34" t="s">
        <v>11</v>
      </c>
      <c r="K140" s="22"/>
      <c r="L140" s="35" t="s">
        <v>12</v>
      </c>
      <c r="M140" s="36" t="s">
        <v>13</v>
      </c>
      <c r="N140" s="37" t="s">
        <v>12</v>
      </c>
      <c r="O140" s="26" t="s">
        <v>14</v>
      </c>
      <c r="P140" s="24"/>
      <c r="Q140" s="38" t="s">
        <v>15</v>
      </c>
      <c r="R140" s="35" t="s">
        <v>16</v>
      </c>
      <c r="S140" s="29" t="s">
        <v>17</v>
      </c>
      <c r="T140" s="27"/>
      <c r="U140" s="27"/>
      <c r="V140" s="27"/>
      <c r="W140" s="36"/>
      <c r="X140" s="1"/>
    </row>
    <row r="141" spans="1:24" ht="23.25">
      <c r="A141" s="1"/>
      <c r="B141" s="32" t="s">
        <v>18</v>
      </c>
      <c r="C141" s="32" t="s">
        <v>19</v>
      </c>
      <c r="D141" s="32" t="s">
        <v>20</v>
      </c>
      <c r="E141" s="32" t="s">
        <v>21</v>
      </c>
      <c r="F141" s="32" t="s">
        <v>22</v>
      </c>
      <c r="G141" s="32" t="s">
        <v>23</v>
      </c>
      <c r="H141" s="32" t="s">
        <v>24</v>
      </c>
      <c r="I141" s="20"/>
      <c r="J141" s="34"/>
      <c r="K141" s="22"/>
      <c r="L141" s="35" t="s">
        <v>25</v>
      </c>
      <c r="M141" s="36" t="s">
        <v>26</v>
      </c>
      <c r="N141" s="37" t="s">
        <v>27</v>
      </c>
      <c r="O141" s="26" t="s">
        <v>28</v>
      </c>
      <c r="P141" s="36" t="s">
        <v>29</v>
      </c>
      <c r="Q141" s="38" t="s">
        <v>30</v>
      </c>
      <c r="R141" s="35" t="s">
        <v>31</v>
      </c>
      <c r="S141" s="29" t="s">
        <v>32</v>
      </c>
      <c r="T141" s="26" t="s">
        <v>29</v>
      </c>
      <c r="U141" s="26" t="s">
        <v>33</v>
      </c>
      <c r="V141" s="26" t="s">
        <v>34</v>
      </c>
      <c r="W141" s="36" t="s">
        <v>35</v>
      </c>
      <c r="X141" s="1"/>
    </row>
    <row r="142" spans="1:24" ht="23.25">
      <c r="A142" s="1"/>
      <c r="B142" s="39"/>
      <c r="C142" s="39"/>
      <c r="D142" s="39"/>
      <c r="E142" s="39"/>
      <c r="F142" s="39"/>
      <c r="G142" s="39"/>
      <c r="H142" s="39"/>
      <c r="I142" s="39"/>
      <c r="J142" s="40"/>
      <c r="K142" s="41"/>
      <c r="L142" s="42"/>
      <c r="M142" s="43"/>
      <c r="N142" s="44"/>
      <c r="O142" s="45"/>
      <c r="P142" s="46"/>
      <c r="Q142" s="47" t="s">
        <v>36</v>
      </c>
      <c r="R142" s="42"/>
      <c r="S142" s="48"/>
      <c r="T142" s="46"/>
      <c r="U142" s="46"/>
      <c r="V142" s="46"/>
      <c r="W142" s="49"/>
      <c r="X142" s="1"/>
    </row>
    <row r="143" spans="1:24" ht="23.25">
      <c r="A143" s="1"/>
      <c r="B143" s="50"/>
      <c r="C143" s="50"/>
      <c r="D143" s="50"/>
      <c r="E143" s="50"/>
      <c r="F143" s="50"/>
      <c r="G143" s="50"/>
      <c r="H143" s="50"/>
      <c r="I143" s="51"/>
      <c r="J143" s="52"/>
      <c r="K143" s="53"/>
      <c r="L143" s="23"/>
      <c r="M143" s="24"/>
      <c r="N143" s="25"/>
      <c r="O143" s="27"/>
      <c r="P143" s="27"/>
      <c r="Q143" s="28"/>
      <c r="R143" s="23"/>
      <c r="S143" s="54"/>
      <c r="T143" s="27"/>
      <c r="U143" s="27"/>
      <c r="V143" s="27"/>
      <c r="W143" s="24"/>
      <c r="X143" s="1"/>
    </row>
    <row r="144" spans="1:24" ht="23.25">
      <c r="A144" s="1"/>
      <c r="B144" s="72" t="s">
        <v>68</v>
      </c>
      <c r="C144" s="72" t="s">
        <v>49</v>
      </c>
      <c r="D144" s="50"/>
      <c r="E144" s="50"/>
      <c r="F144" s="50"/>
      <c r="G144" s="50"/>
      <c r="H144" s="50"/>
      <c r="I144" s="51"/>
      <c r="J144" s="55" t="s">
        <v>47</v>
      </c>
      <c r="K144" s="56"/>
      <c r="L144" s="57">
        <f>SUM(L133/L131)*100</f>
        <v>96.63714335605805</v>
      </c>
      <c r="M144" s="57">
        <f aca="true" t="shared" si="51" ref="M144:U144">SUM(M133/M131)*100</f>
        <v>45.4447823693449</v>
      </c>
      <c r="N144" s="57">
        <f t="shared" si="51"/>
        <v>42.393515783946974</v>
      </c>
      <c r="O144" s="57"/>
      <c r="P144" s="57">
        <f t="shared" si="51"/>
        <v>93.83131245615493</v>
      </c>
      <c r="Q144" s="57"/>
      <c r="R144" s="57"/>
      <c r="S144" s="57"/>
      <c r="T144" s="57"/>
      <c r="U144" s="57">
        <f t="shared" si="51"/>
        <v>93.83131245615493</v>
      </c>
      <c r="V144" s="57"/>
      <c r="W144" s="57"/>
      <c r="X144" s="1"/>
    </row>
    <row r="145" spans="1:24" ht="23.25">
      <c r="A145" s="1"/>
      <c r="B145" s="50"/>
      <c r="C145" s="50"/>
      <c r="D145" s="50"/>
      <c r="E145" s="50"/>
      <c r="F145" s="50"/>
      <c r="G145" s="50"/>
      <c r="H145" s="50"/>
      <c r="I145" s="51"/>
      <c r="J145" s="52" t="s">
        <v>48</v>
      </c>
      <c r="K145" s="53"/>
      <c r="L145" s="57">
        <f>SUM(L133/L132)*100</f>
        <v>96.63712499391964</v>
      </c>
      <c r="M145" s="57">
        <f aca="true" t="shared" si="52" ref="M145:U145">SUM(M133/M132)*100</f>
        <v>45.4447823693449</v>
      </c>
      <c r="N145" s="57">
        <f t="shared" si="52"/>
        <v>51.1951072921689</v>
      </c>
      <c r="O145" s="57"/>
      <c r="P145" s="57">
        <f t="shared" si="52"/>
        <v>94.36515124530685</v>
      </c>
      <c r="Q145" s="57"/>
      <c r="R145" s="57"/>
      <c r="S145" s="57"/>
      <c r="T145" s="57"/>
      <c r="U145" s="57">
        <f t="shared" si="52"/>
        <v>94.36515124530685</v>
      </c>
      <c r="V145" s="57"/>
      <c r="W145" s="57"/>
      <c r="X145" s="1"/>
    </row>
    <row r="146" spans="1:24" ht="23.25">
      <c r="A146" s="1"/>
      <c r="B146" s="50"/>
      <c r="C146" s="50"/>
      <c r="D146" s="50"/>
      <c r="E146" s="50"/>
      <c r="F146" s="50"/>
      <c r="G146" s="50"/>
      <c r="H146" s="50"/>
      <c r="I146" s="51"/>
      <c r="J146" s="52"/>
      <c r="K146" s="53"/>
      <c r="L146" s="57"/>
      <c r="M146" s="24"/>
      <c r="N146" s="57"/>
      <c r="O146" s="24"/>
      <c r="P146" s="24"/>
      <c r="Q146" s="57"/>
      <c r="R146" s="57"/>
      <c r="S146" s="57"/>
      <c r="T146" s="24"/>
      <c r="U146" s="24"/>
      <c r="V146" s="24"/>
      <c r="W146" s="24"/>
      <c r="X146" s="1"/>
    </row>
    <row r="147" spans="1:24" ht="23.25">
      <c r="A147" s="1"/>
      <c r="B147" s="50"/>
      <c r="C147" s="50"/>
      <c r="D147" s="72" t="s">
        <v>63</v>
      </c>
      <c r="E147" s="50"/>
      <c r="F147" s="50"/>
      <c r="G147" s="50"/>
      <c r="H147" s="50"/>
      <c r="I147" s="51"/>
      <c r="J147" s="52" t="s">
        <v>67</v>
      </c>
      <c r="K147" s="53"/>
      <c r="L147" s="57"/>
      <c r="M147" s="24"/>
      <c r="N147" s="57"/>
      <c r="O147" s="24"/>
      <c r="P147" s="24"/>
      <c r="Q147" s="57"/>
      <c r="R147" s="57"/>
      <c r="S147" s="57"/>
      <c r="T147" s="24"/>
      <c r="U147" s="24"/>
      <c r="V147" s="24"/>
      <c r="W147" s="24"/>
      <c r="X147" s="1"/>
    </row>
    <row r="148" spans="1:24" ht="23.25">
      <c r="A148" s="1"/>
      <c r="B148" s="50"/>
      <c r="C148" s="50"/>
      <c r="D148" s="50"/>
      <c r="E148" s="50"/>
      <c r="F148" s="50"/>
      <c r="G148" s="50"/>
      <c r="H148" s="50"/>
      <c r="I148" s="51"/>
      <c r="J148" s="52" t="s">
        <v>44</v>
      </c>
      <c r="K148" s="53"/>
      <c r="L148" s="57">
        <f aca="true" t="shared" si="53" ref="L148:O150">L169</f>
        <v>5262.847</v>
      </c>
      <c r="M148" s="57">
        <f t="shared" si="53"/>
        <v>110.807</v>
      </c>
      <c r="N148" s="57">
        <f t="shared" si="53"/>
        <v>182.844</v>
      </c>
      <c r="O148" s="57">
        <f t="shared" si="53"/>
        <v>0</v>
      </c>
      <c r="P148" s="24">
        <f>SUM(L148:O148)</f>
        <v>5556.498</v>
      </c>
      <c r="Q148" s="57">
        <f aca="true" t="shared" si="54" ref="Q148:S150">Q169</f>
        <v>0</v>
      </c>
      <c r="R148" s="57">
        <f t="shared" si="54"/>
        <v>0</v>
      </c>
      <c r="S148" s="57">
        <f t="shared" si="54"/>
        <v>0</v>
      </c>
      <c r="T148" s="24">
        <f>SUM(Q148:S148)</f>
        <v>0</v>
      </c>
      <c r="U148" s="57">
        <f>P148+T148</f>
        <v>5556.498</v>
      </c>
      <c r="V148" s="57">
        <f>SUM(P148/U148)*100</f>
        <v>100</v>
      </c>
      <c r="W148" s="57">
        <f>SUM(T148/U148)*100</f>
        <v>0</v>
      </c>
      <c r="X148" s="1"/>
    </row>
    <row r="149" spans="1:24" ht="23.25">
      <c r="A149" s="1"/>
      <c r="B149" s="50"/>
      <c r="C149" s="50"/>
      <c r="D149" s="50"/>
      <c r="E149" s="50"/>
      <c r="F149" s="50"/>
      <c r="G149" s="50"/>
      <c r="H149" s="50"/>
      <c r="I149" s="51"/>
      <c r="J149" s="52" t="s">
        <v>45</v>
      </c>
      <c r="K149" s="53"/>
      <c r="L149" s="57">
        <f t="shared" si="53"/>
        <v>5262.848</v>
      </c>
      <c r="M149" s="57">
        <f t="shared" si="53"/>
        <v>110.807</v>
      </c>
      <c r="N149" s="57">
        <f t="shared" si="53"/>
        <v>151.409</v>
      </c>
      <c r="O149" s="57">
        <f t="shared" si="53"/>
        <v>0</v>
      </c>
      <c r="P149" s="24">
        <f>SUM(L149:O149)</f>
        <v>5525.063999999999</v>
      </c>
      <c r="Q149" s="57">
        <f t="shared" si="54"/>
        <v>0</v>
      </c>
      <c r="R149" s="57">
        <f t="shared" si="54"/>
        <v>0</v>
      </c>
      <c r="S149" s="57">
        <f t="shared" si="54"/>
        <v>0</v>
      </c>
      <c r="T149" s="24">
        <f>SUM(Q149:S149)</f>
        <v>0</v>
      </c>
      <c r="U149" s="57">
        <f>P149+T149</f>
        <v>5525.063999999999</v>
      </c>
      <c r="V149" s="57">
        <f>SUM(P149/U149)*100</f>
        <v>100</v>
      </c>
      <c r="W149" s="57">
        <f>SUM(T149/U149)*100</f>
        <v>0</v>
      </c>
      <c r="X149" s="1"/>
    </row>
    <row r="150" spans="1:24" ht="23.25">
      <c r="A150" s="1"/>
      <c r="B150" s="50"/>
      <c r="C150" s="50"/>
      <c r="D150" s="50"/>
      <c r="E150" s="50"/>
      <c r="F150" s="50"/>
      <c r="G150" s="50"/>
      <c r="H150" s="50"/>
      <c r="I150" s="51"/>
      <c r="J150" s="52" t="s">
        <v>46</v>
      </c>
      <c r="K150" s="53"/>
      <c r="L150" s="57">
        <f t="shared" si="53"/>
        <v>5085.865</v>
      </c>
      <c r="M150" s="57">
        <f t="shared" si="53"/>
        <v>50.356</v>
      </c>
      <c r="N150" s="57">
        <f t="shared" si="53"/>
        <v>77.514</v>
      </c>
      <c r="O150" s="57">
        <f t="shared" si="53"/>
        <v>0</v>
      </c>
      <c r="P150" s="24">
        <f>SUM(L150:O150)</f>
        <v>5213.735</v>
      </c>
      <c r="Q150" s="57">
        <f t="shared" si="54"/>
        <v>0</v>
      </c>
      <c r="R150" s="57">
        <f t="shared" si="54"/>
        <v>0</v>
      </c>
      <c r="S150" s="57">
        <f t="shared" si="54"/>
        <v>0</v>
      </c>
      <c r="T150" s="24">
        <f>SUM(Q150:S150)</f>
        <v>0</v>
      </c>
      <c r="U150" s="57">
        <f>P150+T150</f>
        <v>5213.735</v>
      </c>
      <c r="V150" s="57">
        <f>SUM(P150/U150)*100</f>
        <v>100</v>
      </c>
      <c r="W150" s="57">
        <f>SUM(T150/U150)*100</f>
        <v>0</v>
      </c>
      <c r="X150" s="1"/>
    </row>
    <row r="151" spans="1:24" ht="23.25">
      <c r="A151" s="1"/>
      <c r="B151" s="58"/>
      <c r="C151" s="59"/>
      <c r="D151" s="59"/>
      <c r="E151" s="59"/>
      <c r="F151" s="59"/>
      <c r="G151" s="59"/>
      <c r="H151" s="59"/>
      <c r="I151" s="52"/>
      <c r="J151" s="52" t="s">
        <v>47</v>
      </c>
      <c r="K151" s="53"/>
      <c r="L151" s="57">
        <f>SUM(L150/L148)*100</f>
        <v>96.63714335605805</v>
      </c>
      <c r="M151" s="57">
        <f aca="true" t="shared" si="55" ref="M151:U151">SUM(M150/M148)*100</f>
        <v>45.4447823693449</v>
      </c>
      <c r="N151" s="57">
        <f t="shared" si="55"/>
        <v>42.393515783946974</v>
      </c>
      <c r="O151" s="57"/>
      <c r="P151" s="57">
        <f t="shared" si="55"/>
        <v>93.83131245615493</v>
      </c>
      <c r="Q151" s="57"/>
      <c r="R151" s="57"/>
      <c r="S151" s="57"/>
      <c r="T151" s="57"/>
      <c r="U151" s="57">
        <f t="shared" si="55"/>
        <v>93.83131245615493</v>
      </c>
      <c r="V151" s="57"/>
      <c r="W151" s="57"/>
      <c r="X151" s="1"/>
    </row>
    <row r="152" spans="1:24" ht="23.25">
      <c r="A152" s="1"/>
      <c r="B152" s="50"/>
      <c r="C152" s="67"/>
      <c r="D152" s="67"/>
      <c r="E152" s="67"/>
      <c r="F152" s="67"/>
      <c r="G152" s="67"/>
      <c r="H152" s="67"/>
      <c r="I152" s="52"/>
      <c r="J152" s="52" t="s">
        <v>48</v>
      </c>
      <c r="K152" s="53"/>
      <c r="L152" s="57">
        <f>SUM(L150/L149)*100</f>
        <v>96.63712499391964</v>
      </c>
      <c r="M152" s="57">
        <f aca="true" t="shared" si="56" ref="M152:U152">SUM(M150/M149)*100</f>
        <v>45.4447823693449</v>
      </c>
      <c r="N152" s="57">
        <f t="shared" si="56"/>
        <v>51.1951072921689</v>
      </c>
      <c r="O152" s="57"/>
      <c r="P152" s="57">
        <f t="shared" si="56"/>
        <v>94.36515124530685</v>
      </c>
      <c r="Q152" s="57"/>
      <c r="R152" s="57"/>
      <c r="S152" s="57"/>
      <c r="T152" s="57"/>
      <c r="U152" s="57">
        <f t="shared" si="56"/>
        <v>94.36515124530685</v>
      </c>
      <c r="V152" s="57"/>
      <c r="W152" s="57"/>
      <c r="X152" s="1"/>
    </row>
    <row r="153" spans="1:24" ht="23.25">
      <c r="A153" s="1"/>
      <c r="B153" s="50"/>
      <c r="C153" s="67"/>
      <c r="D153" s="67"/>
      <c r="E153" s="67"/>
      <c r="F153" s="67"/>
      <c r="G153" s="67"/>
      <c r="H153" s="67"/>
      <c r="I153" s="52"/>
      <c r="J153" s="52"/>
      <c r="K153" s="53"/>
      <c r="L153" s="22"/>
      <c r="M153" s="22"/>
      <c r="N153" s="22"/>
      <c r="O153" s="22"/>
      <c r="P153" s="22"/>
      <c r="Q153" s="22"/>
      <c r="R153" s="22"/>
      <c r="S153" s="22"/>
      <c r="T153" s="22"/>
      <c r="U153" s="22"/>
      <c r="V153" s="22"/>
      <c r="W153" s="22"/>
      <c r="X153" s="1"/>
    </row>
    <row r="154" spans="1:24" ht="23.25">
      <c r="A154" s="1"/>
      <c r="B154" s="50"/>
      <c r="C154" s="67"/>
      <c r="D154" s="67"/>
      <c r="E154" s="67"/>
      <c r="F154" s="73" t="s">
        <v>53</v>
      </c>
      <c r="G154" s="67"/>
      <c r="H154" s="67"/>
      <c r="I154" s="52"/>
      <c r="J154" s="52" t="s">
        <v>54</v>
      </c>
      <c r="K154" s="53"/>
      <c r="L154" s="22"/>
      <c r="M154" s="22"/>
      <c r="N154" s="22"/>
      <c r="O154" s="22"/>
      <c r="P154" s="22"/>
      <c r="Q154" s="22"/>
      <c r="R154" s="22"/>
      <c r="S154" s="22"/>
      <c r="T154" s="22"/>
      <c r="U154" s="22"/>
      <c r="V154" s="22"/>
      <c r="W154" s="22"/>
      <c r="X154" s="1"/>
    </row>
    <row r="155" spans="1:24" ht="23.25">
      <c r="A155" s="1"/>
      <c r="B155" s="50"/>
      <c r="C155" s="67"/>
      <c r="D155" s="67"/>
      <c r="E155" s="67"/>
      <c r="F155" s="67"/>
      <c r="G155" s="67"/>
      <c r="H155" s="67"/>
      <c r="I155" s="52"/>
      <c r="J155" s="52" t="s">
        <v>44</v>
      </c>
      <c r="K155" s="53"/>
      <c r="L155" s="22">
        <f>SUM(L162)</f>
        <v>5262.847</v>
      </c>
      <c r="M155" s="22">
        <f aca="true" t="shared" si="57" ref="M155:U155">SUM(M162)</f>
        <v>110.807</v>
      </c>
      <c r="N155" s="22">
        <f t="shared" si="57"/>
        <v>182.844</v>
      </c>
      <c r="O155" s="22">
        <f t="shared" si="57"/>
        <v>0</v>
      </c>
      <c r="P155" s="22">
        <f t="shared" si="57"/>
        <v>5556.498</v>
      </c>
      <c r="Q155" s="22">
        <f t="shared" si="57"/>
        <v>0</v>
      </c>
      <c r="R155" s="22">
        <f t="shared" si="57"/>
        <v>0</v>
      </c>
      <c r="S155" s="22">
        <f t="shared" si="57"/>
        <v>0</v>
      </c>
      <c r="T155" s="22">
        <f t="shared" si="57"/>
        <v>0</v>
      </c>
      <c r="U155" s="22">
        <f t="shared" si="57"/>
        <v>5556.498</v>
      </c>
      <c r="V155" s="57">
        <f>SUM(P155/U155)*100</f>
        <v>100</v>
      </c>
      <c r="W155" s="57">
        <f>SUM(T155/U155)*100</f>
        <v>0</v>
      </c>
      <c r="X155" s="1"/>
    </row>
    <row r="156" spans="1:24" ht="23.25">
      <c r="A156" s="1"/>
      <c r="B156" s="50"/>
      <c r="C156" s="67"/>
      <c r="D156" s="67"/>
      <c r="E156" s="67"/>
      <c r="F156" s="67"/>
      <c r="G156" s="67"/>
      <c r="H156" s="67"/>
      <c r="I156" s="52"/>
      <c r="J156" s="52" t="s">
        <v>45</v>
      </c>
      <c r="K156" s="53"/>
      <c r="L156" s="22">
        <f aca="true" t="shared" si="58" ref="L156:U157">SUM(L163)</f>
        <v>5262.848</v>
      </c>
      <c r="M156" s="22">
        <f t="shared" si="58"/>
        <v>110.807</v>
      </c>
      <c r="N156" s="22">
        <f t="shared" si="58"/>
        <v>151.409</v>
      </c>
      <c r="O156" s="22">
        <f t="shared" si="58"/>
        <v>0</v>
      </c>
      <c r="P156" s="22">
        <f t="shared" si="58"/>
        <v>5525.063999999999</v>
      </c>
      <c r="Q156" s="22">
        <f t="shared" si="58"/>
        <v>0</v>
      </c>
      <c r="R156" s="22">
        <f t="shared" si="58"/>
        <v>0</v>
      </c>
      <c r="S156" s="22">
        <f t="shared" si="58"/>
        <v>0</v>
      </c>
      <c r="T156" s="22">
        <f t="shared" si="58"/>
        <v>0</v>
      </c>
      <c r="U156" s="22">
        <f t="shared" si="58"/>
        <v>5525.063999999999</v>
      </c>
      <c r="V156" s="57">
        <f>SUM(P156/U156)*100</f>
        <v>100</v>
      </c>
      <c r="W156" s="57">
        <f>SUM(T156/U156)*100</f>
        <v>0</v>
      </c>
      <c r="X156" s="1"/>
    </row>
    <row r="157" spans="1:24" ht="23.25">
      <c r="A157" s="1"/>
      <c r="B157" s="50"/>
      <c r="C157" s="67"/>
      <c r="D157" s="67"/>
      <c r="E157" s="67"/>
      <c r="F157" s="67"/>
      <c r="G157" s="67"/>
      <c r="H157" s="67"/>
      <c r="I157" s="52"/>
      <c r="J157" s="52" t="s">
        <v>46</v>
      </c>
      <c r="K157" s="53"/>
      <c r="L157" s="22">
        <f t="shared" si="58"/>
        <v>5085.865</v>
      </c>
      <c r="M157" s="22">
        <f t="shared" si="58"/>
        <v>50.356</v>
      </c>
      <c r="N157" s="22">
        <f t="shared" si="58"/>
        <v>77.514</v>
      </c>
      <c r="O157" s="22">
        <f t="shared" si="58"/>
        <v>0</v>
      </c>
      <c r="P157" s="22">
        <f t="shared" si="58"/>
        <v>5213.735</v>
      </c>
      <c r="Q157" s="22">
        <f t="shared" si="58"/>
        <v>0</v>
      </c>
      <c r="R157" s="22">
        <f t="shared" si="58"/>
        <v>0</v>
      </c>
      <c r="S157" s="22">
        <f t="shared" si="58"/>
        <v>0</v>
      </c>
      <c r="T157" s="22">
        <f t="shared" si="58"/>
        <v>0</v>
      </c>
      <c r="U157" s="22">
        <f t="shared" si="58"/>
        <v>5213.735</v>
      </c>
      <c r="V157" s="57">
        <f>SUM(P157/U157)*100</f>
        <v>100</v>
      </c>
      <c r="W157" s="57">
        <f>SUM(T157/U157)*100</f>
        <v>0</v>
      </c>
      <c r="X157" s="1"/>
    </row>
    <row r="158" spans="1:24" ht="23.25">
      <c r="A158" s="1"/>
      <c r="B158" s="50"/>
      <c r="C158" s="67"/>
      <c r="D158" s="67"/>
      <c r="E158" s="67"/>
      <c r="F158" s="67"/>
      <c r="G158" s="67"/>
      <c r="H158" s="67"/>
      <c r="I158" s="52"/>
      <c r="J158" s="52" t="s">
        <v>47</v>
      </c>
      <c r="K158" s="53"/>
      <c r="L158" s="57">
        <f>SUM(L157/L155)*100</f>
        <v>96.63714335605805</v>
      </c>
      <c r="M158" s="57">
        <f aca="true" t="shared" si="59" ref="M158:U158">SUM(M157/M155)*100</f>
        <v>45.4447823693449</v>
      </c>
      <c r="N158" s="57">
        <f t="shared" si="59"/>
        <v>42.393515783946974</v>
      </c>
      <c r="O158" s="57"/>
      <c r="P158" s="57">
        <f t="shared" si="59"/>
        <v>93.83131245615493</v>
      </c>
      <c r="Q158" s="57"/>
      <c r="R158" s="57"/>
      <c r="S158" s="57"/>
      <c r="T158" s="57"/>
      <c r="U158" s="57">
        <f t="shared" si="59"/>
        <v>93.83131245615493</v>
      </c>
      <c r="V158" s="57"/>
      <c r="W158" s="57"/>
      <c r="X158" s="1"/>
    </row>
    <row r="159" spans="1:24" ht="23.25">
      <c r="A159" s="1"/>
      <c r="B159" s="50"/>
      <c r="C159" s="50"/>
      <c r="D159" s="50"/>
      <c r="E159" s="50"/>
      <c r="F159" s="50"/>
      <c r="G159" s="50"/>
      <c r="H159" s="50"/>
      <c r="I159" s="51"/>
      <c r="J159" s="52" t="s">
        <v>48</v>
      </c>
      <c r="K159" s="53"/>
      <c r="L159" s="57">
        <f>SUM(L157/L156)*100</f>
        <v>96.63712499391964</v>
      </c>
      <c r="M159" s="57">
        <f aca="true" t="shared" si="60" ref="M159:U159">SUM(M157/M156)*100</f>
        <v>45.4447823693449</v>
      </c>
      <c r="N159" s="57">
        <f t="shared" si="60"/>
        <v>51.1951072921689</v>
      </c>
      <c r="O159" s="57"/>
      <c r="P159" s="57">
        <f t="shared" si="60"/>
        <v>94.36515124530685</v>
      </c>
      <c r="Q159" s="57"/>
      <c r="R159" s="57"/>
      <c r="S159" s="57"/>
      <c r="T159" s="57"/>
      <c r="U159" s="57">
        <f t="shared" si="60"/>
        <v>94.36515124530685</v>
      </c>
      <c r="V159" s="57"/>
      <c r="W159" s="57"/>
      <c r="X159" s="1"/>
    </row>
    <row r="160" spans="1:24" ht="23.25">
      <c r="A160" s="1"/>
      <c r="B160" s="50"/>
      <c r="C160" s="50"/>
      <c r="D160" s="50"/>
      <c r="E160" s="50"/>
      <c r="F160" s="50"/>
      <c r="G160" s="50"/>
      <c r="H160" s="50"/>
      <c r="I160" s="51"/>
      <c r="J160" s="52"/>
      <c r="K160" s="53"/>
      <c r="L160" s="57"/>
      <c r="M160" s="24"/>
      <c r="N160" s="57"/>
      <c r="O160" s="24"/>
      <c r="P160" s="24"/>
      <c r="Q160" s="57"/>
      <c r="R160" s="57"/>
      <c r="S160" s="57"/>
      <c r="T160" s="24"/>
      <c r="U160" s="24"/>
      <c r="V160" s="24"/>
      <c r="W160" s="24"/>
      <c r="X160" s="1"/>
    </row>
    <row r="161" spans="1:24" ht="23.25">
      <c r="A161" s="1"/>
      <c r="B161" s="50"/>
      <c r="C161" s="50"/>
      <c r="D161" s="50"/>
      <c r="E161" s="50"/>
      <c r="F161" s="50"/>
      <c r="G161" s="72" t="s">
        <v>66</v>
      </c>
      <c r="H161" s="50"/>
      <c r="I161" s="51"/>
      <c r="J161" s="52" t="s">
        <v>72</v>
      </c>
      <c r="K161" s="53"/>
      <c r="L161" s="57"/>
      <c r="M161" s="24"/>
      <c r="N161" s="57"/>
      <c r="O161" s="24"/>
      <c r="P161" s="24"/>
      <c r="Q161" s="57"/>
      <c r="R161" s="57"/>
      <c r="S161" s="57"/>
      <c r="T161" s="24"/>
      <c r="U161" s="24"/>
      <c r="V161" s="24"/>
      <c r="W161" s="24"/>
      <c r="X161" s="1"/>
    </row>
    <row r="162" spans="1:24" ht="23.25">
      <c r="A162" s="1"/>
      <c r="B162" s="50"/>
      <c r="C162" s="50"/>
      <c r="D162" s="50"/>
      <c r="E162" s="50"/>
      <c r="F162" s="50"/>
      <c r="G162" s="50"/>
      <c r="H162" s="50"/>
      <c r="I162" s="51"/>
      <c r="J162" s="52" t="s">
        <v>44</v>
      </c>
      <c r="K162" s="53"/>
      <c r="L162" s="57">
        <f aca="true" t="shared" si="61" ref="L162:O164">L169</f>
        <v>5262.847</v>
      </c>
      <c r="M162" s="57">
        <f t="shared" si="61"/>
        <v>110.807</v>
      </c>
      <c r="N162" s="57">
        <f t="shared" si="61"/>
        <v>182.844</v>
      </c>
      <c r="O162" s="57">
        <f t="shared" si="61"/>
        <v>0</v>
      </c>
      <c r="P162" s="24">
        <f>SUM(L162:O162)</f>
        <v>5556.498</v>
      </c>
      <c r="Q162" s="57">
        <f aca="true" t="shared" si="62" ref="Q162:S164">Q169</f>
        <v>0</v>
      </c>
      <c r="R162" s="57">
        <f t="shared" si="62"/>
        <v>0</v>
      </c>
      <c r="S162" s="57">
        <f t="shared" si="62"/>
        <v>0</v>
      </c>
      <c r="T162" s="24">
        <f>SUM(Q162:S162)</f>
        <v>0</v>
      </c>
      <c r="U162" s="57">
        <f>P162+T162</f>
        <v>5556.498</v>
      </c>
      <c r="V162" s="57">
        <f>SUM(P162/U162)*100</f>
        <v>100</v>
      </c>
      <c r="W162" s="57">
        <f>SUM(T162/U162)*100</f>
        <v>0</v>
      </c>
      <c r="X162" s="1"/>
    </row>
    <row r="163" spans="1:24" ht="23.25">
      <c r="A163" s="1"/>
      <c r="B163" s="50"/>
      <c r="C163" s="50"/>
      <c r="D163" s="50"/>
      <c r="E163" s="50"/>
      <c r="F163" s="50"/>
      <c r="G163" s="50"/>
      <c r="H163" s="50"/>
      <c r="I163" s="51"/>
      <c r="J163" s="52" t="s">
        <v>45</v>
      </c>
      <c r="K163" s="53"/>
      <c r="L163" s="57">
        <f t="shared" si="61"/>
        <v>5262.848</v>
      </c>
      <c r="M163" s="57">
        <f t="shared" si="61"/>
        <v>110.807</v>
      </c>
      <c r="N163" s="57">
        <f t="shared" si="61"/>
        <v>151.409</v>
      </c>
      <c r="O163" s="57">
        <f t="shared" si="61"/>
        <v>0</v>
      </c>
      <c r="P163" s="24">
        <f>SUM(L163:O163)</f>
        <v>5525.063999999999</v>
      </c>
      <c r="Q163" s="57">
        <f t="shared" si="62"/>
        <v>0</v>
      </c>
      <c r="R163" s="57">
        <f t="shared" si="62"/>
        <v>0</v>
      </c>
      <c r="S163" s="57">
        <f t="shared" si="62"/>
        <v>0</v>
      </c>
      <c r="T163" s="24">
        <f>SUM(Q163:S163)</f>
        <v>0</v>
      </c>
      <c r="U163" s="57">
        <f>P163+T163</f>
        <v>5525.063999999999</v>
      </c>
      <c r="V163" s="57">
        <f>SUM(P163/U163)*100</f>
        <v>100</v>
      </c>
      <c r="W163" s="57">
        <f>SUM(T163/U163)*100</f>
        <v>0</v>
      </c>
      <c r="X163" s="1"/>
    </row>
    <row r="164" spans="1:24" ht="23.25">
      <c r="A164" s="1"/>
      <c r="B164" s="50"/>
      <c r="C164" s="50"/>
      <c r="D164" s="50"/>
      <c r="E164" s="50"/>
      <c r="F164" s="50"/>
      <c r="G164" s="50"/>
      <c r="H164" s="50"/>
      <c r="I164" s="51"/>
      <c r="J164" s="52" t="s">
        <v>46</v>
      </c>
      <c r="K164" s="53"/>
      <c r="L164" s="57">
        <f t="shared" si="61"/>
        <v>5085.865</v>
      </c>
      <c r="M164" s="57">
        <f t="shared" si="61"/>
        <v>50.356</v>
      </c>
      <c r="N164" s="57">
        <f t="shared" si="61"/>
        <v>77.514</v>
      </c>
      <c r="O164" s="57">
        <f t="shared" si="61"/>
        <v>0</v>
      </c>
      <c r="P164" s="24">
        <f>SUM(L164:O164)</f>
        <v>5213.735</v>
      </c>
      <c r="Q164" s="57">
        <f t="shared" si="62"/>
        <v>0</v>
      </c>
      <c r="R164" s="57">
        <f t="shared" si="62"/>
        <v>0</v>
      </c>
      <c r="S164" s="57">
        <f t="shared" si="62"/>
        <v>0</v>
      </c>
      <c r="T164" s="24">
        <f>SUM(Q164:S164)</f>
        <v>0</v>
      </c>
      <c r="U164" s="57">
        <f>P164+T164</f>
        <v>5213.735</v>
      </c>
      <c r="V164" s="57">
        <f>SUM(P164/U164)*100</f>
        <v>100</v>
      </c>
      <c r="W164" s="57">
        <f>SUM(T164/U164)*100</f>
        <v>0</v>
      </c>
      <c r="X164" s="1"/>
    </row>
    <row r="165" spans="1:24" ht="23.25">
      <c r="A165" s="1"/>
      <c r="B165" s="50"/>
      <c r="C165" s="50"/>
      <c r="D165" s="50"/>
      <c r="E165" s="50"/>
      <c r="F165" s="50"/>
      <c r="G165" s="50"/>
      <c r="H165" s="50"/>
      <c r="I165" s="51"/>
      <c r="J165" s="52" t="s">
        <v>47</v>
      </c>
      <c r="K165" s="53"/>
      <c r="L165" s="57">
        <f>SUM(L164/L162)*100</f>
        <v>96.63714335605805</v>
      </c>
      <c r="M165" s="57">
        <f aca="true" t="shared" si="63" ref="M165:U165">SUM(M164/M162)*100</f>
        <v>45.4447823693449</v>
      </c>
      <c r="N165" s="57">
        <f t="shared" si="63"/>
        <v>42.393515783946974</v>
      </c>
      <c r="O165" s="57"/>
      <c r="P165" s="57">
        <f t="shared" si="63"/>
        <v>93.83131245615493</v>
      </c>
      <c r="Q165" s="57"/>
      <c r="R165" s="57"/>
      <c r="S165" s="57"/>
      <c r="T165" s="57"/>
      <c r="U165" s="57">
        <f t="shared" si="63"/>
        <v>93.83131245615493</v>
      </c>
      <c r="V165" s="57"/>
      <c r="W165" s="57"/>
      <c r="X165" s="1"/>
    </row>
    <row r="166" spans="1:24" ht="23.25">
      <c r="A166" s="1"/>
      <c r="B166" s="50"/>
      <c r="C166" s="50"/>
      <c r="D166" s="50"/>
      <c r="E166" s="50"/>
      <c r="F166" s="50"/>
      <c r="G166" s="50"/>
      <c r="H166" s="50"/>
      <c r="I166" s="51"/>
      <c r="J166" s="52" t="s">
        <v>48</v>
      </c>
      <c r="K166" s="53"/>
      <c r="L166" s="57">
        <f>SUM(L164/L163)*100</f>
        <v>96.63712499391964</v>
      </c>
      <c r="M166" s="57">
        <f aca="true" t="shared" si="64" ref="M166:U166">SUM(M164/M163)*100</f>
        <v>45.4447823693449</v>
      </c>
      <c r="N166" s="57">
        <f t="shared" si="64"/>
        <v>51.1951072921689</v>
      </c>
      <c r="O166" s="57"/>
      <c r="P166" s="57">
        <f t="shared" si="64"/>
        <v>94.36515124530685</v>
      </c>
      <c r="Q166" s="57"/>
      <c r="R166" s="57"/>
      <c r="S166" s="57"/>
      <c r="T166" s="57"/>
      <c r="U166" s="57">
        <f t="shared" si="64"/>
        <v>94.36515124530685</v>
      </c>
      <c r="V166" s="57"/>
      <c r="W166" s="57"/>
      <c r="X166" s="1"/>
    </row>
    <row r="167" spans="1:24" ht="23.25">
      <c r="A167" s="1"/>
      <c r="B167" s="58"/>
      <c r="C167" s="59"/>
      <c r="D167" s="59"/>
      <c r="E167" s="59"/>
      <c r="F167" s="59"/>
      <c r="G167" s="59"/>
      <c r="H167" s="59"/>
      <c r="I167" s="52"/>
      <c r="J167" s="52"/>
      <c r="K167" s="53"/>
      <c r="L167" s="22"/>
      <c r="M167" s="22"/>
      <c r="N167" s="22"/>
      <c r="O167" s="22"/>
      <c r="P167" s="22"/>
      <c r="Q167" s="22"/>
      <c r="R167" s="22"/>
      <c r="S167" s="22"/>
      <c r="T167" s="22"/>
      <c r="U167" s="22"/>
      <c r="V167" s="22"/>
      <c r="W167" s="22"/>
      <c r="X167" s="1"/>
    </row>
    <row r="168" spans="1:24" ht="23.25">
      <c r="A168" s="1"/>
      <c r="B168" s="50"/>
      <c r="C168" s="50"/>
      <c r="D168" s="50"/>
      <c r="E168" s="50"/>
      <c r="F168" s="50"/>
      <c r="G168" s="50"/>
      <c r="H168" s="72" t="s">
        <v>57</v>
      </c>
      <c r="I168" s="51"/>
      <c r="J168" s="52" t="s">
        <v>58</v>
      </c>
      <c r="K168" s="53"/>
      <c r="L168" s="57"/>
      <c r="M168" s="24"/>
      <c r="N168" s="57"/>
      <c r="O168" s="24"/>
      <c r="P168" s="24"/>
      <c r="Q168" s="57"/>
      <c r="R168" s="57"/>
      <c r="S168" s="57"/>
      <c r="T168" s="24"/>
      <c r="U168" s="24"/>
      <c r="V168" s="24"/>
      <c r="W168" s="24"/>
      <c r="X168" s="1"/>
    </row>
    <row r="169" spans="1:24" ht="23.25">
      <c r="A169" s="1"/>
      <c r="B169" s="50"/>
      <c r="C169" s="50"/>
      <c r="D169" s="50"/>
      <c r="E169" s="50"/>
      <c r="F169" s="50"/>
      <c r="G169" s="50"/>
      <c r="H169" s="50"/>
      <c r="I169" s="51"/>
      <c r="J169" s="52" t="s">
        <v>44</v>
      </c>
      <c r="K169" s="53"/>
      <c r="L169" s="57">
        <v>5262.847</v>
      </c>
      <c r="M169" s="24">
        <v>110.807</v>
      </c>
      <c r="N169" s="57">
        <v>182.844</v>
      </c>
      <c r="O169" s="24"/>
      <c r="P169" s="24">
        <f>SUM(L169:O169)</f>
        <v>5556.498</v>
      </c>
      <c r="Q169" s="57"/>
      <c r="R169" s="57"/>
      <c r="S169" s="57"/>
      <c r="T169" s="24">
        <f>SUM(Q169:S169)</f>
        <v>0</v>
      </c>
      <c r="U169" s="57">
        <f>P169+T169</f>
        <v>5556.498</v>
      </c>
      <c r="V169" s="57">
        <f>SUM(P169/U169)*100</f>
        <v>100</v>
      </c>
      <c r="W169" s="57">
        <f>SUM(T169/U169)*100</f>
        <v>0</v>
      </c>
      <c r="X169" s="1"/>
    </row>
    <row r="170" spans="1:24" ht="23.25">
      <c r="A170" s="1"/>
      <c r="B170" s="50"/>
      <c r="C170" s="50"/>
      <c r="D170" s="50"/>
      <c r="E170" s="50"/>
      <c r="F170" s="50"/>
      <c r="G170" s="50"/>
      <c r="H170" s="50"/>
      <c r="I170" s="51"/>
      <c r="J170" s="52" t="s">
        <v>45</v>
      </c>
      <c r="K170" s="53"/>
      <c r="L170" s="57">
        <v>5262.848</v>
      </c>
      <c r="M170" s="24">
        <v>110.807</v>
      </c>
      <c r="N170" s="57">
        <v>151.409</v>
      </c>
      <c r="O170" s="24"/>
      <c r="P170" s="24">
        <f>SUM(L170:O170)</f>
        <v>5525.063999999999</v>
      </c>
      <c r="Q170" s="57"/>
      <c r="R170" s="57"/>
      <c r="S170" s="57"/>
      <c r="T170" s="24">
        <f>SUM(Q170:S170)</f>
        <v>0</v>
      </c>
      <c r="U170" s="57">
        <f>P170+T170</f>
        <v>5525.063999999999</v>
      </c>
      <c r="V170" s="57">
        <f>SUM(P170/U170)*100</f>
        <v>100</v>
      </c>
      <c r="W170" s="57">
        <f>SUM(T170/U170)*100</f>
        <v>0</v>
      </c>
      <c r="X170" s="1"/>
    </row>
    <row r="171" spans="1:24" ht="23.25">
      <c r="A171" s="1"/>
      <c r="B171" s="50"/>
      <c r="C171" s="50"/>
      <c r="D171" s="50"/>
      <c r="E171" s="50"/>
      <c r="F171" s="50"/>
      <c r="G171" s="50"/>
      <c r="H171" s="50"/>
      <c r="I171" s="51"/>
      <c r="J171" s="52" t="s">
        <v>46</v>
      </c>
      <c r="K171" s="53"/>
      <c r="L171" s="57">
        <v>5085.865</v>
      </c>
      <c r="M171" s="24">
        <v>50.356</v>
      </c>
      <c r="N171" s="57">
        <v>77.514</v>
      </c>
      <c r="O171" s="24"/>
      <c r="P171" s="24">
        <f>SUM(L171:O171)</f>
        <v>5213.735</v>
      </c>
      <c r="Q171" s="57"/>
      <c r="R171" s="57"/>
      <c r="S171" s="57"/>
      <c r="T171" s="24">
        <f>SUM(Q171:S171)</f>
        <v>0</v>
      </c>
      <c r="U171" s="57">
        <f>P171+T171</f>
        <v>5213.735</v>
      </c>
      <c r="V171" s="57">
        <f>SUM(P171/U171)*100</f>
        <v>100</v>
      </c>
      <c r="W171" s="57">
        <f>SUM(T171/U171)*100</f>
        <v>0</v>
      </c>
      <c r="X171" s="1"/>
    </row>
    <row r="172" spans="1:24" ht="23.25">
      <c r="A172" s="1"/>
      <c r="B172" s="58"/>
      <c r="C172" s="58"/>
      <c r="D172" s="58"/>
      <c r="E172" s="58"/>
      <c r="F172" s="58"/>
      <c r="G172" s="58"/>
      <c r="H172" s="58"/>
      <c r="I172" s="51"/>
      <c r="J172" s="52" t="s">
        <v>47</v>
      </c>
      <c r="K172" s="53"/>
      <c r="L172" s="57">
        <f>SUM(L171/L169)*100</f>
        <v>96.63714335605805</v>
      </c>
      <c r="M172" s="57">
        <f aca="true" t="shared" si="65" ref="M172:U172">SUM(M171/M169)*100</f>
        <v>45.4447823693449</v>
      </c>
      <c r="N172" s="57">
        <f t="shared" si="65"/>
        <v>42.393515783946974</v>
      </c>
      <c r="O172" s="57"/>
      <c r="P172" s="57">
        <f t="shared" si="65"/>
        <v>93.83131245615493</v>
      </c>
      <c r="Q172" s="57"/>
      <c r="R172" s="57"/>
      <c r="S172" s="57"/>
      <c r="T172" s="57"/>
      <c r="U172" s="57">
        <f t="shared" si="65"/>
        <v>93.83131245615493</v>
      </c>
      <c r="V172" s="57"/>
      <c r="W172" s="57"/>
      <c r="X172" s="1"/>
    </row>
    <row r="173" spans="1:24" ht="23.25">
      <c r="A173" s="1"/>
      <c r="B173" s="58"/>
      <c r="C173" s="59"/>
      <c r="D173" s="59"/>
      <c r="E173" s="59"/>
      <c r="F173" s="59"/>
      <c r="G173" s="59"/>
      <c r="H173" s="59"/>
      <c r="I173" s="52"/>
      <c r="J173" s="52" t="s">
        <v>48</v>
      </c>
      <c r="K173" s="53"/>
      <c r="L173" s="57">
        <f>SUM(L171/L170)*100</f>
        <v>96.63712499391964</v>
      </c>
      <c r="M173" s="57">
        <f aca="true" t="shared" si="66" ref="M173:U173">SUM(M171/M170)*100</f>
        <v>45.4447823693449</v>
      </c>
      <c r="N173" s="57">
        <f t="shared" si="66"/>
        <v>51.1951072921689</v>
      </c>
      <c r="O173" s="57"/>
      <c r="P173" s="57">
        <f t="shared" si="66"/>
        <v>94.36515124530685</v>
      </c>
      <c r="Q173" s="57"/>
      <c r="R173" s="57"/>
      <c r="S173" s="57"/>
      <c r="T173" s="57"/>
      <c r="U173" s="57">
        <f t="shared" si="66"/>
        <v>94.36515124530685</v>
      </c>
      <c r="V173" s="57"/>
      <c r="W173" s="57"/>
      <c r="X173" s="1"/>
    </row>
    <row r="174" spans="1:24" ht="23.25">
      <c r="A174" s="1"/>
      <c r="B174" s="58"/>
      <c r="C174" s="58"/>
      <c r="D174" s="58"/>
      <c r="E174" s="58"/>
      <c r="F174" s="58"/>
      <c r="G174" s="58"/>
      <c r="H174" s="58"/>
      <c r="I174" s="51"/>
      <c r="J174" s="52"/>
      <c r="K174" s="53"/>
      <c r="L174" s="57"/>
      <c r="M174" s="24"/>
      <c r="N174" s="57"/>
      <c r="O174" s="24"/>
      <c r="P174" s="24"/>
      <c r="Q174" s="57"/>
      <c r="R174" s="57"/>
      <c r="S174" s="57"/>
      <c r="T174" s="24"/>
      <c r="U174" s="24"/>
      <c r="V174" s="24"/>
      <c r="W174" s="24"/>
      <c r="X174" s="1"/>
    </row>
    <row r="175" spans="1:24" ht="23.25">
      <c r="A175" s="1"/>
      <c r="B175" s="58"/>
      <c r="C175" s="74" t="s">
        <v>73</v>
      </c>
      <c r="D175" s="58"/>
      <c r="E175" s="58"/>
      <c r="F175" s="58"/>
      <c r="G175" s="58"/>
      <c r="H175" s="58"/>
      <c r="I175" s="51"/>
      <c r="J175" s="52" t="s">
        <v>74</v>
      </c>
      <c r="K175" s="53"/>
      <c r="L175" s="57"/>
      <c r="M175" s="24"/>
      <c r="N175" s="57"/>
      <c r="O175" s="24"/>
      <c r="P175" s="24"/>
      <c r="Q175" s="57"/>
      <c r="R175" s="57"/>
      <c r="S175" s="57"/>
      <c r="T175" s="24"/>
      <c r="U175" s="24"/>
      <c r="V175" s="24"/>
      <c r="W175" s="24"/>
      <c r="X175" s="1"/>
    </row>
    <row r="176" spans="1:24" ht="23.25">
      <c r="A176" s="1"/>
      <c r="B176" s="58"/>
      <c r="C176" s="58"/>
      <c r="D176" s="58"/>
      <c r="E176" s="58"/>
      <c r="F176" s="58"/>
      <c r="G176" s="58"/>
      <c r="H176" s="58"/>
      <c r="I176" s="51"/>
      <c r="J176" s="52" t="s">
        <v>75</v>
      </c>
      <c r="K176" s="53"/>
      <c r="L176" s="57"/>
      <c r="M176" s="24"/>
      <c r="N176" s="57"/>
      <c r="O176" s="24"/>
      <c r="P176" s="24"/>
      <c r="Q176" s="57"/>
      <c r="R176" s="57"/>
      <c r="S176" s="57"/>
      <c r="T176" s="24"/>
      <c r="U176" s="24"/>
      <c r="V176" s="24"/>
      <c r="W176" s="24"/>
      <c r="X176" s="1"/>
    </row>
    <row r="177" spans="1:24" ht="23.25">
      <c r="A177" s="1"/>
      <c r="B177" s="58"/>
      <c r="C177" s="58"/>
      <c r="D177" s="58"/>
      <c r="E177" s="58"/>
      <c r="F177" s="58"/>
      <c r="G177" s="58"/>
      <c r="H177" s="58"/>
      <c r="I177" s="51"/>
      <c r="J177" s="52" t="s">
        <v>44</v>
      </c>
      <c r="K177" s="53"/>
      <c r="L177" s="57">
        <f aca="true" t="shared" si="67" ref="L177:O179">L200</f>
        <v>79998.922</v>
      </c>
      <c r="M177" s="57">
        <f t="shared" si="67"/>
        <v>103821.816</v>
      </c>
      <c r="N177" s="57">
        <f t="shared" si="67"/>
        <v>49880.53</v>
      </c>
      <c r="O177" s="57">
        <f t="shared" si="67"/>
        <v>0</v>
      </c>
      <c r="P177" s="24">
        <f>SUM(L177:O177)</f>
        <v>233701.268</v>
      </c>
      <c r="Q177" s="57">
        <f aca="true" t="shared" si="68" ref="Q177:S179">Q200</f>
        <v>15000</v>
      </c>
      <c r="R177" s="57">
        <f t="shared" si="68"/>
        <v>0</v>
      </c>
      <c r="S177" s="57">
        <f t="shared" si="68"/>
        <v>0</v>
      </c>
      <c r="T177" s="24">
        <f>SUM(Q177:S177)</f>
        <v>15000</v>
      </c>
      <c r="U177" s="57">
        <f>P177+T177</f>
        <v>248701.268</v>
      </c>
      <c r="V177" s="57">
        <f>SUM(P177/U177)*100</f>
        <v>93.96866766276398</v>
      </c>
      <c r="W177" s="57">
        <f>SUM(T177/U177)*100</f>
        <v>6.031332337236012</v>
      </c>
      <c r="X177" s="1"/>
    </row>
    <row r="178" spans="1:24" ht="23.25">
      <c r="A178" s="1"/>
      <c r="B178" s="58"/>
      <c r="C178" s="58"/>
      <c r="D178" s="58"/>
      <c r="E178" s="58"/>
      <c r="F178" s="58"/>
      <c r="G178" s="58"/>
      <c r="H178" s="58"/>
      <c r="I178" s="51"/>
      <c r="J178" s="52" t="s">
        <v>45</v>
      </c>
      <c r="K178" s="53"/>
      <c r="L178" s="57">
        <f t="shared" si="67"/>
        <v>78498.921</v>
      </c>
      <c r="M178" s="57">
        <f t="shared" si="67"/>
        <v>98438.016</v>
      </c>
      <c r="N178" s="57">
        <f t="shared" si="67"/>
        <v>40320.765</v>
      </c>
      <c r="O178" s="57">
        <f t="shared" si="67"/>
        <v>0</v>
      </c>
      <c r="P178" s="24">
        <f>SUM(L178:O178)</f>
        <v>217257.702</v>
      </c>
      <c r="Q178" s="57">
        <f t="shared" si="68"/>
        <v>25465</v>
      </c>
      <c r="R178" s="57">
        <f t="shared" si="68"/>
        <v>0</v>
      </c>
      <c r="S178" s="57">
        <f t="shared" si="68"/>
        <v>0</v>
      </c>
      <c r="T178" s="24">
        <f>SUM(Q178:S178)</f>
        <v>25465</v>
      </c>
      <c r="U178" s="57">
        <f>P178+T178</f>
        <v>242722.702</v>
      </c>
      <c r="V178" s="57">
        <f>SUM(P178/U178)*100</f>
        <v>89.5086039376737</v>
      </c>
      <c r="W178" s="57">
        <f>SUM(T178/U178)*100</f>
        <v>10.4913960623263</v>
      </c>
      <c r="X178" s="1"/>
    </row>
    <row r="179" spans="1:24" ht="23.25">
      <c r="A179" s="1"/>
      <c r="B179" s="58"/>
      <c r="C179" s="58"/>
      <c r="D179" s="58"/>
      <c r="E179" s="58"/>
      <c r="F179" s="58"/>
      <c r="G179" s="58"/>
      <c r="H179" s="58"/>
      <c r="I179" s="51"/>
      <c r="J179" s="52" t="s">
        <v>46</v>
      </c>
      <c r="K179" s="53"/>
      <c r="L179" s="57">
        <f t="shared" si="67"/>
        <v>78498.92</v>
      </c>
      <c r="M179" s="57">
        <f t="shared" si="67"/>
        <v>82854.87</v>
      </c>
      <c r="N179" s="57">
        <f t="shared" si="67"/>
        <v>23093.883</v>
      </c>
      <c r="O179" s="57">
        <f t="shared" si="67"/>
        <v>0</v>
      </c>
      <c r="P179" s="24">
        <f>SUM(L179:O179)</f>
        <v>184447.67299999998</v>
      </c>
      <c r="Q179" s="57">
        <f t="shared" si="68"/>
        <v>15956.508</v>
      </c>
      <c r="R179" s="57">
        <f t="shared" si="68"/>
        <v>0</v>
      </c>
      <c r="S179" s="57">
        <f t="shared" si="68"/>
        <v>0</v>
      </c>
      <c r="T179" s="24">
        <f>SUM(Q179:S179)</f>
        <v>15956.508</v>
      </c>
      <c r="U179" s="57">
        <f>P179+T179</f>
        <v>200404.18099999998</v>
      </c>
      <c r="V179" s="57">
        <f>SUM(P179/U179)*100</f>
        <v>92.03783677547126</v>
      </c>
      <c r="W179" s="57">
        <f>SUM(T179/U179)*100</f>
        <v>7.962163224528735</v>
      </c>
      <c r="X179" s="1"/>
    </row>
    <row r="180" spans="1:24" ht="23.25">
      <c r="A180" s="1"/>
      <c r="B180" s="68"/>
      <c r="C180" s="68"/>
      <c r="D180" s="68"/>
      <c r="E180" s="68"/>
      <c r="F180" s="68"/>
      <c r="G180" s="68"/>
      <c r="H180" s="68"/>
      <c r="I180" s="61"/>
      <c r="J180" s="62"/>
      <c r="K180" s="63"/>
      <c r="L180" s="64"/>
      <c r="M180" s="65"/>
      <c r="N180" s="64"/>
      <c r="O180" s="65"/>
      <c r="P180" s="65"/>
      <c r="Q180" s="64"/>
      <c r="R180" s="64"/>
      <c r="S180" s="64"/>
      <c r="T180" s="65"/>
      <c r="U180" s="65"/>
      <c r="V180" s="65"/>
      <c r="W180" s="65"/>
      <c r="X180" s="1"/>
    </row>
    <row r="181" spans="1:24" ht="23.2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23.25">
      <c r="A182" s="1"/>
      <c r="B182" s="1"/>
      <c r="C182" s="1"/>
      <c r="D182" s="1"/>
      <c r="E182" s="1"/>
      <c r="F182" s="1"/>
      <c r="G182" s="1"/>
      <c r="H182" s="1"/>
      <c r="I182" s="1"/>
      <c r="J182" s="1"/>
      <c r="K182" s="1"/>
      <c r="L182" s="1"/>
      <c r="M182" s="1"/>
      <c r="N182" s="1"/>
      <c r="O182" s="1"/>
      <c r="P182" s="1"/>
      <c r="Q182" s="1"/>
      <c r="R182" s="1"/>
      <c r="S182" s="1"/>
      <c r="T182" s="5"/>
      <c r="U182" s="5"/>
      <c r="V182" s="5"/>
      <c r="W182" s="5" t="s">
        <v>94</v>
      </c>
      <c r="X182" s="1"/>
    </row>
    <row r="183" spans="1:24" ht="23.25">
      <c r="A183" s="1"/>
      <c r="B183" s="9"/>
      <c r="C183" s="10" t="s">
        <v>3</v>
      </c>
      <c r="D183" s="10"/>
      <c r="E183" s="10"/>
      <c r="F183" s="10"/>
      <c r="G183" s="10"/>
      <c r="H183" s="10"/>
      <c r="I183" s="11"/>
      <c r="J183" s="12"/>
      <c r="K183" s="13"/>
      <c r="L183" s="14" t="s">
        <v>4</v>
      </c>
      <c r="M183" s="14"/>
      <c r="N183" s="14"/>
      <c r="O183" s="14"/>
      <c r="P183" s="14"/>
      <c r="Q183" s="15" t="s">
        <v>5</v>
      </c>
      <c r="R183" s="14"/>
      <c r="S183" s="14"/>
      <c r="T183" s="16"/>
      <c r="U183" s="14" t="s">
        <v>6</v>
      </c>
      <c r="V183" s="14"/>
      <c r="W183" s="17"/>
      <c r="X183" s="1"/>
    </row>
    <row r="184" spans="1:24" ht="23.25">
      <c r="A184" s="1"/>
      <c r="B184" s="18" t="s">
        <v>7</v>
      </c>
      <c r="C184" s="19" t="s">
        <v>8</v>
      </c>
      <c r="D184" s="19"/>
      <c r="E184" s="19"/>
      <c r="F184" s="19"/>
      <c r="G184" s="19"/>
      <c r="H184" s="2"/>
      <c r="I184" s="20"/>
      <c r="J184" s="21"/>
      <c r="K184" s="22"/>
      <c r="L184" s="23"/>
      <c r="M184" s="24"/>
      <c r="N184" s="25"/>
      <c r="O184" s="26"/>
      <c r="P184" s="27"/>
      <c r="Q184" s="28"/>
      <c r="R184" s="23"/>
      <c r="S184" s="29"/>
      <c r="T184" s="27"/>
      <c r="U184" s="27"/>
      <c r="V184" s="30" t="s">
        <v>9</v>
      </c>
      <c r="W184" s="31"/>
      <c r="X184" s="1"/>
    </row>
    <row r="185" spans="1:24" ht="23.25">
      <c r="A185" s="1"/>
      <c r="B185" s="32" t="s">
        <v>10</v>
      </c>
      <c r="C185" s="33"/>
      <c r="D185" s="33"/>
      <c r="E185" s="33"/>
      <c r="F185" s="33"/>
      <c r="G185" s="33"/>
      <c r="H185" s="33"/>
      <c r="I185" s="20"/>
      <c r="J185" s="34" t="s">
        <v>11</v>
      </c>
      <c r="K185" s="22"/>
      <c r="L185" s="35" t="s">
        <v>12</v>
      </c>
      <c r="M185" s="36" t="s">
        <v>13</v>
      </c>
      <c r="N185" s="37" t="s">
        <v>12</v>
      </c>
      <c r="O185" s="26" t="s">
        <v>14</v>
      </c>
      <c r="P185" s="24"/>
      <c r="Q185" s="38" t="s">
        <v>15</v>
      </c>
      <c r="R185" s="35" t="s">
        <v>16</v>
      </c>
      <c r="S185" s="29" t="s">
        <v>17</v>
      </c>
      <c r="T185" s="27"/>
      <c r="U185" s="27"/>
      <c r="V185" s="27"/>
      <c r="W185" s="36"/>
      <c r="X185" s="1"/>
    </row>
    <row r="186" spans="1:24" ht="23.25">
      <c r="A186" s="1"/>
      <c r="B186" s="32" t="s">
        <v>18</v>
      </c>
      <c r="C186" s="32" t="s">
        <v>19</v>
      </c>
      <c r="D186" s="32" t="s">
        <v>20</v>
      </c>
      <c r="E186" s="32" t="s">
        <v>21</v>
      </c>
      <c r="F186" s="32" t="s">
        <v>22</v>
      </c>
      <c r="G186" s="32" t="s">
        <v>23</v>
      </c>
      <c r="H186" s="32" t="s">
        <v>24</v>
      </c>
      <c r="I186" s="20"/>
      <c r="J186" s="34"/>
      <c r="K186" s="22"/>
      <c r="L186" s="35" t="s">
        <v>25</v>
      </c>
      <c r="M186" s="36" t="s">
        <v>26</v>
      </c>
      <c r="N186" s="37" t="s">
        <v>27</v>
      </c>
      <c r="O186" s="26" t="s">
        <v>28</v>
      </c>
      <c r="P186" s="36" t="s">
        <v>29</v>
      </c>
      <c r="Q186" s="38" t="s">
        <v>30</v>
      </c>
      <c r="R186" s="35" t="s">
        <v>31</v>
      </c>
      <c r="S186" s="29" t="s">
        <v>32</v>
      </c>
      <c r="T186" s="26" t="s">
        <v>29</v>
      </c>
      <c r="U186" s="26" t="s">
        <v>33</v>
      </c>
      <c r="V186" s="26" t="s">
        <v>34</v>
      </c>
      <c r="W186" s="36" t="s">
        <v>35</v>
      </c>
      <c r="X186" s="1"/>
    </row>
    <row r="187" spans="1:24" ht="23.25">
      <c r="A187" s="1"/>
      <c r="B187" s="39"/>
      <c r="C187" s="39"/>
      <c r="D187" s="39"/>
      <c r="E187" s="39"/>
      <c r="F187" s="39"/>
      <c r="G187" s="39"/>
      <c r="H187" s="39"/>
      <c r="I187" s="39"/>
      <c r="J187" s="40"/>
      <c r="K187" s="41"/>
      <c r="L187" s="42"/>
      <c r="M187" s="43"/>
      <c r="N187" s="44"/>
      <c r="O187" s="45"/>
      <c r="P187" s="46"/>
      <c r="Q187" s="47" t="s">
        <v>36</v>
      </c>
      <c r="R187" s="42"/>
      <c r="S187" s="48"/>
      <c r="T187" s="46"/>
      <c r="U187" s="46"/>
      <c r="V187" s="46"/>
      <c r="W187" s="49"/>
      <c r="X187" s="1"/>
    </row>
    <row r="188" spans="1:24" ht="23.25">
      <c r="A188" s="1"/>
      <c r="B188" s="50"/>
      <c r="C188" s="50"/>
      <c r="D188" s="50"/>
      <c r="E188" s="50"/>
      <c r="F188" s="50"/>
      <c r="G188" s="50"/>
      <c r="H188" s="50"/>
      <c r="I188" s="51"/>
      <c r="J188" s="52"/>
      <c r="K188" s="53"/>
      <c r="L188" s="23"/>
      <c r="M188" s="24"/>
      <c r="N188" s="25"/>
      <c r="O188" s="27"/>
      <c r="P188" s="27"/>
      <c r="Q188" s="28"/>
      <c r="R188" s="23"/>
      <c r="S188" s="54"/>
      <c r="T188" s="27"/>
      <c r="U188" s="27"/>
      <c r="V188" s="27"/>
      <c r="W188" s="24"/>
      <c r="X188" s="1"/>
    </row>
    <row r="189" spans="1:24" ht="23.25">
      <c r="A189" s="1"/>
      <c r="B189" s="72" t="s">
        <v>68</v>
      </c>
      <c r="C189" s="72" t="s">
        <v>73</v>
      </c>
      <c r="D189" s="72"/>
      <c r="E189" s="50"/>
      <c r="F189" s="50"/>
      <c r="G189" s="50"/>
      <c r="H189" s="50"/>
      <c r="I189" s="51"/>
      <c r="J189" s="55" t="s">
        <v>47</v>
      </c>
      <c r="K189" s="56"/>
      <c r="L189" s="57">
        <f>SUM(L179/L177)*100</f>
        <v>98.12497223400084</v>
      </c>
      <c r="M189" s="57">
        <f aca="true" t="shared" si="69" ref="M189:U189">SUM(M179/M177)*100</f>
        <v>79.80487453619574</v>
      </c>
      <c r="N189" s="57">
        <f t="shared" si="69"/>
        <v>46.298391376354665</v>
      </c>
      <c r="O189" s="57"/>
      <c r="P189" s="57">
        <f t="shared" si="69"/>
        <v>78.92454952362516</v>
      </c>
      <c r="Q189" s="57">
        <f t="shared" si="69"/>
        <v>106.37672</v>
      </c>
      <c r="R189" s="57"/>
      <c r="S189" s="57"/>
      <c r="T189" s="57">
        <f t="shared" si="69"/>
        <v>106.37672</v>
      </c>
      <c r="U189" s="57">
        <f t="shared" si="69"/>
        <v>80.58028115883992</v>
      </c>
      <c r="V189" s="24"/>
      <c r="W189" s="24"/>
      <c r="X189" s="1"/>
    </row>
    <row r="190" spans="1:24" ht="23.25">
      <c r="A190" s="1"/>
      <c r="B190" s="50"/>
      <c r="C190" s="50"/>
      <c r="D190" s="50"/>
      <c r="E190" s="50"/>
      <c r="F190" s="50"/>
      <c r="G190" s="50"/>
      <c r="H190" s="50"/>
      <c r="I190" s="51"/>
      <c r="J190" s="52" t="s">
        <v>48</v>
      </c>
      <c r="K190" s="53"/>
      <c r="L190" s="57">
        <f>SUM(L179/L178)*100</f>
        <v>99.99999872609713</v>
      </c>
      <c r="M190" s="57">
        <f aca="true" t="shared" si="70" ref="M190:U190">SUM(M179/M178)*100</f>
        <v>84.16958545771584</v>
      </c>
      <c r="N190" s="57">
        <f t="shared" si="70"/>
        <v>57.27540883710912</v>
      </c>
      <c r="O190" s="57"/>
      <c r="P190" s="57">
        <f t="shared" si="70"/>
        <v>84.89810547660124</v>
      </c>
      <c r="Q190" s="57">
        <f t="shared" si="70"/>
        <v>62.66054584724131</v>
      </c>
      <c r="R190" s="57"/>
      <c r="S190" s="57"/>
      <c r="T190" s="57">
        <f t="shared" si="70"/>
        <v>62.66054584724131</v>
      </c>
      <c r="U190" s="57">
        <f t="shared" si="70"/>
        <v>82.5650750212891</v>
      </c>
      <c r="V190" s="57"/>
      <c r="W190" s="57"/>
      <c r="X190" s="1"/>
    </row>
    <row r="191" spans="1:24" ht="23.25">
      <c r="A191" s="1"/>
      <c r="B191" s="50"/>
      <c r="C191" s="50"/>
      <c r="D191" s="50"/>
      <c r="E191" s="50"/>
      <c r="F191" s="50"/>
      <c r="G191" s="50"/>
      <c r="H191" s="50"/>
      <c r="I191" s="51"/>
      <c r="J191" s="52"/>
      <c r="K191" s="53"/>
      <c r="L191" s="57"/>
      <c r="M191" s="57"/>
      <c r="N191" s="57"/>
      <c r="O191" s="57">
        <f>O198</f>
        <v>0</v>
      </c>
      <c r="P191" s="24">
        <f>SUM(L191:O191)</f>
        <v>0</v>
      </c>
      <c r="Q191" s="57"/>
      <c r="R191" s="57">
        <f>R198</f>
        <v>0</v>
      </c>
      <c r="S191" s="57">
        <f>S198</f>
        <v>0</v>
      </c>
      <c r="T191" s="24">
        <f>SUM(Q191:S191)</f>
        <v>0</v>
      </c>
      <c r="U191" s="57">
        <f>P191+T191</f>
        <v>0</v>
      </c>
      <c r="V191" s="57">
        <f>IF(ISERROR((P191/U191)*100),0,(P191/U191)*100)</f>
        <v>0</v>
      </c>
      <c r="W191" s="57">
        <f>IF(ISERROR((T191/U191)*100),0,(T191/U191)*100)</f>
        <v>0</v>
      </c>
      <c r="X191" s="1"/>
    </row>
    <row r="192" spans="1:24" ht="23.25">
      <c r="A192" s="1"/>
      <c r="B192" s="50"/>
      <c r="C192" s="50"/>
      <c r="D192" s="72" t="s">
        <v>51</v>
      </c>
      <c r="E192" s="50"/>
      <c r="F192" s="50"/>
      <c r="G192" s="50"/>
      <c r="H192" s="50"/>
      <c r="I192" s="51"/>
      <c r="J192" s="52" t="s">
        <v>98</v>
      </c>
      <c r="K192" s="53"/>
      <c r="L192" s="57"/>
      <c r="M192" s="57"/>
      <c r="N192" s="57"/>
      <c r="O192" s="57">
        <f>O199</f>
        <v>0</v>
      </c>
      <c r="P192" s="24">
        <f>SUM(L192:O192)</f>
        <v>0</v>
      </c>
      <c r="Q192" s="57"/>
      <c r="R192" s="57">
        <f>R199</f>
        <v>0</v>
      </c>
      <c r="S192" s="57">
        <f>S199</f>
        <v>0</v>
      </c>
      <c r="T192" s="24">
        <f>SUM(Q192:S192)</f>
        <v>0</v>
      </c>
      <c r="U192" s="57">
        <f>P192+T192</f>
        <v>0</v>
      </c>
      <c r="V192" s="57">
        <f>IF(ISERROR((P192/U192)*100),0,(P192/U192)*100)</f>
        <v>0</v>
      </c>
      <c r="W192" s="57">
        <f>IF(ISERROR((T192/U192)*100),0,(T192/U192)*100)</f>
        <v>0</v>
      </c>
      <c r="X192" s="1"/>
    </row>
    <row r="193" spans="1:24" ht="23.25">
      <c r="A193" s="1"/>
      <c r="B193" s="50"/>
      <c r="C193" s="50"/>
      <c r="D193" s="50"/>
      <c r="E193" s="50"/>
      <c r="F193" s="50"/>
      <c r="G193" s="50"/>
      <c r="H193" s="50"/>
      <c r="I193" s="51"/>
      <c r="J193" s="52" t="s">
        <v>44</v>
      </c>
      <c r="K193" s="53"/>
      <c r="L193" s="57">
        <f aca="true" t="shared" si="71" ref="L193:N195">L200</f>
        <v>79998.922</v>
      </c>
      <c r="M193" s="57">
        <f t="shared" si="71"/>
        <v>103821.816</v>
      </c>
      <c r="N193" s="57">
        <f t="shared" si="71"/>
        <v>49880.53</v>
      </c>
      <c r="O193" s="57">
        <f>O200</f>
        <v>0</v>
      </c>
      <c r="P193" s="24">
        <f>SUM(L193:O193)</f>
        <v>233701.268</v>
      </c>
      <c r="Q193" s="57">
        <f aca="true" t="shared" si="72" ref="Q193:S195">Q200</f>
        <v>15000</v>
      </c>
      <c r="R193" s="57">
        <f t="shared" si="72"/>
        <v>0</v>
      </c>
      <c r="S193" s="57">
        <f t="shared" si="72"/>
        <v>0</v>
      </c>
      <c r="T193" s="57">
        <v>15000</v>
      </c>
      <c r="U193" s="57">
        <v>248701.268</v>
      </c>
      <c r="V193" s="57">
        <f>SUM(P193/U193)*100</f>
        <v>93.96866766276398</v>
      </c>
      <c r="W193" s="57">
        <f>SUM(T193/U193)*100</f>
        <v>6.031332337236012</v>
      </c>
      <c r="X193" s="1"/>
    </row>
    <row r="194" spans="1:24" ht="23.25">
      <c r="A194" s="1"/>
      <c r="B194" s="50"/>
      <c r="C194" s="50"/>
      <c r="D194" s="50"/>
      <c r="E194" s="50"/>
      <c r="F194" s="50"/>
      <c r="G194" s="50"/>
      <c r="H194" s="50"/>
      <c r="I194" s="51"/>
      <c r="J194" s="52" t="s">
        <v>45</v>
      </c>
      <c r="K194" s="53"/>
      <c r="L194" s="57">
        <f t="shared" si="71"/>
        <v>78498.921</v>
      </c>
      <c r="M194" s="57">
        <f t="shared" si="71"/>
        <v>98438.016</v>
      </c>
      <c r="N194" s="57">
        <f t="shared" si="71"/>
        <v>40320.765</v>
      </c>
      <c r="O194" s="57">
        <f>O201</f>
        <v>0</v>
      </c>
      <c r="P194" s="24">
        <f>SUM(L194:O194)</f>
        <v>217257.702</v>
      </c>
      <c r="Q194" s="57">
        <f t="shared" si="72"/>
        <v>25465</v>
      </c>
      <c r="R194" s="57">
        <f t="shared" si="72"/>
        <v>0</v>
      </c>
      <c r="S194" s="57">
        <f t="shared" si="72"/>
        <v>0</v>
      </c>
      <c r="T194" s="57">
        <v>25465</v>
      </c>
      <c r="U194" s="57">
        <v>242722.702</v>
      </c>
      <c r="V194" s="57">
        <f>SUM(P194/U194)*100</f>
        <v>89.5086039376737</v>
      </c>
      <c r="W194" s="57">
        <f>SUM(T194/U194)*100</f>
        <v>10.4913960623263</v>
      </c>
      <c r="X194" s="1"/>
    </row>
    <row r="195" spans="1:24" ht="23.25">
      <c r="A195" s="1"/>
      <c r="B195" s="50"/>
      <c r="C195" s="50"/>
      <c r="D195" s="50"/>
      <c r="E195" s="50"/>
      <c r="F195" s="50"/>
      <c r="G195" s="50"/>
      <c r="H195" s="50"/>
      <c r="I195" s="51"/>
      <c r="J195" s="52" t="s">
        <v>46</v>
      </c>
      <c r="K195" s="53"/>
      <c r="L195" s="57">
        <f t="shared" si="71"/>
        <v>78498.92</v>
      </c>
      <c r="M195" s="57">
        <f t="shared" si="71"/>
        <v>82854.87</v>
      </c>
      <c r="N195" s="57">
        <f t="shared" si="71"/>
        <v>23093.883</v>
      </c>
      <c r="O195" s="57">
        <f>O202</f>
        <v>0</v>
      </c>
      <c r="P195" s="24">
        <f>SUM(L195:O195)</f>
        <v>184447.67299999998</v>
      </c>
      <c r="Q195" s="57">
        <f t="shared" si="72"/>
        <v>15956.508</v>
      </c>
      <c r="R195" s="57">
        <f t="shared" si="72"/>
        <v>0</v>
      </c>
      <c r="S195" s="57">
        <f t="shared" si="72"/>
        <v>0</v>
      </c>
      <c r="T195" s="24">
        <v>15956.508</v>
      </c>
      <c r="U195" s="24">
        <v>200404.181</v>
      </c>
      <c r="V195" s="57">
        <f>SUM(P195/U195)*100</f>
        <v>92.03783677547125</v>
      </c>
      <c r="W195" s="57">
        <f>SUM(T195/U195)*100</f>
        <v>7.962163224528733</v>
      </c>
      <c r="X195" s="1"/>
    </row>
    <row r="196" spans="1:24" ht="23.25">
      <c r="A196" s="1"/>
      <c r="B196" s="58"/>
      <c r="C196" s="59"/>
      <c r="D196" s="59"/>
      <c r="E196" s="59"/>
      <c r="F196" s="77"/>
      <c r="G196" s="59"/>
      <c r="H196" s="59"/>
      <c r="I196" s="52"/>
      <c r="J196" s="52" t="s">
        <v>47</v>
      </c>
      <c r="K196" s="53"/>
      <c r="L196" s="57">
        <f>SUM(L195/L193)*100</f>
        <v>98.12497223400084</v>
      </c>
      <c r="M196" s="57">
        <f aca="true" t="shared" si="73" ref="M196:U196">SUM(M195/M193)*100</f>
        <v>79.80487453619574</v>
      </c>
      <c r="N196" s="57">
        <f t="shared" si="73"/>
        <v>46.298391376354665</v>
      </c>
      <c r="O196" s="57"/>
      <c r="P196" s="57">
        <f t="shared" si="73"/>
        <v>78.92454952362516</v>
      </c>
      <c r="Q196" s="57">
        <f t="shared" si="73"/>
        <v>106.37672</v>
      </c>
      <c r="R196" s="57"/>
      <c r="S196" s="57"/>
      <c r="T196" s="57">
        <f t="shared" si="73"/>
        <v>106.37672</v>
      </c>
      <c r="U196" s="57">
        <f t="shared" si="73"/>
        <v>80.58028115883992</v>
      </c>
      <c r="V196" s="22"/>
      <c r="W196" s="22"/>
      <c r="X196" s="1"/>
    </row>
    <row r="197" spans="1:24" ht="23.25">
      <c r="A197" s="1"/>
      <c r="B197" s="50"/>
      <c r="C197" s="67"/>
      <c r="D197" s="67"/>
      <c r="E197" s="67"/>
      <c r="F197" s="67"/>
      <c r="G197" s="67"/>
      <c r="H197" s="67"/>
      <c r="I197" s="52"/>
      <c r="J197" s="52" t="s">
        <v>48</v>
      </c>
      <c r="K197" s="53"/>
      <c r="L197" s="57">
        <f>SUM(L195/L194)*100</f>
        <v>99.99999872609713</v>
      </c>
      <c r="M197" s="57">
        <f aca="true" t="shared" si="74" ref="M197:U197">SUM(M195/M194)*100</f>
        <v>84.16958545771584</v>
      </c>
      <c r="N197" s="57">
        <f t="shared" si="74"/>
        <v>57.27540883710912</v>
      </c>
      <c r="O197" s="57"/>
      <c r="P197" s="57">
        <f t="shared" si="74"/>
        <v>84.89810547660124</v>
      </c>
      <c r="Q197" s="57">
        <f t="shared" si="74"/>
        <v>62.66054584724131</v>
      </c>
      <c r="R197" s="57"/>
      <c r="S197" s="57"/>
      <c r="T197" s="57">
        <f t="shared" si="74"/>
        <v>62.66054584724131</v>
      </c>
      <c r="U197" s="57">
        <f t="shared" si="74"/>
        <v>82.56507502128912</v>
      </c>
      <c r="V197" s="57"/>
      <c r="W197" s="57"/>
      <c r="X197" s="1"/>
    </row>
    <row r="198" spans="1:24" ht="23.25">
      <c r="A198" s="1"/>
      <c r="B198" s="50"/>
      <c r="C198" s="67"/>
      <c r="D198" s="67"/>
      <c r="E198" s="67"/>
      <c r="F198" s="73"/>
      <c r="G198" s="67"/>
      <c r="H198" s="67"/>
      <c r="I198" s="52"/>
      <c r="J198" s="52"/>
      <c r="K198" s="53"/>
      <c r="L198" s="22"/>
      <c r="M198" s="22"/>
      <c r="N198" s="22"/>
      <c r="O198" s="22">
        <f>O212+O236</f>
        <v>0</v>
      </c>
      <c r="P198" s="24">
        <f>SUM(L198:O198)</f>
        <v>0</v>
      </c>
      <c r="Q198" s="22"/>
      <c r="R198" s="22">
        <f>R212+R236</f>
        <v>0</v>
      </c>
      <c r="S198" s="22">
        <f>S212+S236</f>
        <v>0</v>
      </c>
      <c r="T198" s="24">
        <f>SUM(Q198:S198)</f>
        <v>0</v>
      </c>
      <c r="U198" s="57">
        <f>P198+T198</f>
        <v>0</v>
      </c>
      <c r="V198" s="57">
        <f>IF(ISERROR((P198/U198)*100),0,(P198/U198)*100)</f>
        <v>0</v>
      </c>
      <c r="W198" s="57">
        <f>IF(ISERROR((T198/U198)*100),0,(T198/U198)*100)</f>
        <v>0</v>
      </c>
      <c r="X198" s="1"/>
    </row>
    <row r="199" spans="1:24" ht="23.25">
      <c r="A199" s="1"/>
      <c r="B199" s="50"/>
      <c r="C199" s="67"/>
      <c r="D199" s="67"/>
      <c r="E199" s="67"/>
      <c r="F199" s="73" t="s">
        <v>53</v>
      </c>
      <c r="G199" s="67"/>
      <c r="H199" s="67"/>
      <c r="I199" s="52"/>
      <c r="J199" s="52" t="s">
        <v>54</v>
      </c>
      <c r="K199" s="53"/>
      <c r="L199" s="22"/>
      <c r="M199" s="22"/>
      <c r="N199" s="22"/>
      <c r="O199" s="22">
        <f>O213+O237</f>
        <v>0</v>
      </c>
      <c r="P199" s="24">
        <f>SUM(L199:O199)</f>
        <v>0</v>
      </c>
      <c r="Q199" s="22"/>
      <c r="R199" s="22">
        <f>R213+R237</f>
        <v>0</v>
      </c>
      <c r="S199" s="22">
        <f>S213+S237</f>
        <v>0</v>
      </c>
      <c r="T199" s="24">
        <f>SUM(Q199:S199)</f>
        <v>0</v>
      </c>
      <c r="U199" s="57">
        <f>P199+T199</f>
        <v>0</v>
      </c>
      <c r="V199" s="57">
        <f>IF(ISERROR((P199/U199)*100),0,(P199/U199)*100)</f>
        <v>0</v>
      </c>
      <c r="W199" s="57">
        <f>IF(ISERROR((T199/U199)*100),0,(T199/U199)*100)</f>
        <v>0</v>
      </c>
      <c r="X199" s="1"/>
    </row>
    <row r="200" spans="1:24" ht="23.25">
      <c r="A200" s="1"/>
      <c r="B200" s="50"/>
      <c r="C200" s="67"/>
      <c r="D200" s="67"/>
      <c r="E200" s="67"/>
      <c r="F200" s="67"/>
      <c r="G200" s="67"/>
      <c r="H200" s="67"/>
      <c r="I200" s="52"/>
      <c r="J200" s="52" t="s">
        <v>44</v>
      </c>
      <c r="K200" s="53"/>
      <c r="L200" s="57">
        <f aca="true" t="shared" si="75" ref="L200:O202">L207+L222</f>
        <v>79998.922</v>
      </c>
      <c r="M200" s="57">
        <f t="shared" si="75"/>
        <v>103821.816</v>
      </c>
      <c r="N200" s="57">
        <f t="shared" si="75"/>
        <v>49880.53</v>
      </c>
      <c r="O200" s="57">
        <f t="shared" si="75"/>
        <v>0</v>
      </c>
      <c r="P200" s="24">
        <f>SUM(L200:O200)</f>
        <v>233701.268</v>
      </c>
      <c r="Q200" s="57">
        <f aca="true" t="shared" si="76" ref="Q200:S202">Q207+Q222</f>
        <v>15000</v>
      </c>
      <c r="R200" s="57">
        <f t="shared" si="76"/>
        <v>0</v>
      </c>
      <c r="S200" s="57">
        <f t="shared" si="76"/>
        <v>0</v>
      </c>
      <c r="T200" s="57">
        <v>15000</v>
      </c>
      <c r="U200" s="57">
        <v>248701.268</v>
      </c>
      <c r="V200" s="57">
        <f>SUM(P200/U200)*100</f>
        <v>93.96866766276398</v>
      </c>
      <c r="W200" s="57">
        <f>SUM(T200/U200)*100</f>
        <v>6.031332337236012</v>
      </c>
      <c r="X200" s="1"/>
    </row>
    <row r="201" spans="1:24" ht="23.25">
      <c r="A201" s="1"/>
      <c r="B201" s="50"/>
      <c r="C201" s="67"/>
      <c r="D201" s="67"/>
      <c r="E201" s="67"/>
      <c r="F201" s="67"/>
      <c r="G201" s="67"/>
      <c r="H201" s="67"/>
      <c r="I201" s="52"/>
      <c r="J201" s="52" t="s">
        <v>45</v>
      </c>
      <c r="K201" s="53"/>
      <c r="L201" s="57">
        <f t="shared" si="75"/>
        <v>78498.921</v>
      </c>
      <c r="M201" s="57">
        <f t="shared" si="75"/>
        <v>98438.016</v>
      </c>
      <c r="N201" s="57">
        <f t="shared" si="75"/>
        <v>40320.765</v>
      </c>
      <c r="O201" s="57">
        <f t="shared" si="75"/>
        <v>0</v>
      </c>
      <c r="P201" s="24">
        <f>SUM(L201:O201)</f>
        <v>217257.702</v>
      </c>
      <c r="Q201" s="57">
        <f t="shared" si="76"/>
        <v>25465</v>
      </c>
      <c r="R201" s="57">
        <f t="shared" si="76"/>
        <v>0</v>
      </c>
      <c r="S201" s="57">
        <f t="shared" si="76"/>
        <v>0</v>
      </c>
      <c r="T201" s="57">
        <v>25465</v>
      </c>
      <c r="U201" s="57">
        <v>242722.702</v>
      </c>
      <c r="V201" s="57">
        <f>SUM(P201/U201)*100</f>
        <v>89.5086039376737</v>
      </c>
      <c r="W201" s="57">
        <f>SUM(T201/U201)*100</f>
        <v>10.4913960623263</v>
      </c>
      <c r="X201" s="1"/>
    </row>
    <row r="202" spans="1:24" ht="23.25">
      <c r="A202" s="1"/>
      <c r="B202" s="50"/>
      <c r="C202" s="67"/>
      <c r="D202" s="67"/>
      <c r="E202" s="67"/>
      <c r="F202" s="67"/>
      <c r="G202" s="67"/>
      <c r="H202" s="67"/>
      <c r="I202" s="52"/>
      <c r="J202" s="52" t="s">
        <v>46</v>
      </c>
      <c r="K202" s="53"/>
      <c r="L202" s="57">
        <f t="shared" si="75"/>
        <v>78498.92</v>
      </c>
      <c r="M202" s="57">
        <f t="shared" si="75"/>
        <v>82854.87</v>
      </c>
      <c r="N202" s="57">
        <f t="shared" si="75"/>
        <v>23093.883</v>
      </c>
      <c r="O202" s="57">
        <f t="shared" si="75"/>
        <v>0</v>
      </c>
      <c r="P202" s="24">
        <f>SUM(L202:O202)</f>
        <v>184447.67299999998</v>
      </c>
      <c r="Q202" s="57">
        <f t="shared" si="76"/>
        <v>15956.508</v>
      </c>
      <c r="R202" s="57">
        <f t="shared" si="76"/>
        <v>0</v>
      </c>
      <c r="S202" s="57">
        <f t="shared" si="76"/>
        <v>0</v>
      </c>
      <c r="T202" s="22">
        <v>15956.508</v>
      </c>
      <c r="U202" s="22">
        <v>200404.181</v>
      </c>
      <c r="V202" s="57">
        <f>SUM(P202/U202)*100</f>
        <v>92.03783677547125</v>
      </c>
      <c r="W202" s="57">
        <f>SUM(T202/U202)*100</f>
        <v>7.962163224528733</v>
      </c>
      <c r="X202" s="1"/>
    </row>
    <row r="203" spans="1:24" ht="23.25">
      <c r="A203" s="1"/>
      <c r="B203" s="50"/>
      <c r="C203" s="67"/>
      <c r="D203" s="67"/>
      <c r="E203" s="67"/>
      <c r="F203" s="67"/>
      <c r="G203" s="73"/>
      <c r="H203" s="67"/>
      <c r="I203" s="52"/>
      <c r="J203" s="52" t="s">
        <v>47</v>
      </c>
      <c r="K203" s="53"/>
      <c r="L203" s="57">
        <f>SUM(L202/L200)*100</f>
        <v>98.12497223400084</v>
      </c>
      <c r="M203" s="57">
        <f aca="true" t="shared" si="77" ref="M203:U203">SUM(M202/M200)*100</f>
        <v>79.80487453619574</v>
      </c>
      <c r="N203" s="57">
        <f t="shared" si="77"/>
        <v>46.298391376354665</v>
      </c>
      <c r="O203" s="57"/>
      <c r="P203" s="57">
        <f t="shared" si="77"/>
        <v>78.92454952362516</v>
      </c>
      <c r="Q203" s="57">
        <f t="shared" si="77"/>
        <v>106.37672</v>
      </c>
      <c r="R203" s="57"/>
      <c r="S203" s="57"/>
      <c r="T203" s="57">
        <f t="shared" si="77"/>
        <v>106.37672</v>
      </c>
      <c r="U203" s="57">
        <f t="shared" si="77"/>
        <v>80.58028115883992</v>
      </c>
      <c r="V203" s="22"/>
      <c r="W203" s="22"/>
      <c r="X203" s="1"/>
    </row>
    <row r="204" spans="1:24" ht="23.25">
      <c r="A204" s="1"/>
      <c r="B204" s="50"/>
      <c r="C204" s="50"/>
      <c r="D204" s="50"/>
      <c r="E204" s="50"/>
      <c r="F204" s="50"/>
      <c r="G204" s="50"/>
      <c r="H204" s="50"/>
      <c r="I204" s="51"/>
      <c r="J204" s="52" t="s">
        <v>48</v>
      </c>
      <c r="K204" s="53"/>
      <c r="L204" s="57">
        <f>SUM(L202/L201)*100</f>
        <v>99.99999872609713</v>
      </c>
      <c r="M204" s="57">
        <f aca="true" t="shared" si="78" ref="M204:U204">SUM(M202/M201)*100</f>
        <v>84.16958545771584</v>
      </c>
      <c r="N204" s="57">
        <f t="shared" si="78"/>
        <v>57.27540883710912</v>
      </c>
      <c r="O204" s="57"/>
      <c r="P204" s="57">
        <f t="shared" si="78"/>
        <v>84.89810547660124</v>
      </c>
      <c r="Q204" s="57">
        <f t="shared" si="78"/>
        <v>62.66054584724131</v>
      </c>
      <c r="R204" s="57"/>
      <c r="S204" s="57"/>
      <c r="T204" s="57">
        <f t="shared" si="78"/>
        <v>62.66054584724131</v>
      </c>
      <c r="U204" s="57">
        <f t="shared" si="78"/>
        <v>82.56507502128912</v>
      </c>
      <c r="V204" s="57"/>
      <c r="W204" s="57"/>
      <c r="X204" s="1"/>
    </row>
    <row r="205" spans="1:24" ht="23.25">
      <c r="A205" s="1"/>
      <c r="B205" s="50"/>
      <c r="C205" s="50"/>
      <c r="D205" s="50"/>
      <c r="E205" s="50"/>
      <c r="F205" s="50"/>
      <c r="G205" s="50"/>
      <c r="H205" s="50"/>
      <c r="I205" s="51"/>
      <c r="J205" s="52"/>
      <c r="K205" s="53"/>
      <c r="L205" s="57"/>
      <c r="M205" s="57"/>
      <c r="N205" s="57"/>
      <c r="O205" s="57">
        <f>O212</f>
        <v>0</v>
      </c>
      <c r="P205" s="24">
        <f>SUM(L205:O205)</f>
        <v>0</v>
      </c>
      <c r="Q205" s="57"/>
      <c r="R205" s="57">
        <f aca="true" t="shared" si="79" ref="R205:S209">R212</f>
        <v>0</v>
      </c>
      <c r="S205" s="57">
        <f t="shared" si="79"/>
        <v>0</v>
      </c>
      <c r="T205" s="24">
        <f>SUM(Q205:S205)</f>
        <v>0</v>
      </c>
      <c r="U205" s="57">
        <f>P205+T205</f>
        <v>0</v>
      </c>
      <c r="V205" s="57">
        <f>IF(ISERROR((P205/U205)*100),0,(P205/U205)*100)</f>
        <v>0</v>
      </c>
      <c r="W205" s="57">
        <f>IF(ISERROR((T205/U205)*100),0,(T205/U205)*100)</f>
        <v>0</v>
      </c>
      <c r="X205" s="1"/>
    </row>
    <row r="206" spans="1:24" ht="23.25">
      <c r="A206" s="1"/>
      <c r="B206" s="50"/>
      <c r="C206" s="50"/>
      <c r="D206" s="50"/>
      <c r="E206" s="50"/>
      <c r="F206" s="50"/>
      <c r="G206" s="72" t="s">
        <v>76</v>
      </c>
      <c r="H206" s="50"/>
      <c r="I206" s="51"/>
      <c r="J206" s="52" t="s">
        <v>77</v>
      </c>
      <c r="K206" s="53"/>
      <c r="L206" s="57"/>
      <c r="M206" s="57"/>
      <c r="N206" s="57"/>
      <c r="O206" s="57">
        <f>O213</f>
        <v>0</v>
      </c>
      <c r="P206" s="24">
        <f>SUM(L206:O206)</f>
        <v>0</v>
      </c>
      <c r="Q206" s="57"/>
      <c r="R206" s="57">
        <f t="shared" si="79"/>
        <v>0</v>
      </c>
      <c r="S206" s="57">
        <f t="shared" si="79"/>
        <v>0</v>
      </c>
      <c r="T206" s="24">
        <f>SUM(Q206:S206)</f>
        <v>0</v>
      </c>
      <c r="U206" s="57">
        <f>P206+T206</f>
        <v>0</v>
      </c>
      <c r="V206" s="57">
        <f>IF(ISERROR((P206/U206)*100),0,(P206/U206)*100)</f>
        <v>0</v>
      </c>
      <c r="W206" s="57">
        <f>IF(ISERROR((T206/U206)*100),0,(T206/U206)*100)</f>
        <v>0</v>
      </c>
      <c r="X206" s="1"/>
    </row>
    <row r="207" spans="1:24" ht="23.25">
      <c r="A207" s="1"/>
      <c r="B207" s="50"/>
      <c r="C207" s="50"/>
      <c r="D207" s="50"/>
      <c r="E207" s="50"/>
      <c r="F207" s="50"/>
      <c r="G207" s="50"/>
      <c r="H207" s="50"/>
      <c r="I207" s="51"/>
      <c r="J207" s="52" t="s">
        <v>44</v>
      </c>
      <c r="K207" s="53"/>
      <c r="L207" s="57">
        <f aca="true" t="shared" si="80" ref="L207:N209">L214</f>
        <v>57698.629</v>
      </c>
      <c r="M207" s="57">
        <f t="shared" si="80"/>
        <v>101397.898</v>
      </c>
      <c r="N207" s="57">
        <f t="shared" si="80"/>
        <v>43350.539</v>
      </c>
      <c r="O207" s="57">
        <f>O214</f>
        <v>0</v>
      </c>
      <c r="P207" s="24">
        <f>SUM(L207:O207)</f>
        <v>202447.066</v>
      </c>
      <c r="Q207" s="57">
        <f>Q214</f>
        <v>14700</v>
      </c>
      <c r="R207" s="57">
        <f t="shared" si="79"/>
        <v>0</v>
      </c>
      <c r="S207" s="57">
        <f t="shared" si="79"/>
        <v>0</v>
      </c>
      <c r="T207" s="57">
        <v>14700</v>
      </c>
      <c r="U207" s="57">
        <v>217147.066</v>
      </c>
      <c r="V207" s="57">
        <f>SUM(P207/U207)*100</f>
        <v>93.23039437244802</v>
      </c>
      <c r="W207" s="57">
        <f>SUM(T207/U207)*100</f>
        <v>6.769605627551975</v>
      </c>
      <c r="X207" s="1"/>
    </row>
    <row r="208" spans="1:24" ht="23.25">
      <c r="A208" s="1"/>
      <c r="B208" s="50"/>
      <c r="C208" s="50"/>
      <c r="D208" s="50"/>
      <c r="E208" s="50"/>
      <c r="F208" s="50"/>
      <c r="G208" s="50"/>
      <c r="H208" s="50"/>
      <c r="I208" s="51"/>
      <c r="J208" s="52" t="s">
        <v>45</v>
      </c>
      <c r="K208" s="53"/>
      <c r="L208" s="57">
        <f t="shared" si="80"/>
        <v>56440.513</v>
      </c>
      <c r="M208" s="57">
        <f t="shared" si="80"/>
        <v>96014.098</v>
      </c>
      <c r="N208" s="57">
        <f t="shared" si="80"/>
        <v>34835.602</v>
      </c>
      <c r="O208" s="57">
        <f>O215</f>
        <v>0</v>
      </c>
      <c r="P208" s="24">
        <f>SUM(L208:O208)</f>
        <v>187290.213</v>
      </c>
      <c r="Q208" s="57">
        <f>Q215</f>
        <v>24865</v>
      </c>
      <c r="R208" s="57">
        <f t="shared" si="79"/>
        <v>0</v>
      </c>
      <c r="S208" s="57">
        <f t="shared" si="79"/>
        <v>0</v>
      </c>
      <c r="T208" s="57">
        <v>24865</v>
      </c>
      <c r="U208" s="57">
        <v>212155.213</v>
      </c>
      <c r="V208" s="57">
        <f>SUM(P208/U208)*100</f>
        <v>88.27980719945826</v>
      </c>
      <c r="W208" s="57">
        <f>SUM(T208/U208)*100</f>
        <v>11.720192800541744</v>
      </c>
      <c r="X208" s="1"/>
    </row>
    <row r="209" spans="1:24" ht="23.25">
      <c r="A209" s="1"/>
      <c r="B209" s="50"/>
      <c r="C209" s="50"/>
      <c r="D209" s="50"/>
      <c r="E209" s="50"/>
      <c r="F209" s="50"/>
      <c r="G209" s="50"/>
      <c r="H209" s="50"/>
      <c r="I209" s="51"/>
      <c r="J209" s="52" t="s">
        <v>46</v>
      </c>
      <c r="K209" s="53"/>
      <c r="L209" s="57">
        <f t="shared" si="80"/>
        <v>56440.513</v>
      </c>
      <c r="M209" s="57">
        <f t="shared" si="80"/>
        <v>81796.546</v>
      </c>
      <c r="N209" s="57">
        <f t="shared" si="80"/>
        <v>19826.33</v>
      </c>
      <c r="O209" s="57">
        <f>O216</f>
        <v>0</v>
      </c>
      <c r="P209" s="24">
        <f>SUM(L209:O209)</f>
        <v>158063.38900000002</v>
      </c>
      <c r="Q209" s="57">
        <f>Q216</f>
        <v>15456.752</v>
      </c>
      <c r="R209" s="57">
        <f t="shared" si="79"/>
        <v>0</v>
      </c>
      <c r="S209" s="57">
        <f t="shared" si="79"/>
        <v>0</v>
      </c>
      <c r="T209" s="24">
        <v>15456.752</v>
      </c>
      <c r="U209" s="24">
        <v>173520.141</v>
      </c>
      <c r="V209" s="57">
        <f>SUM(P209/U209)*100</f>
        <v>91.09224329180324</v>
      </c>
      <c r="W209" s="57">
        <f>SUM(T209/U209)*100</f>
        <v>8.907756708196773</v>
      </c>
      <c r="X209" s="1"/>
    </row>
    <row r="210" spans="1:24" ht="23.25">
      <c r="A210" s="1"/>
      <c r="B210" s="50"/>
      <c r="C210" s="50"/>
      <c r="D210" s="50"/>
      <c r="E210" s="50"/>
      <c r="F210" s="50"/>
      <c r="G210" s="50"/>
      <c r="H210" s="72"/>
      <c r="I210" s="51"/>
      <c r="J210" s="52" t="s">
        <v>47</v>
      </c>
      <c r="K210" s="53"/>
      <c r="L210" s="57">
        <f>SUM(L209/L207)*100</f>
        <v>97.81950451543658</v>
      </c>
      <c r="M210" s="57">
        <f aca="true" t="shared" si="81" ref="M210:U210">SUM(M209/M207)*100</f>
        <v>80.66887737653103</v>
      </c>
      <c r="N210" s="57">
        <f t="shared" si="81"/>
        <v>45.734910008846725</v>
      </c>
      <c r="O210" s="57"/>
      <c r="P210" s="57">
        <f t="shared" si="81"/>
        <v>78.07640393267049</v>
      </c>
      <c r="Q210" s="57">
        <f t="shared" si="81"/>
        <v>105.14797278911566</v>
      </c>
      <c r="R210" s="57"/>
      <c r="S210" s="57"/>
      <c r="T210" s="57">
        <f t="shared" si="81"/>
        <v>105.14797278911566</v>
      </c>
      <c r="U210" s="57">
        <f t="shared" si="81"/>
        <v>79.909042381443</v>
      </c>
      <c r="V210" s="24"/>
      <c r="W210" s="24"/>
      <c r="X210" s="1"/>
    </row>
    <row r="211" spans="1:24" ht="23.25">
      <c r="A211" s="1"/>
      <c r="B211" s="50"/>
      <c r="C211" s="50"/>
      <c r="D211" s="50"/>
      <c r="E211" s="50"/>
      <c r="F211" s="50"/>
      <c r="G211" s="50"/>
      <c r="H211" s="50"/>
      <c r="I211" s="51"/>
      <c r="J211" s="52" t="s">
        <v>48</v>
      </c>
      <c r="K211" s="53"/>
      <c r="L211" s="57">
        <f>SUM(L209/L208)*100</f>
        <v>100</v>
      </c>
      <c r="M211" s="57">
        <f aca="true" t="shared" si="82" ref="M211:U211">SUM(M209/M208)*100</f>
        <v>85.19222458351898</v>
      </c>
      <c r="N211" s="57">
        <f t="shared" si="82"/>
        <v>56.91398701822349</v>
      </c>
      <c r="O211" s="57"/>
      <c r="P211" s="57">
        <f t="shared" si="82"/>
        <v>84.39490054934159</v>
      </c>
      <c r="Q211" s="57">
        <f t="shared" si="82"/>
        <v>62.16268650713855</v>
      </c>
      <c r="R211" s="57"/>
      <c r="S211" s="57"/>
      <c r="T211" s="57">
        <f t="shared" si="82"/>
        <v>62.16268650713855</v>
      </c>
      <c r="U211" s="57">
        <f t="shared" si="82"/>
        <v>81.78924219976626</v>
      </c>
      <c r="V211" s="57"/>
      <c r="W211" s="57"/>
      <c r="X211" s="1"/>
    </row>
    <row r="212" spans="1:24" ht="23.25">
      <c r="A212" s="1"/>
      <c r="B212" s="58"/>
      <c r="C212" s="59"/>
      <c r="D212" s="59"/>
      <c r="E212" s="59"/>
      <c r="F212" s="59"/>
      <c r="G212" s="59"/>
      <c r="H212" s="59"/>
      <c r="I212" s="52"/>
      <c r="J212" s="52"/>
      <c r="K212" s="53"/>
      <c r="L212" s="22"/>
      <c r="M212" s="22"/>
      <c r="N212" s="22"/>
      <c r="O212" s="22"/>
      <c r="P212" s="24"/>
      <c r="Q212" s="22"/>
      <c r="R212" s="22"/>
      <c r="S212" s="22"/>
      <c r="T212" s="24">
        <f>SUM(Q212:S212)</f>
        <v>0</v>
      </c>
      <c r="U212" s="57">
        <f>P212+T212</f>
        <v>0</v>
      </c>
      <c r="V212" s="57">
        <f>IF(ISERROR((P212/U212)*100),0,(P212/U212)*100)</f>
        <v>0</v>
      </c>
      <c r="W212" s="57">
        <f>IF(ISERROR((T212/U212)*100),0,(T212/U212)*100)</f>
        <v>0</v>
      </c>
      <c r="X212" s="1"/>
    </row>
    <row r="213" spans="1:24" ht="23.25">
      <c r="A213" s="1"/>
      <c r="B213" s="50"/>
      <c r="C213" s="50"/>
      <c r="D213" s="50"/>
      <c r="E213" s="50"/>
      <c r="F213" s="50"/>
      <c r="G213" s="50"/>
      <c r="H213" s="72" t="s">
        <v>57</v>
      </c>
      <c r="I213" s="51"/>
      <c r="J213" s="52" t="s">
        <v>58</v>
      </c>
      <c r="K213" s="53"/>
      <c r="L213" s="57"/>
      <c r="M213" s="24"/>
      <c r="N213" s="57"/>
      <c r="O213" s="24"/>
      <c r="P213" s="24">
        <f>SUM(L213:O213)</f>
        <v>0</v>
      </c>
      <c r="Q213" s="57"/>
      <c r="R213" s="57"/>
      <c r="S213" s="57"/>
      <c r="T213" s="24">
        <f>SUM(Q213:S213)</f>
        <v>0</v>
      </c>
      <c r="U213" s="57">
        <f>P213+T213</f>
        <v>0</v>
      </c>
      <c r="V213" s="57">
        <f>IF(ISERROR((P213/U213)*100),0,(P213/U213)*100)</f>
        <v>0</v>
      </c>
      <c r="W213" s="57">
        <f>IF(ISERROR((T213/U213)*100),0,(T213/U213)*100)</f>
        <v>0</v>
      </c>
      <c r="X213" s="1"/>
    </row>
    <row r="214" spans="1:24" ht="23.25">
      <c r="A214" s="1"/>
      <c r="B214" s="50"/>
      <c r="C214" s="50"/>
      <c r="D214" s="50"/>
      <c r="E214" s="50"/>
      <c r="F214" s="50"/>
      <c r="G214" s="50"/>
      <c r="H214" s="50"/>
      <c r="I214" s="51"/>
      <c r="J214" s="52" t="s">
        <v>44</v>
      </c>
      <c r="K214" s="53"/>
      <c r="L214" s="57">
        <v>57698.629</v>
      </c>
      <c r="M214" s="57">
        <v>101397.898</v>
      </c>
      <c r="N214" s="57">
        <v>43350.539</v>
      </c>
      <c r="O214" s="57">
        <f>IF(ISERROR((O213/O211)*100),0,(O213/O211)*100)</f>
        <v>0</v>
      </c>
      <c r="P214" s="57">
        <v>202447.066</v>
      </c>
      <c r="Q214" s="57">
        <v>14700</v>
      </c>
      <c r="R214" s="57">
        <f>IF(ISERROR((R213/R211)*100),0,(R213/R211)*100)</f>
        <v>0</v>
      </c>
      <c r="S214" s="57">
        <f>IF(ISERROR((S213/S211)*100),0,(S213/S211)*100)</f>
        <v>0</v>
      </c>
      <c r="T214" s="57">
        <v>14700</v>
      </c>
      <c r="U214" s="57">
        <v>217147.066</v>
      </c>
      <c r="V214" s="57">
        <f>SUM(P214/U214)*100</f>
        <v>93.23039437244802</v>
      </c>
      <c r="W214" s="57">
        <f>SUM(T214/U214)*100</f>
        <v>6.769605627551975</v>
      </c>
      <c r="X214" s="1"/>
    </row>
    <row r="215" spans="1:24" ht="23.25">
      <c r="A215" s="1"/>
      <c r="B215" s="50"/>
      <c r="C215" s="50"/>
      <c r="D215" s="50"/>
      <c r="E215" s="50"/>
      <c r="F215" s="50"/>
      <c r="G215" s="50"/>
      <c r="H215" s="50"/>
      <c r="I215" s="51"/>
      <c r="J215" s="52" t="s">
        <v>45</v>
      </c>
      <c r="K215" s="53"/>
      <c r="L215" s="57">
        <v>56440.513</v>
      </c>
      <c r="M215" s="57">
        <v>96014.098</v>
      </c>
      <c r="N215" s="57">
        <v>34835.602</v>
      </c>
      <c r="O215" s="57">
        <f>IF(ISERROR((O213/O212)*100),0,(O213/O212)*100)</f>
        <v>0</v>
      </c>
      <c r="P215" s="57">
        <v>187290.213</v>
      </c>
      <c r="Q215" s="57">
        <v>24865</v>
      </c>
      <c r="R215" s="57">
        <f>IF(ISERROR((R213/R212)*100),0,(R213/R212)*100)</f>
        <v>0</v>
      </c>
      <c r="S215" s="57">
        <f>IF(ISERROR((S213/S212)*100),0,(S213/S212)*100)</f>
        <v>0</v>
      </c>
      <c r="T215" s="57">
        <v>24865</v>
      </c>
      <c r="U215" s="57">
        <v>212155.213</v>
      </c>
      <c r="V215" s="57">
        <f>SUM(P215/U215)*100</f>
        <v>88.27980719945826</v>
      </c>
      <c r="W215" s="57">
        <f>SUM(T215/U215)*100</f>
        <v>11.720192800541744</v>
      </c>
      <c r="X215" s="1"/>
    </row>
    <row r="216" spans="1:24" ht="23.25">
      <c r="A216" s="1"/>
      <c r="B216" s="50"/>
      <c r="C216" s="50"/>
      <c r="D216" s="50"/>
      <c r="E216" s="50"/>
      <c r="F216" s="50"/>
      <c r="G216" s="50"/>
      <c r="H216" s="50"/>
      <c r="I216" s="51"/>
      <c r="J216" s="52" t="s">
        <v>46</v>
      </c>
      <c r="K216" s="53"/>
      <c r="L216" s="57">
        <v>56440.513</v>
      </c>
      <c r="M216" s="24">
        <v>81796.546</v>
      </c>
      <c r="N216" s="57">
        <v>19826.33</v>
      </c>
      <c r="O216" s="24"/>
      <c r="P216" s="24">
        <v>158063.388</v>
      </c>
      <c r="Q216" s="57">
        <v>15456.752</v>
      </c>
      <c r="R216" s="57"/>
      <c r="S216" s="57"/>
      <c r="T216" s="24">
        <v>15456.752</v>
      </c>
      <c r="U216" s="24">
        <v>173520.141</v>
      </c>
      <c r="V216" s="57">
        <f>SUM(P216/U216)*100</f>
        <v>91.09224271550124</v>
      </c>
      <c r="W216" s="57">
        <f>SUM(T216/U216)*100</f>
        <v>8.907756708196773</v>
      </c>
      <c r="X216" s="1"/>
    </row>
    <row r="217" spans="1:24" ht="23.25">
      <c r="A217" s="1"/>
      <c r="B217" s="58"/>
      <c r="C217" s="58"/>
      <c r="D217" s="58"/>
      <c r="E217" s="58"/>
      <c r="F217" s="58"/>
      <c r="G217" s="74"/>
      <c r="H217" s="58"/>
      <c r="I217" s="51"/>
      <c r="J217" s="52" t="s">
        <v>47</v>
      </c>
      <c r="K217" s="53"/>
      <c r="L217" s="57">
        <f>SUM(L216/L214)*100</f>
        <v>97.81950451543658</v>
      </c>
      <c r="M217" s="57">
        <f aca="true" t="shared" si="83" ref="M217:U217">SUM(M216/M214)*100</f>
        <v>80.66887737653103</v>
      </c>
      <c r="N217" s="57">
        <f t="shared" si="83"/>
        <v>45.734910008846725</v>
      </c>
      <c r="O217" s="57"/>
      <c r="P217" s="57">
        <f t="shared" si="83"/>
        <v>78.07640343871421</v>
      </c>
      <c r="Q217" s="57">
        <f t="shared" si="83"/>
        <v>105.14797278911566</v>
      </c>
      <c r="R217" s="57"/>
      <c r="S217" s="57"/>
      <c r="T217" s="57">
        <f t="shared" si="83"/>
        <v>105.14797278911566</v>
      </c>
      <c r="U217" s="57">
        <f t="shared" si="83"/>
        <v>79.909042381443</v>
      </c>
      <c r="V217" s="24"/>
      <c r="W217" s="24"/>
      <c r="X217" s="1"/>
    </row>
    <row r="218" spans="1:24" ht="23.25">
      <c r="A218" s="1"/>
      <c r="B218" s="58"/>
      <c r="C218" s="59"/>
      <c r="D218" s="59"/>
      <c r="E218" s="59"/>
      <c r="F218" s="59"/>
      <c r="G218" s="59"/>
      <c r="H218" s="59"/>
      <c r="I218" s="52"/>
      <c r="J218" s="52" t="s">
        <v>48</v>
      </c>
      <c r="K218" s="53"/>
      <c r="L218" s="57">
        <f>SUM(L216/L215)*100</f>
        <v>100</v>
      </c>
      <c r="M218" s="57">
        <f aca="true" t="shared" si="84" ref="M218:U218">SUM(M216/M215)*100</f>
        <v>85.19222458351898</v>
      </c>
      <c r="N218" s="57">
        <f t="shared" si="84"/>
        <v>56.91398701822349</v>
      </c>
      <c r="O218" s="57"/>
      <c r="P218" s="57">
        <f t="shared" si="84"/>
        <v>84.39490001541085</v>
      </c>
      <c r="Q218" s="57">
        <f t="shared" si="84"/>
        <v>62.16268650713855</v>
      </c>
      <c r="R218" s="57"/>
      <c r="S218" s="57"/>
      <c r="T218" s="57">
        <f t="shared" si="84"/>
        <v>62.16268650713855</v>
      </c>
      <c r="U218" s="57">
        <f t="shared" si="84"/>
        <v>81.78924219976626</v>
      </c>
      <c r="V218" s="22"/>
      <c r="W218" s="22"/>
      <c r="X218" s="1"/>
    </row>
    <row r="219" spans="1:24" ht="23.25">
      <c r="A219" s="1"/>
      <c r="B219" s="58"/>
      <c r="C219" s="58"/>
      <c r="D219" s="58"/>
      <c r="E219" s="58"/>
      <c r="F219" s="58"/>
      <c r="G219" s="58"/>
      <c r="H219" s="58"/>
      <c r="I219" s="51"/>
      <c r="J219" s="52"/>
      <c r="K219" s="53"/>
      <c r="L219" s="57"/>
      <c r="M219" s="57"/>
      <c r="N219" s="57"/>
      <c r="O219" s="57">
        <f aca="true" t="shared" si="85" ref="O219:O224">O235</f>
        <v>0</v>
      </c>
      <c r="P219" s="24"/>
      <c r="Q219" s="57"/>
      <c r="R219" s="57">
        <f aca="true" t="shared" si="86" ref="R219:S221">R235</f>
        <v>0</v>
      </c>
      <c r="S219" s="57">
        <f t="shared" si="86"/>
        <v>0</v>
      </c>
      <c r="T219" s="24">
        <f>SUM(Q219:S219)</f>
        <v>0</v>
      </c>
      <c r="U219" s="57">
        <f>P219+T219</f>
        <v>0</v>
      </c>
      <c r="V219" s="57">
        <f>IF(ISERROR((P219/U219)*100),0,(P219/U219)*100)</f>
        <v>0</v>
      </c>
      <c r="W219" s="57">
        <f>IF(ISERROR((T219/U219)*100),0,(T219/U219)*100)</f>
        <v>0</v>
      </c>
      <c r="X219" s="1"/>
    </row>
    <row r="220" spans="1:24" ht="23.25">
      <c r="A220" s="1"/>
      <c r="B220" s="58"/>
      <c r="C220" s="58"/>
      <c r="D220" s="58"/>
      <c r="E220" s="58"/>
      <c r="F220" s="58"/>
      <c r="G220" s="74" t="s">
        <v>59</v>
      </c>
      <c r="H220" s="58"/>
      <c r="I220" s="51"/>
      <c r="J220" s="52" t="s">
        <v>78</v>
      </c>
      <c r="K220" s="53"/>
      <c r="L220" s="57"/>
      <c r="M220" s="57"/>
      <c r="N220" s="57"/>
      <c r="O220" s="57">
        <f t="shared" si="85"/>
        <v>0</v>
      </c>
      <c r="P220" s="24">
        <f>SUM(L220:O220)</f>
        <v>0</v>
      </c>
      <c r="Q220" s="57"/>
      <c r="R220" s="57">
        <f t="shared" si="86"/>
        <v>0</v>
      </c>
      <c r="S220" s="57">
        <f t="shared" si="86"/>
        <v>0</v>
      </c>
      <c r="T220" s="24">
        <f>SUM(Q220:S220)</f>
        <v>0</v>
      </c>
      <c r="U220" s="57">
        <f>P220+T220</f>
        <v>0</v>
      </c>
      <c r="V220" s="57">
        <f>IF(ISERROR((P220/U220)*100),0,(P220/U220)*100)</f>
        <v>0</v>
      </c>
      <c r="W220" s="57">
        <f>IF(ISERROR((T220/U220)*100),0,(T220/U220)*100)</f>
        <v>0</v>
      </c>
      <c r="X220" s="1"/>
    </row>
    <row r="221" spans="1:24" ht="23.25">
      <c r="A221" s="1"/>
      <c r="B221" s="58"/>
      <c r="C221" s="58"/>
      <c r="D221" s="58"/>
      <c r="E221" s="58"/>
      <c r="F221" s="58"/>
      <c r="G221" s="58"/>
      <c r="H221" s="58"/>
      <c r="I221" s="51"/>
      <c r="J221" s="52" t="s">
        <v>61</v>
      </c>
      <c r="K221" s="53"/>
      <c r="L221" s="57"/>
      <c r="M221" s="57"/>
      <c r="N221" s="57"/>
      <c r="O221" s="57">
        <f t="shared" si="85"/>
        <v>0</v>
      </c>
      <c r="P221" s="24">
        <f>SUM(L221:O221)</f>
        <v>0</v>
      </c>
      <c r="Q221" s="57"/>
      <c r="R221" s="57">
        <f t="shared" si="86"/>
        <v>0</v>
      </c>
      <c r="S221" s="57">
        <f t="shared" si="86"/>
        <v>0</v>
      </c>
      <c r="T221" s="24">
        <f>SUM(Q221:S221)</f>
        <v>0</v>
      </c>
      <c r="U221" s="57">
        <f>P221+T221</f>
        <v>0</v>
      </c>
      <c r="V221" s="57">
        <f>IF(ISERROR((P221/U221)*100),0,(P221/U221)*100)</f>
        <v>0</v>
      </c>
      <c r="W221" s="57">
        <f>IF(ISERROR((T221/U221)*100),0,(T221/U221)*100)</f>
        <v>0</v>
      </c>
      <c r="X221" s="1"/>
    </row>
    <row r="222" spans="1:24" ht="23.25">
      <c r="A222" s="1"/>
      <c r="B222" s="58"/>
      <c r="C222" s="58"/>
      <c r="D222" s="58"/>
      <c r="E222" s="58"/>
      <c r="F222" s="58"/>
      <c r="G222" s="58"/>
      <c r="H222" s="58"/>
      <c r="I222" s="51"/>
      <c r="J222" s="52" t="s">
        <v>44</v>
      </c>
      <c r="K222" s="53"/>
      <c r="L222" s="57">
        <f aca="true" t="shared" si="87" ref="L222:N224">L238</f>
        <v>22300.293</v>
      </c>
      <c r="M222" s="57">
        <f t="shared" si="87"/>
        <v>2423.918</v>
      </c>
      <c r="N222" s="57">
        <f t="shared" si="87"/>
        <v>6529.991</v>
      </c>
      <c r="O222" s="57">
        <f t="shared" si="85"/>
        <v>0</v>
      </c>
      <c r="P222" s="57">
        <v>31254.202</v>
      </c>
      <c r="Q222" s="57">
        <f aca="true" t="shared" si="88" ref="Q222:S224">Q238</f>
        <v>300</v>
      </c>
      <c r="R222" s="57">
        <f t="shared" si="88"/>
        <v>0</v>
      </c>
      <c r="S222" s="57">
        <f t="shared" si="88"/>
        <v>0</v>
      </c>
      <c r="T222" s="57">
        <v>300</v>
      </c>
      <c r="U222" s="57">
        <v>31554.202</v>
      </c>
      <c r="V222" s="57">
        <f>SUM(P222/U222)*100</f>
        <v>99.0492549930434</v>
      </c>
      <c r="W222" s="57">
        <f>SUM(T222/U222)*100</f>
        <v>0.9507450069566011</v>
      </c>
      <c r="X222" s="1"/>
    </row>
    <row r="223" spans="1:24" ht="23.25">
      <c r="A223" s="1"/>
      <c r="B223" s="58"/>
      <c r="C223" s="58"/>
      <c r="D223" s="58"/>
      <c r="E223" s="58"/>
      <c r="F223" s="58"/>
      <c r="G223" s="58"/>
      <c r="H223" s="58"/>
      <c r="I223" s="51"/>
      <c r="J223" s="52" t="s">
        <v>45</v>
      </c>
      <c r="K223" s="53"/>
      <c r="L223" s="57">
        <f t="shared" si="87"/>
        <v>22058.408</v>
      </c>
      <c r="M223" s="57">
        <f t="shared" si="87"/>
        <v>2423.918</v>
      </c>
      <c r="N223" s="57">
        <f t="shared" si="87"/>
        <v>5485.163</v>
      </c>
      <c r="O223" s="57">
        <f t="shared" si="85"/>
        <v>0</v>
      </c>
      <c r="P223" s="57">
        <v>29967.489</v>
      </c>
      <c r="Q223" s="57">
        <f t="shared" si="88"/>
        <v>600</v>
      </c>
      <c r="R223" s="57">
        <f t="shared" si="88"/>
        <v>0</v>
      </c>
      <c r="S223" s="57">
        <f t="shared" si="88"/>
        <v>0</v>
      </c>
      <c r="T223" s="57">
        <v>600</v>
      </c>
      <c r="U223" s="57">
        <v>30567.489</v>
      </c>
      <c r="V223" s="57">
        <f>SUM(P223/U223)*100</f>
        <v>98.03713023336657</v>
      </c>
      <c r="W223" s="57">
        <f>SUM(T223/U223)*100</f>
        <v>1.9628697666334318</v>
      </c>
      <c r="X223" s="1"/>
    </row>
    <row r="224" spans="1:24" ht="23.25">
      <c r="A224" s="1"/>
      <c r="B224" s="58"/>
      <c r="C224" s="58"/>
      <c r="D224" s="58"/>
      <c r="E224" s="58"/>
      <c r="F224" s="58"/>
      <c r="G224" s="58"/>
      <c r="H224" s="58"/>
      <c r="I224" s="51"/>
      <c r="J224" s="52" t="s">
        <v>46</v>
      </c>
      <c r="K224" s="53"/>
      <c r="L224" s="57">
        <f t="shared" si="87"/>
        <v>22058.407</v>
      </c>
      <c r="M224" s="57">
        <f t="shared" si="87"/>
        <v>1058.324</v>
      </c>
      <c r="N224" s="57">
        <f t="shared" si="87"/>
        <v>3267.553</v>
      </c>
      <c r="O224" s="57">
        <f t="shared" si="85"/>
        <v>0</v>
      </c>
      <c r="P224" s="24">
        <v>26384.284</v>
      </c>
      <c r="Q224" s="57">
        <f t="shared" si="88"/>
        <v>499.756</v>
      </c>
      <c r="R224" s="57">
        <f t="shared" si="88"/>
        <v>0</v>
      </c>
      <c r="S224" s="57">
        <f t="shared" si="88"/>
        <v>0</v>
      </c>
      <c r="T224" s="24">
        <v>499.756</v>
      </c>
      <c r="U224" s="24">
        <v>26884.039</v>
      </c>
      <c r="V224" s="57">
        <f>SUM(P224/U224)*100</f>
        <v>98.14107173405007</v>
      </c>
      <c r="W224" s="57">
        <f>SUM(T224/U224)*100</f>
        <v>1.8589319856290938</v>
      </c>
      <c r="X224" s="1"/>
    </row>
    <row r="225" spans="1:24" ht="23.25">
      <c r="A225" s="1"/>
      <c r="B225" s="68"/>
      <c r="C225" s="68"/>
      <c r="D225" s="68"/>
      <c r="E225" s="68"/>
      <c r="F225" s="68"/>
      <c r="G225" s="68"/>
      <c r="H225" s="68"/>
      <c r="I225" s="61"/>
      <c r="J225" s="62"/>
      <c r="K225" s="63"/>
      <c r="L225" s="64"/>
      <c r="M225" s="65"/>
      <c r="N225" s="64"/>
      <c r="O225" s="65"/>
      <c r="P225" s="65"/>
      <c r="Q225" s="64"/>
      <c r="R225" s="64"/>
      <c r="S225" s="64"/>
      <c r="T225" s="65"/>
      <c r="U225" s="65"/>
      <c r="V225" s="65"/>
      <c r="W225" s="65"/>
      <c r="X225" s="1"/>
    </row>
    <row r="226" spans="1:24" ht="23.25">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23.25">
      <c r="A227" s="1"/>
      <c r="B227" s="1"/>
      <c r="C227" s="1"/>
      <c r="D227" s="1"/>
      <c r="E227" s="1"/>
      <c r="F227" s="1"/>
      <c r="G227" s="1"/>
      <c r="H227" s="1"/>
      <c r="I227" s="1"/>
      <c r="J227" s="1"/>
      <c r="K227" s="1"/>
      <c r="L227" s="1"/>
      <c r="M227" s="1"/>
      <c r="N227" s="1"/>
      <c r="O227" s="1"/>
      <c r="P227" s="1"/>
      <c r="Q227" s="1"/>
      <c r="R227" s="1"/>
      <c r="S227" s="1"/>
      <c r="T227" s="5"/>
      <c r="U227" s="5"/>
      <c r="V227" s="5"/>
      <c r="W227" s="5" t="s">
        <v>95</v>
      </c>
      <c r="X227" s="1"/>
    </row>
    <row r="228" spans="1:24" ht="23.25">
      <c r="A228" s="1"/>
      <c r="B228" s="9"/>
      <c r="C228" s="10" t="s">
        <v>3</v>
      </c>
      <c r="D228" s="10"/>
      <c r="E228" s="10"/>
      <c r="F228" s="10"/>
      <c r="G228" s="10"/>
      <c r="H228" s="10"/>
      <c r="I228" s="11"/>
      <c r="J228" s="12"/>
      <c r="K228" s="13"/>
      <c r="L228" s="14" t="s">
        <v>4</v>
      </c>
      <c r="M228" s="14"/>
      <c r="N228" s="14"/>
      <c r="O228" s="14"/>
      <c r="P228" s="14"/>
      <c r="Q228" s="15" t="s">
        <v>5</v>
      </c>
      <c r="R228" s="14"/>
      <c r="S228" s="14"/>
      <c r="T228" s="16"/>
      <c r="U228" s="14" t="s">
        <v>6</v>
      </c>
      <c r="V228" s="14"/>
      <c r="W228" s="17"/>
      <c r="X228" s="1"/>
    </row>
    <row r="229" spans="1:24" ht="23.25">
      <c r="A229" s="1"/>
      <c r="B229" s="18" t="s">
        <v>7</v>
      </c>
      <c r="C229" s="19" t="s">
        <v>8</v>
      </c>
      <c r="D229" s="19"/>
      <c r="E229" s="19"/>
      <c r="F229" s="19"/>
      <c r="G229" s="19"/>
      <c r="H229" s="2"/>
      <c r="I229" s="20"/>
      <c r="J229" s="21"/>
      <c r="K229" s="22"/>
      <c r="L229" s="23"/>
      <c r="M229" s="24"/>
      <c r="N229" s="25"/>
      <c r="O229" s="26"/>
      <c r="P229" s="27"/>
      <c r="Q229" s="28"/>
      <c r="R229" s="23"/>
      <c r="S229" s="29"/>
      <c r="T229" s="27"/>
      <c r="U229" s="27"/>
      <c r="V229" s="30" t="s">
        <v>9</v>
      </c>
      <c r="W229" s="31"/>
      <c r="X229" s="1"/>
    </row>
    <row r="230" spans="1:24" ht="23.25">
      <c r="A230" s="1"/>
      <c r="B230" s="32" t="s">
        <v>10</v>
      </c>
      <c r="C230" s="33"/>
      <c r="D230" s="33"/>
      <c r="E230" s="33"/>
      <c r="F230" s="33"/>
      <c r="G230" s="33"/>
      <c r="H230" s="33"/>
      <c r="I230" s="20"/>
      <c r="J230" s="34" t="s">
        <v>11</v>
      </c>
      <c r="K230" s="22"/>
      <c r="L230" s="35" t="s">
        <v>12</v>
      </c>
      <c r="M230" s="36" t="s">
        <v>13</v>
      </c>
      <c r="N230" s="37" t="s">
        <v>12</v>
      </c>
      <c r="O230" s="26" t="s">
        <v>14</v>
      </c>
      <c r="P230" s="24"/>
      <c r="Q230" s="38" t="s">
        <v>15</v>
      </c>
      <c r="R230" s="35" t="s">
        <v>16</v>
      </c>
      <c r="S230" s="29" t="s">
        <v>17</v>
      </c>
      <c r="T230" s="27"/>
      <c r="U230" s="27"/>
      <c r="V230" s="27"/>
      <c r="W230" s="36"/>
      <c r="X230" s="1"/>
    </row>
    <row r="231" spans="1:24" ht="23.25">
      <c r="A231" s="1"/>
      <c r="B231" s="32" t="s">
        <v>18</v>
      </c>
      <c r="C231" s="32" t="s">
        <v>19</v>
      </c>
      <c r="D231" s="32" t="s">
        <v>20</v>
      </c>
      <c r="E231" s="32" t="s">
        <v>21</v>
      </c>
      <c r="F231" s="32" t="s">
        <v>22</v>
      </c>
      <c r="G231" s="32" t="s">
        <v>23</v>
      </c>
      <c r="H231" s="32" t="s">
        <v>24</v>
      </c>
      <c r="I231" s="20"/>
      <c r="J231" s="34"/>
      <c r="K231" s="22"/>
      <c r="L231" s="35" t="s">
        <v>25</v>
      </c>
      <c r="M231" s="36" t="s">
        <v>26</v>
      </c>
      <c r="N231" s="37" t="s">
        <v>27</v>
      </c>
      <c r="O231" s="26" t="s">
        <v>28</v>
      </c>
      <c r="P231" s="36" t="s">
        <v>29</v>
      </c>
      <c r="Q231" s="38" t="s">
        <v>30</v>
      </c>
      <c r="R231" s="35" t="s">
        <v>31</v>
      </c>
      <c r="S231" s="29" t="s">
        <v>32</v>
      </c>
      <c r="T231" s="26" t="s">
        <v>29</v>
      </c>
      <c r="U231" s="26" t="s">
        <v>33</v>
      </c>
      <c r="V231" s="26" t="s">
        <v>34</v>
      </c>
      <c r="W231" s="36" t="s">
        <v>35</v>
      </c>
      <c r="X231" s="1"/>
    </row>
    <row r="232" spans="1:24" ht="23.25">
      <c r="A232" s="1"/>
      <c r="B232" s="39"/>
      <c r="C232" s="39"/>
      <c r="D232" s="39"/>
      <c r="E232" s="39"/>
      <c r="F232" s="39"/>
      <c r="G232" s="39"/>
      <c r="H232" s="39"/>
      <c r="I232" s="39"/>
      <c r="J232" s="40"/>
      <c r="K232" s="41"/>
      <c r="L232" s="42"/>
      <c r="M232" s="43"/>
      <c r="N232" s="44"/>
      <c r="O232" s="45"/>
      <c r="P232" s="46"/>
      <c r="Q232" s="47" t="s">
        <v>36</v>
      </c>
      <c r="R232" s="42"/>
      <c r="S232" s="48"/>
      <c r="T232" s="46"/>
      <c r="U232" s="46"/>
      <c r="V232" s="46"/>
      <c r="W232" s="49"/>
      <c r="X232" s="1"/>
    </row>
    <row r="233" spans="1:24" ht="23.25">
      <c r="A233" s="1"/>
      <c r="B233" s="50"/>
      <c r="C233" s="50"/>
      <c r="D233" s="50"/>
      <c r="E233" s="50"/>
      <c r="F233" s="50"/>
      <c r="G233" s="50"/>
      <c r="H233" s="50"/>
      <c r="I233" s="51"/>
      <c r="J233" s="52"/>
      <c r="K233" s="53"/>
      <c r="L233" s="23"/>
      <c r="M233" s="24"/>
      <c r="N233" s="25"/>
      <c r="O233" s="27"/>
      <c r="P233" s="27"/>
      <c r="Q233" s="28"/>
      <c r="R233" s="23"/>
      <c r="S233" s="54"/>
      <c r="T233" s="27"/>
      <c r="U233" s="27"/>
      <c r="V233" s="27"/>
      <c r="W233" s="24"/>
      <c r="X233" s="1"/>
    </row>
    <row r="234" spans="1:24" ht="23.25">
      <c r="A234" s="1"/>
      <c r="B234" s="72" t="s">
        <v>68</v>
      </c>
      <c r="C234" s="72" t="s">
        <v>73</v>
      </c>
      <c r="D234" s="72" t="s">
        <v>51</v>
      </c>
      <c r="E234" s="50"/>
      <c r="F234" s="72" t="s">
        <v>53</v>
      </c>
      <c r="G234" s="72" t="s">
        <v>59</v>
      </c>
      <c r="H234" s="72"/>
      <c r="I234" s="51"/>
      <c r="J234" s="55" t="s">
        <v>47</v>
      </c>
      <c r="K234" s="56"/>
      <c r="L234" s="57">
        <f>SUM(L224/L222)*100</f>
        <v>98.91532366861726</v>
      </c>
      <c r="M234" s="57">
        <f aca="true" t="shared" si="89" ref="M234:U234">SUM(M224/M222)*100</f>
        <v>43.66170802807686</v>
      </c>
      <c r="N234" s="57">
        <f t="shared" si="89"/>
        <v>50.0391654444853</v>
      </c>
      <c r="O234" s="57"/>
      <c r="P234" s="57">
        <f t="shared" si="89"/>
        <v>84.41835756996771</v>
      </c>
      <c r="Q234" s="57">
        <f t="shared" si="89"/>
        <v>166.58533333333332</v>
      </c>
      <c r="R234" s="57"/>
      <c r="S234" s="57"/>
      <c r="T234" s="57">
        <f t="shared" si="89"/>
        <v>166.58533333333332</v>
      </c>
      <c r="U234" s="57">
        <f t="shared" si="89"/>
        <v>85.19955282025514</v>
      </c>
      <c r="V234" s="24"/>
      <c r="W234" s="24"/>
      <c r="X234" s="1"/>
    </row>
    <row r="235" spans="1:24" ht="23.25">
      <c r="A235" s="1"/>
      <c r="B235" s="50"/>
      <c r="C235" s="50"/>
      <c r="D235" s="50"/>
      <c r="E235" s="50"/>
      <c r="F235" s="50"/>
      <c r="G235" s="50"/>
      <c r="H235" s="50"/>
      <c r="I235" s="51"/>
      <c r="J235" s="52" t="s">
        <v>48</v>
      </c>
      <c r="K235" s="53"/>
      <c r="L235" s="57">
        <f>SUM(L224/L223)*100</f>
        <v>99.99999546658127</v>
      </c>
      <c r="M235" s="57">
        <f aca="true" t="shared" si="90" ref="M235:U235">SUM(M224/M223)*100</f>
        <v>43.66170802807686</v>
      </c>
      <c r="N235" s="57">
        <f t="shared" si="90"/>
        <v>59.570754779757685</v>
      </c>
      <c r="O235" s="57"/>
      <c r="P235" s="57">
        <f t="shared" si="90"/>
        <v>88.04302556013285</v>
      </c>
      <c r="Q235" s="57">
        <f t="shared" si="90"/>
        <v>83.29266666666666</v>
      </c>
      <c r="R235" s="57"/>
      <c r="S235" s="57"/>
      <c r="T235" s="57">
        <f t="shared" si="90"/>
        <v>83.29266666666666</v>
      </c>
      <c r="U235" s="57">
        <f t="shared" si="90"/>
        <v>87.94977893015681</v>
      </c>
      <c r="V235" s="57"/>
      <c r="W235" s="57"/>
      <c r="X235" s="1"/>
    </row>
    <row r="236" spans="1:24" ht="23.25">
      <c r="A236" s="1"/>
      <c r="B236" s="50"/>
      <c r="C236" s="50"/>
      <c r="D236" s="50"/>
      <c r="E236" s="50"/>
      <c r="F236" s="50"/>
      <c r="G236" s="50"/>
      <c r="H236" s="50"/>
      <c r="I236" s="51"/>
      <c r="J236" s="52"/>
      <c r="K236" s="53"/>
      <c r="L236" s="57"/>
      <c r="M236" s="24"/>
      <c r="N236" s="57"/>
      <c r="O236" s="24"/>
      <c r="P236" s="24">
        <f>SUM(L236:O236)</f>
        <v>0</v>
      </c>
      <c r="Q236" s="57"/>
      <c r="R236" s="57"/>
      <c r="S236" s="57"/>
      <c r="T236" s="24">
        <f>SUM(Q236:S236)</f>
        <v>0</v>
      </c>
      <c r="U236" s="57">
        <f>P236+T236</f>
        <v>0</v>
      </c>
      <c r="V236" s="57">
        <f>IF(ISERROR((P236/U236)*100),0,(P236/U236)*100)</f>
        <v>0</v>
      </c>
      <c r="W236" s="57">
        <f>IF(ISERROR((T236/U236)*100),0,(T236/U236)*100)</f>
        <v>0</v>
      </c>
      <c r="X236" s="1"/>
    </row>
    <row r="237" spans="1:24" ht="23.25">
      <c r="A237" s="1"/>
      <c r="B237" s="50"/>
      <c r="C237" s="50"/>
      <c r="D237" s="50"/>
      <c r="E237" s="50"/>
      <c r="F237" s="50"/>
      <c r="G237" s="50"/>
      <c r="H237" s="72" t="s">
        <v>57</v>
      </c>
      <c r="I237" s="51"/>
      <c r="J237" s="52" t="s">
        <v>58</v>
      </c>
      <c r="K237" s="53"/>
      <c r="L237" s="57"/>
      <c r="M237" s="24"/>
      <c r="N237" s="57"/>
      <c r="O237" s="24"/>
      <c r="P237" s="24">
        <f>SUM(L237:O237)</f>
        <v>0</v>
      </c>
      <c r="Q237" s="57"/>
      <c r="R237" s="57"/>
      <c r="S237" s="57"/>
      <c r="T237" s="24">
        <f>SUM(Q237:S237)</f>
        <v>0</v>
      </c>
      <c r="U237" s="57">
        <f>P237+T237</f>
        <v>0</v>
      </c>
      <c r="V237" s="57">
        <f>IF(ISERROR((P237/U237)*100),0,(P237/U237)*100)</f>
        <v>0</v>
      </c>
      <c r="W237" s="57">
        <f>IF(ISERROR((T237/U237)*100),0,(T237/U237)*100)</f>
        <v>0</v>
      </c>
      <c r="X237" s="1"/>
    </row>
    <row r="238" spans="1:24" ht="23.25">
      <c r="A238" s="1"/>
      <c r="B238" s="50"/>
      <c r="C238" s="50"/>
      <c r="D238" s="50"/>
      <c r="E238" s="50"/>
      <c r="F238" s="50"/>
      <c r="G238" s="50"/>
      <c r="H238" s="50"/>
      <c r="I238" s="51"/>
      <c r="J238" s="52" t="s">
        <v>44</v>
      </c>
      <c r="K238" s="53"/>
      <c r="L238" s="57">
        <v>22300.293</v>
      </c>
      <c r="M238" s="57">
        <v>2423.918</v>
      </c>
      <c r="N238" s="57">
        <v>6529.991</v>
      </c>
      <c r="O238" s="57">
        <f>IF(ISERROR((O237/O235)*100),0,(O237/O235)*100)</f>
        <v>0</v>
      </c>
      <c r="P238" s="24">
        <f>SUM(L238:O238)</f>
        <v>31254.202000000005</v>
      </c>
      <c r="Q238" s="57">
        <v>300</v>
      </c>
      <c r="R238" s="57">
        <f>IF(ISERROR((R237/R235)*100),0,(R237/R235)*100)</f>
        <v>0</v>
      </c>
      <c r="S238" s="57">
        <f>IF(ISERROR((S237/S235)*100),0,(S237/S235)*100)</f>
        <v>0</v>
      </c>
      <c r="T238" s="57">
        <v>300</v>
      </c>
      <c r="U238" s="57">
        <v>31554.202</v>
      </c>
      <c r="V238" s="57">
        <f>SUM(P238/U238)*100</f>
        <v>99.0492549930434</v>
      </c>
      <c r="W238" s="57">
        <f>SUM(T238/U238)*100</f>
        <v>0.9507450069566011</v>
      </c>
      <c r="X238" s="1"/>
    </row>
    <row r="239" spans="1:24" ht="23.25">
      <c r="A239" s="1"/>
      <c r="B239" s="50"/>
      <c r="C239" s="50"/>
      <c r="D239" s="50"/>
      <c r="E239" s="50"/>
      <c r="F239" s="50"/>
      <c r="G239" s="50"/>
      <c r="H239" s="50"/>
      <c r="I239" s="51"/>
      <c r="J239" s="52" t="s">
        <v>45</v>
      </c>
      <c r="K239" s="53"/>
      <c r="L239" s="57">
        <v>22058.408</v>
      </c>
      <c r="M239" s="57">
        <v>2423.918</v>
      </c>
      <c r="N239" s="57">
        <v>5485.163</v>
      </c>
      <c r="O239" s="57">
        <f>IF(ISERROR((O237/O236)*100),0,(O237/O236)*100)</f>
        <v>0</v>
      </c>
      <c r="P239" s="24">
        <f>SUM(L239:O239)</f>
        <v>29967.489</v>
      </c>
      <c r="Q239" s="57">
        <v>600</v>
      </c>
      <c r="R239" s="57">
        <f>IF(ISERROR((R237/R236)*100),0,(R237/R236)*100)</f>
        <v>0</v>
      </c>
      <c r="S239" s="57">
        <f>IF(ISERROR((S237/S236)*100),0,(S237/S236)*100)</f>
        <v>0</v>
      </c>
      <c r="T239" s="57">
        <v>600</v>
      </c>
      <c r="U239" s="57">
        <v>30567.489</v>
      </c>
      <c r="V239" s="57">
        <f>SUM(P239/U239)*100</f>
        <v>98.03713023336657</v>
      </c>
      <c r="W239" s="57">
        <f>SUM(T239/U239)*100</f>
        <v>1.9628697666334318</v>
      </c>
      <c r="X239" s="1"/>
    </row>
    <row r="240" spans="1:24" ht="23.25">
      <c r="A240" s="1"/>
      <c r="B240" s="50"/>
      <c r="C240" s="50"/>
      <c r="D240" s="50"/>
      <c r="E240" s="50"/>
      <c r="F240" s="50"/>
      <c r="G240" s="50"/>
      <c r="H240" s="50"/>
      <c r="I240" s="51"/>
      <c r="J240" s="52" t="s">
        <v>46</v>
      </c>
      <c r="K240" s="53"/>
      <c r="L240" s="57">
        <v>22058.407</v>
      </c>
      <c r="M240" s="24">
        <v>1058.324</v>
      </c>
      <c r="N240" s="57">
        <v>3267.553</v>
      </c>
      <c r="O240" s="24"/>
      <c r="P240" s="24">
        <f>SUM(L240:O240)</f>
        <v>26384.284</v>
      </c>
      <c r="Q240" s="57">
        <v>499.756</v>
      </c>
      <c r="R240" s="57"/>
      <c r="S240" s="57"/>
      <c r="T240" s="24">
        <v>499.756</v>
      </c>
      <c r="U240" s="24">
        <v>26884.039</v>
      </c>
      <c r="V240" s="57">
        <f>SUM(P240/U240)*100</f>
        <v>98.14107173405007</v>
      </c>
      <c r="W240" s="57">
        <f>SUM(T240/U240)*100</f>
        <v>1.8589319856290938</v>
      </c>
      <c r="X240" s="1"/>
    </row>
    <row r="241" spans="1:24" ht="23.25">
      <c r="A241" s="1"/>
      <c r="B241" s="74"/>
      <c r="C241" s="59"/>
      <c r="D241" s="59"/>
      <c r="E241" s="59"/>
      <c r="F241" s="59"/>
      <c r="G241" s="59"/>
      <c r="H241" s="59"/>
      <c r="I241" s="52"/>
      <c r="J241" s="52" t="s">
        <v>47</v>
      </c>
      <c r="K241" s="53"/>
      <c r="L241" s="57">
        <f>SUM(L240/L238)*100</f>
        <v>98.91532366861726</v>
      </c>
      <c r="M241" s="57">
        <f aca="true" t="shared" si="91" ref="M241:U241">SUM(M240/M238)*100</f>
        <v>43.66170802807686</v>
      </c>
      <c r="N241" s="57">
        <f t="shared" si="91"/>
        <v>50.0391654444853</v>
      </c>
      <c r="O241" s="57"/>
      <c r="P241" s="57">
        <f t="shared" si="91"/>
        <v>84.4183575699677</v>
      </c>
      <c r="Q241" s="57">
        <f t="shared" si="91"/>
        <v>166.58533333333332</v>
      </c>
      <c r="R241" s="57"/>
      <c r="S241" s="57"/>
      <c r="T241" s="57">
        <f t="shared" si="91"/>
        <v>166.58533333333332</v>
      </c>
      <c r="U241" s="57">
        <f t="shared" si="91"/>
        <v>85.19955282025514</v>
      </c>
      <c r="V241" s="22"/>
      <c r="W241" s="22"/>
      <c r="X241" s="1"/>
    </row>
    <row r="242" spans="1:24" ht="23.25">
      <c r="A242" s="1"/>
      <c r="B242" s="50"/>
      <c r="C242" s="67"/>
      <c r="D242" s="67"/>
      <c r="E242" s="67"/>
      <c r="F242" s="67"/>
      <c r="G242" s="67"/>
      <c r="H242" s="67"/>
      <c r="I242" s="52"/>
      <c r="J242" s="52" t="s">
        <v>48</v>
      </c>
      <c r="K242" s="53"/>
      <c r="L242" s="57">
        <f>SUM(L240/L239)*100</f>
        <v>99.99999546658127</v>
      </c>
      <c r="M242" s="57">
        <f aca="true" t="shared" si="92" ref="M242:U242">SUM(M240/M239)*100</f>
        <v>43.66170802807686</v>
      </c>
      <c r="N242" s="57">
        <f t="shared" si="92"/>
        <v>59.570754779757685</v>
      </c>
      <c r="O242" s="57"/>
      <c r="P242" s="57">
        <f t="shared" si="92"/>
        <v>88.04302556013285</v>
      </c>
      <c r="Q242" s="57">
        <f t="shared" si="92"/>
        <v>83.29266666666666</v>
      </c>
      <c r="R242" s="57"/>
      <c r="S242" s="57"/>
      <c r="T242" s="57">
        <f t="shared" si="92"/>
        <v>83.29266666666666</v>
      </c>
      <c r="U242" s="57">
        <f t="shared" si="92"/>
        <v>87.94977893015681</v>
      </c>
      <c r="V242" s="22"/>
      <c r="W242" s="22"/>
      <c r="X242" s="1"/>
    </row>
    <row r="243" spans="1:24" ht="23.25">
      <c r="A243" s="1"/>
      <c r="B243" s="50"/>
      <c r="C243" s="67"/>
      <c r="D243" s="67"/>
      <c r="E243" s="67"/>
      <c r="F243" s="67"/>
      <c r="G243" s="67"/>
      <c r="H243" s="67"/>
      <c r="I243" s="52"/>
      <c r="J243" s="52"/>
      <c r="K243" s="53"/>
      <c r="L243" s="22"/>
      <c r="M243" s="22">
        <f aca="true" t="shared" si="93" ref="M243:O245">M287</f>
        <v>0</v>
      </c>
      <c r="N243" s="22">
        <f t="shared" si="93"/>
        <v>0</v>
      </c>
      <c r="O243" s="22">
        <f t="shared" si="93"/>
        <v>0</v>
      </c>
      <c r="P243" s="24">
        <f>SUM(L243:O243)</f>
        <v>0</v>
      </c>
      <c r="Q243" s="22">
        <f aca="true" t="shared" si="94" ref="Q243:S245">Q287</f>
        <v>0</v>
      </c>
      <c r="R243" s="22">
        <f t="shared" si="94"/>
        <v>0</v>
      </c>
      <c r="S243" s="22">
        <f t="shared" si="94"/>
        <v>0</v>
      </c>
      <c r="T243" s="24">
        <f>SUM(Q243:S243)</f>
        <v>0</v>
      </c>
      <c r="U243" s="57">
        <f>P243+T243</f>
        <v>0</v>
      </c>
      <c r="V243" s="57">
        <f>IF(ISERROR((P243/U243)*100),0,(P243/U243)*100)</f>
        <v>0</v>
      </c>
      <c r="W243" s="57">
        <f>IF(ISERROR((T243/U243)*100),0,(T243/U243)*100)</f>
        <v>0</v>
      </c>
      <c r="X243" s="1"/>
    </row>
    <row r="244" spans="1:24" ht="23.25">
      <c r="A244" s="1"/>
      <c r="B244" s="72" t="s">
        <v>79</v>
      </c>
      <c r="C244" s="67"/>
      <c r="D244" s="67"/>
      <c r="E244" s="67"/>
      <c r="F244" s="67"/>
      <c r="G244" s="67"/>
      <c r="H244" s="67"/>
      <c r="I244" s="52"/>
      <c r="J244" s="52" t="s">
        <v>80</v>
      </c>
      <c r="K244" s="53"/>
      <c r="L244" s="22"/>
      <c r="M244" s="22">
        <f t="shared" si="93"/>
        <v>0</v>
      </c>
      <c r="N244" s="22">
        <f t="shared" si="93"/>
        <v>0</v>
      </c>
      <c r="O244" s="22">
        <f t="shared" si="93"/>
        <v>0</v>
      </c>
      <c r="P244" s="24">
        <f>SUM(L244:O244)</f>
        <v>0</v>
      </c>
      <c r="Q244" s="22">
        <f t="shared" si="94"/>
        <v>0</v>
      </c>
      <c r="R244" s="22">
        <f t="shared" si="94"/>
        <v>0</v>
      </c>
      <c r="S244" s="22">
        <f t="shared" si="94"/>
        <v>0</v>
      </c>
      <c r="T244" s="24">
        <f>SUM(Q244:S244)</f>
        <v>0</v>
      </c>
      <c r="U244" s="57">
        <f>P244+T244</f>
        <v>0</v>
      </c>
      <c r="V244" s="57">
        <f>IF(ISERROR((P244/U244)*100),0,(P244/U244)*100)</f>
        <v>0</v>
      </c>
      <c r="W244" s="57">
        <f>IF(ISERROR((T244/U244)*100),0,(T244/U244)*100)</f>
        <v>0</v>
      </c>
      <c r="X244" s="1"/>
    </row>
    <row r="245" spans="1:24" ht="23.25">
      <c r="A245" s="1"/>
      <c r="B245" s="50"/>
      <c r="C245" s="67"/>
      <c r="D245" s="67"/>
      <c r="E245" s="67"/>
      <c r="F245" s="67"/>
      <c r="G245" s="67"/>
      <c r="H245" s="67"/>
      <c r="I245" s="52"/>
      <c r="J245" s="52" t="s">
        <v>81</v>
      </c>
      <c r="K245" s="53"/>
      <c r="L245" s="22"/>
      <c r="M245" s="22">
        <f t="shared" si="93"/>
        <v>0</v>
      </c>
      <c r="N245" s="22">
        <f t="shared" si="93"/>
        <v>0</v>
      </c>
      <c r="O245" s="22">
        <f t="shared" si="93"/>
        <v>0</v>
      </c>
      <c r="P245" s="24"/>
      <c r="Q245" s="22">
        <f t="shared" si="94"/>
        <v>0</v>
      </c>
      <c r="R245" s="22">
        <f t="shared" si="94"/>
        <v>0</v>
      </c>
      <c r="S245" s="22">
        <f t="shared" si="94"/>
        <v>0</v>
      </c>
      <c r="T245" s="24">
        <f>SUM(Q245:S245)</f>
        <v>0</v>
      </c>
      <c r="U245" s="57">
        <f>P245+T245</f>
        <v>0</v>
      </c>
      <c r="V245" s="57">
        <f>IF(ISERROR((P245/U245)*100),0,(P245/U245)*100)</f>
        <v>0</v>
      </c>
      <c r="W245" s="57">
        <f>IF(ISERROR((T245/U245)*100),0,(T245/U245)*100)</f>
        <v>0</v>
      </c>
      <c r="X245" s="1"/>
    </row>
    <row r="246" spans="1:24" ht="23.25">
      <c r="A246" s="1"/>
      <c r="B246" s="50"/>
      <c r="C246" s="67"/>
      <c r="D246" s="67"/>
      <c r="E246" s="67"/>
      <c r="F246" s="67"/>
      <c r="G246" s="67"/>
      <c r="H246" s="67"/>
      <c r="I246" s="52"/>
      <c r="J246" s="52" t="s">
        <v>44</v>
      </c>
      <c r="K246" s="53"/>
      <c r="L246" s="57">
        <f aca="true" t="shared" si="95" ref="L246:O248">L290</f>
        <v>1000</v>
      </c>
      <c r="M246" s="57">
        <f t="shared" si="95"/>
        <v>0</v>
      </c>
      <c r="N246" s="57">
        <f t="shared" si="95"/>
        <v>0</v>
      </c>
      <c r="O246" s="57">
        <f t="shared" si="95"/>
        <v>0</v>
      </c>
      <c r="P246" s="24">
        <f>SUM(L246:O246)</f>
        <v>1000</v>
      </c>
      <c r="Q246" s="57">
        <f aca="true" t="shared" si="96" ref="Q246:S248">Q290</f>
        <v>0</v>
      </c>
      <c r="R246" s="57">
        <f t="shared" si="96"/>
        <v>0</v>
      </c>
      <c r="S246" s="57">
        <f t="shared" si="96"/>
        <v>0</v>
      </c>
      <c r="T246" s="57">
        <f>IF(ISERROR((T245/T243)*100),0,(T245/T243)*100)</f>
        <v>0</v>
      </c>
      <c r="U246" s="57">
        <v>1000</v>
      </c>
      <c r="V246" s="57">
        <f>SUM(P246/U246)*100</f>
        <v>100</v>
      </c>
      <c r="W246" s="57">
        <f>SUM(T246/U246)*100</f>
        <v>0</v>
      </c>
      <c r="X246" s="1"/>
    </row>
    <row r="247" spans="1:24" ht="23.25">
      <c r="A247" s="1"/>
      <c r="B247" s="50"/>
      <c r="C247" s="67"/>
      <c r="D247" s="67"/>
      <c r="E247" s="67"/>
      <c r="F247" s="67"/>
      <c r="G247" s="67"/>
      <c r="H247" s="67"/>
      <c r="I247" s="52"/>
      <c r="J247" s="52" t="s">
        <v>45</v>
      </c>
      <c r="K247" s="53"/>
      <c r="L247" s="57">
        <f t="shared" si="95"/>
        <v>1000</v>
      </c>
      <c r="M247" s="57">
        <f t="shared" si="95"/>
        <v>0</v>
      </c>
      <c r="N247" s="57">
        <f t="shared" si="95"/>
        <v>0</v>
      </c>
      <c r="O247" s="57">
        <f t="shared" si="95"/>
        <v>0</v>
      </c>
      <c r="P247" s="24">
        <f>SUM(L247:O247)</f>
        <v>1000</v>
      </c>
      <c r="Q247" s="57">
        <f t="shared" si="96"/>
        <v>0</v>
      </c>
      <c r="R247" s="57">
        <f t="shared" si="96"/>
        <v>0</v>
      </c>
      <c r="S247" s="57">
        <f t="shared" si="96"/>
        <v>0</v>
      </c>
      <c r="T247" s="57">
        <f>IF(ISERROR((T245/T244)*100),0,(T245/T244)*100)</f>
        <v>0</v>
      </c>
      <c r="U247" s="57">
        <v>1000</v>
      </c>
      <c r="V247" s="57">
        <f>SUM(P247/U247)*100</f>
        <v>100</v>
      </c>
      <c r="W247" s="57">
        <f>SUM(T247/U247)*100</f>
        <v>0</v>
      </c>
      <c r="X247" s="1"/>
    </row>
    <row r="248" spans="1:24" ht="23.25">
      <c r="A248" s="1"/>
      <c r="B248" s="50"/>
      <c r="C248" s="67"/>
      <c r="D248" s="67"/>
      <c r="E248" s="67"/>
      <c r="F248" s="67"/>
      <c r="G248" s="67"/>
      <c r="H248" s="67"/>
      <c r="I248" s="52"/>
      <c r="J248" s="52" t="s">
        <v>46</v>
      </c>
      <c r="K248" s="53"/>
      <c r="L248" s="57">
        <f t="shared" si="95"/>
        <v>751.069</v>
      </c>
      <c r="M248" s="57">
        <f t="shared" si="95"/>
        <v>0</v>
      </c>
      <c r="N248" s="57">
        <f t="shared" si="95"/>
        <v>0</v>
      </c>
      <c r="O248" s="57">
        <f t="shared" si="95"/>
        <v>0</v>
      </c>
      <c r="P248" s="24">
        <f>SUM(L248:O248)</f>
        <v>751.069</v>
      </c>
      <c r="Q248" s="57">
        <f t="shared" si="96"/>
        <v>0</v>
      </c>
      <c r="R248" s="57">
        <f t="shared" si="96"/>
        <v>0</v>
      </c>
      <c r="S248" s="57">
        <f t="shared" si="96"/>
        <v>0</v>
      </c>
      <c r="T248" s="22"/>
      <c r="U248" s="22">
        <v>751.069</v>
      </c>
      <c r="V248" s="57">
        <f>SUM(P248/U248)*100</f>
        <v>100</v>
      </c>
      <c r="W248" s="57">
        <f>SUM(T248/U248)*100</f>
        <v>0</v>
      </c>
      <c r="X248" s="1"/>
    </row>
    <row r="249" spans="1:24" ht="23.25">
      <c r="A249" s="1"/>
      <c r="B249" s="50"/>
      <c r="C249" s="72"/>
      <c r="D249" s="50"/>
      <c r="E249" s="50"/>
      <c r="F249" s="50"/>
      <c r="G249" s="50"/>
      <c r="H249" s="50"/>
      <c r="I249" s="51"/>
      <c r="J249" s="52" t="s">
        <v>47</v>
      </c>
      <c r="K249" s="53"/>
      <c r="L249" s="57">
        <f>SUM(L248/L246)*100</f>
        <v>75.1069</v>
      </c>
      <c r="M249" s="57"/>
      <c r="N249" s="57"/>
      <c r="O249" s="57"/>
      <c r="P249" s="57">
        <f>SUM(P248/P246)*100</f>
        <v>75.1069</v>
      </c>
      <c r="Q249" s="57"/>
      <c r="R249" s="57"/>
      <c r="S249" s="57"/>
      <c r="T249" s="57"/>
      <c r="U249" s="57">
        <f>SUM(U248/U246)*100</f>
        <v>75.1069</v>
      </c>
      <c r="V249" s="24"/>
      <c r="W249" s="24"/>
      <c r="X249" s="1"/>
    </row>
    <row r="250" spans="1:24" ht="23.25">
      <c r="A250" s="1"/>
      <c r="B250" s="50"/>
      <c r="C250" s="50"/>
      <c r="D250" s="50"/>
      <c r="E250" s="50"/>
      <c r="F250" s="50"/>
      <c r="G250" s="50"/>
      <c r="H250" s="50"/>
      <c r="I250" s="51"/>
      <c r="J250" s="52" t="s">
        <v>48</v>
      </c>
      <c r="K250" s="53"/>
      <c r="L250" s="57">
        <f>SUM(L248/L247)*100</f>
        <v>75.1069</v>
      </c>
      <c r="M250" s="57"/>
      <c r="N250" s="57"/>
      <c r="O250" s="57"/>
      <c r="P250" s="57">
        <f>SUM(P248/P247)*100</f>
        <v>75.1069</v>
      </c>
      <c r="Q250" s="57"/>
      <c r="R250" s="57"/>
      <c r="S250" s="57"/>
      <c r="T250" s="57"/>
      <c r="U250" s="57">
        <f>SUM(U248/U247)*100</f>
        <v>75.1069</v>
      </c>
      <c r="V250" s="57"/>
      <c r="W250" s="57">
        <f>IF(ISERROR((T250/U250)*100),0,(T250/U250)*100)</f>
        <v>0</v>
      </c>
      <c r="X250" s="1"/>
    </row>
    <row r="251" spans="1:24" ht="23.25">
      <c r="A251" s="1"/>
      <c r="B251" s="50"/>
      <c r="C251" s="50"/>
      <c r="D251" s="50"/>
      <c r="E251" s="50"/>
      <c r="F251" s="50"/>
      <c r="G251" s="50"/>
      <c r="H251" s="50"/>
      <c r="I251" s="51"/>
      <c r="J251" s="52"/>
      <c r="K251" s="53"/>
      <c r="L251" s="57"/>
      <c r="M251" s="57">
        <f aca="true" t="shared" si="97" ref="M251:O252">M288</f>
        <v>0</v>
      </c>
      <c r="N251" s="57">
        <f t="shared" si="97"/>
        <v>0</v>
      </c>
      <c r="O251" s="57">
        <f t="shared" si="97"/>
        <v>0</v>
      </c>
      <c r="P251" s="24">
        <f>SUM(L251:O251)</f>
        <v>0</v>
      </c>
      <c r="Q251" s="57">
        <f aca="true" t="shared" si="98" ref="Q251:S252">Q288</f>
        <v>0</v>
      </c>
      <c r="R251" s="57">
        <f t="shared" si="98"/>
        <v>0</v>
      </c>
      <c r="S251" s="57">
        <f t="shared" si="98"/>
        <v>0</v>
      </c>
      <c r="T251" s="24">
        <f>SUM(Q251:S251)</f>
        <v>0</v>
      </c>
      <c r="U251" s="57">
        <f>P251+T251</f>
        <v>0</v>
      </c>
      <c r="V251" s="57">
        <f>IF(ISERROR((P251/U251)*100),0,(P251/U251)*100)</f>
        <v>0</v>
      </c>
      <c r="W251" s="57">
        <f>IF(ISERROR((T251/U251)*100),0,(T251/U251)*100)</f>
        <v>0</v>
      </c>
      <c r="X251" s="1"/>
    </row>
    <row r="252" spans="1:24" ht="23.25">
      <c r="A252" s="1"/>
      <c r="B252" s="50"/>
      <c r="C252" s="72" t="s">
        <v>82</v>
      </c>
      <c r="D252" s="50"/>
      <c r="E252" s="50"/>
      <c r="F252" s="50"/>
      <c r="G252" s="50"/>
      <c r="H252" s="50"/>
      <c r="I252" s="51"/>
      <c r="J252" s="52" t="s">
        <v>83</v>
      </c>
      <c r="K252" s="53"/>
      <c r="L252" s="57"/>
      <c r="M252" s="57">
        <f t="shared" si="97"/>
        <v>0</v>
      </c>
      <c r="N252" s="57">
        <f t="shared" si="97"/>
        <v>0</v>
      </c>
      <c r="O252" s="57">
        <f t="shared" si="97"/>
        <v>0</v>
      </c>
      <c r="P252" s="24">
        <f>SUM(L252:O252)</f>
        <v>0</v>
      </c>
      <c r="Q252" s="57">
        <f t="shared" si="98"/>
        <v>0</v>
      </c>
      <c r="R252" s="57">
        <f t="shared" si="98"/>
        <v>0</v>
      </c>
      <c r="S252" s="57">
        <f t="shared" si="98"/>
        <v>0</v>
      </c>
      <c r="T252" s="24">
        <f>SUM(Q252:S252)</f>
        <v>0</v>
      </c>
      <c r="U252" s="57">
        <f>P252+T252</f>
        <v>0</v>
      </c>
      <c r="V252" s="57">
        <f>IF(ISERROR((P252/U252)*100),0,(P252/U252)*100)</f>
        <v>0</v>
      </c>
      <c r="W252" s="57">
        <f>IF(ISERROR((T252/U252)*100),0,(T252/U252)*100)</f>
        <v>0</v>
      </c>
      <c r="X252" s="1"/>
    </row>
    <row r="253" spans="1:24" ht="23.25">
      <c r="A253" s="1"/>
      <c r="B253" s="50"/>
      <c r="C253" s="50"/>
      <c r="D253" s="50"/>
      <c r="E253" s="50"/>
      <c r="F253" s="50"/>
      <c r="G253" s="50"/>
      <c r="H253" s="50"/>
      <c r="I253" s="51"/>
      <c r="J253" s="52" t="s">
        <v>44</v>
      </c>
      <c r="K253" s="53"/>
      <c r="L253" s="57">
        <f aca="true" t="shared" si="99" ref="L253:O255">L290</f>
        <v>1000</v>
      </c>
      <c r="M253" s="57">
        <f t="shared" si="99"/>
        <v>0</v>
      </c>
      <c r="N253" s="57">
        <f t="shared" si="99"/>
        <v>0</v>
      </c>
      <c r="O253" s="57">
        <f t="shared" si="99"/>
        <v>0</v>
      </c>
      <c r="P253" s="24">
        <f>SUM(L253:O253)</f>
        <v>1000</v>
      </c>
      <c r="Q253" s="57">
        <f aca="true" t="shared" si="100" ref="Q253:S255">Q290</f>
        <v>0</v>
      </c>
      <c r="R253" s="57">
        <f t="shared" si="100"/>
        <v>0</v>
      </c>
      <c r="S253" s="57">
        <f t="shared" si="100"/>
        <v>0</v>
      </c>
      <c r="T253" s="57">
        <f>IF(ISERROR((T252/T250)*100),0,(T252/T250)*100)</f>
        <v>0</v>
      </c>
      <c r="U253" s="57">
        <v>1000</v>
      </c>
      <c r="V253" s="57">
        <f>SUM(P253/U253)*100</f>
        <v>100</v>
      </c>
      <c r="W253" s="57">
        <f>SUM(T253/U253)*100</f>
        <v>0</v>
      </c>
      <c r="X253" s="1"/>
    </row>
    <row r="254" spans="1:24" ht="23.25">
      <c r="A254" s="1"/>
      <c r="B254" s="50"/>
      <c r="C254" s="50"/>
      <c r="D254" s="50"/>
      <c r="E254" s="50"/>
      <c r="F254" s="50"/>
      <c r="G254" s="50"/>
      <c r="H254" s="50"/>
      <c r="I254" s="51"/>
      <c r="J254" s="52" t="s">
        <v>45</v>
      </c>
      <c r="K254" s="53"/>
      <c r="L254" s="57">
        <f t="shared" si="99"/>
        <v>1000</v>
      </c>
      <c r="M254" s="57">
        <f t="shared" si="99"/>
        <v>0</v>
      </c>
      <c r="N254" s="57">
        <f t="shared" si="99"/>
        <v>0</v>
      </c>
      <c r="O254" s="57">
        <f t="shared" si="99"/>
        <v>0</v>
      </c>
      <c r="P254" s="24">
        <f>SUM(L254:O254)</f>
        <v>1000</v>
      </c>
      <c r="Q254" s="57">
        <f t="shared" si="100"/>
        <v>0</v>
      </c>
      <c r="R254" s="57">
        <f t="shared" si="100"/>
        <v>0</v>
      </c>
      <c r="S254" s="57">
        <f t="shared" si="100"/>
        <v>0</v>
      </c>
      <c r="T254" s="57">
        <f>IF(ISERROR((T252/T251)*100),0,(T252/T251)*100)</f>
        <v>0</v>
      </c>
      <c r="U254" s="57">
        <v>1000</v>
      </c>
      <c r="V254" s="57">
        <f>SUM(P254/U254)*100</f>
        <v>100</v>
      </c>
      <c r="W254" s="57">
        <f>SUM(T254/U254)*100</f>
        <v>0</v>
      </c>
      <c r="X254" s="1"/>
    </row>
    <row r="255" spans="1:24" ht="23.25">
      <c r="A255" s="1"/>
      <c r="B255" s="50"/>
      <c r="C255" s="50"/>
      <c r="D255" s="50"/>
      <c r="E255" s="50"/>
      <c r="F255" s="50"/>
      <c r="G255" s="50"/>
      <c r="H255" s="50"/>
      <c r="I255" s="51"/>
      <c r="J255" s="52" t="s">
        <v>46</v>
      </c>
      <c r="K255" s="53"/>
      <c r="L255" s="57">
        <f t="shared" si="99"/>
        <v>751.069</v>
      </c>
      <c r="M255" s="57">
        <f t="shared" si="99"/>
        <v>0</v>
      </c>
      <c r="N255" s="57">
        <f t="shared" si="99"/>
        <v>0</v>
      </c>
      <c r="O255" s="57">
        <f t="shared" si="99"/>
        <v>0</v>
      </c>
      <c r="P255" s="24">
        <f>SUM(L255:O255)</f>
        <v>751.069</v>
      </c>
      <c r="Q255" s="57">
        <f t="shared" si="100"/>
        <v>0</v>
      </c>
      <c r="R255" s="57">
        <f t="shared" si="100"/>
        <v>0</v>
      </c>
      <c r="S255" s="57">
        <f t="shared" si="100"/>
        <v>0</v>
      </c>
      <c r="T255" s="24"/>
      <c r="U255" s="24">
        <v>751.069</v>
      </c>
      <c r="V255" s="57">
        <f>SUM(P255/U255)*100</f>
        <v>100</v>
      </c>
      <c r="W255" s="57">
        <f>SUM(T255/U255)*100</f>
        <v>0</v>
      </c>
      <c r="X255" s="1"/>
    </row>
    <row r="256" spans="1:24" ht="23.25">
      <c r="A256" s="1"/>
      <c r="B256" s="50"/>
      <c r="C256" s="50"/>
      <c r="D256" s="72"/>
      <c r="E256" s="50"/>
      <c r="F256" s="50"/>
      <c r="G256" s="50"/>
      <c r="H256" s="50"/>
      <c r="I256" s="51"/>
      <c r="J256" s="52" t="s">
        <v>47</v>
      </c>
      <c r="K256" s="53"/>
      <c r="L256" s="57">
        <f>SUM(L255/L253)*100</f>
        <v>75.1069</v>
      </c>
      <c r="M256" s="57">
        <f aca="true" t="shared" si="101" ref="M256:T256">IF(ISERROR((M255/M253)*100),0,(M255/M253)*100)</f>
        <v>0</v>
      </c>
      <c r="N256" s="57">
        <f t="shared" si="101"/>
        <v>0</v>
      </c>
      <c r="O256" s="57">
        <f t="shared" si="101"/>
        <v>0</v>
      </c>
      <c r="P256" s="57">
        <f>SUM(P255/P253)*100</f>
        <v>75.1069</v>
      </c>
      <c r="Q256" s="57">
        <f t="shared" si="101"/>
        <v>0</v>
      </c>
      <c r="R256" s="57">
        <f t="shared" si="101"/>
        <v>0</v>
      </c>
      <c r="S256" s="57">
        <f t="shared" si="101"/>
        <v>0</v>
      </c>
      <c r="T256" s="57">
        <f t="shared" si="101"/>
        <v>0</v>
      </c>
      <c r="U256" s="57">
        <f>SUM(U255/U253)*100</f>
        <v>75.1069</v>
      </c>
      <c r="V256" s="24"/>
      <c r="W256" s="24"/>
      <c r="X256" s="1"/>
    </row>
    <row r="257" spans="1:24" ht="23.25">
      <c r="A257" s="1"/>
      <c r="B257" s="58"/>
      <c r="C257" s="59"/>
      <c r="D257" s="59"/>
      <c r="E257" s="59"/>
      <c r="F257" s="59"/>
      <c r="G257" s="59"/>
      <c r="H257" s="59"/>
      <c r="I257" s="52"/>
      <c r="J257" s="52" t="s">
        <v>48</v>
      </c>
      <c r="K257" s="53"/>
      <c r="L257" s="57">
        <f>SUM(L255/L254)*100</f>
        <v>75.1069</v>
      </c>
      <c r="M257" s="57">
        <f aca="true" t="shared" si="102" ref="M257:T257">IF(ISERROR((M255/M254)*100),0,(M255/M254)*100)</f>
        <v>0</v>
      </c>
      <c r="N257" s="57">
        <f t="shared" si="102"/>
        <v>0</v>
      </c>
      <c r="O257" s="57">
        <f t="shared" si="102"/>
        <v>0</v>
      </c>
      <c r="P257" s="57">
        <f>SUM(P255/P254)*100</f>
        <v>75.1069</v>
      </c>
      <c r="Q257" s="57">
        <f t="shared" si="102"/>
        <v>0</v>
      </c>
      <c r="R257" s="57">
        <f t="shared" si="102"/>
        <v>0</v>
      </c>
      <c r="S257" s="57">
        <f t="shared" si="102"/>
        <v>0</v>
      </c>
      <c r="T257" s="57">
        <f t="shared" si="102"/>
        <v>0</v>
      </c>
      <c r="U257" s="57">
        <f>SUM(U255/U254)*100</f>
        <v>75.1069</v>
      </c>
      <c r="V257" s="57"/>
      <c r="W257" s="57">
        <f>IF(ISERROR((T257/U257)*100),0,(T257/U257)*100)</f>
        <v>0</v>
      </c>
      <c r="X257" s="1"/>
    </row>
    <row r="258" spans="1:24" ht="23.25">
      <c r="A258" s="1"/>
      <c r="B258" s="50"/>
      <c r="C258" s="50"/>
      <c r="D258" s="50"/>
      <c r="E258" s="50"/>
      <c r="F258" s="50"/>
      <c r="G258" s="50"/>
      <c r="H258" s="50"/>
      <c r="I258" s="51"/>
      <c r="J258" s="52"/>
      <c r="K258" s="53"/>
      <c r="L258" s="22"/>
      <c r="M258" s="22">
        <f aca="true" t="shared" si="103" ref="M258:O259">M288</f>
        <v>0</v>
      </c>
      <c r="N258" s="22">
        <f t="shared" si="103"/>
        <v>0</v>
      </c>
      <c r="O258" s="22">
        <f t="shared" si="103"/>
        <v>0</v>
      </c>
      <c r="P258" s="24">
        <f>SUM(L258:O258)</f>
        <v>0</v>
      </c>
      <c r="Q258" s="22">
        <f aca="true" t="shared" si="104" ref="Q258:S259">Q288</f>
        <v>0</v>
      </c>
      <c r="R258" s="22">
        <f t="shared" si="104"/>
        <v>0</v>
      </c>
      <c r="S258" s="22">
        <f t="shared" si="104"/>
        <v>0</v>
      </c>
      <c r="T258" s="24">
        <f>SUM(Q258:S258)</f>
        <v>0</v>
      </c>
      <c r="U258" s="57">
        <f>P258+T258</f>
        <v>0</v>
      </c>
      <c r="V258" s="57">
        <f>IF(ISERROR((P258/U258)*100),0,(P258/U258)*100)</f>
        <v>0</v>
      </c>
      <c r="W258" s="57">
        <f>IF(ISERROR((T258/U258)*100),0,(T258/U258)*100)</f>
        <v>0</v>
      </c>
      <c r="X258" s="1"/>
    </row>
    <row r="259" spans="1:24" ht="23.25">
      <c r="A259" s="1"/>
      <c r="B259" s="50"/>
      <c r="C259" s="50"/>
      <c r="D259" s="72" t="s">
        <v>84</v>
      </c>
      <c r="E259" s="50"/>
      <c r="F259" s="50"/>
      <c r="G259" s="50"/>
      <c r="H259" s="50"/>
      <c r="I259" s="51"/>
      <c r="J259" s="52" t="s">
        <v>85</v>
      </c>
      <c r="K259" s="53"/>
      <c r="L259" s="22"/>
      <c r="M259" s="22">
        <f t="shared" si="103"/>
        <v>0</v>
      </c>
      <c r="N259" s="22">
        <f t="shared" si="103"/>
        <v>0</v>
      </c>
      <c r="O259" s="22">
        <f t="shared" si="103"/>
        <v>0</v>
      </c>
      <c r="P259" s="24">
        <f>SUM(L259:O259)</f>
        <v>0</v>
      </c>
      <c r="Q259" s="22">
        <f t="shared" si="104"/>
        <v>0</v>
      </c>
      <c r="R259" s="22">
        <f t="shared" si="104"/>
        <v>0</v>
      </c>
      <c r="S259" s="22">
        <f t="shared" si="104"/>
        <v>0</v>
      </c>
      <c r="T259" s="24">
        <f>SUM(Q259:S259)</f>
        <v>0</v>
      </c>
      <c r="U259" s="57">
        <f>P259+T259</f>
        <v>0</v>
      </c>
      <c r="V259" s="57">
        <f>IF(ISERROR((P259/U259)*100),0,(P259/U259)*100)</f>
        <v>0</v>
      </c>
      <c r="W259" s="57">
        <f>IF(ISERROR((T259/U259)*100),0,(T259/U259)*100)</f>
        <v>0</v>
      </c>
      <c r="X259" s="1"/>
    </row>
    <row r="260" spans="1:24" ht="23.25">
      <c r="A260" s="1"/>
      <c r="B260" s="50"/>
      <c r="C260" s="50"/>
      <c r="D260" s="50"/>
      <c r="E260" s="50"/>
      <c r="F260" s="50"/>
      <c r="G260" s="50"/>
      <c r="H260" s="50"/>
      <c r="I260" s="51"/>
      <c r="J260" s="52" t="s">
        <v>44</v>
      </c>
      <c r="K260" s="53"/>
      <c r="L260" s="57">
        <f aca="true" t="shared" si="105" ref="L260:O262">L290</f>
        <v>1000</v>
      </c>
      <c r="M260" s="57">
        <f t="shared" si="105"/>
        <v>0</v>
      </c>
      <c r="N260" s="57">
        <f t="shared" si="105"/>
        <v>0</v>
      </c>
      <c r="O260" s="57">
        <f t="shared" si="105"/>
        <v>0</v>
      </c>
      <c r="P260" s="24">
        <f>SUM(L260:O260)</f>
        <v>1000</v>
      </c>
      <c r="Q260" s="57">
        <f aca="true" t="shared" si="106" ref="Q260:S262">Q290</f>
        <v>0</v>
      </c>
      <c r="R260" s="57">
        <f t="shared" si="106"/>
        <v>0</v>
      </c>
      <c r="S260" s="57">
        <f t="shared" si="106"/>
        <v>0</v>
      </c>
      <c r="T260" s="57">
        <f>IF(ISERROR((T259/T257)*100),0,(T259/T257)*100)</f>
        <v>0</v>
      </c>
      <c r="U260" s="57">
        <v>1000</v>
      </c>
      <c r="V260" s="57">
        <f>SUM(P260/U260)*100</f>
        <v>100</v>
      </c>
      <c r="W260" s="57">
        <f>SUM(T260/U260)*100</f>
        <v>0</v>
      </c>
      <c r="X260" s="1"/>
    </row>
    <row r="261" spans="1:24" ht="23.25">
      <c r="A261" s="1"/>
      <c r="B261" s="50"/>
      <c r="C261" s="50"/>
      <c r="D261" s="50"/>
      <c r="E261" s="50"/>
      <c r="F261" s="50"/>
      <c r="G261" s="50"/>
      <c r="H261" s="50"/>
      <c r="I261" s="51"/>
      <c r="J261" s="52" t="s">
        <v>45</v>
      </c>
      <c r="K261" s="53"/>
      <c r="L261" s="57">
        <f t="shared" si="105"/>
        <v>1000</v>
      </c>
      <c r="M261" s="57">
        <f t="shared" si="105"/>
        <v>0</v>
      </c>
      <c r="N261" s="57">
        <f t="shared" si="105"/>
        <v>0</v>
      </c>
      <c r="O261" s="57">
        <f t="shared" si="105"/>
        <v>0</v>
      </c>
      <c r="P261" s="24">
        <f>SUM(L261:O261)</f>
        <v>1000</v>
      </c>
      <c r="Q261" s="57">
        <f t="shared" si="106"/>
        <v>0</v>
      </c>
      <c r="R261" s="57">
        <f t="shared" si="106"/>
        <v>0</v>
      </c>
      <c r="S261" s="57">
        <f t="shared" si="106"/>
        <v>0</v>
      </c>
      <c r="T261" s="57">
        <f>IF(ISERROR((T259/T258)*100),0,(T259/T258)*100)</f>
        <v>0</v>
      </c>
      <c r="U261" s="57">
        <v>1000</v>
      </c>
      <c r="V261" s="57">
        <f>SUM(P261/U261)*100</f>
        <v>100</v>
      </c>
      <c r="W261" s="57">
        <f>SUM(T261/U261)*100</f>
        <v>0</v>
      </c>
      <c r="X261" s="1"/>
    </row>
    <row r="262" spans="1:24" ht="23.25">
      <c r="A262" s="1"/>
      <c r="B262" s="58"/>
      <c r="C262" s="58"/>
      <c r="D262" s="58"/>
      <c r="E262" s="58"/>
      <c r="F262" s="58"/>
      <c r="G262" s="58"/>
      <c r="H262" s="58"/>
      <c r="I262" s="51"/>
      <c r="J262" s="52" t="s">
        <v>46</v>
      </c>
      <c r="K262" s="53"/>
      <c r="L262" s="57">
        <f t="shared" si="105"/>
        <v>751.069</v>
      </c>
      <c r="M262" s="57">
        <f t="shared" si="105"/>
        <v>0</v>
      </c>
      <c r="N262" s="57">
        <f t="shared" si="105"/>
        <v>0</v>
      </c>
      <c r="O262" s="57">
        <f t="shared" si="105"/>
        <v>0</v>
      </c>
      <c r="P262" s="24">
        <f>SUM(L262:O262)</f>
        <v>751.069</v>
      </c>
      <c r="Q262" s="57">
        <f t="shared" si="106"/>
        <v>0</v>
      </c>
      <c r="R262" s="57">
        <f t="shared" si="106"/>
        <v>0</v>
      </c>
      <c r="S262" s="57">
        <f t="shared" si="106"/>
        <v>0</v>
      </c>
      <c r="T262" s="24"/>
      <c r="U262" s="24">
        <v>751.069</v>
      </c>
      <c r="V262" s="57">
        <f>SUM(P262/U262)*100</f>
        <v>100</v>
      </c>
      <c r="W262" s="57">
        <f>SUM(T262/U262)*100</f>
        <v>0</v>
      </c>
      <c r="X262" s="1"/>
    </row>
    <row r="263" spans="1:24" ht="23.25">
      <c r="A263" s="1"/>
      <c r="B263" s="58"/>
      <c r="C263" s="59"/>
      <c r="D263" s="59"/>
      <c r="E263" s="77"/>
      <c r="F263" s="77"/>
      <c r="G263" s="59"/>
      <c r="H263" s="59"/>
      <c r="I263" s="52"/>
      <c r="J263" s="52" t="s">
        <v>47</v>
      </c>
      <c r="K263" s="53"/>
      <c r="L263" s="57">
        <f>SUM(L262/L260)*100</f>
        <v>75.1069</v>
      </c>
      <c r="M263" s="57">
        <f aca="true" t="shared" si="107" ref="M263:T263">IF(ISERROR((M262/M260)*100),0,(M262/M260)*100)</f>
        <v>0</v>
      </c>
      <c r="N263" s="57">
        <f t="shared" si="107"/>
        <v>0</v>
      </c>
      <c r="O263" s="57">
        <f t="shared" si="107"/>
        <v>0</v>
      </c>
      <c r="P263" s="57">
        <f>SUM(P262/P260)*100</f>
        <v>75.1069</v>
      </c>
      <c r="Q263" s="57">
        <f t="shared" si="107"/>
        <v>0</v>
      </c>
      <c r="R263" s="57">
        <f t="shared" si="107"/>
        <v>0</v>
      </c>
      <c r="S263" s="57">
        <f t="shared" si="107"/>
        <v>0</v>
      </c>
      <c r="T263" s="57">
        <f t="shared" si="107"/>
        <v>0</v>
      </c>
      <c r="U263" s="57">
        <f>SUM(U262/U260)*100</f>
        <v>75.1069</v>
      </c>
      <c r="V263" s="22"/>
      <c r="W263" s="22"/>
      <c r="X263" s="1"/>
    </row>
    <row r="264" spans="1:24" ht="23.25">
      <c r="A264" s="1"/>
      <c r="B264" s="58"/>
      <c r="C264" s="58"/>
      <c r="D264" s="58"/>
      <c r="E264" s="58"/>
      <c r="F264" s="58"/>
      <c r="G264" s="58"/>
      <c r="H264" s="58"/>
      <c r="I264" s="51"/>
      <c r="J264" s="52" t="s">
        <v>48</v>
      </c>
      <c r="K264" s="53"/>
      <c r="L264" s="57">
        <f>SUM(L262/L261)*100</f>
        <v>75.1069</v>
      </c>
      <c r="M264" s="57">
        <f aca="true" t="shared" si="108" ref="M264:T264">IF(ISERROR((M262/M261)*100),0,(M262/M261)*100)</f>
        <v>0</v>
      </c>
      <c r="N264" s="57">
        <f t="shared" si="108"/>
        <v>0</v>
      </c>
      <c r="O264" s="57">
        <f t="shared" si="108"/>
        <v>0</v>
      </c>
      <c r="P264" s="57">
        <f>SUM(P262/P261)*100</f>
        <v>75.1069</v>
      </c>
      <c r="Q264" s="57">
        <f t="shared" si="108"/>
        <v>0</v>
      </c>
      <c r="R264" s="57">
        <f t="shared" si="108"/>
        <v>0</v>
      </c>
      <c r="S264" s="57">
        <f t="shared" si="108"/>
        <v>0</v>
      </c>
      <c r="T264" s="57">
        <f t="shared" si="108"/>
        <v>0</v>
      </c>
      <c r="U264" s="57">
        <f>SUM(U262/U261)*100</f>
        <v>75.1069</v>
      </c>
      <c r="V264" s="57"/>
      <c r="W264" s="57">
        <f>IF(ISERROR((T264/U264)*100),0,(T264/U264)*100)</f>
        <v>0</v>
      </c>
      <c r="X264" s="1"/>
    </row>
    <row r="265" spans="1:24" ht="23.25">
      <c r="A265" s="1"/>
      <c r="B265" s="58"/>
      <c r="C265" s="58"/>
      <c r="D265" s="58"/>
      <c r="E265" s="58"/>
      <c r="F265" s="58"/>
      <c r="G265" s="58"/>
      <c r="H265" s="58"/>
      <c r="I265" s="51"/>
      <c r="J265" s="52"/>
      <c r="K265" s="53"/>
      <c r="L265" s="57"/>
      <c r="M265" s="57">
        <f aca="true" t="shared" si="109" ref="M265:O266">M288</f>
        <v>0</v>
      </c>
      <c r="N265" s="57">
        <f t="shared" si="109"/>
        <v>0</v>
      </c>
      <c r="O265" s="57">
        <f t="shared" si="109"/>
        <v>0</v>
      </c>
      <c r="P265" s="24">
        <f>SUM(L265:O265)</f>
        <v>0</v>
      </c>
      <c r="Q265" s="57">
        <f aca="true" t="shared" si="110" ref="Q265:S266">Q288</f>
        <v>0</v>
      </c>
      <c r="R265" s="57">
        <f t="shared" si="110"/>
        <v>0</v>
      </c>
      <c r="S265" s="57">
        <f t="shared" si="110"/>
        <v>0</v>
      </c>
      <c r="T265" s="24">
        <f>SUM(Q265:S265)</f>
        <v>0</v>
      </c>
      <c r="U265" s="57">
        <f>P265+T265</f>
        <v>0</v>
      </c>
      <c r="V265" s="57">
        <f>IF(ISERROR((P265/U265)*100),0,(P265/U265)*100)</f>
        <v>0</v>
      </c>
      <c r="W265" s="57">
        <f>IF(ISERROR((T265/U265)*100),0,(T265/U265)*100)</f>
        <v>0</v>
      </c>
      <c r="X265" s="1"/>
    </row>
    <row r="266" spans="1:24" ht="23.25">
      <c r="A266" s="1"/>
      <c r="B266" s="58"/>
      <c r="C266" s="58"/>
      <c r="D266" s="58"/>
      <c r="E266" s="58"/>
      <c r="F266" s="74" t="s">
        <v>53</v>
      </c>
      <c r="G266" s="58"/>
      <c r="H266" s="58"/>
      <c r="I266" s="51"/>
      <c r="J266" s="52" t="s">
        <v>54</v>
      </c>
      <c r="K266" s="53"/>
      <c r="L266" s="57"/>
      <c r="M266" s="57">
        <f t="shared" si="109"/>
        <v>0</v>
      </c>
      <c r="N266" s="57">
        <f t="shared" si="109"/>
        <v>0</v>
      </c>
      <c r="O266" s="57">
        <f t="shared" si="109"/>
        <v>0</v>
      </c>
      <c r="P266" s="24">
        <f>SUM(L266:O266)</f>
        <v>0</v>
      </c>
      <c r="Q266" s="57">
        <f t="shared" si="110"/>
        <v>0</v>
      </c>
      <c r="R266" s="57">
        <f t="shared" si="110"/>
        <v>0</v>
      </c>
      <c r="S266" s="57">
        <f t="shared" si="110"/>
        <v>0</v>
      </c>
      <c r="T266" s="24">
        <f>SUM(Q266:S266)</f>
        <v>0</v>
      </c>
      <c r="U266" s="57">
        <f>P266+T266</f>
        <v>0</v>
      </c>
      <c r="V266" s="57">
        <f>IF(ISERROR((P266/U266)*100),0,(P266/U266)*100)</f>
        <v>0</v>
      </c>
      <c r="W266" s="57">
        <f>IF(ISERROR((T266/U266)*100),0,(T266/U266)*100)</f>
        <v>0</v>
      </c>
      <c r="X266" s="1"/>
    </row>
    <row r="267" spans="1:24" ht="23.25">
      <c r="A267" s="1"/>
      <c r="B267" s="58"/>
      <c r="C267" s="58"/>
      <c r="D267" s="58"/>
      <c r="E267" s="58"/>
      <c r="F267" s="58"/>
      <c r="G267" s="58"/>
      <c r="H267" s="58"/>
      <c r="I267" s="51"/>
      <c r="J267" s="52" t="s">
        <v>44</v>
      </c>
      <c r="K267" s="53"/>
      <c r="L267" s="57">
        <f aca="true" t="shared" si="111" ref="L267:O269">L290</f>
        <v>1000</v>
      </c>
      <c r="M267" s="57">
        <f t="shared" si="111"/>
        <v>0</v>
      </c>
      <c r="N267" s="57">
        <f t="shared" si="111"/>
        <v>0</v>
      </c>
      <c r="O267" s="57">
        <f t="shared" si="111"/>
        <v>0</v>
      </c>
      <c r="P267" s="24">
        <f>SUM(L267:O267)</f>
        <v>1000</v>
      </c>
      <c r="Q267" s="57">
        <f aca="true" t="shared" si="112" ref="Q267:S269">Q290</f>
        <v>0</v>
      </c>
      <c r="R267" s="57">
        <f t="shared" si="112"/>
        <v>0</v>
      </c>
      <c r="S267" s="57">
        <f t="shared" si="112"/>
        <v>0</v>
      </c>
      <c r="T267" s="57">
        <f>IF(ISERROR((T266/T264)*100),0,(T266/T264)*100)</f>
        <v>0</v>
      </c>
      <c r="U267" s="57">
        <v>1000</v>
      </c>
      <c r="V267" s="57">
        <f>SUM(P267/U267)*100</f>
        <v>100</v>
      </c>
      <c r="W267" s="57">
        <f>SUM(T267/U267)*100</f>
        <v>0</v>
      </c>
      <c r="X267" s="1"/>
    </row>
    <row r="268" spans="1:24" ht="23.25">
      <c r="A268" s="1"/>
      <c r="B268" s="58"/>
      <c r="C268" s="58"/>
      <c r="D268" s="58"/>
      <c r="E268" s="58"/>
      <c r="F268" s="58"/>
      <c r="G268" s="58"/>
      <c r="H268" s="58"/>
      <c r="I268" s="51"/>
      <c r="J268" s="52" t="s">
        <v>45</v>
      </c>
      <c r="K268" s="53"/>
      <c r="L268" s="57">
        <f t="shared" si="111"/>
        <v>1000</v>
      </c>
      <c r="M268" s="57">
        <f t="shared" si="111"/>
        <v>0</v>
      </c>
      <c r="N268" s="57">
        <f t="shared" si="111"/>
        <v>0</v>
      </c>
      <c r="O268" s="57">
        <f t="shared" si="111"/>
        <v>0</v>
      </c>
      <c r="P268" s="24">
        <f>SUM(L268:O268)</f>
        <v>1000</v>
      </c>
      <c r="Q268" s="57">
        <f t="shared" si="112"/>
        <v>0</v>
      </c>
      <c r="R268" s="57">
        <f t="shared" si="112"/>
        <v>0</v>
      </c>
      <c r="S268" s="57">
        <f t="shared" si="112"/>
        <v>0</v>
      </c>
      <c r="T268" s="57">
        <f>IF(ISERROR((T266/T265)*100),0,(T266/T265)*100)</f>
        <v>0</v>
      </c>
      <c r="U268" s="57">
        <v>1000</v>
      </c>
      <c r="V268" s="57">
        <f>SUM(P268/U268)*100</f>
        <v>100</v>
      </c>
      <c r="W268" s="57">
        <f>SUM(T268/U268)*100</f>
        <v>0</v>
      </c>
      <c r="X268" s="1"/>
    </row>
    <row r="269" spans="1:24" ht="23.25">
      <c r="A269" s="1"/>
      <c r="B269" s="58"/>
      <c r="C269" s="58"/>
      <c r="D269" s="58"/>
      <c r="E269" s="58"/>
      <c r="F269" s="58"/>
      <c r="G269" s="58"/>
      <c r="H269" s="58"/>
      <c r="I269" s="51"/>
      <c r="J269" s="52" t="s">
        <v>46</v>
      </c>
      <c r="K269" s="53"/>
      <c r="L269" s="57">
        <f t="shared" si="111"/>
        <v>751.069</v>
      </c>
      <c r="M269" s="57">
        <f t="shared" si="111"/>
        <v>0</v>
      </c>
      <c r="N269" s="57">
        <f t="shared" si="111"/>
        <v>0</v>
      </c>
      <c r="O269" s="57">
        <f t="shared" si="111"/>
        <v>0</v>
      </c>
      <c r="P269" s="24">
        <f>SUM(L269:O269)</f>
        <v>751.069</v>
      </c>
      <c r="Q269" s="57">
        <f t="shared" si="112"/>
        <v>0</v>
      </c>
      <c r="R269" s="57">
        <f t="shared" si="112"/>
        <v>0</v>
      </c>
      <c r="S269" s="57">
        <f t="shared" si="112"/>
        <v>0</v>
      </c>
      <c r="T269" s="24"/>
      <c r="U269" s="24">
        <v>751.069</v>
      </c>
      <c r="V269" s="57">
        <f>SUM(P269/U269)*100</f>
        <v>100</v>
      </c>
      <c r="W269" s="57">
        <f>SUM(T269/U269)*100</f>
        <v>0</v>
      </c>
      <c r="X269" s="1"/>
    </row>
    <row r="270" spans="1:24" ht="23.25">
      <c r="A270" s="1"/>
      <c r="B270" s="68"/>
      <c r="C270" s="68"/>
      <c r="D270" s="68"/>
      <c r="E270" s="68"/>
      <c r="F270" s="68"/>
      <c r="G270" s="68"/>
      <c r="H270" s="68"/>
      <c r="I270" s="61"/>
      <c r="J270" s="62"/>
      <c r="K270" s="63"/>
      <c r="L270" s="64"/>
      <c r="M270" s="65"/>
      <c r="N270" s="64"/>
      <c r="O270" s="65"/>
      <c r="P270" s="65"/>
      <c r="Q270" s="64"/>
      <c r="R270" s="64"/>
      <c r="S270" s="64"/>
      <c r="T270" s="65"/>
      <c r="U270" s="65"/>
      <c r="V270" s="65"/>
      <c r="W270" s="65"/>
      <c r="X270" s="1"/>
    </row>
    <row r="271" spans="1:24" ht="23.25">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23.25">
      <c r="A272" s="1"/>
      <c r="B272" s="1"/>
      <c r="C272" s="1"/>
      <c r="D272" s="1"/>
      <c r="E272" s="1"/>
      <c r="F272" s="1"/>
      <c r="G272" s="1"/>
      <c r="H272" s="1"/>
      <c r="I272" s="1"/>
      <c r="J272" s="1"/>
      <c r="K272" s="1"/>
      <c r="L272" s="1"/>
      <c r="M272" s="1"/>
      <c r="N272" s="1"/>
      <c r="O272" s="1"/>
      <c r="P272" s="1"/>
      <c r="Q272" s="1"/>
      <c r="R272" s="1"/>
      <c r="S272" s="1"/>
      <c r="T272" s="5"/>
      <c r="U272" s="5"/>
      <c r="V272" s="5"/>
      <c r="W272" s="5" t="s">
        <v>96</v>
      </c>
      <c r="X272" s="1"/>
    </row>
    <row r="273" spans="1:24" ht="23.25">
      <c r="A273" s="1"/>
      <c r="B273" s="9"/>
      <c r="C273" s="10" t="s">
        <v>3</v>
      </c>
      <c r="D273" s="10"/>
      <c r="E273" s="10"/>
      <c r="F273" s="10"/>
      <c r="G273" s="10"/>
      <c r="H273" s="10"/>
      <c r="I273" s="11"/>
      <c r="J273" s="12"/>
      <c r="K273" s="13"/>
      <c r="L273" s="14" t="s">
        <v>4</v>
      </c>
      <c r="M273" s="14"/>
      <c r="N273" s="14"/>
      <c r="O273" s="14"/>
      <c r="P273" s="14"/>
      <c r="Q273" s="15" t="s">
        <v>5</v>
      </c>
      <c r="R273" s="14"/>
      <c r="S273" s="14"/>
      <c r="T273" s="16"/>
      <c r="U273" s="14" t="s">
        <v>6</v>
      </c>
      <c r="V273" s="14"/>
      <c r="W273" s="17"/>
      <c r="X273" s="1"/>
    </row>
    <row r="274" spans="1:24" ht="23.25">
      <c r="A274" s="1"/>
      <c r="B274" s="18" t="s">
        <v>7</v>
      </c>
      <c r="C274" s="19" t="s">
        <v>8</v>
      </c>
      <c r="D274" s="19"/>
      <c r="E274" s="19"/>
      <c r="F274" s="19"/>
      <c r="G274" s="19"/>
      <c r="H274" s="2"/>
      <c r="I274" s="20"/>
      <c r="J274" s="21"/>
      <c r="K274" s="22"/>
      <c r="L274" s="23"/>
      <c r="M274" s="24"/>
      <c r="N274" s="25"/>
      <c r="O274" s="26"/>
      <c r="P274" s="27"/>
      <c r="Q274" s="28"/>
      <c r="R274" s="23"/>
      <c r="S274" s="29"/>
      <c r="T274" s="27"/>
      <c r="U274" s="27"/>
      <c r="V274" s="30" t="s">
        <v>9</v>
      </c>
      <c r="W274" s="31"/>
      <c r="X274" s="1"/>
    </row>
    <row r="275" spans="1:24" ht="23.25">
      <c r="A275" s="1"/>
      <c r="B275" s="32" t="s">
        <v>10</v>
      </c>
      <c r="C275" s="33"/>
      <c r="D275" s="33"/>
      <c r="E275" s="33"/>
      <c r="F275" s="33"/>
      <c r="G275" s="33"/>
      <c r="H275" s="33"/>
      <c r="I275" s="20"/>
      <c r="J275" s="34" t="s">
        <v>11</v>
      </c>
      <c r="K275" s="22"/>
      <c r="L275" s="35" t="s">
        <v>12</v>
      </c>
      <c r="M275" s="36" t="s">
        <v>13</v>
      </c>
      <c r="N275" s="37" t="s">
        <v>12</v>
      </c>
      <c r="O275" s="26" t="s">
        <v>14</v>
      </c>
      <c r="P275" s="24"/>
      <c r="Q275" s="38" t="s">
        <v>15</v>
      </c>
      <c r="R275" s="35" t="s">
        <v>16</v>
      </c>
      <c r="S275" s="29" t="s">
        <v>17</v>
      </c>
      <c r="T275" s="27"/>
      <c r="U275" s="27"/>
      <c r="V275" s="27"/>
      <c r="W275" s="36"/>
      <c r="X275" s="1"/>
    </row>
    <row r="276" spans="1:24" ht="23.25">
      <c r="A276" s="1"/>
      <c r="B276" s="32" t="s">
        <v>18</v>
      </c>
      <c r="C276" s="32" t="s">
        <v>19</v>
      </c>
      <c r="D276" s="32" t="s">
        <v>20</v>
      </c>
      <c r="E276" s="32" t="s">
        <v>21</v>
      </c>
      <c r="F276" s="32" t="s">
        <v>22</v>
      </c>
      <c r="G276" s="32" t="s">
        <v>23</v>
      </c>
      <c r="H276" s="32" t="s">
        <v>24</v>
      </c>
      <c r="I276" s="20"/>
      <c r="J276" s="34"/>
      <c r="K276" s="22"/>
      <c r="L276" s="35" t="s">
        <v>25</v>
      </c>
      <c r="M276" s="36" t="s">
        <v>26</v>
      </c>
      <c r="N276" s="37" t="s">
        <v>27</v>
      </c>
      <c r="O276" s="26" t="s">
        <v>28</v>
      </c>
      <c r="P276" s="36" t="s">
        <v>29</v>
      </c>
      <c r="Q276" s="38" t="s">
        <v>30</v>
      </c>
      <c r="R276" s="35" t="s">
        <v>31</v>
      </c>
      <c r="S276" s="29" t="s">
        <v>32</v>
      </c>
      <c r="T276" s="26" t="s">
        <v>29</v>
      </c>
      <c r="U276" s="26" t="s">
        <v>33</v>
      </c>
      <c r="V276" s="26" t="s">
        <v>34</v>
      </c>
      <c r="W276" s="36" t="s">
        <v>35</v>
      </c>
      <c r="X276" s="1"/>
    </row>
    <row r="277" spans="1:24" ht="23.25">
      <c r="A277" s="1"/>
      <c r="B277" s="39"/>
      <c r="C277" s="39"/>
      <c r="D277" s="39"/>
      <c r="E277" s="39"/>
      <c r="F277" s="39"/>
      <c r="G277" s="39"/>
      <c r="H277" s="39"/>
      <c r="I277" s="39"/>
      <c r="J277" s="40"/>
      <c r="K277" s="41"/>
      <c r="L277" s="42"/>
      <c r="M277" s="43"/>
      <c r="N277" s="44"/>
      <c r="O277" s="45"/>
      <c r="P277" s="46"/>
      <c r="Q277" s="47" t="s">
        <v>36</v>
      </c>
      <c r="R277" s="42"/>
      <c r="S277" s="48"/>
      <c r="T277" s="46"/>
      <c r="U277" s="46"/>
      <c r="V277" s="46"/>
      <c r="W277" s="49"/>
      <c r="X277" s="1"/>
    </row>
    <row r="278" spans="1:24" ht="23.25">
      <c r="A278" s="1"/>
      <c r="B278" s="50"/>
      <c r="C278" s="50"/>
      <c r="D278" s="50"/>
      <c r="E278" s="50"/>
      <c r="F278" s="50"/>
      <c r="G278" s="50"/>
      <c r="H278" s="50"/>
      <c r="I278" s="51"/>
      <c r="J278" s="52"/>
      <c r="K278" s="53"/>
      <c r="L278" s="23"/>
      <c r="M278" s="24"/>
      <c r="N278" s="25"/>
      <c r="O278" s="27"/>
      <c r="P278" s="27"/>
      <c r="Q278" s="28"/>
      <c r="R278" s="23"/>
      <c r="S278" s="54"/>
      <c r="T278" s="27"/>
      <c r="U278" s="27"/>
      <c r="V278" s="27"/>
      <c r="W278" s="24"/>
      <c r="X278" s="1"/>
    </row>
    <row r="279" spans="1:24" ht="23.25">
      <c r="A279" s="1"/>
      <c r="B279" s="72" t="s">
        <v>79</v>
      </c>
      <c r="C279" s="72" t="s">
        <v>82</v>
      </c>
      <c r="D279" s="72" t="s">
        <v>84</v>
      </c>
      <c r="E279" s="72"/>
      <c r="F279" s="72" t="s">
        <v>53</v>
      </c>
      <c r="G279" s="72"/>
      <c r="H279" s="50"/>
      <c r="I279" s="51"/>
      <c r="J279" s="55" t="s">
        <v>47</v>
      </c>
      <c r="K279" s="56"/>
      <c r="L279" s="57">
        <f>SUM(L269/L267)*100</f>
        <v>75.1069</v>
      </c>
      <c r="M279" s="57">
        <f aca="true" t="shared" si="113" ref="M279:T279">IF(ISERROR((M269/M267)*100),0,(M269/M267)*100)</f>
        <v>0</v>
      </c>
      <c r="N279" s="57">
        <f t="shared" si="113"/>
        <v>0</v>
      </c>
      <c r="O279" s="57">
        <f t="shared" si="113"/>
        <v>0</v>
      </c>
      <c r="P279" s="57">
        <f>SUM(P269/P267)*100</f>
        <v>75.1069</v>
      </c>
      <c r="Q279" s="57">
        <f t="shared" si="113"/>
        <v>0</v>
      </c>
      <c r="R279" s="57">
        <f t="shared" si="113"/>
        <v>0</v>
      </c>
      <c r="S279" s="57">
        <f t="shared" si="113"/>
        <v>0</v>
      </c>
      <c r="T279" s="57">
        <f t="shared" si="113"/>
        <v>0</v>
      </c>
      <c r="U279" s="57">
        <f>SUM(U269/U267)*100</f>
        <v>75.1069</v>
      </c>
      <c r="V279" s="24"/>
      <c r="W279" s="24"/>
      <c r="X279" s="1"/>
    </row>
    <row r="280" spans="1:24" ht="23.25">
      <c r="A280" s="1"/>
      <c r="B280" s="50"/>
      <c r="C280" s="50"/>
      <c r="D280" s="50"/>
      <c r="E280" s="50"/>
      <c r="F280" s="50"/>
      <c r="G280" s="50"/>
      <c r="H280" s="50"/>
      <c r="I280" s="51"/>
      <c r="J280" s="52" t="s">
        <v>48</v>
      </c>
      <c r="K280" s="53"/>
      <c r="L280" s="57">
        <f>SUM(L269/L268)*100</f>
        <v>75.1069</v>
      </c>
      <c r="M280" s="57">
        <f aca="true" t="shared" si="114" ref="M280:T280">IF(ISERROR((M269/M268)*100),0,(M269/M268)*100)</f>
        <v>0</v>
      </c>
      <c r="N280" s="57">
        <f t="shared" si="114"/>
        <v>0</v>
      </c>
      <c r="O280" s="57">
        <f t="shared" si="114"/>
        <v>0</v>
      </c>
      <c r="P280" s="57">
        <f>SUM(P269/P268)*100</f>
        <v>75.1069</v>
      </c>
      <c r="Q280" s="57">
        <f t="shared" si="114"/>
        <v>0</v>
      </c>
      <c r="R280" s="57">
        <f t="shared" si="114"/>
        <v>0</v>
      </c>
      <c r="S280" s="57">
        <f t="shared" si="114"/>
        <v>0</v>
      </c>
      <c r="T280" s="57">
        <f t="shared" si="114"/>
        <v>0</v>
      </c>
      <c r="U280" s="57">
        <f>SUM(U269/U268)*100</f>
        <v>75.1069</v>
      </c>
      <c r="V280" s="57"/>
      <c r="W280" s="57">
        <f>IF(ISERROR((T280/U280)*100),0,(T280/U280)*100)</f>
        <v>0</v>
      </c>
      <c r="X280" s="1"/>
    </row>
    <row r="281" spans="1:24" ht="23.25">
      <c r="A281" s="1"/>
      <c r="B281" s="50"/>
      <c r="C281" s="50"/>
      <c r="D281" s="50"/>
      <c r="E281" s="50"/>
      <c r="F281" s="50"/>
      <c r="G281" s="50"/>
      <c r="H281" s="50"/>
      <c r="I281" s="51"/>
      <c r="J281" s="52"/>
      <c r="K281" s="53"/>
      <c r="L281" s="57"/>
      <c r="M281" s="57">
        <f aca="true" t="shared" si="115" ref="M281:O282">M288</f>
        <v>0</v>
      </c>
      <c r="N281" s="57">
        <f t="shared" si="115"/>
        <v>0</v>
      </c>
      <c r="O281" s="57">
        <f t="shared" si="115"/>
        <v>0</v>
      </c>
      <c r="P281" s="24">
        <f>SUM(L281:O281)</f>
        <v>0</v>
      </c>
      <c r="Q281" s="57">
        <f aca="true" t="shared" si="116" ref="Q281:S282">Q288</f>
        <v>0</v>
      </c>
      <c r="R281" s="57">
        <f t="shared" si="116"/>
        <v>0</v>
      </c>
      <c r="S281" s="57">
        <f t="shared" si="116"/>
        <v>0</v>
      </c>
      <c r="T281" s="24">
        <f>SUM(Q281:S281)</f>
        <v>0</v>
      </c>
      <c r="U281" s="57">
        <f>P281+T281</f>
        <v>0</v>
      </c>
      <c r="V281" s="57">
        <f>IF(ISERROR((P281/U281)*100),0,(P281/U281)*100)</f>
        <v>0</v>
      </c>
      <c r="W281" s="57">
        <f>IF(ISERROR((T281/U281)*100),0,(T281/U281)*100)</f>
        <v>0</v>
      </c>
      <c r="X281" s="1"/>
    </row>
    <row r="282" spans="1:24" ht="23.25">
      <c r="A282" s="1"/>
      <c r="B282" s="50"/>
      <c r="C282" s="50"/>
      <c r="D282" s="50"/>
      <c r="E282" s="50"/>
      <c r="F282" s="50"/>
      <c r="G282" s="72" t="s">
        <v>86</v>
      </c>
      <c r="H282" s="50"/>
      <c r="I282" s="51"/>
      <c r="J282" s="52" t="s">
        <v>87</v>
      </c>
      <c r="K282" s="53"/>
      <c r="L282" s="57"/>
      <c r="M282" s="57">
        <f t="shared" si="115"/>
        <v>0</v>
      </c>
      <c r="N282" s="57">
        <f t="shared" si="115"/>
        <v>0</v>
      </c>
      <c r="O282" s="57">
        <f t="shared" si="115"/>
        <v>0</v>
      </c>
      <c r="P282" s="24">
        <f>SUM(L282:O282)</f>
        <v>0</v>
      </c>
      <c r="Q282" s="57">
        <f t="shared" si="116"/>
        <v>0</v>
      </c>
      <c r="R282" s="57">
        <f t="shared" si="116"/>
        <v>0</v>
      </c>
      <c r="S282" s="57">
        <f t="shared" si="116"/>
        <v>0</v>
      </c>
      <c r="T282" s="24">
        <f>SUM(Q282:S282)</f>
        <v>0</v>
      </c>
      <c r="U282" s="57">
        <f>P282+T282</f>
        <v>0</v>
      </c>
      <c r="V282" s="57">
        <f>IF(ISERROR((P282/U282)*100),0,(P282/U282)*100)</f>
        <v>0</v>
      </c>
      <c r="W282" s="57">
        <f>IF(ISERROR((T282/U282)*100),0,(T282/U282)*100)</f>
        <v>0</v>
      </c>
      <c r="X282" s="1"/>
    </row>
    <row r="283" spans="1:24" ht="23.25">
      <c r="A283" s="1"/>
      <c r="B283" s="50"/>
      <c r="C283" s="50"/>
      <c r="D283" s="50"/>
      <c r="E283" s="50"/>
      <c r="F283" s="50"/>
      <c r="G283" s="50"/>
      <c r="H283" s="50"/>
      <c r="I283" s="51"/>
      <c r="J283" s="52" t="s">
        <v>44</v>
      </c>
      <c r="K283" s="53"/>
      <c r="L283" s="57">
        <f aca="true" t="shared" si="117" ref="L283:O285">L290</f>
        <v>1000</v>
      </c>
      <c r="M283" s="57">
        <f t="shared" si="117"/>
        <v>0</v>
      </c>
      <c r="N283" s="57">
        <f t="shared" si="117"/>
        <v>0</v>
      </c>
      <c r="O283" s="57">
        <f t="shared" si="117"/>
        <v>0</v>
      </c>
      <c r="P283" s="24">
        <f>SUM(L283:O283)</f>
        <v>1000</v>
      </c>
      <c r="Q283" s="57">
        <f aca="true" t="shared" si="118" ref="Q283:S285">Q290</f>
        <v>0</v>
      </c>
      <c r="R283" s="57">
        <f t="shared" si="118"/>
        <v>0</v>
      </c>
      <c r="S283" s="57">
        <f t="shared" si="118"/>
        <v>0</v>
      </c>
      <c r="T283" s="57">
        <f>IF(ISERROR((T282/T280)*100),0,(T282/T280)*100)</f>
        <v>0</v>
      </c>
      <c r="U283" s="57">
        <v>1000</v>
      </c>
      <c r="V283" s="57">
        <f>SUM(P283/U283)*100</f>
        <v>100</v>
      </c>
      <c r="W283" s="57">
        <f>SUM(T283/U283)*100</f>
        <v>0</v>
      </c>
      <c r="X283" s="1"/>
    </row>
    <row r="284" spans="1:24" ht="23.25">
      <c r="A284" s="1"/>
      <c r="B284" s="50"/>
      <c r="C284" s="50"/>
      <c r="D284" s="50"/>
      <c r="E284" s="50"/>
      <c r="F284" s="50"/>
      <c r="G284" s="50"/>
      <c r="H284" s="50"/>
      <c r="I284" s="51"/>
      <c r="J284" s="52" t="s">
        <v>45</v>
      </c>
      <c r="K284" s="53"/>
      <c r="L284" s="57">
        <f t="shared" si="117"/>
        <v>1000</v>
      </c>
      <c r="M284" s="57">
        <f t="shared" si="117"/>
        <v>0</v>
      </c>
      <c r="N284" s="57">
        <f t="shared" si="117"/>
        <v>0</v>
      </c>
      <c r="O284" s="57">
        <f t="shared" si="117"/>
        <v>0</v>
      </c>
      <c r="P284" s="24">
        <f>SUM(L284:O284)</f>
        <v>1000</v>
      </c>
      <c r="Q284" s="57">
        <f t="shared" si="118"/>
        <v>0</v>
      </c>
      <c r="R284" s="57">
        <f t="shared" si="118"/>
        <v>0</v>
      </c>
      <c r="S284" s="57">
        <f t="shared" si="118"/>
        <v>0</v>
      </c>
      <c r="T284" s="57">
        <f>IF(ISERROR((T282/T281)*100),0,(T282/T281)*100)</f>
        <v>0</v>
      </c>
      <c r="U284" s="57">
        <v>1000</v>
      </c>
      <c r="V284" s="57">
        <f>SUM(P284/U284)*100</f>
        <v>100</v>
      </c>
      <c r="W284" s="57">
        <f>SUM(T284/U284)*100</f>
        <v>0</v>
      </c>
      <c r="X284" s="1"/>
    </row>
    <row r="285" spans="1:24" ht="23.25">
      <c r="A285" s="1"/>
      <c r="B285" s="50"/>
      <c r="C285" s="50"/>
      <c r="D285" s="50"/>
      <c r="E285" s="50"/>
      <c r="F285" s="50"/>
      <c r="G285" s="50"/>
      <c r="H285" s="50"/>
      <c r="I285" s="51"/>
      <c r="J285" s="52" t="s">
        <v>46</v>
      </c>
      <c r="K285" s="53"/>
      <c r="L285" s="57">
        <f t="shared" si="117"/>
        <v>751.069</v>
      </c>
      <c r="M285" s="57">
        <f t="shared" si="117"/>
        <v>0</v>
      </c>
      <c r="N285" s="57">
        <f t="shared" si="117"/>
        <v>0</v>
      </c>
      <c r="O285" s="57">
        <f t="shared" si="117"/>
        <v>0</v>
      </c>
      <c r="P285" s="24">
        <f>SUM(L285:O285)</f>
        <v>751.069</v>
      </c>
      <c r="Q285" s="57">
        <f t="shared" si="118"/>
        <v>0</v>
      </c>
      <c r="R285" s="57">
        <f t="shared" si="118"/>
        <v>0</v>
      </c>
      <c r="S285" s="57">
        <f t="shared" si="118"/>
        <v>0</v>
      </c>
      <c r="T285" s="24"/>
      <c r="U285" s="24">
        <v>751.069</v>
      </c>
      <c r="V285" s="57">
        <f>SUM(P285/U285)*100</f>
        <v>100</v>
      </c>
      <c r="W285" s="57">
        <f>SUM(T285/U285)*100</f>
        <v>0</v>
      </c>
      <c r="X285" s="1"/>
    </row>
    <row r="286" spans="1:24" ht="23.25">
      <c r="A286" s="1"/>
      <c r="B286" s="58"/>
      <c r="C286" s="59"/>
      <c r="D286" s="59"/>
      <c r="E286" s="59"/>
      <c r="F286" s="59"/>
      <c r="G286" s="59"/>
      <c r="H286" s="77"/>
      <c r="I286" s="52"/>
      <c r="J286" s="52" t="s">
        <v>101</v>
      </c>
      <c r="K286" s="53"/>
      <c r="L286" s="57">
        <f>SUM(L285/L283)*100</f>
        <v>75.1069</v>
      </c>
      <c r="M286" s="57">
        <f aca="true" t="shared" si="119" ref="M286:T286">IF(ISERROR((M285/M283)*100),0,(M285/M283)*100)</f>
        <v>0</v>
      </c>
      <c r="N286" s="57">
        <f t="shared" si="119"/>
        <v>0</v>
      </c>
      <c r="O286" s="57">
        <f t="shared" si="119"/>
        <v>0</v>
      </c>
      <c r="P286" s="57">
        <f>SUM(P285/P283)*100</f>
        <v>75.1069</v>
      </c>
      <c r="Q286" s="57">
        <f t="shared" si="119"/>
        <v>0</v>
      </c>
      <c r="R286" s="57">
        <f t="shared" si="119"/>
        <v>0</v>
      </c>
      <c r="S286" s="57">
        <f t="shared" si="119"/>
        <v>0</v>
      </c>
      <c r="T286" s="57">
        <f t="shared" si="119"/>
        <v>0</v>
      </c>
      <c r="U286" s="57">
        <f>SUM(U285/U283)*100</f>
        <v>75.1069</v>
      </c>
      <c r="V286" s="22"/>
      <c r="W286" s="22"/>
      <c r="X286" s="1"/>
    </row>
    <row r="287" spans="1:24" ht="23.25">
      <c r="A287" s="1"/>
      <c r="B287" s="50"/>
      <c r="C287" s="67"/>
      <c r="D287" s="67"/>
      <c r="E287" s="67"/>
      <c r="F287" s="67"/>
      <c r="G287" s="67"/>
      <c r="H287" s="67"/>
      <c r="I287" s="52"/>
      <c r="J287" s="52" t="s">
        <v>102</v>
      </c>
      <c r="K287" s="53"/>
      <c r="L287" s="57">
        <f>SUM(L285/L284)*100</f>
        <v>75.1069</v>
      </c>
      <c r="M287" s="57">
        <f aca="true" t="shared" si="120" ref="M287:T287">IF(ISERROR((M285/M284)*100),0,(M285/M284)*100)</f>
        <v>0</v>
      </c>
      <c r="N287" s="57">
        <f t="shared" si="120"/>
        <v>0</v>
      </c>
      <c r="O287" s="57">
        <f t="shared" si="120"/>
        <v>0</v>
      </c>
      <c r="P287" s="57">
        <f>SUM(P285/P284)*100</f>
        <v>75.1069</v>
      </c>
      <c r="Q287" s="57">
        <f t="shared" si="120"/>
        <v>0</v>
      </c>
      <c r="R287" s="57">
        <f t="shared" si="120"/>
        <v>0</v>
      </c>
      <c r="S287" s="57">
        <f t="shared" si="120"/>
        <v>0</v>
      </c>
      <c r="T287" s="57">
        <f t="shared" si="120"/>
        <v>0</v>
      </c>
      <c r="U287" s="57">
        <f>SUM(U285/U284)*100</f>
        <v>75.1069</v>
      </c>
      <c r="V287" s="57"/>
      <c r="W287" s="57">
        <f>IF(ISERROR((T287/U287)*100),0,(T287/U287)*100)</f>
        <v>0</v>
      </c>
      <c r="X287" s="1"/>
    </row>
    <row r="288" spans="1:24" ht="23.25">
      <c r="A288" s="1"/>
      <c r="B288" s="50"/>
      <c r="C288" s="67"/>
      <c r="D288" s="67"/>
      <c r="E288" s="67"/>
      <c r="F288" s="67"/>
      <c r="G288" s="67"/>
      <c r="H288" s="67"/>
      <c r="I288" s="52"/>
      <c r="J288" s="52"/>
      <c r="K288" s="53"/>
      <c r="L288" s="22"/>
      <c r="M288" s="22"/>
      <c r="N288" s="22"/>
      <c r="O288" s="22"/>
      <c r="P288" s="24">
        <f>SUM(L288:O288)</f>
        <v>0</v>
      </c>
      <c r="Q288" s="22"/>
      <c r="R288" s="22"/>
      <c r="S288" s="22"/>
      <c r="T288" s="24">
        <f>SUM(Q288:S288)</f>
        <v>0</v>
      </c>
      <c r="U288" s="57">
        <f>P288+T288</f>
        <v>0</v>
      </c>
      <c r="V288" s="57">
        <f>IF(ISERROR((P288/U288)*100),0,(P288/U288)*100)</f>
        <v>0</v>
      </c>
      <c r="W288" s="57">
        <f>IF(ISERROR((T288/U288)*100),0,(T288/U288)*100)</f>
        <v>0</v>
      </c>
      <c r="X288" s="1"/>
    </row>
    <row r="289" spans="1:24" ht="23.25">
      <c r="A289" s="1"/>
      <c r="B289" s="50"/>
      <c r="C289" s="67"/>
      <c r="D289" s="67"/>
      <c r="E289" s="67"/>
      <c r="F289" s="67"/>
      <c r="G289" s="67"/>
      <c r="H289" s="73" t="s">
        <v>57</v>
      </c>
      <c r="I289" s="52"/>
      <c r="J289" s="52" t="s">
        <v>58</v>
      </c>
      <c r="K289" s="53"/>
      <c r="L289" s="22"/>
      <c r="M289" s="22"/>
      <c r="N289" s="22"/>
      <c r="O289" s="22"/>
      <c r="P289" s="24">
        <f>SUM(L289:O289)</f>
        <v>0</v>
      </c>
      <c r="Q289" s="22"/>
      <c r="R289" s="22"/>
      <c r="S289" s="22"/>
      <c r="T289" s="24">
        <f>SUM(Q289:S289)</f>
        <v>0</v>
      </c>
      <c r="U289" s="57">
        <f>P289+T289</f>
        <v>0</v>
      </c>
      <c r="V289" s="57">
        <f>IF(ISERROR((P289/U289)*100),0,(P289/U289)*100)</f>
        <v>0</v>
      </c>
      <c r="W289" s="57">
        <f>IF(ISERROR((T289/U289)*100),0,(T289/U289)*100)</f>
        <v>0</v>
      </c>
      <c r="X289" s="1"/>
    </row>
    <row r="290" spans="1:24" ht="23.25">
      <c r="A290" s="1"/>
      <c r="B290" s="50"/>
      <c r="C290" s="67"/>
      <c r="D290" s="67"/>
      <c r="E290" s="67"/>
      <c r="F290" s="67"/>
      <c r="G290" s="67"/>
      <c r="H290" s="67"/>
      <c r="I290" s="52"/>
      <c r="J290" s="52" t="s">
        <v>44</v>
      </c>
      <c r="K290" s="53"/>
      <c r="L290" s="57">
        <v>1000</v>
      </c>
      <c r="M290" s="57"/>
      <c r="N290" s="57">
        <f aca="true" t="shared" si="121" ref="N290:T290">IF(ISERROR((N289/N287)*100),0,(N289/N287)*100)</f>
        <v>0</v>
      </c>
      <c r="O290" s="57">
        <f t="shared" si="121"/>
        <v>0</v>
      </c>
      <c r="P290" s="24">
        <f>SUM(L290:O290)</f>
        <v>1000</v>
      </c>
      <c r="Q290" s="57">
        <f t="shared" si="121"/>
        <v>0</v>
      </c>
      <c r="R290" s="57">
        <f t="shared" si="121"/>
        <v>0</v>
      </c>
      <c r="S290" s="57">
        <f t="shared" si="121"/>
        <v>0</v>
      </c>
      <c r="T290" s="57">
        <f t="shared" si="121"/>
        <v>0</v>
      </c>
      <c r="U290" s="57">
        <v>1000</v>
      </c>
      <c r="V290" s="57">
        <f>SUM(P290/U290)*100</f>
        <v>100</v>
      </c>
      <c r="W290" s="57">
        <f>SUM(T290/U290)*100</f>
        <v>0</v>
      </c>
      <c r="X290" s="1"/>
    </row>
    <row r="291" spans="1:24" ht="23.25">
      <c r="A291" s="1"/>
      <c r="B291" s="50"/>
      <c r="C291" s="67"/>
      <c r="D291" s="67"/>
      <c r="E291" s="67"/>
      <c r="F291" s="67"/>
      <c r="G291" s="67"/>
      <c r="H291" s="67"/>
      <c r="I291" s="52"/>
      <c r="J291" s="52" t="s">
        <v>45</v>
      </c>
      <c r="K291" s="53"/>
      <c r="L291" s="57">
        <v>1000</v>
      </c>
      <c r="M291" s="57">
        <f aca="true" t="shared" si="122" ref="M291:T291">IF(ISERROR((M289/M288)*100),0,(M289/M288)*100)</f>
        <v>0</v>
      </c>
      <c r="N291" s="57">
        <f t="shared" si="122"/>
        <v>0</v>
      </c>
      <c r="O291" s="57">
        <f t="shared" si="122"/>
        <v>0</v>
      </c>
      <c r="P291" s="24">
        <f>SUM(L291:O291)</f>
        <v>1000</v>
      </c>
      <c r="Q291" s="57">
        <f t="shared" si="122"/>
        <v>0</v>
      </c>
      <c r="R291" s="57">
        <f t="shared" si="122"/>
        <v>0</v>
      </c>
      <c r="S291" s="57">
        <f t="shared" si="122"/>
        <v>0</v>
      </c>
      <c r="T291" s="57">
        <f t="shared" si="122"/>
        <v>0</v>
      </c>
      <c r="U291" s="57">
        <v>1000</v>
      </c>
      <c r="V291" s="57">
        <f>SUM(P291/U291)*100</f>
        <v>100</v>
      </c>
      <c r="W291" s="57">
        <f>SUM(T291/U291)*100</f>
        <v>0</v>
      </c>
      <c r="X291" s="1"/>
    </row>
    <row r="292" spans="1:24" ht="23.25">
      <c r="A292" s="1"/>
      <c r="B292" s="50"/>
      <c r="C292" s="67"/>
      <c r="D292" s="67"/>
      <c r="E292" s="67"/>
      <c r="F292" s="67"/>
      <c r="G292" s="67"/>
      <c r="H292" s="67"/>
      <c r="I292" s="52"/>
      <c r="J292" s="52" t="s">
        <v>46</v>
      </c>
      <c r="K292" s="53"/>
      <c r="L292" s="22">
        <v>751.069</v>
      </c>
      <c r="M292" s="22"/>
      <c r="N292" s="22"/>
      <c r="O292" s="22"/>
      <c r="P292" s="24">
        <f>SUM(L292:O292)</f>
        <v>751.069</v>
      </c>
      <c r="Q292" s="22"/>
      <c r="R292" s="22"/>
      <c r="S292" s="22"/>
      <c r="T292" s="22"/>
      <c r="U292" s="22">
        <v>751.069</v>
      </c>
      <c r="V292" s="57">
        <f>SUM(P292/U292)*100</f>
        <v>100</v>
      </c>
      <c r="W292" s="57">
        <f>SUM(T292/U292)*100</f>
        <v>0</v>
      </c>
      <c r="X292" s="1"/>
    </row>
    <row r="293" spans="1:24" ht="23.25">
      <c r="A293" s="1"/>
      <c r="B293" s="72"/>
      <c r="C293" s="67"/>
      <c r="D293" s="67"/>
      <c r="E293" s="67"/>
      <c r="F293" s="67"/>
      <c r="G293" s="67"/>
      <c r="H293" s="67"/>
      <c r="I293" s="52"/>
      <c r="J293" s="52" t="s">
        <v>47</v>
      </c>
      <c r="K293" s="53"/>
      <c r="L293" s="57">
        <f>SUM(L292/L290)*100</f>
        <v>75.1069</v>
      </c>
      <c r="M293" s="57">
        <f aca="true" t="shared" si="123" ref="M293:T293">IF(ISERROR((M292/M290)*100),0,(M292/M290)*100)</f>
        <v>0</v>
      </c>
      <c r="N293" s="57">
        <f t="shared" si="123"/>
        <v>0</v>
      </c>
      <c r="O293" s="57">
        <f t="shared" si="123"/>
        <v>0</v>
      </c>
      <c r="P293" s="57">
        <f>SUM(P292/P290)*100</f>
        <v>75.1069</v>
      </c>
      <c r="Q293" s="57">
        <f t="shared" si="123"/>
        <v>0</v>
      </c>
      <c r="R293" s="57">
        <f t="shared" si="123"/>
        <v>0</v>
      </c>
      <c r="S293" s="57">
        <f t="shared" si="123"/>
        <v>0</v>
      </c>
      <c r="T293" s="57">
        <f t="shared" si="123"/>
        <v>0</v>
      </c>
      <c r="U293" s="57">
        <f>SUM(U292/U290)*100</f>
        <v>75.1069</v>
      </c>
      <c r="V293" s="22"/>
      <c r="W293" s="22"/>
      <c r="X293" s="1"/>
    </row>
    <row r="294" spans="1:24" ht="23.25">
      <c r="A294" s="1"/>
      <c r="B294" s="50"/>
      <c r="C294" s="50"/>
      <c r="D294" s="50"/>
      <c r="E294" s="50"/>
      <c r="F294" s="50"/>
      <c r="G294" s="50"/>
      <c r="H294" s="50"/>
      <c r="I294" s="51"/>
      <c r="J294" s="52" t="s">
        <v>48</v>
      </c>
      <c r="K294" s="53"/>
      <c r="L294" s="57">
        <f>SUM(L292/L291)*100</f>
        <v>75.1069</v>
      </c>
      <c r="M294" s="57">
        <f aca="true" t="shared" si="124" ref="M294:T294">IF(ISERROR((M292/M291)*100),0,(M292/M291)*100)</f>
        <v>0</v>
      </c>
      <c r="N294" s="57">
        <f t="shared" si="124"/>
        <v>0</v>
      </c>
      <c r="O294" s="57">
        <f t="shared" si="124"/>
        <v>0</v>
      </c>
      <c r="P294" s="57">
        <f>SUM(P292/P291)*100</f>
        <v>75.1069</v>
      </c>
      <c r="Q294" s="57">
        <f t="shared" si="124"/>
        <v>0</v>
      </c>
      <c r="R294" s="57">
        <f t="shared" si="124"/>
        <v>0</v>
      </c>
      <c r="S294" s="57">
        <f t="shared" si="124"/>
        <v>0</v>
      </c>
      <c r="T294" s="57">
        <f t="shared" si="124"/>
        <v>0</v>
      </c>
      <c r="U294" s="57">
        <f>SUM(U292/U291)*100</f>
        <v>75.1069</v>
      </c>
      <c r="V294" s="57"/>
      <c r="W294" s="57">
        <f>IF(ISERROR((T294/U294)*100),0,(T294/U294)*100)</f>
        <v>0</v>
      </c>
      <c r="X294" s="1"/>
    </row>
    <row r="295" spans="1:24" ht="23.25">
      <c r="A295" s="1"/>
      <c r="B295" s="50"/>
      <c r="C295" s="50"/>
      <c r="D295" s="50"/>
      <c r="E295" s="50"/>
      <c r="F295" s="50"/>
      <c r="G295" s="50"/>
      <c r="H295" s="50"/>
      <c r="I295" s="51"/>
      <c r="J295" s="52"/>
      <c r="K295" s="53"/>
      <c r="L295" s="57"/>
      <c r="M295" s="57"/>
      <c r="N295" s="57"/>
      <c r="O295" s="57">
        <f>O341</f>
        <v>0</v>
      </c>
      <c r="P295" s="24">
        <f>SUM(L295:O295)</f>
        <v>0</v>
      </c>
      <c r="Q295" s="57"/>
      <c r="R295" s="57"/>
      <c r="S295" s="57">
        <f>S341</f>
        <v>0</v>
      </c>
      <c r="T295" s="24">
        <f>SUM(Q295:S295)</f>
        <v>0</v>
      </c>
      <c r="U295" s="57">
        <f>P295+T295</f>
        <v>0</v>
      </c>
      <c r="V295" s="57">
        <f>IF(ISERROR((P295/U295)*100),0,(P295/U295)*100)</f>
        <v>0</v>
      </c>
      <c r="W295" s="57">
        <f>IF(ISERROR((T295/U295)*100),0,(T295/U295)*100)</f>
        <v>0</v>
      </c>
      <c r="X295" s="1"/>
    </row>
    <row r="296" spans="1:24" ht="23.25">
      <c r="A296" s="1"/>
      <c r="B296" s="72" t="s">
        <v>88</v>
      </c>
      <c r="C296" s="50"/>
      <c r="D296" s="50"/>
      <c r="E296" s="50"/>
      <c r="F296" s="50"/>
      <c r="G296" s="50"/>
      <c r="H296" s="50"/>
      <c r="I296" s="51"/>
      <c r="J296" s="52" t="s">
        <v>112</v>
      </c>
      <c r="K296" s="53"/>
      <c r="L296" s="57"/>
      <c r="M296" s="57"/>
      <c r="N296" s="57"/>
      <c r="O296" s="57">
        <f>O342</f>
        <v>0</v>
      </c>
      <c r="P296" s="24">
        <f>SUM(L296:O296)</f>
        <v>0</v>
      </c>
      <c r="Q296" s="57"/>
      <c r="R296" s="57"/>
      <c r="S296" s="57">
        <f>S342</f>
        <v>0</v>
      </c>
      <c r="T296" s="24">
        <f>SUM(Q296:S296)</f>
        <v>0</v>
      </c>
      <c r="U296" s="57">
        <f>P296+T296</f>
        <v>0</v>
      </c>
      <c r="V296" s="57">
        <f>IF(ISERROR((P296/U296)*100),0,(P296/U296)*100)</f>
        <v>0</v>
      </c>
      <c r="W296" s="57">
        <f>IF(ISERROR((T296/U296)*100),0,(T296/U296)*100)</f>
        <v>0</v>
      </c>
      <c r="X296" s="1"/>
    </row>
    <row r="297" spans="1:24" ht="23.25">
      <c r="A297" s="1"/>
      <c r="B297" s="50"/>
      <c r="C297" s="50"/>
      <c r="D297" s="50"/>
      <c r="E297" s="50"/>
      <c r="F297" s="50"/>
      <c r="G297" s="50"/>
      <c r="H297" s="50"/>
      <c r="I297" s="51"/>
      <c r="J297" s="52" t="s">
        <v>44</v>
      </c>
      <c r="K297" s="53"/>
      <c r="L297" s="57">
        <f aca="true" t="shared" si="125" ref="L297:N299">L343</f>
        <v>0</v>
      </c>
      <c r="M297" s="57">
        <f t="shared" si="125"/>
        <v>0</v>
      </c>
      <c r="N297" s="57">
        <f t="shared" si="125"/>
        <v>0</v>
      </c>
      <c r="O297" s="57">
        <f>O343</f>
        <v>0</v>
      </c>
      <c r="P297" s="24">
        <f>SUM(L297:O297)</f>
        <v>0</v>
      </c>
      <c r="Q297" s="57">
        <f aca="true" t="shared" si="126" ref="Q297:R299">Q343</f>
        <v>0</v>
      </c>
      <c r="R297" s="57">
        <f t="shared" si="126"/>
        <v>0</v>
      </c>
      <c r="S297" s="57">
        <f>S343</f>
        <v>0</v>
      </c>
      <c r="T297" s="57">
        <f>IF(ISERROR((T296/T294)*100),0,(T296/T294)*100)</f>
        <v>0</v>
      </c>
      <c r="U297" s="57">
        <f>IF(ISERROR((U296/U294)*100),0,(U296/U294)*100)</f>
        <v>0</v>
      </c>
      <c r="V297" s="57"/>
      <c r="W297" s="57"/>
      <c r="X297" s="1"/>
    </row>
    <row r="298" spans="1:24" ht="23.25">
      <c r="A298" s="1"/>
      <c r="B298" s="50"/>
      <c r="C298" s="50"/>
      <c r="D298" s="50"/>
      <c r="E298" s="50"/>
      <c r="F298" s="50"/>
      <c r="G298" s="50"/>
      <c r="H298" s="50"/>
      <c r="I298" s="51"/>
      <c r="J298" s="52" t="s">
        <v>45</v>
      </c>
      <c r="K298" s="53"/>
      <c r="L298" s="57">
        <f t="shared" si="125"/>
        <v>55980.42</v>
      </c>
      <c r="M298" s="57">
        <f t="shared" si="125"/>
        <v>2573.624</v>
      </c>
      <c r="N298" s="57">
        <f t="shared" si="125"/>
        <v>120795.79</v>
      </c>
      <c r="O298" s="57">
        <f>O344</f>
        <v>0</v>
      </c>
      <c r="P298" s="24">
        <f>SUM(L298:O298)</f>
        <v>179349.83399999997</v>
      </c>
      <c r="Q298" s="57">
        <f t="shared" si="126"/>
        <v>34085.771</v>
      </c>
      <c r="R298" s="57">
        <f t="shared" si="126"/>
        <v>8600</v>
      </c>
      <c r="S298" s="57">
        <f>S344</f>
        <v>0</v>
      </c>
      <c r="T298" s="57">
        <v>42685.771</v>
      </c>
      <c r="U298" s="57">
        <v>222035.605</v>
      </c>
      <c r="V298" s="57">
        <f>SUM(P298/U298)*100</f>
        <v>80.77525854468249</v>
      </c>
      <c r="W298" s="57">
        <f>SUM(T298/U298)*100</f>
        <v>19.224741455317492</v>
      </c>
      <c r="X298" s="1"/>
    </row>
    <row r="299" spans="1:24" ht="23.25">
      <c r="A299" s="1"/>
      <c r="B299" s="50"/>
      <c r="C299" s="50"/>
      <c r="D299" s="50"/>
      <c r="E299" s="50"/>
      <c r="F299" s="50"/>
      <c r="G299" s="50"/>
      <c r="H299" s="50"/>
      <c r="I299" s="51"/>
      <c r="J299" s="52" t="s">
        <v>46</v>
      </c>
      <c r="K299" s="53"/>
      <c r="L299" s="57">
        <f t="shared" si="125"/>
        <v>44442.683</v>
      </c>
      <c r="M299" s="57">
        <f t="shared" si="125"/>
        <v>1905.625</v>
      </c>
      <c r="N299" s="57">
        <f t="shared" si="125"/>
        <v>113075.095</v>
      </c>
      <c r="O299" s="57">
        <f>O345</f>
        <v>0</v>
      </c>
      <c r="P299" s="24">
        <f>SUM(L299:O299)</f>
        <v>159423.403</v>
      </c>
      <c r="Q299" s="57">
        <f t="shared" si="126"/>
        <v>31246.289</v>
      </c>
      <c r="R299" s="57">
        <f t="shared" si="126"/>
        <v>7317.41</v>
      </c>
      <c r="S299" s="57">
        <f>S345</f>
        <v>0</v>
      </c>
      <c r="T299" s="57">
        <v>38563.699</v>
      </c>
      <c r="U299" s="57">
        <v>197987.102</v>
      </c>
      <c r="V299" s="57">
        <f>SUM(P299/U299)*100</f>
        <v>80.52211552649524</v>
      </c>
      <c r="W299" s="57">
        <f>SUM(T299/U299)*100</f>
        <v>19.47788447350474</v>
      </c>
      <c r="X299" s="1"/>
    </row>
    <row r="300" spans="1:24" ht="23.25">
      <c r="A300" s="1"/>
      <c r="B300" s="50"/>
      <c r="C300" s="72"/>
      <c r="D300" s="50"/>
      <c r="E300" s="50"/>
      <c r="F300" s="50"/>
      <c r="G300" s="50"/>
      <c r="H300" s="50"/>
      <c r="I300" s="51"/>
      <c r="J300" s="52" t="s">
        <v>47</v>
      </c>
      <c r="K300" s="53"/>
      <c r="L300" s="57"/>
      <c r="M300" s="57"/>
      <c r="N300" s="57"/>
      <c r="O300" s="57"/>
      <c r="P300" s="57"/>
      <c r="Q300" s="57"/>
      <c r="R300" s="57"/>
      <c r="S300" s="57"/>
      <c r="T300" s="57"/>
      <c r="U300" s="57"/>
      <c r="V300" s="24"/>
      <c r="W300" s="24"/>
      <c r="X300" s="1"/>
    </row>
    <row r="301" spans="1:24" ht="23.25">
      <c r="A301" s="1"/>
      <c r="B301" s="50"/>
      <c r="C301" s="50"/>
      <c r="D301" s="50"/>
      <c r="E301" s="50"/>
      <c r="F301" s="50"/>
      <c r="G301" s="50"/>
      <c r="H301" s="50"/>
      <c r="I301" s="51"/>
      <c r="J301" s="52" t="s">
        <v>48</v>
      </c>
      <c r="K301" s="53"/>
      <c r="L301" s="57">
        <f>SUM(L299/L298)*100</f>
        <v>79.38969196729856</v>
      </c>
      <c r="M301" s="57">
        <f aca="true" t="shared" si="127" ref="M301:U301">SUM(M299/M298)*100</f>
        <v>74.04442140732291</v>
      </c>
      <c r="N301" s="57">
        <f t="shared" si="127"/>
        <v>93.6084734410032</v>
      </c>
      <c r="O301" s="57"/>
      <c r="P301" s="57">
        <f t="shared" si="127"/>
        <v>88.88962952706163</v>
      </c>
      <c r="Q301" s="57">
        <f t="shared" si="127"/>
        <v>91.66959726391403</v>
      </c>
      <c r="R301" s="57">
        <f t="shared" si="127"/>
        <v>85.08616279069767</v>
      </c>
      <c r="S301" s="57"/>
      <c r="T301" s="57">
        <f t="shared" si="127"/>
        <v>90.34321764974094</v>
      </c>
      <c r="U301" s="57">
        <f t="shared" si="127"/>
        <v>89.16907808547192</v>
      </c>
      <c r="V301" s="57"/>
      <c r="W301" s="57"/>
      <c r="X301" s="1"/>
    </row>
    <row r="302" spans="1:24" ht="23.25">
      <c r="A302" s="1"/>
      <c r="B302" s="58"/>
      <c r="C302" s="59"/>
      <c r="D302" s="59"/>
      <c r="E302" s="59"/>
      <c r="F302" s="59"/>
      <c r="G302" s="59"/>
      <c r="H302" s="59"/>
      <c r="I302" s="52"/>
      <c r="J302" s="52"/>
      <c r="K302" s="53"/>
      <c r="L302" s="22"/>
      <c r="M302" s="22"/>
      <c r="N302" s="22"/>
      <c r="O302" s="22">
        <f>O341</f>
        <v>0</v>
      </c>
      <c r="P302" s="24">
        <f>SUM(L302:O302)</f>
        <v>0</v>
      </c>
      <c r="Q302" s="22"/>
      <c r="R302" s="22"/>
      <c r="S302" s="22">
        <f>S341</f>
        <v>0</v>
      </c>
      <c r="T302" s="24">
        <f>SUM(Q302:S302)</f>
        <v>0</v>
      </c>
      <c r="U302" s="57">
        <f>P302+T302</f>
        <v>0</v>
      </c>
      <c r="V302" s="57">
        <f>IF(ISERROR((P302/U302)*100),0,(P302/U302)*100)</f>
        <v>0</v>
      </c>
      <c r="W302" s="57">
        <f>IF(ISERROR((T302/U302)*100),0,(T302/U302)*100)</f>
        <v>0</v>
      </c>
      <c r="X302" s="1"/>
    </row>
    <row r="303" spans="1:24" ht="23.25">
      <c r="A303" s="1"/>
      <c r="B303" s="50"/>
      <c r="C303" s="72" t="s">
        <v>49</v>
      </c>
      <c r="D303" s="50"/>
      <c r="E303" s="50"/>
      <c r="F303" s="50"/>
      <c r="G303" s="50"/>
      <c r="H303" s="50"/>
      <c r="I303" s="51"/>
      <c r="J303" s="52" t="s">
        <v>50</v>
      </c>
      <c r="K303" s="53"/>
      <c r="L303" s="22"/>
      <c r="M303" s="22"/>
      <c r="N303" s="22"/>
      <c r="O303" s="22">
        <f>O342</f>
        <v>0</v>
      </c>
      <c r="P303" s="24">
        <f>SUM(L303:O303)</f>
        <v>0</v>
      </c>
      <c r="Q303" s="22"/>
      <c r="R303" s="22"/>
      <c r="S303" s="22">
        <f>S342</f>
        <v>0</v>
      </c>
      <c r="T303" s="24">
        <f>SUM(Q303:S303)</f>
        <v>0</v>
      </c>
      <c r="U303" s="57">
        <f>P303+T303</f>
        <v>0</v>
      </c>
      <c r="V303" s="57">
        <f>IF(ISERROR((P303/U303)*100),0,(P303/U303)*100)</f>
        <v>0</v>
      </c>
      <c r="W303" s="57">
        <f>IF(ISERROR((T303/U303)*100),0,(T303/U303)*100)</f>
        <v>0</v>
      </c>
      <c r="X303" s="1"/>
    </row>
    <row r="304" spans="1:24" ht="23.25">
      <c r="A304" s="1"/>
      <c r="B304" s="50"/>
      <c r="C304" s="50"/>
      <c r="D304" s="50"/>
      <c r="E304" s="50"/>
      <c r="F304" s="50"/>
      <c r="G304" s="50"/>
      <c r="H304" s="50"/>
      <c r="I304" s="51"/>
      <c r="J304" s="52" t="s">
        <v>44</v>
      </c>
      <c r="K304" s="53"/>
      <c r="L304" s="22">
        <f aca="true" t="shared" si="128" ref="L304:N306">L343</f>
        <v>0</v>
      </c>
      <c r="M304" s="22">
        <f t="shared" si="128"/>
        <v>0</v>
      </c>
      <c r="N304" s="22">
        <f t="shared" si="128"/>
        <v>0</v>
      </c>
      <c r="O304" s="22">
        <f>O343</f>
        <v>0</v>
      </c>
      <c r="P304" s="24">
        <f>SUM(L304:O304)</f>
        <v>0</v>
      </c>
      <c r="Q304" s="22">
        <f aca="true" t="shared" si="129" ref="Q304:R306">Q343</f>
        <v>0</v>
      </c>
      <c r="R304" s="22">
        <f t="shared" si="129"/>
        <v>0</v>
      </c>
      <c r="S304" s="22">
        <f>S343</f>
        <v>0</v>
      </c>
      <c r="T304" s="57">
        <f>IF(ISERROR((T303/T301)*100),0,(T303/T301)*100)</f>
        <v>0</v>
      </c>
      <c r="U304" s="57">
        <f>IF(ISERROR((U303/U301)*100),0,(U303/U301)*100)</f>
        <v>0</v>
      </c>
      <c r="V304" s="57">
        <f>IF(ISERROR((P304/U304)*100),0,(P304/U304)*100)</f>
        <v>0</v>
      </c>
      <c r="W304" s="57">
        <f>IF(ISERROR((T304/U304)*100),0,(T304/U304)*100)</f>
        <v>0</v>
      </c>
      <c r="X304" s="1"/>
    </row>
    <row r="305" spans="1:24" ht="23.25">
      <c r="A305" s="1"/>
      <c r="B305" s="50"/>
      <c r="C305" s="50"/>
      <c r="D305" s="50"/>
      <c r="E305" s="50"/>
      <c r="F305" s="50"/>
      <c r="G305" s="50"/>
      <c r="H305" s="50"/>
      <c r="I305" s="51"/>
      <c r="J305" s="52" t="s">
        <v>45</v>
      </c>
      <c r="K305" s="53"/>
      <c r="L305" s="22">
        <f t="shared" si="128"/>
        <v>55980.42</v>
      </c>
      <c r="M305" s="22">
        <f t="shared" si="128"/>
        <v>2573.624</v>
      </c>
      <c r="N305" s="22">
        <f t="shared" si="128"/>
        <v>120795.79</v>
      </c>
      <c r="O305" s="22">
        <f>O344</f>
        <v>0</v>
      </c>
      <c r="P305" s="24">
        <f>SUM(L305:O305)</f>
        <v>179349.83399999997</v>
      </c>
      <c r="Q305" s="22">
        <f t="shared" si="129"/>
        <v>34085.771</v>
      </c>
      <c r="R305" s="22">
        <f t="shared" si="129"/>
        <v>8600</v>
      </c>
      <c r="S305" s="22">
        <f>S344</f>
        <v>0</v>
      </c>
      <c r="T305" s="57">
        <v>42685.771</v>
      </c>
      <c r="U305" s="57">
        <v>222035.605</v>
      </c>
      <c r="V305" s="57">
        <f>SUM(P305/U305)*100</f>
        <v>80.77525854468249</v>
      </c>
      <c r="W305" s="57">
        <f>SUM(T305/U305)*100</f>
        <v>19.224741455317492</v>
      </c>
      <c r="X305" s="1"/>
    </row>
    <row r="306" spans="1:24" ht="23.25">
      <c r="A306" s="1"/>
      <c r="B306" s="50"/>
      <c r="C306" s="50"/>
      <c r="D306" s="50"/>
      <c r="E306" s="50"/>
      <c r="F306" s="50"/>
      <c r="G306" s="50"/>
      <c r="H306" s="50"/>
      <c r="I306" s="51"/>
      <c r="J306" s="52" t="s">
        <v>46</v>
      </c>
      <c r="K306" s="53"/>
      <c r="L306" s="22">
        <f t="shared" si="128"/>
        <v>44442.683</v>
      </c>
      <c r="M306" s="22">
        <f t="shared" si="128"/>
        <v>1905.625</v>
      </c>
      <c r="N306" s="22">
        <f t="shared" si="128"/>
        <v>113075.095</v>
      </c>
      <c r="O306" s="22">
        <f>O345</f>
        <v>0</v>
      </c>
      <c r="P306" s="24">
        <f>SUM(L306:O306)</f>
        <v>159423.403</v>
      </c>
      <c r="Q306" s="22">
        <f t="shared" si="129"/>
        <v>31246.289</v>
      </c>
      <c r="R306" s="22">
        <f t="shared" si="129"/>
        <v>7317.41</v>
      </c>
      <c r="S306" s="22">
        <f>S345</f>
        <v>0</v>
      </c>
      <c r="T306" s="57">
        <v>38563.699</v>
      </c>
      <c r="U306" s="57">
        <v>197987.102</v>
      </c>
      <c r="V306" s="57">
        <f>SUM(P306/U306)*100</f>
        <v>80.52211552649524</v>
      </c>
      <c r="W306" s="57">
        <f>SUM(T306/U306)*100</f>
        <v>19.47788447350474</v>
      </c>
      <c r="X306" s="1"/>
    </row>
    <row r="307" spans="1:24" ht="23.25">
      <c r="A307" s="1"/>
      <c r="B307" s="58"/>
      <c r="C307" s="58"/>
      <c r="D307" s="74"/>
      <c r="E307" s="58"/>
      <c r="F307" s="58"/>
      <c r="G307" s="58"/>
      <c r="H307" s="58"/>
      <c r="I307" s="51"/>
      <c r="J307" s="52" t="s">
        <v>47</v>
      </c>
      <c r="K307" s="53"/>
      <c r="L307" s="57">
        <f>IF(ISERROR((L306/L304)*100),0,(L306/L304)*100)</f>
        <v>0</v>
      </c>
      <c r="M307" s="57">
        <f aca="true" t="shared" si="130" ref="M307:U307">IF(ISERROR((M305/M304)*100),0,(M305/M304)*100)</f>
        <v>0</v>
      </c>
      <c r="N307" s="57">
        <f t="shared" si="130"/>
        <v>0</v>
      </c>
      <c r="O307" s="57">
        <f t="shared" si="130"/>
        <v>0</v>
      </c>
      <c r="P307" s="57">
        <f t="shared" si="130"/>
        <v>0</v>
      </c>
      <c r="Q307" s="57">
        <f t="shared" si="130"/>
        <v>0</v>
      </c>
      <c r="R307" s="57">
        <f t="shared" si="130"/>
        <v>0</v>
      </c>
      <c r="S307" s="57">
        <f t="shared" si="130"/>
        <v>0</v>
      </c>
      <c r="T307" s="57">
        <f t="shared" si="130"/>
        <v>0</v>
      </c>
      <c r="U307" s="57">
        <f t="shared" si="130"/>
        <v>0</v>
      </c>
      <c r="V307" s="24"/>
      <c r="W307" s="24"/>
      <c r="X307" s="1"/>
    </row>
    <row r="308" spans="1:24" ht="23.25">
      <c r="A308" s="1"/>
      <c r="B308" s="58"/>
      <c r="C308" s="59"/>
      <c r="D308" s="59"/>
      <c r="E308" s="59"/>
      <c r="F308" s="59"/>
      <c r="G308" s="59"/>
      <c r="H308" s="59"/>
      <c r="I308" s="52"/>
      <c r="J308" s="52" t="s">
        <v>48</v>
      </c>
      <c r="K308" s="53"/>
      <c r="L308" s="57">
        <f>SUM(L306/L305)*100</f>
        <v>79.38969196729856</v>
      </c>
      <c r="M308" s="57">
        <f aca="true" t="shared" si="131" ref="M308:U308">SUM(M306/M305)*100</f>
        <v>74.04442140732291</v>
      </c>
      <c r="N308" s="57">
        <f t="shared" si="131"/>
        <v>93.6084734410032</v>
      </c>
      <c r="O308" s="57"/>
      <c r="P308" s="57">
        <f t="shared" si="131"/>
        <v>88.88962952706163</v>
      </c>
      <c r="Q308" s="57">
        <f t="shared" si="131"/>
        <v>91.66959726391403</v>
      </c>
      <c r="R308" s="57">
        <f t="shared" si="131"/>
        <v>85.08616279069767</v>
      </c>
      <c r="S308" s="57"/>
      <c r="T308" s="57">
        <f t="shared" si="131"/>
        <v>90.34321764974094</v>
      </c>
      <c r="U308" s="57">
        <f t="shared" si="131"/>
        <v>89.16907808547192</v>
      </c>
      <c r="V308" s="57"/>
      <c r="W308" s="57"/>
      <c r="X308" s="1"/>
    </row>
    <row r="309" spans="1:24" ht="23.25">
      <c r="A309" s="1"/>
      <c r="B309" s="58"/>
      <c r="C309" s="58"/>
      <c r="D309" s="58"/>
      <c r="E309" s="58"/>
      <c r="F309" s="58"/>
      <c r="G309" s="58"/>
      <c r="H309" s="58"/>
      <c r="I309" s="51"/>
      <c r="J309" s="52"/>
      <c r="K309" s="53"/>
      <c r="L309" s="57"/>
      <c r="M309" s="57"/>
      <c r="N309" s="57"/>
      <c r="O309" s="57">
        <f>O341</f>
        <v>0</v>
      </c>
      <c r="P309" s="24">
        <f>SUM(L309:O309)</f>
        <v>0</v>
      </c>
      <c r="Q309" s="57"/>
      <c r="R309" s="57"/>
      <c r="S309" s="57">
        <f>S341</f>
        <v>0</v>
      </c>
      <c r="T309" s="24">
        <f>SUM(Q309:S309)</f>
        <v>0</v>
      </c>
      <c r="U309" s="57">
        <f>P309+T309</f>
        <v>0</v>
      </c>
      <c r="V309" s="57">
        <f>IF(ISERROR((P309/U309)*100),0,(P309/U309)*100)</f>
        <v>0</v>
      </c>
      <c r="W309" s="57">
        <f>IF(ISERROR((T309/U309)*100),0,(T309/U309)*100)</f>
        <v>0</v>
      </c>
      <c r="X309" s="1"/>
    </row>
    <row r="310" spans="1:24" ht="23.25">
      <c r="A310" s="1"/>
      <c r="B310" s="58"/>
      <c r="C310" s="58"/>
      <c r="D310" s="74" t="s">
        <v>51</v>
      </c>
      <c r="E310" s="58"/>
      <c r="F310" s="58"/>
      <c r="G310" s="58"/>
      <c r="H310" s="58"/>
      <c r="I310" s="51"/>
      <c r="J310" s="52" t="s">
        <v>52</v>
      </c>
      <c r="K310" s="53"/>
      <c r="L310" s="57"/>
      <c r="M310" s="57"/>
      <c r="N310" s="57"/>
      <c r="O310" s="57">
        <f>O342</f>
        <v>0</v>
      </c>
      <c r="P310" s="24">
        <f>SUM(L310:O310)</f>
        <v>0</v>
      </c>
      <c r="Q310" s="57"/>
      <c r="R310" s="57"/>
      <c r="S310" s="57">
        <f>S342</f>
        <v>0</v>
      </c>
      <c r="T310" s="24">
        <f>SUM(Q310:S310)</f>
        <v>0</v>
      </c>
      <c r="U310" s="57">
        <f>P310+T310</f>
        <v>0</v>
      </c>
      <c r="V310" s="57">
        <f>IF(ISERROR((P310/U310)*100),0,(P310/U310)*100)</f>
        <v>0</v>
      </c>
      <c r="W310" s="57">
        <f>IF(ISERROR((T310/U310)*100),0,(T310/U310)*100)</f>
        <v>0</v>
      </c>
      <c r="X310" s="1"/>
    </row>
    <row r="311" spans="1:24" ht="23.25">
      <c r="A311" s="1"/>
      <c r="B311" s="58"/>
      <c r="C311" s="58"/>
      <c r="D311" s="58"/>
      <c r="E311" s="58"/>
      <c r="F311" s="58"/>
      <c r="G311" s="58"/>
      <c r="H311" s="58"/>
      <c r="I311" s="51"/>
      <c r="J311" s="52" t="s">
        <v>44</v>
      </c>
      <c r="K311" s="53"/>
      <c r="L311" s="57">
        <f aca="true" t="shared" si="132" ref="L311:N313">L343</f>
        <v>0</v>
      </c>
      <c r="M311" s="57">
        <f t="shared" si="132"/>
        <v>0</v>
      </c>
      <c r="N311" s="57">
        <f t="shared" si="132"/>
        <v>0</v>
      </c>
      <c r="O311" s="57">
        <f>O343</f>
        <v>0</v>
      </c>
      <c r="P311" s="24">
        <f>SUM(L311:O311)</f>
        <v>0</v>
      </c>
      <c r="Q311" s="57">
        <f aca="true" t="shared" si="133" ref="Q311:R313">Q343</f>
        <v>0</v>
      </c>
      <c r="R311" s="57">
        <f t="shared" si="133"/>
        <v>0</v>
      </c>
      <c r="S311" s="57">
        <f>S343</f>
        <v>0</v>
      </c>
      <c r="T311" s="57">
        <f>IF(ISERROR((T310/T308)*100),0,(T310/T308)*100)</f>
        <v>0</v>
      </c>
      <c r="U311" s="57">
        <f>IF(ISERROR((U310/U308)*100),0,(U310/U308)*100)</f>
        <v>0</v>
      </c>
      <c r="V311" s="57">
        <f>IF(ISERROR((P311/U311)*100),0,(P311/U311)*100)</f>
        <v>0</v>
      </c>
      <c r="W311" s="57">
        <f>IF(ISERROR((T311/U311)*100),0,(T311/U311)*100)</f>
        <v>0</v>
      </c>
      <c r="X311" s="1"/>
    </row>
    <row r="312" spans="1:24" ht="23.25">
      <c r="A312" s="1"/>
      <c r="B312" s="58"/>
      <c r="C312" s="58"/>
      <c r="D312" s="58"/>
      <c r="E312" s="58"/>
      <c r="F312" s="58"/>
      <c r="G312" s="58"/>
      <c r="H312" s="58"/>
      <c r="I312" s="51"/>
      <c r="J312" s="52" t="s">
        <v>45</v>
      </c>
      <c r="K312" s="53"/>
      <c r="L312" s="57">
        <f t="shared" si="132"/>
        <v>55980.42</v>
      </c>
      <c r="M312" s="57">
        <f t="shared" si="132"/>
        <v>2573.624</v>
      </c>
      <c r="N312" s="57">
        <f t="shared" si="132"/>
        <v>120795.79</v>
      </c>
      <c r="O312" s="57">
        <f>O344</f>
        <v>0</v>
      </c>
      <c r="P312" s="24">
        <f>SUM(L312:O312)</f>
        <v>179349.83399999997</v>
      </c>
      <c r="Q312" s="57">
        <f t="shared" si="133"/>
        <v>34085.771</v>
      </c>
      <c r="R312" s="57">
        <f t="shared" si="133"/>
        <v>8600</v>
      </c>
      <c r="S312" s="57">
        <f>S344</f>
        <v>0</v>
      </c>
      <c r="T312" s="57">
        <v>42685.771</v>
      </c>
      <c r="U312" s="57">
        <v>222035.605</v>
      </c>
      <c r="V312" s="57">
        <f>SUM(P312/U312)*100</f>
        <v>80.77525854468249</v>
      </c>
      <c r="W312" s="57">
        <f>SUM(T312/U312)*100</f>
        <v>19.224741455317492</v>
      </c>
      <c r="X312" s="1"/>
    </row>
    <row r="313" spans="1:24" ht="23.25">
      <c r="A313" s="1"/>
      <c r="B313" s="58"/>
      <c r="C313" s="58"/>
      <c r="D313" s="58"/>
      <c r="E313" s="58"/>
      <c r="F313" s="58"/>
      <c r="G313" s="58"/>
      <c r="H313" s="58"/>
      <c r="I313" s="51"/>
      <c r="J313" s="52" t="s">
        <v>46</v>
      </c>
      <c r="K313" s="53"/>
      <c r="L313" s="57">
        <f t="shared" si="132"/>
        <v>44442.683</v>
      </c>
      <c r="M313" s="57">
        <f t="shared" si="132"/>
        <v>1905.625</v>
      </c>
      <c r="N313" s="57">
        <f t="shared" si="132"/>
        <v>113075.095</v>
      </c>
      <c r="O313" s="57">
        <f>O345</f>
        <v>0</v>
      </c>
      <c r="P313" s="24">
        <f>SUM(L313:O313)</f>
        <v>159423.403</v>
      </c>
      <c r="Q313" s="57">
        <f t="shared" si="133"/>
        <v>31246.289</v>
      </c>
      <c r="R313" s="57">
        <f t="shared" si="133"/>
        <v>7317.41</v>
      </c>
      <c r="S313" s="57">
        <f>S345</f>
        <v>0</v>
      </c>
      <c r="T313" s="24">
        <v>38563.699</v>
      </c>
      <c r="U313" s="24">
        <v>197987.102</v>
      </c>
      <c r="V313" s="57">
        <f>SUM(P313/U313)*100</f>
        <v>80.52211552649524</v>
      </c>
      <c r="W313" s="57">
        <f>SUM(T313/U313)*100</f>
        <v>19.47788447350474</v>
      </c>
      <c r="X313" s="1"/>
    </row>
    <row r="314" spans="1:24" ht="23.25">
      <c r="A314" s="1"/>
      <c r="B314" s="58"/>
      <c r="C314" s="58"/>
      <c r="D314" s="58"/>
      <c r="E314" s="58"/>
      <c r="F314" s="58"/>
      <c r="G314" s="58"/>
      <c r="H314" s="58"/>
      <c r="I314" s="51"/>
      <c r="J314" s="52"/>
      <c r="K314" s="53"/>
      <c r="L314" s="57"/>
      <c r="M314" s="24"/>
      <c r="N314" s="57"/>
      <c r="O314" s="24"/>
      <c r="P314" s="24"/>
      <c r="Q314" s="57"/>
      <c r="R314" s="57"/>
      <c r="S314" s="57"/>
      <c r="T314" s="24"/>
      <c r="U314" s="24"/>
      <c r="V314" s="24"/>
      <c r="W314" s="24"/>
      <c r="X314" s="1"/>
    </row>
    <row r="315" spans="1:24" ht="23.25">
      <c r="A315" s="1"/>
      <c r="B315" s="68"/>
      <c r="C315" s="68"/>
      <c r="D315" s="68"/>
      <c r="E315" s="68"/>
      <c r="F315" s="68"/>
      <c r="G315" s="68"/>
      <c r="H315" s="68"/>
      <c r="I315" s="61"/>
      <c r="J315" s="62"/>
      <c r="K315" s="63"/>
      <c r="L315" s="64"/>
      <c r="M315" s="65"/>
      <c r="N315" s="64"/>
      <c r="O315" s="65"/>
      <c r="P315" s="65"/>
      <c r="Q315" s="64"/>
      <c r="R315" s="64"/>
      <c r="S315" s="64"/>
      <c r="T315" s="65"/>
      <c r="U315" s="65"/>
      <c r="V315" s="65"/>
      <c r="W315" s="65"/>
      <c r="X315" s="1"/>
    </row>
    <row r="316" spans="1:24" ht="23.25">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23.25">
      <c r="A317" s="1"/>
      <c r="B317" s="1"/>
      <c r="C317" s="1"/>
      <c r="D317" s="1"/>
      <c r="E317" s="1"/>
      <c r="F317" s="1"/>
      <c r="G317" s="1"/>
      <c r="H317" s="1"/>
      <c r="I317" s="1"/>
      <c r="J317" s="1"/>
      <c r="K317" s="1"/>
      <c r="L317" s="1"/>
      <c r="M317" s="1"/>
      <c r="N317" s="1"/>
      <c r="O317" s="1"/>
      <c r="P317" s="1"/>
      <c r="Q317" s="1"/>
      <c r="R317" s="1"/>
      <c r="S317" s="1"/>
      <c r="T317" s="5"/>
      <c r="U317" s="5"/>
      <c r="V317" s="5"/>
      <c r="W317" s="5" t="s">
        <v>97</v>
      </c>
      <c r="X317" s="1"/>
    </row>
    <row r="318" spans="1:24" ht="23.25">
      <c r="A318" s="1"/>
      <c r="B318" s="9"/>
      <c r="C318" s="10" t="s">
        <v>3</v>
      </c>
      <c r="D318" s="10"/>
      <c r="E318" s="10"/>
      <c r="F318" s="10"/>
      <c r="G318" s="10"/>
      <c r="H318" s="10"/>
      <c r="I318" s="11"/>
      <c r="J318" s="12"/>
      <c r="K318" s="13"/>
      <c r="L318" s="14" t="s">
        <v>4</v>
      </c>
      <c r="M318" s="14"/>
      <c r="N318" s="14"/>
      <c r="O318" s="14"/>
      <c r="P318" s="14"/>
      <c r="Q318" s="15" t="s">
        <v>5</v>
      </c>
      <c r="R318" s="14"/>
      <c r="S318" s="14"/>
      <c r="T318" s="16"/>
      <c r="U318" s="14" t="s">
        <v>6</v>
      </c>
      <c r="V318" s="14"/>
      <c r="W318" s="17"/>
      <c r="X318" s="1"/>
    </row>
    <row r="319" spans="1:24" ht="23.25">
      <c r="A319" s="1"/>
      <c r="B319" s="18" t="s">
        <v>7</v>
      </c>
      <c r="C319" s="19" t="s">
        <v>8</v>
      </c>
      <c r="D319" s="19"/>
      <c r="E319" s="19"/>
      <c r="F319" s="19"/>
      <c r="G319" s="19"/>
      <c r="H319" s="2"/>
      <c r="I319" s="20"/>
      <c r="J319" s="21"/>
      <c r="K319" s="22"/>
      <c r="L319" s="23"/>
      <c r="M319" s="24"/>
      <c r="N319" s="25"/>
      <c r="O319" s="26"/>
      <c r="P319" s="27"/>
      <c r="Q319" s="28"/>
      <c r="R319" s="23"/>
      <c r="S319" s="29"/>
      <c r="T319" s="27"/>
      <c r="U319" s="27"/>
      <c r="V319" s="30" t="s">
        <v>9</v>
      </c>
      <c r="W319" s="31"/>
      <c r="X319" s="1"/>
    </row>
    <row r="320" spans="1:24" ht="23.25">
      <c r="A320" s="1"/>
      <c r="B320" s="32" t="s">
        <v>10</v>
      </c>
      <c r="C320" s="33"/>
      <c r="D320" s="33"/>
      <c r="E320" s="33"/>
      <c r="F320" s="33"/>
      <c r="G320" s="33"/>
      <c r="H320" s="33"/>
      <c r="I320" s="20"/>
      <c r="J320" s="34" t="s">
        <v>11</v>
      </c>
      <c r="K320" s="22"/>
      <c r="L320" s="35" t="s">
        <v>12</v>
      </c>
      <c r="M320" s="36" t="s">
        <v>13</v>
      </c>
      <c r="N320" s="37" t="s">
        <v>12</v>
      </c>
      <c r="O320" s="26" t="s">
        <v>14</v>
      </c>
      <c r="P320" s="24"/>
      <c r="Q320" s="38" t="s">
        <v>15</v>
      </c>
      <c r="R320" s="35" t="s">
        <v>16</v>
      </c>
      <c r="S320" s="29" t="s">
        <v>17</v>
      </c>
      <c r="T320" s="27"/>
      <c r="U320" s="27"/>
      <c r="V320" s="27"/>
      <c r="W320" s="36"/>
      <c r="X320" s="1"/>
    </row>
    <row r="321" spans="1:24" ht="23.25">
      <c r="A321" s="1"/>
      <c r="B321" s="32" t="s">
        <v>18</v>
      </c>
      <c r="C321" s="32" t="s">
        <v>19</v>
      </c>
      <c r="D321" s="32" t="s">
        <v>20</v>
      </c>
      <c r="E321" s="32" t="s">
        <v>21</v>
      </c>
      <c r="F321" s="32" t="s">
        <v>22</v>
      </c>
      <c r="G321" s="32" t="s">
        <v>23</v>
      </c>
      <c r="H321" s="32" t="s">
        <v>24</v>
      </c>
      <c r="I321" s="20"/>
      <c r="J321" s="34"/>
      <c r="K321" s="22"/>
      <c r="L321" s="35" t="s">
        <v>25</v>
      </c>
      <c r="M321" s="36" t="s">
        <v>26</v>
      </c>
      <c r="N321" s="37" t="s">
        <v>27</v>
      </c>
      <c r="O321" s="26" t="s">
        <v>28</v>
      </c>
      <c r="P321" s="36" t="s">
        <v>29</v>
      </c>
      <c r="Q321" s="38" t="s">
        <v>30</v>
      </c>
      <c r="R321" s="35" t="s">
        <v>31</v>
      </c>
      <c r="S321" s="29" t="s">
        <v>32</v>
      </c>
      <c r="T321" s="26" t="s">
        <v>29</v>
      </c>
      <c r="U321" s="26" t="s">
        <v>33</v>
      </c>
      <c r="V321" s="26" t="s">
        <v>34</v>
      </c>
      <c r="W321" s="36" t="s">
        <v>35</v>
      </c>
      <c r="X321" s="1"/>
    </row>
    <row r="322" spans="1:24" ht="23.25">
      <c r="A322" s="1"/>
      <c r="B322" s="39"/>
      <c r="C322" s="39"/>
      <c r="D322" s="39"/>
      <c r="E322" s="39"/>
      <c r="F322" s="39"/>
      <c r="G322" s="39"/>
      <c r="H322" s="39"/>
      <c r="I322" s="39"/>
      <c r="J322" s="40"/>
      <c r="K322" s="41"/>
      <c r="L322" s="42"/>
      <c r="M322" s="43"/>
      <c r="N322" s="44"/>
      <c r="O322" s="45"/>
      <c r="P322" s="46"/>
      <c r="Q322" s="47" t="s">
        <v>36</v>
      </c>
      <c r="R322" s="42"/>
      <c r="S322" s="48"/>
      <c r="T322" s="46"/>
      <c r="U322" s="46"/>
      <c r="V322" s="46"/>
      <c r="W322" s="49"/>
      <c r="X322" s="1"/>
    </row>
    <row r="323" spans="1:24" ht="23.25">
      <c r="A323" s="1"/>
      <c r="B323" s="50"/>
      <c r="C323" s="50"/>
      <c r="D323" s="50"/>
      <c r="E323" s="50"/>
      <c r="F323" s="50"/>
      <c r="G323" s="50"/>
      <c r="H323" s="50"/>
      <c r="I323" s="51"/>
      <c r="J323" s="52"/>
      <c r="K323" s="53"/>
      <c r="L323" s="23"/>
      <c r="M323" s="24"/>
      <c r="N323" s="25"/>
      <c r="O323" s="27"/>
      <c r="P323" s="27"/>
      <c r="Q323" s="28"/>
      <c r="R323" s="23"/>
      <c r="S323" s="54"/>
      <c r="T323" s="27"/>
      <c r="U323" s="27"/>
      <c r="V323" s="27"/>
      <c r="W323" s="24"/>
      <c r="X323" s="1"/>
    </row>
    <row r="324" spans="1:24" ht="23.25">
      <c r="A324" s="1"/>
      <c r="B324" s="72" t="s">
        <v>88</v>
      </c>
      <c r="C324" s="72" t="s">
        <v>49</v>
      </c>
      <c r="D324" s="72" t="s">
        <v>51</v>
      </c>
      <c r="E324" s="50"/>
      <c r="F324" s="72"/>
      <c r="G324" s="50"/>
      <c r="H324" s="50"/>
      <c r="I324" s="51"/>
      <c r="J324" s="55" t="s">
        <v>47</v>
      </c>
      <c r="K324" s="56"/>
      <c r="L324" s="57">
        <f aca="true" t="shared" si="134" ref="L324:U324">IF(ISERROR((L313/L311)*100),0,(L313/L311)*100)</f>
        <v>0</v>
      </c>
      <c r="M324" s="57">
        <f t="shared" si="134"/>
        <v>0</v>
      </c>
      <c r="N324" s="57">
        <f t="shared" si="134"/>
        <v>0</v>
      </c>
      <c r="O324" s="57">
        <f t="shared" si="134"/>
        <v>0</v>
      </c>
      <c r="P324" s="57">
        <f t="shared" si="134"/>
        <v>0</v>
      </c>
      <c r="Q324" s="57">
        <f t="shared" si="134"/>
        <v>0</v>
      </c>
      <c r="R324" s="57">
        <f t="shared" si="134"/>
        <v>0</v>
      </c>
      <c r="S324" s="57">
        <f t="shared" si="134"/>
        <v>0</v>
      </c>
      <c r="T324" s="57">
        <f t="shared" si="134"/>
        <v>0</v>
      </c>
      <c r="U324" s="57">
        <f t="shared" si="134"/>
        <v>0</v>
      </c>
      <c r="V324" s="24"/>
      <c r="W324" s="24"/>
      <c r="X324" s="1"/>
    </row>
    <row r="325" spans="1:24" ht="23.25">
      <c r="A325" s="1"/>
      <c r="B325" s="50"/>
      <c r="C325" s="50"/>
      <c r="D325" s="50"/>
      <c r="E325" s="50"/>
      <c r="F325" s="50"/>
      <c r="G325" s="50"/>
      <c r="H325" s="50"/>
      <c r="I325" s="51"/>
      <c r="J325" s="52" t="s">
        <v>48</v>
      </c>
      <c r="K325" s="53"/>
      <c r="L325" s="57">
        <f>SUM(L313/L312)*100</f>
        <v>79.38969196729856</v>
      </c>
      <c r="M325" s="57">
        <f aca="true" t="shared" si="135" ref="M325:U325">SUM(M313/M312)*100</f>
        <v>74.04442140732291</v>
      </c>
      <c r="N325" s="57">
        <f t="shared" si="135"/>
        <v>93.6084734410032</v>
      </c>
      <c r="O325" s="57"/>
      <c r="P325" s="57">
        <f t="shared" si="135"/>
        <v>88.88962952706163</v>
      </c>
      <c r="Q325" s="57">
        <f t="shared" si="135"/>
        <v>91.66959726391403</v>
      </c>
      <c r="R325" s="57">
        <f t="shared" si="135"/>
        <v>85.08616279069767</v>
      </c>
      <c r="S325" s="57"/>
      <c r="T325" s="57">
        <f t="shared" si="135"/>
        <v>90.34321764974094</v>
      </c>
      <c r="U325" s="57">
        <f t="shared" si="135"/>
        <v>89.16907808547192</v>
      </c>
      <c r="V325" s="57"/>
      <c r="W325" s="57"/>
      <c r="X325" s="1"/>
    </row>
    <row r="326" spans="1:24" ht="23.25">
      <c r="A326" s="1"/>
      <c r="B326" s="50"/>
      <c r="C326" s="50"/>
      <c r="D326" s="50"/>
      <c r="E326" s="50"/>
      <c r="F326" s="50"/>
      <c r="G326" s="50"/>
      <c r="H326" s="50"/>
      <c r="I326" s="51"/>
      <c r="J326" s="52"/>
      <c r="K326" s="53"/>
      <c r="L326" s="57"/>
      <c r="M326" s="57"/>
      <c r="N326" s="57"/>
      <c r="O326" s="57">
        <f>O341</f>
        <v>0</v>
      </c>
      <c r="P326" s="24">
        <f>SUM(L326:O326)</f>
        <v>0</v>
      </c>
      <c r="Q326" s="57"/>
      <c r="R326" s="57"/>
      <c r="S326" s="57">
        <f>S341</f>
        <v>0</v>
      </c>
      <c r="T326" s="24">
        <f>SUM(Q326:S326)</f>
        <v>0</v>
      </c>
      <c r="U326" s="57">
        <f>P326+T326</f>
        <v>0</v>
      </c>
      <c r="V326" s="57">
        <f>IF(ISERROR((P326/U326)*100),0,(P326/U326)*100)</f>
        <v>0</v>
      </c>
      <c r="W326" s="57">
        <f>IF(ISERROR((T326/U326)*100),0,(T326/U326)*100)</f>
        <v>0</v>
      </c>
      <c r="X326" s="1"/>
    </row>
    <row r="327" spans="1:24" ht="23.25">
      <c r="A327" s="1"/>
      <c r="B327" s="50"/>
      <c r="C327" s="50"/>
      <c r="D327" s="50"/>
      <c r="E327" s="50"/>
      <c r="F327" s="72" t="s">
        <v>89</v>
      </c>
      <c r="G327" s="50"/>
      <c r="H327" s="50"/>
      <c r="I327" s="51"/>
      <c r="J327" s="52" t="s">
        <v>103</v>
      </c>
      <c r="K327" s="53"/>
      <c r="L327" s="57"/>
      <c r="M327" s="57"/>
      <c r="N327" s="57"/>
      <c r="O327" s="57">
        <f>O342</f>
        <v>0</v>
      </c>
      <c r="P327" s="24">
        <f>SUM(L327:O327)</f>
        <v>0</v>
      </c>
      <c r="Q327" s="57"/>
      <c r="R327" s="57"/>
      <c r="S327" s="57">
        <f>S342</f>
        <v>0</v>
      </c>
      <c r="T327" s="24">
        <f>SUM(Q327:S327)</f>
        <v>0</v>
      </c>
      <c r="U327" s="57">
        <f>P327+T327</f>
        <v>0</v>
      </c>
      <c r="V327" s="57">
        <f>IF(ISERROR((P327/U327)*100),0,(P327/U327)*100)</f>
        <v>0</v>
      </c>
      <c r="W327" s="57">
        <f>IF(ISERROR((T327/U327)*100),0,(T327/U327)*100)</f>
        <v>0</v>
      </c>
      <c r="X327" s="1"/>
    </row>
    <row r="328" spans="1:24" ht="23.25">
      <c r="A328" s="1"/>
      <c r="B328" s="50"/>
      <c r="C328" s="50"/>
      <c r="D328" s="50"/>
      <c r="E328" s="50"/>
      <c r="F328" s="50"/>
      <c r="G328" s="50"/>
      <c r="H328" s="50"/>
      <c r="I328" s="51"/>
      <c r="J328" s="52" t="s">
        <v>44</v>
      </c>
      <c r="K328" s="53"/>
      <c r="L328" s="57">
        <f aca="true" t="shared" si="136" ref="L328:N330">L343</f>
        <v>0</v>
      </c>
      <c r="M328" s="57">
        <f t="shared" si="136"/>
        <v>0</v>
      </c>
      <c r="N328" s="57">
        <f t="shared" si="136"/>
        <v>0</v>
      </c>
      <c r="O328" s="57">
        <f>O343</f>
        <v>0</v>
      </c>
      <c r="P328" s="24">
        <f>SUM(L328:O328)</f>
        <v>0</v>
      </c>
      <c r="Q328" s="57">
        <f aca="true" t="shared" si="137" ref="Q328:R330">Q343</f>
        <v>0</v>
      </c>
      <c r="R328" s="57">
        <f t="shared" si="137"/>
        <v>0</v>
      </c>
      <c r="S328" s="57">
        <f>S343</f>
        <v>0</v>
      </c>
      <c r="T328" s="57">
        <f>T343</f>
        <v>0</v>
      </c>
      <c r="U328" s="57">
        <v>0</v>
      </c>
      <c r="V328" s="57">
        <f>IF(ISERROR((P328/U328)*100),0,(P328/U328)*100)</f>
        <v>0</v>
      </c>
      <c r="W328" s="57">
        <f>IF(ISERROR((T328/U328)*100),0,(T328/U328)*100)</f>
        <v>0</v>
      </c>
      <c r="X328" s="1"/>
    </row>
    <row r="329" spans="1:24" ht="23.25">
      <c r="A329" s="1"/>
      <c r="B329" s="50"/>
      <c r="C329" s="50"/>
      <c r="D329" s="50"/>
      <c r="E329" s="50"/>
      <c r="F329" s="50"/>
      <c r="G329" s="50"/>
      <c r="H329" s="50"/>
      <c r="I329" s="51"/>
      <c r="J329" s="52" t="s">
        <v>45</v>
      </c>
      <c r="K329" s="53"/>
      <c r="L329" s="57">
        <f t="shared" si="136"/>
        <v>55980.42</v>
      </c>
      <c r="M329" s="57">
        <f t="shared" si="136"/>
        <v>2573.624</v>
      </c>
      <c r="N329" s="57">
        <f t="shared" si="136"/>
        <v>120795.79</v>
      </c>
      <c r="O329" s="57">
        <f>O344</f>
        <v>0</v>
      </c>
      <c r="P329" s="24">
        <f>SUM(L329:O329)</f>
        <v>179349.83399999997</v>
      </c>
      <c r="Q329" s="57">
        <f t="shared" si="137"/>
        <v>34085.771</v>
      </c>
      <c r="R329" s="57">
        <f t="shared" si="137"/>
        <v>8600</v>
      </c>
      <c r="S329" s="57">
        <f>S344</f>
        <v>0</v>
      </c>
      <c r="T329" s="57">
        <f>T344</f>
        <v>42685.771</v>
      </c>
      <c r="U329" s="57">
        <v>222035.605</v>
      </c>
      <c r="V329" s="57">
        <f>SUM(P329/U329)*100</f>
        <v>80.77525854468249</v>
      </c>
      <c r="W329" s="57">
        <f>SUM(T329/U329)*100</f>
        <v>19.224741455317492</v>
      </c>
      <c r="X329" s="1"/>
    </row>
    <row r="330" spans="1:24" ht="23.25">
      <c r="A330" s="1"/>
      <c r="B330" s="50"/>
      <c r="C330" s="50"/>
      <c r="D330" s="50"/>
      <c r="E330" s="50"/>
      <c r="F330" s="50"/>
      <c r="G330" s="50"/>
      <c r="H330" s="50"/>
      <c r="I330" s="51"/>
      <c r="J330" s="52" t="s">
        <v>46</v>
      </c>
      <c r="K330" s="53"/>
      <c r="L330" s="57">
        <f t="shared" si="136"/>
        <v>44442.683</v>
      </c>
      <c r="M330" s="57">
        <f t="shared" si="136"/>
        <v>1905.625</v>
      </c>
      <c r="N330" s="57">
        <f t="shared" si="136"/>
        <v>113075.095</v>
      </c>
      <c r="O330" s="57">
        <f>O345</f>
        <v>0</v>
      </c>
      <c r="P330" s="24">
        <f>SUM(L330:O330)</f>
        <v>159423.403</v>
      </c>
      <c r="Q330" s="57">
        <f t="shared" si="137"/>
        <v>31246.289</v>
      </c>
      <c r="R330" s="57">
        <f t="shared" si="137"/>
        <v>7317.41</v>
      </c>
      <c r="S330" s="57">
        <f>S345</f>
        <v>0</v>
      </c>
      <c r="T330" s="57">
        <f>T345</f>
        <v>38563.699</v>
      </c>
      <c r="U330" s="57">
        <v>197987.102</v>
      </c>
      <c r="V330" s="57">
        <f>SUM(P330/U330)*100</f>
        <v>80.52211552649524</v>
      </c>
      <c r="W330" s="57">
        <f>SUM(T330/U330)*100</f>
        <v>19.47788447350474</v>
      </c>
      <c r="X330" s="1"/>
    </row>
    <row r="331" spans="1:24" ht="23.25">
      <c r="A331" s="1"/>
      <c r="B331" s="58"/>
      <c r="C331" s="59"/>
      <c r="D331" s="59"/>
      <c r="E331" s="59"/>
      <c r="F331" s="59"/>
      <c r="G331" s="77"/>
      <c r="H331" s="59"/>
      <c r="I331" s="52"/>
      <c r="J331" s="52" t="s">
        <v>99</v>
      </c>
      <c r="K331" s="53"/>
      <c r="L331" s="57">
        <f aca="true" t="shared" si="138" ref="L331:U331">IF(ISERROR((L330/L328)*100),0,(L330/L328)*100)</f>
        <v>0</v>
      </c>
      <c r="M331" s="57">
        <f t="shared" si="138"/>
        <v>0</v>
      </c>
      <c r="N331" s="57">
        <f t="shared" si="138"/>
        <v>0</v>
      </c>
      <c r="O331" s="57">
        <f t="shared" si="138"/>
        <v>0</v>
      </c>
      <c r="P331" s="57">
        <f t="shared" si="138"/>
        <v>0</v>
      </c>
      <c r="Q331" s="57">
        <f t="shared" si="138"/>
        <v>0</v>
      </c>
      <c r="R331" s="57">
        <f t="shared" si="138"/>
        <v>0</v>
      </c>
      <c r="S331" s="57">
        <f t="shared" si="138"/>
        <v>0</v>
      </c>
      <c r="T331" s="57">
        <f t="shared" si="138"/>
        <v>0</v>
      </c>
      <c r="U331" s="57">
        <f t="shared" si="138"/>
        <v>0</v>
      </c>
      <c r="V331" s="22"/>
      <c r="W331" s="22"/>
      <c r="X331" s="1"/>
    </row>
    <row r="332" spans="1:24" ht="23.25">
      <c r="A332" s="1"/>
      <c r="B332" s="50"/>
      <c r="C332" s="67"/>
      <c r="D332" s="67"/>
      <c r="E332" s="67"/>
      <c r="F332" s="67"/>
      <c r="G332" s="67"/>
      <c r="H332" s="67"/>
      <c r="I332" s="52"/>
      <c r="J332" s="52" t="s">
        <v>100</v>
      </c>
      <c r="K332" s="53"/>
      <c r="L332" s="57">
        <f>SUM(L330/L329)*100</f>
        <v>79.38969196729856</v>
      </c>
      <c r="M332" s="57">
        <f aca="true" t="shared" si="139" ref="M332:U332">SUM(M330/M329)*100</f>
        <v>74.04442140732291</v>
      </c>
      <c r="N332" s="57">
        <f t="shared" si="139"/>
        <v>93.6084734410032</v>
      </c>
      <c r="O332" s="57"/>
      <c r="P332" s="57">
        <f t="shared" si="139"/>
        <v>88.88962952706163</v>
      </c>
      <c r="Q332" s="57">
        <f t="shared" si="139"/>
        <v>91.66959726391403</v>
      </c>
      <c r="R332" s="57">
        <f t="shared" si="139"/>
        <v>85.08616279069767</v>
      </c>
      <c r="S332" s="57"/>
      <c r="T332" s="57">
        <f t="shared" si="139"/>
        <v>90.34321764974094</v>
      </c>
      <c r="U332" s="57">
        <f t="shared" si="139"/>
        <v>89.16907808547192</v>
      </c>
      <c r="V332" s="22"/>
      <c r="W332" s="22"/>
      <c r="X332" s="1"/>
    </row>
    <row r="333" spans="1:24" ht="23.25">
      <c r="A333" s="1"/>
      <c r="B333" s="50"/>
      <c r="C333" s="67"/>
      <c r="D333" s="67"/>
      <c r="E333" s="67"/>
      <c r="F333" s="67"/>
      <c r="G333" s="67"/>
      <c r="H333" s="67"/>
      <c r="I333" s="52"/>
      <c r="J333" s="52"/>
      <c r="K333" s="53"/>
      <c r="L333" s="22"/>
      <c r="M333" s="22"/>
      <c r="N333" s="22"/>
      <c r="O333" s="22"/>
      <c r="P333" s="24">
        <f aca="true" t="shared" si="140" ref="P333:P338">SUM(L333:O333)</f>
        <v>0</v>
      </c>
      <c r="Q333" s="22"/>
      <c r="R333" s="22"/>
      <c r="S333" s="22"/>
      <c r="T333" s="24">
        <f>SUM(Q333:S333)</f>
        <v>0</v>
      </c>
      <c r="U333" s="57">
        <f>P333+T333</f>
        <v>0</v>
      </c>
      <c r="V333" s="57">
        <f>IF(ISERROR((P333/U333)*100),0,(P333/U333)*100)</f>
        <v>0</v>
      </c>
      <c r="W333" s="57">
        <f>IF(ISERROR((T333/U333)*100),0,(T333/U333)*100)</f>
        <v>0</v>
      </c>
      <c r="X333" s="1"/>
    </row>
    <row r="334" spans="1:24" ht="23.25">
      <c r="A334" s="1"/>
      <c r="B334" s="50"/>
      <c r="C334" s="67"/>
      <c r="D334" s="67"/>
      <c r="E334" s="67"/>
      <c r="F334" s="67"/>
      <c r="G334" s="73" t="s">
        <v>90</v>
      </c>
      <c r="H334" s="67"/>
      <c r="I334" s="52"/>
      <c r="J334" s="52" t="s">
        <v>104</v>
      </c>
      <c r="K334" s="53"/>
      <c r="L334" s="22"/>
      <c r="M334" s="22"/>
      <c r="N334" s="22"/>
      <c r="O334" s="22">
        <f>O341</f>
        <v>0</v>
      </c>
      <c r="P334" s="24">
        <f t="shared" si="140"/>
        <v>0</v>
      </c>
      <c r="Q334" s="22"/>
      <c r="R334" s="22"/>
      <c r="S334" s="22">
        <f>S341</f>
        <v>0</v>
      </c>
      <c r="T334" s="24">
        <f>SUM(Q334:S334)</f>
        <v>0</v>
      </c>
      <c r="U334" s="57">
        <f>P334+T334</f>
        <v>0</v>
      </c>
      <c r="V334" s="57">
        <f>IF(ISERROR((P334/U334)*100),0,(P334/U334)*100)</f>
        <v>0</v>
      </c>
      <c r="W334" s="57">
        <f>IF(ISERROR((T334/U334)*100),0,(T334/U334)*100)</f>
        <v>0</v>
      </c>
      <c r="X334" s="1"/>
    </row>
    <row r="335" spans="1:24" ht="23.25">
      <c r="A335" s="1"/>
      <c r="B335" s="50"/>
      <c r="C335" s="67"/>
      <c r="D335" s="67"/>
      <c r="E335" s="67"/>
      <c r="F335" s="67"/>
      <c r="G335" s="67"/>
      <c r="H335" s="67"/>
      <c r="I335" s="52"/>
      <c r="J335" s="52" t="s">
        <v>91</v>
      </c>
      <c r="K335" s="53"/>
      <c r="L335" s="22"/>
      <c r="M335" s="22"/>
      <c r="N335" s="22"/>
      <c r="O335" s="22">
        <f>O342</f>
        <v>0</v>
      </c>
      <c r="P335" s="24">
        <f t="shared" si="140"/>
        <v>0</v>
      </c>
      <c r="Q335" s="22"/>
      <c r="R335" s="22"/>
      <c r="S335" s="22">
        <f>S342</f>
        <v>0</v>
      </c>
      <c r="T335" s="24">
        <f>SUM(Q335:S335)</f>
        <v>0</v>
      </c>
      <c r="U335" s="57">
        <f>P335+T335</f>
        <v>0</v>
      </c>
      <c r="V335" s="57">
        <f>IF(ISERROR((P335/U335)*100),0,(P335/U335)*100)</f>
        <v>0</v>
      </c>
      <c r="W335" s="57">
        <f>IF(ISERROR((T335/U335)*100),0,(T335/U335)*100)</f>
        <v>0</v>
      </c>
      <c r="X335" s="1"/>
    </row>
    <row r="336" spans="1:24" ht="23.25">
      <c r="A336" s="1"/>
      <c r="B336" s="50"/>
      <c r="C336" s="67"/>
      <c r="D336" s="67"/>
      <c r="E336" s="67"/>
      <c r="F336" s="67"/>
      <c r="G336" s="67"/>
      <c r="H336" s="67"/>
      <c r="I336" s="52"/>
      <c r="J336" s="52" t="s">
        <v>44</v>
      </c>
      <c r="K336" s="53"/>
      <c r="L336" s="22">
        <f aca="true" t="shared" si="141" ref="L336:N338">L343</f>
        <v>0</v>
      </c>
      <c r="M336" s="22">
        <f t="shared" si="141"/>
        <v>0</v>
      </c>
      <c r="N336" s="22">
        <f t="shared" si="141"/>
        <v>0</v>
      </c>
      <c r="O336" s="22">
        <f>O343</f>
        <v>0</v>
      </c>
      <c r="P336" s="24">
        <f t="shared" si="140"/>
        <v>0</v>
      </c>
      <c r="Q336" s="22">
        <f aca="true" t="shared" si="142" ref="Q336:R338">Q343</f>
        <v>0</v>
      </c>
      <c r="R336" s="22">
        <f t="shared" si="142"/>
        <v>0</v>
      </c>
      <c r="S336" s="22">
        <f>S343</f>
        <v>0</v>
      </c>
      <c r="T336" s="57">
        <f>IF(ISERROR((T335/T333)*100),0,(T335/T333)*100)</f>
        <v>0</v>
      </c>
      <c r="U336" s="57">
        <f>IF(ISERROR((U335/U333)*100),0,(U335/U333)*100)</f>
        <v>0</v>
      </c>
      <c r="V336" s="57">
        <f>IF(ISERROR((P336/U336)*100),0,(P336/U336)*100)</f>
        <v>0</v>
      </c>
      <c r="W336" s="57">
        <f>IF(ISERROR((T336/U336)*100),0,(T336/U336)*100)</f>
        <v>0</v>
      </c>
      <c r="X336" s="1"/>
    </row>
    <row r="337" spans="1:24" ht="23.25">
      <c r="A337" s="1"/>
      <c r="B337" s="50"/>
      <c r="C337" s="67"/>
      <c r="D337" s="67"/>
      <c r="E337" s="67"/>
      <c r="F337" s="67"/>
      <c r="G337" s="67"/>
      <c r="H337" s="67"/>
      <c r="I337" s="52"/>
      <c r="J337" s="52" t="s">
        <v>45</v>
      </c>
      <c r="K337" s="53"/>
      <c r="L337" s="22">
        <f t="shared" si="141"/>
        <v>55980.42</v>
      </c>
      <c r="M337" s="22">
        <f t="shared" si="141"/>
        <v>2573.624</v>
      </c>
      <c r="N337" s="22">
        <f t="shared" si="141"/>
        <v>120795.79</v>
      </c>
      <c r="O337" s="22">
        <f>O344</f>
        <v>0</v>
      </c>
      <c r="P337" s="24">
        <f t="shared" si="140"/>
        <v>179349.83399999997</v>
      </c>
      <c r="Q337" s="22">
        <f t="shared" si="142"/>
        <v>34085.771</v>
      </c>
      <c r="R337" s="22">
        <f t="shared" si="142"/>
        <v>8600</v>
      </c>
      <c r="S337" s="57">
        <f>IF(ISERROR((S335/S334)*100),0,(S335/S334)*100)</f>
        <v>0</v>
      </c>
      <c r="T337" s="57">
        <v>42685.771</v>
      </c>
      <c r="U337" s="57">
        <v>222035.605</v>
      </c>
      <c r="V337" s="57">
        <f>SUM(P337/U337)*100</f>
        <v>80.77525854468249</v>
      </c>
      <c r="W337" s="57">
        <f>SUM(T337/U337)*100</f>
        <v>19.224741455317492</v>
      </c>
      <c r="X337" s="1"/>
    </row>
    <row r="338" spans="1:24" ht="23.25">
      <c r="A338" s="1"/>
      <c r="B338" s="50"/>
      <c r="C338" s="67"/>
      <c r="D338" s="67"/>
      <c r="E338" s="67"/>
      <c r="F338" s="67"/>
      <c r="G338" s="67"/>
      <c r="H338" s="67"/>
      <c r="I338" s="52"/>
      <c r="J338" s="52" t="s">
        <v>46</v>
      </c>
      <c r="K338" s="53"/>
      <c r="L338" s="22">
        <f t="shared" si="141"/>
        <v>44442.683</v>
      </c>
      <c r="M338" s="22">
        <f t="shared" si="141"/>
        <v>1905.625</v>
      </c>
      <c r="N338" s="22">
        <f t="shared" si="141"/>
        <v>113075.095</v>
      </c>
      <c r="O338" s="22">
        <f>O345</f>
        <v>0</v>
      </c>
      <c r="P338" s="24">
        <f t="shared" si="140"/>
        <v>159423.403</v>
      </c>
      <c r="Q338" s="22">
        <f t="shared" si="142"/>
        <v>31246.289</v>
      </c>
      <c r="R338" s="22">
        <f t="shared" si="142"/>
        <v>7317.41</v>
      </c>
      <c r="S338" s="57">
        <f>IF(ISERROR((S337/S335)*100),0,(S337/S335)*100)</f>
        <v>0</v>
      </c>
      <c r="T338" s="57">
        <v>38563.699</v>
      </c>
      <c r="U338" s="57">
        <v>197987.102</v>
      </c>
      <c r="V338" s="57">
        <f>SUM(P338/U338)*100</f>
        <v>80.52211552649524</v>
      </c>
      <c r="W338" s="57">
        <f>SUM(T338/U338)*100</f>
        <v>19.47788447350474</v>
      </c>
      <c r="X338" s="1"/>
    </row>
    <row r="339" spans="1:24" ht="23.25">
      <c r="A339" s="1"/>
      <c r="B339" s="50"/>
      <c r="C339" s="50"/>
      <c r="D339" s="50"/>
      <c r="E339" s="50"/>
      <c r="F339" s="50"/>
      <c r="G339" s="50"/>
      <c r="H339" s="72"/>
      <c r="I339" s="51"/>
      <c r="J339" s="52" t="s">
        <v>47</v>
      </c>
      <c r="K339" s="53"/>
      <c r="L339" s="57">
        <f aca="true" t="shared" si="143" ref="L339:U339">IF(ISERROR((L338/L336)*100),0,(L338/L336)*100)</f>
        <v>0</v>
      </c>
      <c r="M339" s="57">
        <f t="shared" si="143"/>
        <v>0</v>
      </c>
      <c r="N339" s="57">
        <f t="shared" si="143"/>
        <v>0</v>
      </c>
      <c r="O339" s="57">
        <f t="shared" si="143"/>
        <v>0</v>
      </c>
      <c r="P339" s="57">
        <f t="shared" si="143"/>
        <v>0</v>
      </c>
      <c r="Q339" s="57">
        <f t="shared" si="143"/>
        <v>0</v>
      </c>
      <c r="R339" s="57">
        <f t="shared" si="143"/>
        <v>0</v>
      </c>
      <c r="S339" s="57">
        <f t="shared" si="143"/>
        <v>0</v>
      </c>
      <c r="T339" s="57">
        <f t="shared" si="143"/>
        <v>0</v>
      </c>
      <c r="U339" s="57">
        <f t="shared" si="143"/>
        <v>0</v>
      </c>
      <c r="V339" s="24"/>
      <c r="W339" s="24"/>
      <c r="X339" s="1"/>
    </row>
    <row r="340" spans="1:24" ht="23.25">
      <c r="A340" s="1"/>
      <c r="B340" s="50"/>
      <c r="C340" s="50"/>
      <c r="D340" s="50"/>
      <c r="E340" s="50"/>
      <c r="F340" s="50"/>
      <c r="G340" s="50"/>
      <c r="H340" s="50"/>
      <c r="I340" s="51"/>
      <c r="J340" s="52" t="s">
        <v>48</v>
      </c>
      <c r="K340" s="53"/>
      <c r="L340" s="57">
        <f>SUM(L338/L337)*100</f>
        <v>79.38969196729856</v>
      </c>
      <c r="M340" s="57">
        <f aca="true" t="shared" si="144" ref="M340:U340">SUM(M338/M337)*100</f>
        <v>74.04442140732291</v>
      </c>
      <c r="N340" s="57">
        <f t="shared" si="144"/>
        <v>93.6084734410032</v>
      </c>
      <c r="O340" s="57"/>
      <c r="P340" s="57">
        <f t="shared" si="144"/>
        <v>88.88962952706163</v>
      </c>
      <c r="Q340" s="57">
        <f t="shared" si="144"/>
        <v>91.66959726391403</v>
      </c>
      <c r="R340" s="57">
        <f t="shared" si="144"/>
        <v>85.08616279069767</v>
      </c>
      <c r="S340" s="57"/>
      <c r="T340" s="57">
        <f t="shared" si="144"/>
        <v>90.34321764974094</v>
      </c>
      <c r="U340" s="57">
        <f t="shared" si="144"/>
        <v>89.16907808547192</v>
      </c>
      <c r="V340" s="57"/>
      <c r="W340" s="57"/>
      <c r="X340" s="1"/>
    </row>
    <row r="341" spans="1:24" ht="23.25">
      <c r="A341" s="1"/>
      <c r="B341" s="50"/>
      <c r="C341" s="50"/>
      <c r="D341" s="50"/>
      <c r="E341" s="50"/>
      <c r="F341" s="50"/>
      <c r="G341" s="50"/>
      <c r="H341" s="50"/>
      <c r="I341" s="51"/>
      <c r="J341" s="52"/>
      <c r="K341" s="53"/>
      <c r="L341" s="57"/>
      <c r="M341" s="24"/>
      <c r="N341" s="57"/>
      <c r="O341" s="24"/>
      <c r="P341" s="24">
        <f>SUM(L341:O341)</f>
        <v>0</v>
      </c>
      <c r="Q341" s="57"/>
      <c r="R341" s="57"/>
      <c r="S341" s="57"/>
      <c r="T341" s="24">
        <f>SUM(Q341:S341)</f>
        <v>0</v>
      </c>
      <c r="U341" s="57">
        <f>P341+T341</f>
        <v>0</v>
      </c>
      <c r="V341" s="57">
        <f>IF(ISERROR((P341/U341)*100),0,(P341/U341)*100)</f>
        <v>0</v>
      </c>
      <c r="W341" s="57">
        <f>IF(ISERROR((T341/U341)*100),0,(T341/U341)*100)</f>
        <v>0</v>
      </c>
      <c r="X341" s="1"/>
    </row>
    <row r="342" spans="1:24" ht="23.25">
      <c r="A342" s="1"/>
      <c r="B342" s="50"/>
      <c r="C342" s="50"/>
      <c r="D342" s="50"/>
      <c r="E342" s="50"/>
      <c r="F342" s="50"/>
      <c r="G342" s="50"/>
      <c r="H342" s="72" t="s">
        <v>57</v>
      </c>
      <c r="I342" s="51"/>
      <c r="J342" s="52" t="s">
        <v>58</v>
      </c>
      <c r="K342" s="53"/>
      <c r="L342" s="57"/>
      <c r="M342" s="24"/>
      <c r="N342" s="57"/>
      <c r="O342" s="24"/>
      <c r="P342" s="24">
        <f>SUM(L342:O342)</f>
        <v>0</v>
      </c>
      <c r="Q342" s="57"/>
      <c r="R342" s="57"/>
      <c r="S342" s="57"/>
      <c r="T342" s="24">
        <f>SUM(Q342:S342)</f>
        <v>0</v>
      </c>
      <c r="U342" s="57">
        <f>P342+T342</f>
        <v>0</v>
      </c>
      <c r="V342" s="57">
        <f>IF(ISERROR((P342/U342)*100),0,(P342/U342)*100)</f>
        <v>0</v>
      </c>
      <c r="W342" s="57">
        <f>IF(ISERROR((T342/U342)*100),0,(T342/U342)*100)</f>
        <v>0</v>
      </c>
      <c r="X342" s="1"/>
    </row>
    <row r="343" spans="1:24" ht="23.25">
      <c r="A343" s="1"/>
      <c r="B343" s="50"/>
      <c r="C343" s="50"/>
      <c r="D343" s="50"/>
      <c r="E343" s="50"/>
      <c r="F343" s="50"/>
      <c r="G343" s="50"/>
      <c r="H343" s="50"/>
      <c r="I343" s="51"/>
      <c r="J343" s="52" t="s">
        <v>44</v>
      </c>
      <c r="K343" s="53"/>
      <c r="L343" s="57"/>
      <c r="M343" s="57"/>
      <c r="N343" s="57"/>
      <c r="O343" s="57">
        <f aca="true" t="shared" si="145" ref="O343:U343">IF(ISERROR((O342/O340)*100),0,(O342/O340)*100)</f>
        <v>0</v>
      </c>
      <c r="P343" s="24">
        <f>SUM(L343:O343)</f>
        <v>0</v>
      </c>
      <c r="Q343" s="57"/>
      <c r="R343" s="57"/>
      <c r="S343" s="57">
        <f t="shared" si="145"/>
        <v>0</v>
      </c>
      <c r="T343" s="57">
        <f t="shared" si="145"/>
        <v>0</v>
      </c>
      <c r="U343" s="57">
        <f t="shared" si="145"/>
        <v>0</v>
      </c>
      <c r="V343" s="57">
        <f>IF(ISERROR((P343/U343)*100),0,(P343/U343)*100)</f>
        <v>0</v>
      </c>
      <c r="W343" s="57">
        <f>IF(ISERROR((T343/U343)*100),0,(T343/U343)*100)</f>
        <v>0</v>
      </c>
      <c r="X343" s="1"/>
    </row>
    <row r="344" spans="1:24" ht="23.25">
      <c r="A344" s="1"/>
      <c r="B344" s="50"/>
      <c r="C344" s="50"/>
      <c r="D344" s="50"/>
      <c r="E344" s="50"/>
      <c r="F344" s="50"/>
      <c r="G344" s="50"/>
      <c r="H344" s="50"/>
      <c r="I344" s="51"/>
      <c r="J344" s="52" t="s">
        <v>45</v>
      </c>
      <c r="K344" s="53"/>
      <c r="L344" s="57">
        <v>55980.42</v>
      </c>
      <c r="M344" s="57">
        <v>2573.624</v>
      </c>
      <c r="N344" s="57">
        <v>120795.79</v>
      </c>
      <c r="O344" s="57"/>
      <c r="P344" s="24">
        <f>SUM(L344:O344)</f>
        <v>179349.83399999997</v>
      </c>
      <c r="Q344" s="57">
        <v>34085.771</v>
      </c>
      <c r="R344" s="57">
        <v>8600</v>
      </c>
      <c r="S344" s="57">
        <f>IF(ISERROR((S342/S341)*100),0,(S342/S341)*100)</f>
        <v>0</v>
      </c>
      <c r="T344" s="57">
        <v>42685.771</v>
      </c>
      <c r="U344" s="57">
        <v>222035.605</v>
      </c>
      <c r="V344" s="57">
        <f>SUM(P344/U344)*100</f>
        <v>80.77525854468249</v>
      </c>
      <c r="W344" s="57">
        <f>SUM(T344/U344)*100</f>
        <v>19.224741455317492</v>
      </c>
      <c r="X344" s="1"/>
    </row>
    <row r="345" spans="1:24" ht="23.25">
      <c r="A345" s="1"/>
      <c r="B345" s="50"/>
      <c r="C345" s="50"/>
      <c r="D345" s="50"/>
      <c r="E345" s="50"/>
      <c r="F345" s="50"/>
      <c r="G345" s="50"/>
      <c r="H345" s="50"/>
      <c r="I345" s="51"/>
      <c r="J345" s="52" t="s">
        <v>46</v>
      </c>
      <c r="K345" s="53"/>
      <c r="L345" s="57">
        <v>44442.683</v>
      </c>
      <c r="M345" s="57">
        <v>1905.625</v>
      </c>
      <c r="N345" s="57">
        <v>113075.095</v>
      </c>
      <c r="O345" s="57">
        <f>IF(ISERROR((O344/O342)*100),0,(O344/O342)*100)</f>
        <v>0</v>
      </c>
      <c r="P345" s="24">
        <f>SUM(L345:O345)</f>
        <v>159423.403</v>
      </c>
      <c r="Q345" s="57">
        <v>31246.289</v>
      </c>
      <c r="R345" s="57">
        <v>7317.41</v>
      </c>
      <c r="S345" s="57">
        <f>IF(ISERROR((S344/S342)*100),0,(S344/S342)*100)</f>
        <v>0</v>
      </c>
      <c r="T345" s="57">
        <v>38563.699</v>
      </c>
      <c r="U345" s="57">
        <v>197987.102</v>
      </c>
      <c r="V345" s="57">
        <f>SUM(P345/U345)*100</f>
        <v>80.52211552649524</v>
      </c>
      <c r="W345" s="57">
        <f>SUM(T345/U345)*100</f>
        <v>19.47788447350474</v>
      </c>
      <c r="X345" s="1"/>
    </row>
    <row r="346" spans="1:24" ht="23.25">
      <c r="A346" s="1"/>
      <c r="B346" s="50"/>
      <c r="C346" s="50"/>
      <c r="D346" s="50"/>
      <c r="E346" s="50"/>
      <c r="F346" s="50"/>
      <c r="G346" s="50"/>
      <c r="H346" s="50"/>
      <c r="I346" s="51"/>
      <c r="J346" s="52" t="s">
        <v>47</v>
      </c>
      <c r="K346" s="53"/>
      <c r="L346" s="57">
        <f aca="true" t="shared" si="146" ref="L346:U346">IF(ISERROR((L345/L343)*100),0,(L345/L343)*100)</f>
        <v>0</v>
      </c>
      <c r="M346" s="57">
        <f t="shared" si="146"/>
        <v>0</v>
      </c>
      <c r="N346" s="57">
        <f t="shared" si="146"/>
        <v>0</v>
      </c>
      <c r="O346" s="57">
        <f t="shared" si="146"/>
        <v>0</v>
      </c>
      <c r="P346" s="57">
        <f t="shared" si="146"/>
        <v>0</v>
      </c>
      <c r="Q346" s="57">
        <f t="shared" si="146"/>
        <v>0</v>
      </c>
      <c r="R346" s="57">
        <f t="shared" si="146"/>
        <v>0</v>
      </c>
      <c r="S346" s="57">
        <f t="shared" si="146"/>
        <v>0</v>
      </c>
      <c r="T346" s="57">
        <f t="shared" si="146"/>
        <v>0</v>
      </c>
      <c r="U346" s="57">
        <f t="shared" si="146"/>
        <v>0</v>
      </c>
      <c r="V346" s="24"/>
      <c r="W346" s="24"/>
      <c r="X346" s="1"/>
    </row>
    <row r="347" spans="1:24" ht="23.25">
      <c r="A347" s="1"/>
      <c r="B347" s="58"/>
      <c r="C347" s="59"/>
      <c r="D347" s="59"/>
      <c r="E347" s="59"/>
      <c r="F347" s="59"/>
      <c r="G347" s="59"/>
      <c r="H347" s="59"/>
      <c r="I347" s="52"/>
      <c r="J347" s="52" t="s">
        <v>48</v>
      </c>
      <c r="K347" s="53"/>
      <c r="L347" s="57">
        <f>SUM(L345/L344)*100</f>
        <v>79.38969196729856</v>
      </c>
      <c r="M347" s="57">
        <f aca="true" t="shared" si="147" ref="M347:U347">SUM(M345/M344)*100</f>
        <v>74.04442140732291</v>
      </c>
      <c r="N347" s="57">
        <f t="shared" si="147"/>
        <v>93.6084734410032</v>
      </c>
      <c r="O347" s="57"/>
      <c r="P347" s="57">
        <f t="shared" si="147"/>
        <v>88.88962952706163</v>
      </c>
      <c r="Q347" s="57">
        <f t="shared" si="147"/>
        <v>91.66959726391403</v>
      </c>
      <c r="R347" s="57">
        <f t="shared" si="147"/>
        <v>85.08616279069767</v>
      </c>
      <c r="S347" s="57"/>
      <c r="T347" s="57">
        <f t="shared" si="147"/>
        <v>90.34321764974094</v>
      </c>
      <c r="U347" s="57">
        <f t="shared" si="147"/>
        <v>89.16907808547192</v>
      </c>
      <c r="V347" s="22"/>
      <c r="W347" s="22"/>
      <c r="X347" s="1"/>
    </row>
    <row r="348" spans="1:24" ht="23.25">
      <c r="A348" s="1"/>
      <c r="B348" s="50"/>
      <c r="C348" s="50"/>
      <c r="D348" s="50"/>
      <c r="E348" s="50"/>
      <c r="F348" s="50"/>
      <c r="G348" s="50"/>
      <c r="H348" s="50"/>
      <c r="I348" s="51"/>
      <c r="J348" s="52"/>
      <c r="K348" s="53"/>
      <c r="L348" s="57"/>
      <c r="M348" s="24"/>
      <c r="N348" s="57"/>
      <c r="O348" s="24"/>
      <c r="P348" s="24"/>
      <c r="Q348" s="57"/>
      <c r="R348" s="57"/>
      <c r="S348" s="57"/>
      <c r="T348" s="24"/>
      <c r="U348" s="24"/>
      <c r="V348" s="24"/>
      <c r="W348" s="24"/>
      <c r="X348" s="1"/>
    </row>
    <row r="349" spans="1:24" ht="23.25">
      <c r="A349" s="1"/>
      <c r="B349" s="50"/>
      <c r="C349" s="50"/>
      <c r="D349" s="50"/>
      <c r="E349" s="50"/>
      <c r="F349" s="50"/>
      <c r="G349" s="50"/>
      <c r="H349" s="50"/>
      <c r="I349" s="51"/>
      <c r="J349" s="79" t="s">
        <v>105</v>
      </c>
      <c r="K349" s="53"/>
      <c r="L349" s="57"/>
      <c r="M349" s="24"/>
      <c r="N349" s="57"/>
      <c r="O349" s="24"/>
      <c r="P349" s="24"/>
      <c r="Q349" s="57"/>
      <c r="R349" s="57"/>
      <c r="S349" s="57"/>
      <c r="T349" s="24"/>
      <c r="U349" s="24"/>
      <c r="V349" s="24"/>
      <c r="W349" s="24"/>
      <c r="X349" s="1"/>
    </row>
    <row r="350" spans="1:24" ht="23.25">
      <c r="A350" s="1"/>
      <c r="B350" s="50"/>
      <c r="C350" s="50"/>
      <c r="D350" s="50"/>
      <c r="E350" s="50"/>
      <c r="F350" s="50"/>
      <c r="G350" s="50"/>
      <c r="H350" s="50"/>
      <c r="I350" s="51"/>
      <c r="J350" s="79" t="s">
        <v>106</v>
      </c>
      <c r="K350" s="53"/>
      <c r="L350" s="57"/>
      <c r="M350" s="24"/>
      <c r="N350" s="57"/>
      <c r="O350" s="24"/>
      <c r="P350" s="24"/>
      <c r="Q350" s="57"/>
      <c r="R350" s="57"/>
      <c r="S350" s="57"/>
      <c r="T350" s="24"/>
      <c r="U350" s="24"/>
      <c r="V350" s="24"/>
      <c r="W350" s="24"/>
      <c r="X350" s="1"/>
    </row>
    <row r="351" spans="1:24" ht="23.25">
      <c r="A351" s="1"/>
      <c r="B351" s="50"/>
      <c r="C351" s="50"/>
      <c r="D351" s="50"/>
      <c r="E351" s="50"/>
      <c r="F351" s="50"/>
      <c r="G351" s="50"/>
      <c r="H351" s="50"/>
      <c r="I351" s="51"/>
      <c r="J351" s="79" t="s">
        <v>114</v>
      </c>
      <c r="K351" s="53"/>
      <c r="L351" s="57"/>
      <c r="M351" s="24"/>
      <c r="N351" s="57"/>
      <c r="O351" s="24"/>
      <c r="P351" s="24"/>
      <c r="Q351" s="57"/>
      <c r="R351" s="57"/>
      <c r="S351" s="57"/>
      <c r="T351" s="24"/>
      <c r="U351" s="24"/>
      <c r="V351" s="24"/>
      <c r="W351" s="24"/>
      <c r="X351" s="1"/>
    </row>
    <row r="352" spans="1:24" ht="23.25">
      <c r="A352" s="1"/>
      <c r="B352" s="58"/>
      <c r="C352" s="58"/>
      <c r="D352" s="58"/>
      <c r="E352" s="58"/>
      <c r="F352" s="58"/>
      <c r="G352" s="58"/>
      <c r="H352" s="58"/>
      <c r="I352" s="51"/>
      <c r="J352" s="79" t="s">
        <v>116</v>
      </c>
      <c r="K352" s="53"/>
      <c r="L352" s="57"/>
      <c r="M352" s="24"/>
      <c r="N352" s="57"/>
      <c r="O352" s="24"/>
      <c r="P352" s="24"/>
      <c r="Q352" s="57"/>
      <c r="R352" s="57"/>
      <c r="S352" s="57"/>
      <c r="T352" s="24"/>
      <c r="U352" s="24"/>
      <c r="V352" s="24"/>
      <c r="W352" s="24"/>
      <c r="X352" s="1"/>
    </row>
    <row r="353" spans="1:24" ht="23.25">
      <c r="A353" s="1"/>
      <c r="B353" s="58"/>
      <c r="C353" s="59"/>
      <c r="D353" s="59"/>
      <c r="E353" s="59"/>
      <c r="F353" s="59"/>
      <c r="G353" s="59"/>
      <c r="H353" s="59"/>
      <c r="I353" s="52"/>
      <c r="J353" s="79" t="s">
        <v>118</v>
      </c>
      <c r="K353" s="53"/>
      <c r="L353" s="22"/>
      <c r="M353" s="22"/>
      <c r="N353" s="22"/>
      <c r="O353" s="22"/>
      <c r="P353" s="22"/>
      <c r="Q353" s="22"/>
      <c r="R353" s="22"/>
      <c r="S353" s="22"/>
      <c r="T353" s="22"/>
      <c r="U353" s="22"/>
      <c r="V353" s="22"/>
      <c r="W353" s="22"/>
      <c r="X353" s="1"/>
    </row>
    <row r="354" spans="1:24" ht="23.25">
      <c r="A354" s="1"/>
      <c r="B354" s="58"/>
      <c r="C354" s="58"/>
      <c r="D354" s="58"/>
      <c r="E354" s="58"/>
      <c r="F354" s="58"/>
      <c r="G354" s="58"/>
      <c r="H354" s="58"/>
      <c r="I354" s="51"/>
      <c r="J354" s="79" t="s">
        <v>117</v>
      </c>
      <c r="K354" s="53"/>
      <c r="L354" s="57"/>
      <c r="M354" s="24"/>
      <c r="N354" s="57"/>
      <c r="O354" s="24"/>
      <c r="P354" s="24"/>
      <c r="Q354" s="57"/>
      <c r="R354" s="57"/>
      <c r="S354" s="57"/>
      <c r="T354" s="24"/>
      <c r="U354" s="24"/>
      <c r="V354" s="24"/>
      <c r="W354" s="24"/>
      <c r="X354" s="1"/>
    </row>
    <row r="355" spans="1:24" ht="23.25">
      <c r="A355" s="1"/>
      <c r="B355" s="58"/>
      <c r="C355" s="58"/>
      <c r="D355" s="58"/>
      <c r="E355" s="58"/>
      <c r="F355" s="58"/>
      <c r="G355" s="58"/>
      <c r="H355" s="58"/>
      <c r="I355" s="51"/>
      <c r="J355" s="79" t="s">
        <v>115</v>
      </c>
      <c r="K355" s="53"/>
      <c r="L355" s="57"/>
      <c r="M355" s="24"/>
      <c r="N355" s="57"/>
      <c r="O355" s="24"/>
      <c r="P355" s="24"/>
      <c r="Q355" s="57"/>
      <c r="R355" s="57"/>
      <c r="S355" s="57"/>
      <c r="T355" s="24"/>
      <c r="U355" s="24"/>
      <c r="V355" s="24"/>
      <c r="W355" s="24"/>
      <c r="X355" s="1"/>
    </row>
    <row r="356" spans="1:24" ht="23.25">
      <c r="A356" s="1"/>
      <c r="B356" s="58"/>
      <c r="C356" s="58"/>
      <c r="D356" s="58"/>
      <c r="E356" s="58"/>
      <c r="F356" s="58"/>
      <c r="G356" s="58"/>
      <c r="H356" s="58"/>
      <c r="I356" s="51"/>
      <c r="J356" s="79" t="s">
        <v>113</v>
      </c>
      <c r="K356" s="53"/>
      <c r="L356" s="57"/>
      <c r="M356" s="24"/>
      <c r="N356" s="57"/>
      <c r="O356" s="24"/>
      <c r="P356" s="24"/>
      <c r="Q356" s="57"/>
      <c r="R356" s="57"/>
      <c r="S356" s="57"/>
      <c r="T356" s="24"/>
      <c r="U356" s="24"/>
      <c r="V356" s="24"/>
      <c r="W356" s="24"/>
      <c r="X356" s="1"/>
    </row>
    <row r="357" spans="1:24" ht="23.25">
      <c r="A357" s="1"/>
      <c r="B357" s="58"/>
      <c r="C357" s="58"/>
      <c r="D357" s="58"/>
      <c r="E357" s="58"/>
      <c r="F357" s="58"/>
      <c r="G357" s="58"/>
      <c r="H357" s="58"/>
      <c r="I357" s="51"/>
      <c r="J357" s="79" t="s">
        <v>110</v>
      </c>
      <c r="K357" s="53"/>
      <c r="L357" s="57"/>
      <c r="M357" s="24"/>
      <c r="N357" s="57"/>
      <c r="O357" s="24"/>
      <c r="P357" s="24"/>
      <c r="Q357" s="57"/>
      <c r="R357" s="57"/>
      <c r="S357" s="57"/>
      <c r="T357" s="24"/>
      <c r="U357" s="24"/>
      <c r="V357" s="24"/>
      <c r="W357" s="24"/>
      <c r="X357" s="1"/>
    </row>
    <row r="358" spans="1:24" ht="23.25">
      <c r="A358" s="1"/>
      <c r="B358" s="58"/>
      <c r="C358" s="58"/>
      <c r="D358" s="58"/>
      <c r="E358" s="58"/>
      <c r="F358" s="58"/>
      <c r="G358" s="58"/>
      <c r="H358" s="58"/>
      <c r="I358" s="51"/>
      <c r="J358" s="52"/>
      <c r="K358" s="53"/>
      <c r="L358" s="57"/>
      <c r="M358" s="24"/>
      <c r="N358" s="57"/>
      <c r="O358" s="24"/>
      <c r="P358" s="24"/>
      <c r="Q358" s="57"/>
      <c r="R358" s="57"/>
      <c r="S358" s="57"/>
      <c r="T358" s="24"/>
      <c r="U358" s="24"/>
      <c r="V358" s="24"/>
      <c r="W358" s="24"/>
      <c r="X358" s="1"/>
    </row>
    <row r="359" spans="1:24" ht="23.25">
      <c r="A359" s="1"/>
      <c r="B359" s="58"/>
      <c r="C359" s="58"/>
      <c r="D359" s="58"/>
      <c r="E359" s="58"/>
      <c r="F359" s="58"/>
      <c r="G359" s="58"/>
      <c r="H359" s="58"/>
      <c r="I359" s="51"/>
      <c r="J359" s="52"/>
      <c r="K359" s="53"/>
      <c r="L359" s="57"/>
      <c r="M359" s="24"/>
      <c r="N359" s="57"/>
      <c r="O359" s="24"/>
      <c r="P359" s="24"/>
      <c r="Q359" s="57"/>
      <c r="R359" s="57"/>
      <c r="S359" s="57"/>
      <c r="T359" s="24"/>
      <c r="U359" s="24"/>
      <c r="V359" s="24"/>
      <c r="W359" s="24"/>
      <c r="X359" s="1"/>
    </row>
    <row r="360" spans="1:24" ht="23.25">
      <c r="A360" s="1"/>
      <c r="B360" s="68"/>
      <c r="C360" s="68"/>
      <c r="D360" s="68"/>
      <c r="E360" s="68"/>
      <c r="F360" s="68"/>
      <c r="G360" s="68"/>
      <c r="H360" s="68"/>
      <c r="I360" s="61"/>
      <c r="J360" s="62"/>
      <c r="K360" s="63"/>
      <c r="L360" s="64"/>
      <c r="M360" s="65"/>
      <c r="N360" s="64"/>
      <c r="O360" s="65"/>
      <c r="P360" s="65"/>
      <c r="Q360" s="64"/>
      <c r="R360" s="64"/>
      <c r="S360" s="64"/>
      <c r="T360" s="65"/>
      <c r="U360" s="65"/>
      <c r="V360" s="65"/>
      <c r="W360" s="65"/>
      <c r="X360" s="1"/>
    </row>
    <row r="361" spans="1:24" ht="23.25">
      <c r="A361" s="69" t="s">
        <v>39</v>
      </c>
      <c r="B361" s="69"/>
      <c r="C361" s="69"/>
      <c r="D361" s="69"/>
      <c r="E361" s="69"/>
      <c r="F361" s="69"/>
      <c r="G361" s="69"/>
      <c r="H361" s="70"/>
      <c r="I361" s="69"/>
      <c r="J361" s="69"/>
      <c r="K361" s="69"/>
      <c r="L361" s="71"/>
      <c r="M361" s="71"/>
      <c r="N361" s="71"/>
      <c r="O361" s="71"/>
      <c r="P361" s="71"/>
      <c r="Q361" s="71"/>
      <c r="R361" s="71"/>
      <c r="S361" s="71"/>
      <c r="T361" s="71"/>
      <c r="U361" s="71"/>
      <c r="V361" s="71"/>
      <c r="W361" s="71"/>
      <c r="X361" s="69" t="s">
        <v>39</v>
      </c>
    </row>
    <row r="65491" spans="1:24" ht="23.25">
      <c r="A65491" s="1"/>
      <c r="B65491" s="1"/>
      <c r="C65491" s="1"/>
      <c r="D65491" s="1"/>
      <c r="E65491" s="1"/>
      <c r="F65491" s="1"/>
      <c r="G65491" s="1"/>
      <c r="H65491" s="1"/>
      <c r="I65491" s="1"/>
      <c r="J65491" s="1"/>
      <c r="K65491" s="1"/>
      <c r="L65491" s="1"/>
      <c r="M65491" s="1"/>
      <c r="N65491" s="1"/>
      <c r="O65491" s="1"/>
      <c r="P65491" s="1"/>
      <c r="Q65491" s="1"/>
      <c r="R65491" s="1"/>
      <c r="S65491" s="1"/>
      <c r="T65491" s="1"/>
      <c r="U65491" s="1"/>
      <c r="V65491" s="1"/>
      <c r="W65491" s="1"/>
      <c r="X65491" s="1"/>
    </row>
    <row r="65492" spans="1:24" ht="23.25">
      <c r="A65492" s="1"/>
      <c r="B65492" s="1" t="s">
        <v>37</v>
      </c>
      <c r="C65492" s="1"/>
      <c r="D65492" s="1"/>
      <c r="E65492" s="1"/>
      <c r="F65492" s="1"/>
      <c r="G65492" s="1"/>
      <c r="H65492" s="1"/>
      <c r="I65492" s="1"/>
      <c r="J65492" s="1"/>
      <c r="K65492" s="1"/>
      <c r="L65492" s="1"/>
      <c r="M65492" s="1"/>
      <c r="N65492" s="1"/>
      <c r="O65492" s="1"/>
      <c r="P65492" s="1"/>
      <c r="Q65492" s="1"/>
      <c r="R65492" s="1"/>
      <c r="S65492" s="1"/>
      <c r="T65492" s="5"/>
      <c r="U65492" s="5"/>
      <c r="V65492" s="5"/>
      <c r="W65492" s="5" t="s">
        <v>38</v>
      </c>
      <c r="X65492" s="1"/>
    </row>
    <row r="65493" spans="1:24" ht="23.25">
      <c r="A65493" s="1"/>
      <c r="B65493" s="9"/>
      <c r="C65493" s="10" t="s">
        <v>3</v>
      </c>
      <c r="D65493" s="10"/>
      <c r="E65493" s="10"/>
      <c r="F65493" s="10"/>
      <c r="G65493" s="10"/>
      <c r="H65493" s="10"/>
      <c r="I65493" s="11"/>
      <c r="J65493" s="12"/>
      <c r="K65493" s="13"/>
      <c r="L65493" s="14" t="s">
        <v>4</v>
      </c>
      <c r="M65493" s="14"/>
      <c r="N65493" s="14"/>
      <c r="O65493" s="14"/>
      <c r="P65493" s="14"/>
      <c r="Q65493" s="15" t="s">
        <v>5</v>
      </c>
      <c r="R65493" s="14"/>
      <c r="S65493" s="14"/>
      <c r="T65493" s="16"/>
      <c r="U65493" s="14" t="s">
        <v>6</v>
      </c>
      <c r="V65493" s="14"/>
      <c r="W65493" s="17"/>
      <c r="X65493" s="1"/>
    </row>
    <row r="65494" spans="1:24" ht="23.25">
      <c r="A65494" s="1"/>
      <c r="B65494" s="18" t="s">
        <v>7</v>
      </c>
      <c r="C65494" s="19" t="s">
        <v>8</v>
      </c>
      <c r="D65494" s="19"/>
      <c r="E65494" s="19"/>
      <c r="F65494" s="19"/>
      <c r="G65494" s="19"/>
      <c r="H65494" s="2"/>
      <c r="I65494" s="20"/>
      <c r="J65494" s="21"/>
      <c r="K65494" s="22"/>
      <c r="L65494" s="23"/>
      <c r="M65494" s="24"/>
      <c r="N65494" s="25"/>
      <c r="O65494" s="26"/>
      <c r="P65494" s="27"/>
      <c r="Q65494" s="28"/>
      <c r="R65494" s="23"/>
      <c r="S65494" s="29"/>
      <c r="T65494" s="27"/>
      <c r="U65494" s="27"/>
      <c r="V65494" s="30" t="s">
        <v>9</v>
      </c>
      <c r="W65494" s="31"/>
      <c r="X65494" s="1"/>
    </row>
    <row r="65495" spans="1:24" ht="23.25">
      <c r="A65495" s="1"/>
      <c r="B65495" s="32" t="s">
        <v>10</v>
      </c>
      <c r="C65495" s="33"/>
      <c r="D65495" s="33"/>
      <c r="E65495" s="33"/>
      <c r="F65495" s="33"/>
      <c r="G65495" s="33"/>
      <c r="H65495" s="33"/>
      <c r="I65495" s="20"/>
      <c r="J65495" s="34" t="s">
        <v>11</v>
      </c>
      <c r="K65495" s="22"/>
      <c r="L65495" s="35" t="s">
        <v>12</v>
      </c>
      <c r="M65495" s="36" t="s">
        <v>13</v>
      </c>
      <c r="N65495" s="37" t="s">
        <v>12</v>
      </c>
      <c r="O65495" s="26" t="s">
        <v>14</v>
      </c>
      <c r="P65495" s="24"/>
      <c r="Q65495" s="38" t="s">
        <v>15</v>
      </c>
      <c r="R65495" s="35" t="s">
        <v>16</v>
      </c>
      <c r="S65495" s="29" t="s">
        <v>17</v>
      </c>
      <c r="T65495" s="27"/>
      <c r="U65495" s="27"/>
      <c r="V65495" s="27"/>
      <c r="W65495" s="36"/>
      <c r="X65495" s="1"/>
    </row>
    <row r="65496" spans="1:24" ht="23.25">
      <c r="A65496" s="1"/>
      <c r="B65496" s="32" t="s">
        <v>18</v>
      </c>
      <c r="C65496" s="32" t="s">
        <v>19</v>
      </c>
      <c r="D65496" s="32" t="s">
        <v>20</v>
      </c>
      <c r="E65496" s="32" t="s">
        <v>21</v>
      </c>
      <c r="F65496" s="32" t="s">
        <v>22</v>
      </c>
      <c r="G65496" s="32" t="s">
        <v>23</v>
      </c>
      <c r="H65496" s="32" t="s">
        <v>24</v>
      </c>
      <c r="I65496" s="20"/>
      <c r="J65496" s="34"/>
      <c r="K65496" s="22"/>
      <c r="L65496" s="35" t="s">
        <v>25</v>
      </c>
      <c r="M65496" s="36" t="s">
        <v>26</v>
      </c>
      <c r="N65496" s="37" t="s">
        <v>27</v>
      </c>
      <c r="O65496" s="26" t="s">
        <v>28</v>
      </c>
      <c r="P65496" s="36" t="s">
        <v>29</v>
      </c>
      <c r="Q65496" s="38" t="s">
        <v>30</v>
      </c>
      <c r="R65496" s="35" t="s">
        <v>31</v>
      </c>
      <c r="S65496" s="29" t="s">
        <v>32</v>
      </c>
      <c r="T65496" s="26" t="s">
        <v>29</v>
      </c>
      <c r="U65496" s="26" t="s">
        <v>33</v>
      </c>
      <c r="V65496" s="26" t="s">
        <v>34</v>
      </c>
      <c r="W65496" s="36" t="s">
        <v>35</v>
      </c>
      <c r="X65496" s="1"/>
    </row>
    <row r="65497" spans="1:24" ht="23.25">
      <c r="A65497" s="1"/>
      <c r="B65497" s="39"/>
      <c r="C65497" s="39"/>
      <c r="D65497" s="39"/>
      <c r="E65497" s="39"/>
      <c r="F65497" s="39"/>
      <c r="G65497" s="39"/>
      <c r="H65497" s="39"/>
      <c r="I65497" s="39"/>
      <c r="J65497" s="40"/>
      <c r="K65497" s="41"/>
      <c r="L65497" s="42"/>
      <c r="M65497" s="43"/>
      <c r="N65497" s="44"/>
      <c r="O65497" s="45"/>
      <c r="P65497" s="46"/>
      <c r="Q65497" s="47" t="s">
        <v>36</v>
      </c>
      <c r="R65497" s="42"/>
      <c r="S65497" s="48"/>
      <c r="T65497" s="46"/>
      <c r="U65497" s="46"/>
      <c r="V65497" s="46"/>
      <c r="W65497" s="49"/>
      <c r="X65497" s="1"/>
    </row>
    <row r="65498" spans="1:24" ht="23.25">
      <c r="A65498" s="1"/>
      <c r="B65498" s="50"/>
      <c r="C65498" s="50"/>
      <c r="D65498" s="50"/>
      <c r="E65498" s="50"/>
      <c r="F65498" s="50"/>
      <c r="G65498" s="50"/>
      <c r="H65498" s="50"/>
      <c r="I65498" s="51"/>
      <c r="J65498" s="52"/>
      <c r="K65498" s="53"/>
      <c r="L65498" s="23"/>
      <c r="M65498" s="24"/>
      <c r="N65498" s="25"/>
      <c r="O65498" s="27"/>
      <c r="P65498" s="27"/>
      <c r="Q65498" s="28"/>
      <c r="R65498" s="23"/>
      <c r="S65498" s="54"/>
      <c r="T65498" s="27"/>
      <c r="U65498" s="27"/>
      <c r="V65498" s="27"/>
      <c r="W65498" s="24"/>
      <c r="X65498" s="1"/>
    </row>
    <row r="65499" spans="1:24" ht="23.25">
      <c r="A65499" s="1"/>
      <c r="B65499" s="50"/>
      <c r="C65499" s="50"/>
      <c r="D65499" s="50"/>
      <c r="E65499" s="50"/>
      <c r="F65499" s="50"/>
      <c r="G65499" s="50"/>
      <c r="H65499" s="50"/>
      <c r="I65499" s="51"/>
      <c r="J65499" s="55"/>
      <c r="K65499" s="56"/>
      <c r="L65499" s="57"/>
      <c r="M65499" s="57"/>
      <c r="N65499" s="57"/>
      <c r="O65499" s="57"/>
      <c r="P65499" s="57"/>
      <c r="Q65499" s="57"/>
      <c r="R65499" s="57"/>
      <c r="S65499" s="66"/>
      <c r="T65499" s="24"/>
      <c r="U65499" s="24"/>
      <c r="V65499" s="24"/>
      <c r="W65499" s="24"/>
      <c r="X65499" s="1"/>
    </row>
    <row r="65500" spans="1:24" ht="23.25">
      <c r="A65500" s="1"/>
      <c r="B65500" s="50"/>
      <c r="C65500" s="50"/>
      <c r="D65500" s="50"/>
      <c r="E65500" s="50"/>
      <c r="F65500" s="50"/>
      <c r="G65500" s="50"/>
      <c r="H65500" s="50"/>
      <c r="I65500" s="51"/>
      <c r="J65500" s="52"/>
      <c r="K65500" s="53"/>
      <c r="L65500" s="57"/>
      <c r="M65500" s="57"/>
      <c r="N65500" s="57"/>
      <c r="O65500" s="57"/>
      <c r="P65500" s="24"/>
      <c r="Q65500" s="57"/>
      <c r="R65500" s="57"/>
      <c r="S65500" s="57"/>
      <c r="T65500" s="24"/>
      <c r="U65500" s="24"/>
      <c r="V65500" s="24"/>
      <c r="W65500" s="24"/>
      <c r="X65500" s="1"/>
    </row>
    <row r="65501" spans="1:24" ht="23.25">
      <c r="A65501" s="1"/>
      <c r="B65501" s="50"/>
      <c r="C65501" s="50"/>
      <c r="D65501" s="50"/>
      <c r="E65501" s="50"/>
      <c r="F65501" s="50"/>
      <c r="G65501" s="50"/>
      <c r="H65501" s="50"/>
      <c r="I65501" s="51"/>
      <c r="J65501" s="52"/>
      <c r="K65501" s="53"/>
      <c r="L65501" s="57"/>
      <c r="M65501" s="24"/>
      <c r="N65501" s="57"/>
      <c r="O65501" s="24"/>
      <c r="P65501" s="24"/>
      <c r="Q65501" s="57"/>
      <c r="R65501" s="57"/>
      <c r="S65501" s="57"/>
      <c r="T65501" s="24"/>
      <c r="U65501" s="24"/>
      <c r="V65501" s="24"/>
      <c r="W65501" s="24"/>
      <c r="X65501" s="1"/>
    </row>
    <row r="65502" spans="1:24" ht="23.25">
      <c r="A65502" s="1"/>
      <c r="B65502" s="50"/>
      <c r="C65502" s="50"/>
      <c r="D65502" s="50"/>
      <c r="E65502" s="50"/>
      <c r="F65502" s="50"/>
      <c r="G65502" s="50"/>
      <c r="H65502" s="50"/>
      <c r="I65502" s="51"/>
      <c r="J65502" s="52"/>
      <c r="K65502" s="53"/>
      <c r="L65502" s="57"/>
      <c r="M65502" s="24"/>
      <c r="N65502" s="57"/>
      <c r="O65502" s="24"/>
      <c r="P65502" s="24"/>
      <c r="Q65502" s="57"/>
      <c r="R65502" s="57"/>
      <c r="S65502" s="57"/>
      <c r="T65502" s="24"/>
      <c r="U65502" s="24"/>
      <c r="V65502" s="24"/>
      <c r="W65502" s="24"/>
      <c r="X65502" s="1"/>
    </row>
    <row r="65503" spans="1:24" ht="23.25">
      <c r="A65503" s="1"/>
      <c r="B65503" s="50"/>
      <c r="C65503" s="50"/>
      <c r="D65503" s="50"/>
      <c r="E65503" s="50"/>
      <c r="F65503" s="50"/>
      <c r="G65503" s="50"/>
      <c r="H65503" s="50"/>
      <c r="I65503" s="51"/>
      <c r="J65503" s="52"/>
      <c r="K65503" s="53"/>
      <c r="L65503" s="57"/>
      <c r="M65503" s="24"/>
      <c r="N65503" s="57"/>
      <c r="O65503" s="24"/>
      <c r="P65503" s="24"/>
      <c r="Q65503" s="57"/>
      <c r="R65503" s="57"/>
      <c r="S65503" s="57"/>
      <c r="T65503" s="24"/>
      <c r="U65503" s="24"/>
      <c r="V65503" s="24"/>
      <c r="W65503" s="24"/>
      <c r="X65503" s="1"/>
    </row>
    <row r="65504" spans="1:24" ht="23.25">
      <c r="A65504" s="1"/>
      <c r="B65504" s="50"/>
      <c r="C65504" s="50"/>
      <c r="D65504" s="50"/>
      <c r="E65504" s="50"/>
      <c r="F65504" s="50"/>
      <c r="G65504" s="50"/>
      <c r="H65504" s="50"/>
      <c r="I65504" s="51"/>
      <c r="J65504" s="52"/>
      <c r="K65504" s="53"/>
      <c r="L65504" s="57"/>
      <c r="M65504" s="24"/>
      <c r="N65504" s="57"/>
      <c r="O65504" s="24"/>
      <c r="P65504" s="24"/>
      <c r="Q65504" s="57"/>
      <c r="R65504" s="57"/>
      <c r="S65504" s="57"/>
      <c r="T65504" s="24"/>
      <c r="U65504" s="24"/>
      <c r="V65504" s="24"/>
      <c r="W65504" s="24"/>
      <c r="X65504" s="1"/>
    </row>
    <row r="65505" spans="1:24" ht="23.25">
      <c r="A65505" s="1"/>
      <c r="B65505" s="50"/>
      <c r="C65505" s="50"/>
      <c r="D65505" s="50"/>
      <c r="E65505" s="50"/>
      <c r="F65505" s="50"/>
      <c r="G65505" s="50"/>
      <c r="H65505" s="50"/>
      <c r="I65505" s="51"/>
      <c r="J65505" s="52"/>
      <c r="K65505" s="53"/>
      <c r="L65505" s="57"/>
      <c r="M65505" s="24"/>
      <c r="N65505" s="57"/>
      <c r="O65505" s="24"/>
      <c r="P65505" s="24"/>
      <c r="Q65505" s="57"/>
      <c r="R65505" s="57"/>
      <c r="S65505" s="57"/>
      <c r="T65505" s="24"/>
      <c r="U65505" s="24"/>
      <c r="V65505" s="24"/>
      <c r="W65505" s="24"/>
      <c r="X65505" s="1"/>
    </row>
    <row r="65506" spans="1:24" ht="23.25">
      <c r="A65506" s="1"/>
      <c r="B65506" s="58"/>
      <c r="C65506" s="59"/>
      <c r="D65506" s="59"/>
      <c r="E65506" s="59"/>
      <c r="F65506" s="59"/>
      <c r="G65506" s="59"/>
      <c r="H65506" s="59"/>
      <c r="I65506" s="52"/>
      <c r="J65506" s="52"/>
      <c r="K65506" s="53"/>
      <c r="L65506" s="22"/>
      <c r="M65506" s="22"/>
      <c r="N65506" s="22"/>
      <c r="O65506" s="22"/>
      <c r="P65506" s="22"/>
      <c r="Q65506" s="22"/>
      <c r="R65506" s="22"/>
      <c r="S65506" s="22"/>
      <c r="T65506" s="22"/>
      <c r="U65506" s="22"/>
      <c r="V65506" s="22"/>
      <c r="W65506" s="22"/>
      <c r="X65506" s="1"/>
    </row>
    <row r="65507" spans="1:24" ht="23.25">
      <c r="A65507" s="1"/>
      <c r="B65507" s="50"/>
      <c r="C65507" s="67"/>
      <c r="D65507" s="67"/>
      <c r="E65507" s="67"/>
      <c r="F65507" s="67"/>
      <c r="G65507" s="67"/>
      <c r="H65507" s="67"/>
      <c r="I65507" s="52"/>
      <c r="J65507" s="52"/>
      <c r="K65507" s="53"/>
      <c r="L65507" s="22"/>
      <c r="M65507" s="22"/>
      <c r="N65507" s="22"/>
      <c r="O65507" s="22"/>
      <c r="P65507" s="22"/>
      <c r="Q65507" s="22"/>
      <c r="R65507" s="22"/>
      <c r="S65507" s="22"/>
      <c r="T65507" s="22"/>
      <c r="U65507" s="22"/>
      <c r="V65507" s="22"/>
      <c r="W65507" s="22"/>
      <c r="X65507" s="1"/>
    </row>
    <row r="65508" spans="1:24" ht="23.25">
      <c r="A65508" s="1"/>
      <c r="B65508" s="50"/>
      <c r="C65508" s="67"/>
      <c r="D65508" s="67"/>
      <c r="E65508" s="67"/>
      <c r="F65508" s="67"/>
      <c r="G65508" s="67"/>
      <c r="H65508" s="67"/>
      <c r="I65508" s="52"/>
      <c r="J65508" s="52"/>
      <c r="K65508" s="53"/>
      <c r="L65508" s="22"/>
      <c r="M65508" s="22"/>
      <c r="N65508" s="22"/>
      <c r="O65508" s="22"/>
      <c r="P65508" s="22"/>
      <c r="Q65508" s="22"/>
      <c r="R65508" s="22"/>
      <c r="S65508" s="22"/>
      <c r="T65508" s="22"/>
      <c r="U65508" s="22"/>
      <c r="V65508" s="22"/>
      <c r="W65508" s="22"/>
      <c r="X65508" s="1"/>
    </row>
    <row r="65509" spans="1:24" ht="23.25">
      <c r="A65509" s="1"/>
      <c r="B65509" s="50"/>
      <c r="C65509" s="67"/>
      <c r="D65509" s="67"/>
      <c r="E65509" s="67"/>
      <c r="F65509" s="67"/>
      <c r="G65509" s="67"/>
      <c r="H65509" s="67"/>
      <c r="I65509" s="52"/>
      <c r="J65509" s="52"/>
      <c r="K65509" s="53"/>
      <c r="L65509" s="22"/>
      <c r="M65509" s="22"/>
      <c r="N65509" s="22"/>
      <c r="O65509" s="22"/>
      <c r="P65509" s="22"/>
      <c r="Q65509" s="22"/>
      <c r="R65509" s="22"/>
      <c r="S65509" s="22"/>
      <c r="T65509" s="22"/>
      <c r="U65509" s="22"/>
      <c r="V65509" s="22"/>
      <c r="W65509" s="22"/>
      <c r="X65509" s="1"/>
    </row>
    <row r="65510" spans="1:24" ht="23.25">
      <c r="A65510" s="1"/>
      <c r="B65510" s="50"/>
      <c r="C65510" s="67"/>
      <c r="D65510" s="67"/>
      <c r="E65510" s="67"/>
      <c r="F65510" s="67"/>
      <c r="G65510" s="67"/>
      <c r="H65510" s="67"/>
      <c r="I65510" s="52"/>
      <c r="J65510" s="52"/>
      <c r="K65510" s="53"/>
      <c r="L65510" s="22"/>
      <c r="M65510" s="22"/>
      <c r="N65510" s="22"/>
      <c r="O65510" s="22"/>
      <c r="P65510" s="22"/>
      <c r="Q65510" s="22"/>
      <c r="R65510" s="22"/>
      <c r="S65510" s="22"/>
      <c r="T65510" s="22"/>
      <c r="U65510" s="22"/>
      <c r="V65510" s="22"/>
      <c r="W65510" s="22"/>
      <c r="X65510" s="1"/>
    </row>
    <row r="65511" spans="1:24" ht="23.25">
      <c r="A65511" s="1"/>
      <c r="B65511" s="50"/>
      <c r="C65511" s="67"/>
      <c r="D65511" s="67"/>
      <c r="E65511" s="67"/>
      <c r="F65511" s="67"/>
      <c r="G65511" s="67"/>
      <c r="H65511" s="67"/>
      <c r="I65511" s="52"/>
      <c r="J65511" s="52"/>
      <c r="K65511" s="53"/>
      <c r="L65511" s="22"/>
      <c r="M65511" s="22"/>
      <c r="N65511" s="22"/>
      <c r="O65511" s="22"/>
      <c r="P65511" s="22"/>
      <c r="Q65511" s="22"/>
      <c r="R65511" s="22"/>
      <c r="S65511" s="22"/>
      <c r="T65511" s="22"/>
      <c r="U65511" s="22"/>
      <c r="V65511" s="22"/>
      <c r="W65511" s="22"/>
      <c r="X65511" s="1"/>
    </row>
    <row r="65512" spans="1:24" ht="23.25">
      <c r="A65512" s="1"/>
      <c r="B65512" s="50"/>
      <c r="C65512" s="67"/>
      <c r="D65512" s="67"/>
      <c r="E65512" s="67"/>
      <c r="F65512" s="67"/>
      <c r="G65512" s="67"/>
      <c r="H65512" s="67"/>
      <c r="I65512" s="52"/>
      <c r="J65512" s="52"/>
      <c r="K65512" s="53"/>
      <c r="L65512" s="22"/>
      <c r="M65512" s="22"/>
      <c r="N65512" s="22"/>
      <c r="O65512" s="22"/>
      <c r="P65512" s="22"/>
      <c r="Q65512" s="22"/>
      <c r="R65512" s="22"/>
      <c r="S65512" s="22"/>
      <c r="T65512" s="22"/>
      <c r="U65512" s="22"/>
      <c r="V65512" s="22"/>
      <c r="W65512" s="22"/>
      <c r="X65512" s="1"/>
    </row>
    <row r="65513" spans="1:24" ht="23.25">
      <c r="A65513" s="1"/>
      <c r="B65513" s="50"/>
      <c r="C65513" s="67"/>
      <c r="D65513" s="67"/>
      <c r="E65513" s="67"/>
      <c r="F65513" s="67"/>
      <c r="G65513" s="67"/>
      <c r="H65513" s="67"/>
      <c r="I65513" s="52"/>
      <c r="J65513" s="52"/>
      <c r="K65513" s="53"/>
      <c r="L65513" s="22"/>
      <c r="M65513" s="22"/>
      <c r="N65513" s="22"/>
      <c r="O65513" s="22"/>
      <c r="P65513" s="22"/>
      <c r="Q65513" s="22"/>
      <c r="R65513" s="22"/>
      <c r="S65513" s="22"/>
      <c r="T65513" s="22"/>
      <c r="U65513" s="22"/>
      <c r="V65513" s="22"/>
      <c r="W65513" s="22"/>
      <c r="X65513" s="1"/>
    </row>
    <row r="65514" spans="1:24" ht="23.25">
      <c r="A65514" s="1"/>
      <c r="B65514" s="50"/>
      <c r="C65514" s="50"/>
      <c r="D65514" s="50"/>
      <c r="E65514" s="50"/>
      <c r="F65514" s="50"/>
      <c r="G65514" s="50"/>
      <c r="H65514" s="50"/>
      <c r="I65514" s="51"/>
      <c r="J65514" s="52"/>
      <c r="K65514" s="53"/>
      <c r="L65514" s="57"/>
      <c r="M65514" s="24"/>
      <c r="N65514" s="57"/>
      <c r="O65514" s="24"/>
      <c r="P65514" s="24"/>
      <c r="Q65514" s="57"/>
      <c r="R65514" s="57"/>
      <c r="S65514" s="57"/>
      <c r="T65514" s="24"/>
      <c r="U65514" s="24"/>
      <c r="V65514" s="24"/>
      <c r="W65514" s="24"/>
      <c r="X65514" s="1"/>
    </row>
    <row r="65515" spans="1:24" ht="23.25">
      <c r="A65515" s="1"/>
      <c r="B65515" s="50"/>
      <c r="C65515" s="50"/>
      <c r="D65515" s="50"/>
      <c r="E65515" s="50"/>
      <c r="F65515" s="50"/>
      <c r="G65515" s="50"/>
      <c r="H65515" s="50"/>
      <c r="I65515" s="51"/>
      <c r="J65515" s="52"/>
      <c r="K65515" s="53"/>
      <c r="L65515" s="57"/>
      <c r="M65515" s="24"/>
      <c r="N65515" s="57"/>
      <c r="O65515" s="24"/>
      <c r="P65515" s="24"/>
      <c r="Q65515" s="57"/>
      <c r="R65515" s="57"/>
      <c r="S65515" s="57"/>
      <c r="T65515" s="24"/>
      <c r="U65515" s="24"/>
      <c r="V65515" s="24"/>
      <c r="W65515" s="24"/>
      <c r="X65515" s="1"/>
    </row>
    <row r="65516" spans="1:24" ht="23.25">
      <c r="A65516" s="1"/>
      <c r="B65516" s="50"/>
      <c r="C65516" s="50"/>
      <c r="D65516" s="50"/>
      <c r="E65516" s="50"/>
      <c r="F65516" s="50"/>
      <c r="G65516" s="50"/>
      <c r="H65516" s="50"/>
      <c r="I65516" s="51"/>
      <c r="J65516" s="52"/>
      <c r="K65516" s="53"/>
      <c r="L65516" s="57"/>
      <c r="M65516" s="24"/>
      <c r="N65516" s="57"/>
      <c r="O65516" s="24"/>
      <c r="P65516" s="24"/>
      <c r="Q65516" s="57"/>
      <c r="R65516" s="57"/>
      <c r="S65516" s="57"/>
      <c r="T65516" s="24"/>
      <c r="U65516" s="24"/>
      <c r="V65516" s="24"/>
      <c r="W65516" s="24"/>
      <c r="X65516" s="1"/>
    </row>
    <row r="65517" spans="1:24" ht="23.25">
      <c r="A65517" s="1"/>
      <c r="B65517" s="50"/>
      <c r="C65517" s="50"/>
      <c r="D65517" s="50"/>
      <c r="E65517" s="50"/>
      <c r="F65517" s="50"/>
      <c r="G65517" s="50"/>
      <c r="H65517" s="50"/>
      <c r="I65517" s="51"/>
      <c r="J65517" s="52"/>
      <c r="K65517" s="53"/>
      <c r="L65517" s="57"/>
      <c r="M65517" s="24"/>
      <c r="N65517" s="57"/>
      <c r="O65517" s="24"/>
      <c r="P65517" s="24"/>
      <c r="Q65517" s="57"/>
      <c r="R65517" s="57"/>
      <c r="S65517" s="57"/>
      <c r="T65517" s="24"/>
      <c r="U65517" s="24"/>
      <c r="V65517" s="24"/>
      <c r="W65517" s="24"/>
      <c r="X65517" s="1"/>
    </row>
    <row r="65518" spans="1:24" ht="23.25">
      <c r="A65518" s="1"/>
      <c r="B65518" s="50"/>
      <c r="C65518" s="50"/>
      <c r="D65518" s="50"/>
      <c r="E65518" s="50"/>
      <c r="F65518" s="50"/>
      <c r="G65518" s="50"/>
      <c r="H65518" s="50"/>
      <c r="I65518" s="51"/>
      <c r="J65518" s="52"/>
      <c r="K65518" s="53"/>
      <c r="L65518" s="57"/>
      <c r="M65518" s="24"/>
      <c r="N65518" s="57"/>
      <c r="O65518" s="24"/>
      <c r="P65518" s="24"/>
      <c r="Q65518" s="57"/>
      <c r="R65518" s="57"/>
      <c r="S65518" s="57"/>
      <c r="T65518" s="24"/>
      <c r="U65518" s="24"/>
      <c r="V65518" s="24"/>
      <c r="W65518" s="24"/>
      <c r="X65518" s="1"/>
    </row>
    <row r="65519" spans="1:24" ht="23.25">
      <c r="A65519" s="1"/>
      <c r="B65519" s="50"/>
      <c r="C65519" s="50"/>
      <c r="D65519" s="50"/>
      <c r="E65519" s="50"/>
      <c r="F65519" s="50"/>
      <c r="G65519" s="50"/>
      <c r="H65519" s="50"/>
      <c r="I65519" s="51"/>
      <c r="J65519" s="52"/>
      <c r="K65519" s="53"/>
      <c r="L65519" s="57"/>
      <c r="M65519" s="24"/>
      <c r="N65519" s="57"/>
      <c r="O65519" s="24"/>
      <c r="P65519" s="24"/>
      <c r="Q65519" s="57"/>
      <c r="R65519" s="57"/>
      <c r="S65519" s="57"/>
      <c r="T65519" s="24"/>
      <c r="U65519" s="24"/>
      <c r="V65519" s="24"/>
      <c r="W65519" s="24"/>
      <c r="X65519" s="1"/>
    </row>
    <row r="65520" spans="1:24" ht="23.25">
      <c r="A65520" s="1"/>
      <c r="B65520" s="50"/>
      <c r="C65520" s="50"/>
      <c r="D65520" s="50"/>
      <c r="E65520" s="50"/>
      <c r="F65520" s="50"/>
      <c r="G65520" s="50"/>
      <c r="H65520" s="50"/>
      <c r="I65520" s="51"/>
      <c r="J65520" s="52"/>
      <c r="K65520" s="53"/>
      <c r="L65520" s="57"/>
      <c r="M65520" s="24"/>
      <c r="N65520" s="57"/>
      <c r="O65520" s="24"/>
      <c r="P65520" s="24"/>
      <c r="Q65520" s="57"/>
      <c r="R65520" s="57"/>
      <c r="S65520" s="57"/>
      <c r="T65520" s="24"/>
      <c r="U65520" s="24"/>
      <c r="V65520" s="24"/>
      <c r="W65520" s="24"/>
      <c r="X65520" s="1"/>
    </row>
    <row r="65521" spans="1:24" ht="23.25">
      <c r="A65521" s="1"/>
      <c r="B65521" s="50"/>
      <c r="C65521" s="50"/>
      <c r="D65521" s="50"/>
      <c r="E65521" s="50"/>
      <c r="F65521" s="50"/>
      <c r="G65521" s="50"/>
      <c r="H65521" s="50"/>
      <c r="I65521" s="51"/>
      <c r="J65521" s="52"/>
      <c r="K65521" s="53"/>
      <c r="L65521" s="57"/>
      <c r="M65521" s="24"/>
      <c r="N65521" s="57"/>
      <c r="O65521" s="24"/>
      <c r="P65521" s="24"/>
      <c r="Q65521" s="57"/>
      <c r="R65521" s="57"/>
      <c r="S65521" s="57"/>
      <c r="T65521" s="24"/>
      <c r="U65521" s="24"/>
      <c r="V65521" s="24"/>
      <c r="W65521" s="24"/>
      <c r="X65521" s="1"/>
    </row>
    <row r="65522" spans="1:24" ht="23.25">
      <c r="A65522" s="1"/>
      <c r="B65522" s="58"/>
      <c r="C65522" s="59"/>
      <c r="D65522" s="59"/>
      <c r="E65522" s="59"/>
      <c r="F65522" s="59"/>
      <c r="G65522" s="59"/>
      <c r="H65522" s="59"/>
      <c r="I65522" s="52"/>
      <c r="J65522" s="52"/>
      <c r="K65522" s="53"/>
      <c r="L65522" s="22"/>
      <c r="M65522" s="22"/>
      <c r="N65522" s="22"/>
      <c r="O65522" s="22"/>
      <c r="P65522" s="22"/>
      <c r="Q65522" s="22"/>
      <c r="R65522" s="22"/>
      <c r="S65522" s="22"/>
      <c r="T65522" s="22"/>
      <c r="U65522" s="22"/>
      <c r="V65522" s="22"/>
      <c r="W65522" s="22"/>
      <c r="X65522" s="1"/>
    </row>
    <row r="65523" spans="1:24" ht="23.25">
      <c r="A65523" s="1"/>
      <c r="B65523" s="50"/>
      <c r="C65523" s="50"/>
      <c r="D65523" s="50"/>
      <c r="E65523" s="50"/>
      <c r="F65523" s="50"/>
      <c r="G65523" s="50"/>
      <c r="H65523" s="50"/>
      <c r="I65523" s="51"/>
      <c r="J65523" s="52"/>
      <c r="K65523" s="53"/>
      <c r="L65523" s="57"/>
      <c r="M65523" s="24"/>
      <c r="N65523" s="57"/>
      <c r="O65523" s="24"/>
      <c r="P65523" s="24"/>
      <c r="Q65523" s="57"/>
      <c r="R65523" s="57"/>
      <c r="S65523" s="57"/>
      <c r="T65523" s="24"/>
      <c r="U65523" s="24"/>
      <c r="V65523" s="24"/>
      <c r="W65523" s="24"/>
      <c r="X65523" s="1"/>
    </row>
    <row r="65524" spans="1:24" ht="23.25">
      <c r="A65524" s="1"/>
      <c r="B65524" s="50"/>
      <c r="C65524" s="50"/>
      <c r="D65524" s="50"/>
      <c r="E65524" s="50"/>
      <c r="F65524" s="50"/>
      <c r="G65524" s="50"/>
      <c r="H65524" s="50"/>
      <c r="I65524" s="51"/>
      <c r="J65524" s="52"/>
      <c r="K65524" s="53"/>
      <c r="L65524" s="57"/>
      <c r="M65524" s="24"/>
      <c r="N65524" s="57"/>
      <c r="O65524" s="24"/>
      <c r="P65524" s="24"/>
      <c r="Q65524" s="57"/>
      <c r="R65524" s="57"/>
      <c r="S65524" s="57"/>
      <c r="T65524" s="24"/>
      <c r="U65524" s="24"/>
      <c r="V65524" s="24"/>
      <c r="W65524" s="24"/>
      <c r="X65524" s="1"/>
    </row>
    <row r="65525" spans="1:24" ht="23.25">
      <c r="A65525" s="1"/>
      <c r="B65525" s="50"/>
      <c r="C65525" s="50"/>
      <c r="D65525" s="50"/>
      <c r="E65525" s="50"/>
      <c r="F65525" s="50"/>
      <c r="G65525" s="50"/>
      <c r="H65525" s="50"/>
      <c r="I65525" s="51"/>
      <c r="J65525" s="52"/>
      <c r="K65525" s="53"/>
      <c r="L65525" s="57"/>
      <c r="M65525" s="24"/>
      <c r="N65525" s="57"/>
      <c r="O65525" s="24"/>
      <c r="P65525" s="24"/>
      <c r="Q65525" s="57"/>
      <c r="R65525" s="57"/>
      <c r="S65525" s="57"/>
      <c r="T65525" s="24"/>
      <c r="U65525" s="24"/>
      <c r="V65525" s="24"/>
      <c r="W65525" s="24"/>
      <c r="X65525" s="1"/>
    </row>
    <row r="65526" spans="1:24" ht="23.25">
      <c r="A65526" s="1"/>
      <c r="B65526" s="50"/>
      <c r="C65526" s="50"/>
      <c r="D65526" s="50"/>
      <c r="E65526" s="50"/>
      <c r="F65526" s="50"/>
      <c r="G65526" s="50"/>
      <c r="H65526" s="50"/>
      <c r="I65526" s="51"/>
      <c r="J65526" s="52"/>
      <c r="K65526" s="53"/>
      <c r="L65526" s="57"/>
      <c r="M65526" s="24"/>
      <c r="N65526" s="57"/>
      <c r="O65526" s="24"/>
      <c r="P65526" s="24"/>
      <c r="Q65526" s="57"/>
      <c r="R65526" s="57"/>
      <c r="S65526" s="57"/>
      <c r="T65526" s="24"/>
      <c r="U65526" s="24"/>
      <c r="V65526" s="24"/>
      <c r="W65526" s="24"/>
      <c r="X65526" s="1"/>
    </row>
    <row r="65527" spans="1:24" ht="23.25">
      <c r="A65527" s="1"/>
      <c r="B65527" s="58"/>
      <c r="C65527" s="58"/>
      <c r="D65527" s="58"/>
      <c r="E65527" s="58"/>
      <c r="F65527" s="58"/>
      <c r="G65527" s="58"/>
      <c r="H65527" s="58"/>
      <c r="I65527" s="51"/>
      <c r="J65527" s="52"/>
      <c r="K65527" s="53"/>
      <c r="L65527" s="57"/>
      <c r="M65527" s="24"/>
      <c r="N65527" s="57"/>
      <c r="O65527" s="24"/>
      <c r="P65527" s="24"/>
      <c r="Q65527" s="57"/>
      <c r="R65527" s="57"/>
      <c r="S65527" s="57"/>
      <c r="T65527" s="24"/>
      <c r="U65527" s="24"/>
      <c r="V65527" s="24"/>
      <c r="W65527" s="24"/>
      <c r="X65527" s="1"/>
    </row>
    <row r="65528" spans="1:24" ht="23.25">
      <c r="A65528" s="1"/>
      <c r="B65528" s="58"/>
      <c r="C65528" s="59"/>
      <c r="D65528" s="59"/>
      <c r="E65528" s="59"/>
      <c r="F65528" s="59"/>
      <c r="G65528" s="59"/>
      <c r="H65528" s="59"/>
      <c r="I65528" s="52"/>
      <c r="J65528" s="52"/>
      <c r="K65528" s="53"/>
      <c r="L65528" s="22"/>
      <c r="M65528" s="22"/>
      <c r="N65528" s="22"/>
      <c r="O65528" s="22"/>
      <c r="P65528" s="22"/>
      <c r="Q65528" s="22"/>
      <c r="R65528" s="22"/>
      <c r="S65528" s="22"/>
      <c r="T65528" s="22"/>
      <c r="U65528" s="22"/>
      <c r="V65528" s="22"/>
      <c r="W65528" s="22"/>
      <c r="X65528" s="1"/>
    </row>
    <row r="65529" spans="1:24" ht="23.25">
      <c r="A65529" s="1"/>
      <c r="B65529" s="58"/>
      <c r="C65529" s="58"/>
      <c r="D65529" s="58"/>
      <c r="E65529" s="58"/>
      <c r="F65529" s="58"/>
      <c r="G65529" s="58"/>
      <c r="H65529" s="58"/>
      <c r="I65529" s="51"/>
      <c r="J65529" s="52"/>
      <c r="K65529" s="53"/>
      <c r="L65529" s="57"/>
      <c r="M65529" s="24"/>
      <c r="N65529" s="57"/>
      <c r="O65529" s="24"/>
      <c r="P65529" s="24"/>
      <c r="Q65529" s="57"/>
      <c r="R65529" s="57"/>
      <c r="S65529" s="57"/>
      <c r="T65529" s="24"/>
      <c r="U65529" s="24"/>
      <c r="V65529" s="24"/>
      <c r="W65529" s="24"/>
      <c r="X65529" s="1"/>
    </row>
    <row r="65530" spans="1:24" ht="23.25">
      <c r="A65530" s="1"/>
      <c r="B65530" s="58"/>
      <c r="C65530" s="58"/>
      <c r="D65530" s="58"/>
      <c r="E65530" s="58"/>
      <c r="F65530" s="58"/>
      <c r="G65530" s="58"/>
      <c r="H65530" s="58"/>
      <c r="I65530" s="51"/>
      <c r="J65530" s="52"/>
      <c r="K65530" s="53"/>
      <c r="L65530" s="57"/>
      <c r="M65530" s="24"/>
      <c r="N65530" s="57"/>
      <c r="O65530" s="24"/>
      <c r="P65530" s="24"/>
      <c r="Q65530" s="57"/>
      <c r="R65530" s="57"/>
      <c r="S65530" s="57"/>
      <c r="T65530" s="24"/>
      <c r="U65530" s="24"/>
      <c r="V65530" s="24"/>
      <c r="W65530" s="24"/>
      <c r="X65530" s="1"/>
    </row>
    <row r="65531" spans="1:24" ht="23.25">
      <c r="A65531" s="1"/>
      <c r="B65531" s="58"/>
      <c r="C65531" s="58"/>
      <c r="D65531" s="58"/>
      <c r="E65531" s="58"/>
      <c r="F65531" s="58"/>
      <c r="G65531" s="58"/>
      <c r="H65531" s="58"/>
      <c r="I65531" s="51"/>
      <c r="J65531" s="52"/>
      <c r="K65531" s="53"/>
      <c r="L65531" s="57"/>
      <c r="M65531" s="24"/>
      <c r="N65531" s="57"/>
      <c r="O65531" s="24"/>
      <c r="P65531" s="24"/>
      <c r="Q65531" s="57"/>
      <c r="R65531" s="57"/>
      <c r="S65531" s="57"/>
      <c r="T65531" s="24"/>
      <c r="U65531" s="24"/>
      <c r="V65531" s="24"/>
      <c r="W65531" s="24"/>
      <c r="X65531" s="1"/>
    </row>
    <row r="65532" spans="1:24" ht="23.25">
      <c r="A65532" s="1"/>
      <c r="B65532" s="58"/>
      <c r="C65532" s="58"/>
      <c r="D65532" s="58"/>
      <c r="E65532" s="58"/>
      <c r="F65532" s="58"/>
      <c r="G65532" s="58"/>
      <c r="H65532" s="58"/>
      <c r="I65532" s="51"/>
      <c r="J65532" s="52"/>
      <c r="K65532" s="53"/>
      <c r="L65532" s="57"/>
      <c r="M65532" s="24"/>
      <c r="N65532" s="57"/>
      <c r="O65532" s="24"/>
      <c r="P65532" s="24"/>
      <c r="Q65532" s="57"/>
      <c r="R65532" s="57"/>
      <c r="S65532" s="57"/>
      <c r="T65532" s="24"/>
      <c r="U65532" s="24"/>
      <c r="V65532" s="24"/>
      <c r="W65532" s="24"/>
      <c r="X65532" s="1"/>
    </row>
    <row r="65533" spans="1:24" ht="23.25">
      <c r="A65533" s="1"/>
      <c r="B65533" s="58"/>
      <c r="C65533" s="58"/>
      <c r="D65533" s="58"/>
      <c r="E65533" s="58"/>
      <c r="F65533" s="58"/>
      <c r="G65533" s="58"/>
      <c r="H65533" s="58"/>
      <c r="I65533" s="51"/>
      <c r="J65533" s="52"/>
      <c r="K65533" s="53"/>
      <c r="L65533" s="57"/>
      <c r="M65533" s="24"/>
      <c r="N65533" s="57"/>
      <c r="O65533" s="24"/>
      <c r="P65533" s="24"/>
      <c r="Q65533" s="57"/>
      <c r="R65533" s="57"/>
      <c r="S65533" s="57"/>
      <c r="T65533" s="24"/>
      <c r="U65533" s="24"/>
      <c r="V65533" s="24"/>
      <c r="W65533" s="24"/>
      <c r="X65533" s="1"/>
    </row>
    <row r="65534" spans="1:24" ht="23.25">
      <c r="A65534" s="1"/>
      <c r="B65534" s="58"/>
      <c r="C65534" s="58"/>
      <c r="D65534" s="58"/>
      <c r="E65534" s="58"/>
      <c r="F65534" s="58"/>
      <c r="G65534" s="58"/>
      <c r="H65534" s="58"/>
      <c r="I65534" s="51"/>
      <c r="J65534" s="52"/>
      <c r="K65534" s="53"/>
      <c r="L65534" s="57"/>
      <c r="M65534" s="24"/>
      <c r="N65534" s="57"/>
      <c r="O65534" s="24"/>
      <c r="P65534" s="24"/>
      <c r="Q65534" s="57"/>
      <c r="R65534" s="57"/>
      <c r="S65534" s="57"/>
      <c r="T65534" s="24"/>
      <c r="U65534" s="24"/>
      <c r="V65534" s="24"/>
      <c r="W65534" s="24"/>
      <c r="X65534" s="1"/>
    </row>
    <row r="65535" spans="1:24" ht="23.25">
      <c r="A65535" s="1"/>
      <c r="B65535" s="68"/>
      <c r="C65535" s="68"/>
      <c r="D65535" s="68"/>
      <c r="E65535" s="68"/>
      <c r="F65535" s="68"/>
      <c r="G65535" s="68"/>
      <c r="H65535" s="68"/>
      <c r="I65535" s="61"/>
      <c r="J65535" s="62"/>
      <c r="K65535" s="63"/>
      <c r="L65535" s="64"/>
      <c r="M65535" s="65"/>
      <c r="N65535" s="64"/>
      <c r="O65535" s="65"/>
      <c r="P65535" s="65"/>
      <c r="Q65535" s="64"/>
      <c r="R65535" s="64"/>
      <c r="S65535" s="64"/>
      <c r="T65535" s="65"/>
      <c r="U65535" s="65"/>
      <c r="V65535" s="65"/>
      <c r="W65535" s="65"/>
      <c r="X65535" s="1"/>
    </row>
    <row r="65536" spans="1:24" ht="23.25">
      <c r="A65536" s="69" t="s">
        <v>39</v>
      </c>
      <c r="B65536" s="69"/>
      <c r="C65536" s="69"/>
      <c r="D65536" s="69"/>
      <c r="E65536" s="69"/>
      <c r="F65536" s="69"/>
      <c r="G65536" s="69"/>
      <c r="H65536" s="70"/>
      <c r="I65536" s="69"/>
      <c r="J65536" s="69"/>
      <c r="K65536" s="69"/>
      <c r="L65536" s="71"/>
      <c r="M65536" s="71"/>
      <c r="N65536" s="71"/>
      <c r="O65536" s="71"/>
      <c r="P65536" s="71"/>
      <c r="Q65536" s="71"/>
      <c r="R65536" s="71"/>
      <c r="S65536" s="71"/>
      <c r="T65536" s="71"/>
      <c r="U65536" s="71"/>
      <c r="V65536" s="71"/>
      <c r="W65536" s="71"/>
      <c r="X65536" s="69" t="s">
        <v>39</v>
      </c>
    </row>
  </sheetData>
  <printOptions horizontalCentered="1" verticalCentered="1"/>
  <pageMargins left="0.75" right="0.75" top="1" bottom="1" header="0" footer="0"/>
  <pageSetup horizontalDpi="600" verticalDpi="600" orientation="landscape" scale="25" r:id="rId3"/>
  <rowBreaks count="3" manualBreakCount="3">
    <brk id="90" max="255" man="1"/>
    <brk id="180" max="255" man="1"/>
    <brk id="27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2002-05-27T23:34:16Z</cp:lastPrinted>
  <dcterms:created xsi:type="dcterms:W3CDTF">2001-11-13T16:33:40Z</dcterms:created>
  <dcterms:modified xsi:type="dcterms:W3CDTF">2002-06-07T02:20:04Z</dcterms:modified>
  <cp:category/>
  <cp:version/>
  <cp:contentType/>
  <cp:contentStatus/>
</cp:coreProperties>
</file>