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'Hoja1'!$A$1:$Z$675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<sst xmlns="http://schemas.openxmlformats.org/spreadsheetml/2006/main" count="1256" uniqueCount="187">
  <si>
    <t>CUENTA DE LA HACIENDA PÚBLICA FEDERAL DE 2001</t>
  </si>
  <si>
    <t>EJERCICIO PROGRAMÁTICO ECONÓMICO DEL GASTO DEVENGADO DEL GOBIERNO FEDERAL</t>
  </si>
  <si>
    <t>(Miles de pesos con un decimal)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</si>
  <si>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</si>
  <si>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</si>
  <si>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</si>
  <si>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</si>
  <si>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</si>
  <si>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</si>
  <si>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</si>
  <si>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</si>
  <si>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</si>
  <si>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</si>
  <si>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</si>
  <si>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</si>
  <si>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</si>
  <si>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</si>
  <si>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</si>
  <si>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</si>
  <si>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</si>
  <si>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</si>
  <si>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</si>
  <si>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</si>
  <si>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</si>
  <si>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</si>
  <si>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</si>
  <si>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</si>
  <si>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</si>
  <si>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</si>
  <si>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</si>
  <si>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</si>
  <si>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</si>
  <si>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</si>
  <si>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</si>
  <si>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</si>
  <si>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</si>
  <si>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</si>
  <si>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</si>
  <si>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</si>
  <si>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</si>
  <si>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</si>
  <si>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</si>
  <si>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 xml:space="preserve"> D E P E N D E N C I A  :  SECRETARÍA DE MARINA</t>
  </si>
  <si>
    <t>TOTAL ORIGINAL</t>
  </si>
  <si>
    <t>PORCENTAJE DE EJERCICIO EJER/ORIG</t>
  </si>
  <si>
    <t xml:space="preserve">PORCENTAJE DE EJERCICIO EJER/MODIF </t>
  </si>
  <si>
    <t>05</t>
  </si>
  <si>
    <t>SOBERANÍA DEL TERRITORIO NACIONAL</t>
  </si>
  <si>
    <t>Original</t>
  </si>
  <si>
    <t>Modificado</t>
  </si>
  <si>
    <t>Ejercido</t>
  </si>
  <si>
    <t>Porcentaje de Ejercicio Ejer/Orig</t>
  </si>
  <si>
    <t xml:space="preserve">Porcentaje de Ejercicio Ejer/Modif </t>
  </si>
  <si>
    <t>000</t>
  </si>
  <si>
    <t>Programa Normal de Operación</t>
  </si>
  <si>
    <t>101</t>
  </si>
  <si>
    <t>N000</t>
  </si>
  <si>
    <t>100</t>
  </si>
  <si>
    <t>Secretaría</t>
  </si>
  <si>
    <t>110</t>
  </si>
  <si>
    <t>Inspección y Contraloría General de Marina</t>
  </si>
  <si>
    <t>111</t>
  </si>
  <si>
    <t>Junta de Almirantes</t>
  </si>
  <si>
    <t>112</t>
  </si>
  <si>
    <t>Junta Naval</t>
  </si>
  <si>
    <t>117</t>
  </si>
  <si>
    <t>Dirección General de Asuntos Jurídicos</t>
  </si>
  <si>
    <t>200</t>
  </si>
  <si>
    <t>Subsecretaría</t>
  </si>
  <si>
    <t>113</t>
  </si>
  <si>
    <t>701</t>
  </si>
  <si>
    <t>financieros</t>
  </si>
  <si>
    <t>300</t>
  </si>
  <si>
    <t>Oficialía Mayor</t>
  </si>
  <si>
    <t>310</t>
  </si>
  <si>
    <t>311</t>
  </si>
  <si>
    <t>Dirección General de Personal</t>
  </si>
  <si>
    <t>312</t>
  </si>
  <si>
    <t xml:space="preserve">Dirección General de Administración </t>
  </si>
  <si>
    <t>313</t>
  </si>
  <si>
    <t>015</t>
  </si>
  <si>
    <t>Programa de Seguridad Pública</t>
  </si>
  <si>
    <t>415</t>
  </si>
  <si>
    <t>Defender el territorio y mares nacionales</t>
  </si>
  <si>
    <t>Estado Mayor General de la Armada</t>
  </si>
  <si>
    <t>115</t>
  </si>
  <si>
    <t>019</t>
  </si>
  <si>
    <t>Fomento de la Investigación Científica y</t>
  </si>
  <si>
    <t>Tecnológica</t>
  </si>
  <si>
    <t>433</t>
  </si>
  <si>
    <t>212</t>
  </si>
  <si>
    <t>Dirección General de Oceanografía Naval</t>
  </si>
  <si>
    <t>I003</t>
  </si>
  <si>
    <t>I004</t>
  </si>
  <si>
    <t>035</t>
  </si>
  <si>
    <t>114</t>
  </si>
  <si>
    <t>Cuartel General de la Armada</t>
  </si>
  <si>
    <t xml:space="preserve">Regiones y Fuerzas Navales </t>
  </si>
  <si>
    <t>118</t>
  </si>
  <si>
    <t>Dirección General de Educación Naval</t>
  </si>
  <si>
    <t>119</t>
  </si>
  <si>
    <t>Dirección General de Sanidad Naval</t>
  </si>
  <si>
    <t>120</t>
  </si>
  <si>
    <t>Dirección General de Seguridad Social</t>
  </si>
  <si>
    <t>121</t>
  </si>
  <si>
    <t>Dirección General de Armas Navales</t>
  </si>
  <si>
    <t>437</t>
  </si>
  <si>
    <t>Desarrollar y construir infraestructura básica</t>
  </si>
  <si>
    <t>210</t>
  </si>
  <si>
    <t>Dirección General de Instalaciones</t>
  </si>
  <si>
    <t>211</t>
  </si>
  <si>
    <t>216</t>
  </si>
  <si>
    <t>438</t>
  </si>
  <si>
    <t>Proyecto de Modernización de Equipos VHF</t>
  </si>
  <si>
    <t>116</t>
  </si>
  <si>
    <t>Dirección General de Comunicaciones e</t>
  </si>
  <si>
    <t>Informática</t>
  </si>
  <si>
    <t>213</t>
  </si>
  <si>
    <t>214</t>
  </si>
  <si>
    <t>Unidad de Historia y Cultura Naval</t>
  </si>
  <si>
    <t>215</t>
  </si>
  <si>
    <t>Unidad de Dragado</t>
  </si>
  <si>
    <t>314</t>
  </si>
  <si>
    <t>Unidad de Conservación y Mantenimiento</t>
  </si>
  <si>
    <t>504</t>
  </si>
  <si>
    <t>Fabricar equipo de seguridad</t>
  </si>
  <si>
    <t>315</t>
  </si>
  <si>
    <t>Unidad de Vestuario y Equipo</t>
  </si>
  <si>
    <t>036</t>
  </si>
  <si>
    <t>I002</t>
  </si>
  <si>
    <t>Holzinger 2000 para la Armada de México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</si>
  <si>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</si>
  <si>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</si>
  <si>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</si>
  <si>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</si>
  <si>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 </t>
  </si>
  <si>
    <t>1/ En las columnas de Servicios Personales, Materiales y Suministros, Servicios Generales y Bienes Muebles e Inmuebles se excluyen 70 806.3, 185 131.0, 122 711.8 y 512 066.7 miles de pesos, respectivamente, que se reportan en la columna de Obra Pública.</t>
  </si>
  <si>
    <t>2/ En las columnas de Servicios Personales, Materiales y Suministros, Servicios Generales y Bienes Muebles e Inmuebles se excluyen 70 806.3, 185 131.0, 122 711.8 y 512 066.6 miles de pesos, respectivamente, que se reportan en la columna de Obra Pública.</t>
  </si>
  <si>
    <t>TOTAL MODIFICADO 1/</t>
  </si>
  <si>
    <t>TOTAL EJERCIDO 2/</t>
  </si>
  <si>
    <t>Estado Mayor General de la Armada 3/</t>
  </si>
  <si>
    <t>Dirección General de Oceanografía Naval 3/</t>
  </si>
  <si>
    <t>Dirección General de Servicios 3/</t>
  </si>
  <si>
    <t>Dirección General de Administración 3/</t>
  </si>
  <si>
    <t>Diseñar políticas públicas y las estrategias pa-</t>
  </si>
  <si>
    <t>ra su implantación</t>
  </si>
  <si>
    <t>Actividad institucional no asociada a proyectos</t>
  </si>
  <si>
    <t>Administrar  recursos  humanos,  materiales  y</t>
  </si>
  <si>
    <t>Dirección General  de  Recursos Materiales y</t>
  </si>
  <si>
    <t>Dirección General  de  Programación, Organi-</t>
  </si>
  <si>
    <t>zación y Presupuesto</t>
  </si>
  <si>
    <t>Regiones y Fuerzas Navales 3/</t>
  </si>
  <si>
    <t>Llevar a cabo la investigación científica y tec-</t>
  </si>
  <si>
    <t>nológica</t>
  </si>
  <si>
    <t>Proyecto de Modernización de Equipos VHF 3/</t>
  </si>
  <si>
    <t>Proyecto Integrado de Comunicaciones Nava-</t>
  </si>
  <si>
    <t>les, Redes de Cómputo y Red de Mando 3/</t>
  </si>
  <si>
    <t>Programa de Operación de la Armada de Mé-</t>
  </si>
  <si>
    <t>xico</t>
  </si>
  <si>
    <t>Dirección General de Construcción y Manteni-</t>
  </si>
  <si>
    <t>miento Navales 3/</t>
  </si>
  <si>
    <t>Conservar y mantener la infraestructura bási-</t>
  </si>
  <si>
    <t>ca</t>
  </si>
  <si>
    <t>Dirección General de Comunicaciones e Infor-</t>
  </si>
  <si>
    <t>mática</t>
  </si>
  <si>
    <t xml:space="preserve">les, Redes de Cómputo y Red de Mando </t>
  </si>
  <si>
    <t>miento Navales</t>
  </si>
  <si>
    <t>Dirección General  de Recuperación de Mate-</t>
  </si>
  <si>
    <t>riales</t>
  </si>
  <si>
    <t>Programa Permanente de Sustitución de Uni-</t>
  </si>
  <si>
    <t>dades Navales</t>
  </si>
  <si>
    <t>Proyecto  de  Construcción  de  Buques Clase</t>
  </si>
  <si>
    <t>HOJA   5   DE   15</t>
  </si>
  <si>
    <t>3/ Estas categorías presupuestarias fueron incluidas durante el ejercicio 2001 debido a la reestructuración orgánica.</t>
  </si>
  <si>
    <t>HOJA   15   DE   15   .</t>
  </si>
  <si>
    <t>HOJA   14   DE   15   .</t>
  </si>
  <si>
    <t>HOJA   13   DE   15   .</t>
  </si>
  <si>
    <t>HOJA   12   DE   15   .</t>
  </si>
  <si>
    <t>HOJA   11   DE   15   .</t>
  </si>
  <si>
    <t>HOJA   10   DE   15   .</t>
  </si>
  <si>
    <t>HOJA   9   DE   15   .</t>
  </si>
  <si>
    <t>HOJA   8   DE   15   .</t>
  </si>
  <si>
    <t>HOJA   7   DE   15   .</t>
  </si>
  <si>
    <t>HOJA   6   DE   15   .</t>
  </si>
  <si>
    <t>HOJA   4   DE   15   .</t>
  </si>
  <si>
    <t>HOJA   3   DE   15   .</t>
  </si>
  <si>
    <t>HOJA   2   DE   15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</si>
</sst>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3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4</v>
      </c>
      <c r="M7" s="15"/>
      <c r="N7" s="15"/>
      <c r="O7" s="15"/>
      <c r="P7" s="15"/>
      <c r="Q7" s="15"/>
      <c r="R7" s="16" t="s">
        <v>5</v>
      </c>
      <c r="S7" s="15"/>
      <c r="T7" s="15"/>
      <c r="U7" s="15"/>
      <c r="V7" s="17"/>
      <c r="W7" s="15" t="s">
        <v>6</v>
      </c>
      <c r="X7" s="15"/>
      <c r="Y7" s="18"/>
      <c r="Z7" s="1"/>
    </row>
    <row r="8" spans="1:26" ht="23.25">
      <c r="A8" s="1"/>
      <c r="B8" s="19" t="s">
        <v>7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8</v>
      </c>
      <c r="P8" s="29"/>
      <c r="Q8" s="30"/>
      <c r="R8" s="31" t="s">
        <v>8</v>
      </c>
      <c r="S8" s="32" t="s">
        <v>9</v>
      </c>
      <c r="T8" s="25"/>
      <c r="U8" s="33" t="s">
        <v>10</v>
      </c>
      <c r="V8" s="30"/>
      <c r="W8" s="30"/>
      <c r="X8" s="34" t="s">
        <v>11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12</v>
      </c>
      <c r="K9" s="24"/>
      <c r="L9" s="39" t="s">
        <v>13</v>
      </c>
      <c r="M9" s="40" t="s">
        <v>14</v>
      </c>
      <c r="N9" s="32" t="s">
        <v>13</v>
      </c>
      <c r="O9" s="39" t="s">
        <v>15</v>
      </c>
      <c r="P9" s="29" t="s">
        <v>16</v>
      </c>
      <c r="Q9" s="26"/>
      <c r="R9" s="41" t="s">
        <v>15</v>
      </c>
      <c r="S9" s="40" t="s">
        <v>17</v>
      </c>
      <c r="T9" s="39" t="s">
        <v>18</v>
      </c>
      <c r="U9" s="33" t="s">
        <v>19</v>
      </c>
      <c r="V9" s="30"/>
      <c r="W9" s="30"/>
      <c r="X9" s="30"/>
      <c r="Y9" s="40"/>
      <c r="Z9" s="1"/>
    </row>
    <row r="10" spans="1:26" ht="23.25">
      <c r="A10" s="1"/>
      <c r="B10" s="36" t="s">
        <v>20</v>
      </c>
      <c r="C10" s="36" t="s">
        <v>21</v>
      </c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22"/>
      <c r="J10" s="42"/>
      <c r="K10" s="24"/>
      <c r="L10" s="39" t="s">
        <v>27</v>
      </c>
      <c r="M10" s="40" t="s">
        <v>28</v>
      </c>
      <c r="N10" s="32" t="s">
        <v>29</v>
      </c>
      <c r="O10" s="39" t="s">
        <v>30</v>
      </c>
      <c r="P10" s="29" t="s">
        <v>31</v>
      </c>
      <c r="Q10" s="40" t="s">
        <v>32</v>
      </c>
      <c r="R10" s="41" t="s">
        <v>30</v>
      </c>
      <c r="S10" s="40" t="s">
        <v>33</v>
      </c>
      <c r="T10" s="39" t="s">
        <v>34</v>
      </c>
      <c r="U10" s="33" t="s">
        <v>35</v>
      </c>
      <c r="V10" s="29" t="s">
        <v>32</v>
      </c>
      <c r="W10" s="29" t="s">
        <v>36</v>
      </c>
      <c r="X10" s="29" t="s">
        <v>37</v>
      </c>
      <c r="Y10" s="40" t="s">
        <v>38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52"/>
      <c r="C12" s="52"/>
      <c r="D12" s="52"/>
      <c r="E12" s="52"/>
      <c r="F12" s="52"/>
      <c r="G12" s="52"/>
      <c r="H12" s="52"/>
      <c r="I12" s="53"/>
      <c r="J12" s="73" t="s">
        <v>43</v>
      </c>
      <c r="K12" s="74"/>
      <c r="L12" s="75">
        <f>SUM(L19)</f>
        <v>5463395.2</v>
      </c>
      <c r="M12" s="76">
        <f>SUM(M19)</f>
        <v>1434712.2</v>
      </c>
      <c r="N12" s="77">
        <f>SUM(N19)</f>
        <v>517069.1</v>
      </c>
      <c r="O12" s="78">
        <f>SUM(O19)</f>
        <v>0</v>
      </c>
      <c r="P12" s="79">
        <f>SUM(P19)</f>
        <v>14723.5</v>
      </c>
      <c r="Q12" s="79">
        <f>SUM(L12:P12)</f>
        <v>7429900</v>
      </c>
      <c r="R12" s="76"/>
      <c r="S12" s="77">
        <f aca="true" t="shared" si="0" ref="S12:T14">SUM(S19)</f>
        <v>632300</v>
      </c>
      <c r="T12" s="75">
        <f t="shared" si="0"/>
        <v>811200</v>
      </c>
      <c r="U12" s="80"/>
      <c r="V12" s="79">
        <f>SUM(R12:U12)</f>
        <v>1443500</v>
      </c>
      <c r="W12" s="79">
        <f>SUM(V12,Q12)</f>
        <v>8873400</v>
      </c>
      <c r="X12" s="79">
        <f>SUM(Q12/W12*100)</f>
        <v>83.73227849527802</v>
      </c>
      <c r="Y12" s="76">
        <f>SUM(V12/W12*100)</f>
        <v>16.267721504721976</v>
      </c>
      <c r="Z12" s="81"/>
    </row>
    <row r="13" spans="1:26" ht="23.25">
      <c r="A13" s="1"/>
      <c r="B13" s="85"/>
      <c r="C13" s="85"/>
      <c r="D13" s="85"/>
      <c r="E13" s="85"/>
      <c r="F13" s="85"/>
      <c r="G13" s="85"/>
      <c r="H13" s="85"/>
      <c r="I13" s="53"/>
      <c r="J13" s="82" t="s">
        <v>138</v>
      </c>
      <c r="K13" s="83"/>
      <c r="L13" s="84">
        <f aca="true" t="shared" si="1" ref="L13:P14">SUM(L20)</f>
        <v>5059547.299999999</v>
      </c>
      <c r="M13" s="84">
        <f t="shared" si="1"/>
        <v>1417885.5999999999</v>
      </c>
      <c r="N13" s="84">
        <f t="shared" si="1"/>
        <v>731427.1</v>
      </c>
      <c r="O13" s="84">
        <f t="shared" si="1"/>
        <v>0</v>
      </c>
      <c r="P13" s="84">
        <f t="shared" si="1"/>
        <v>11348.400000000001</v>
      </c>
      <c r="Q13" s="84">
        <f>SUM(L13:P13)</f>
        <v>7220208.3999999985</v>
      </c>
      <c r="R13" s="84"/>
      <c r="S13" s="84">
        <f t="shared" si="0"/>
        <v>630188.1000000001</v>
      </c>
      <c r="T13" s="84">
        <f t="shared" si="0"/>
        <v>1012763.3</v>
      </c>
      <c r="U13" s="84"/>
      <c r="V13" s="84">
        <f>SUM(R13:U13)</f>
        <v>1642951.4000000001</v>
      </c>
      <c r="W13" s="84">
        <f>SUM(V13,Q13)</f>
        <v>8863159.799999999</v>
      </c>
      <c r="X13" s="84">
        <f>SUM(Q13/W13*100)</f>
        <v>81.4631413956905</v>
      </c>
      <c r="Y13" s="84">
        <f>SUM(V13/W13*100)</f>
        <v>18.536858604309497</v>
      </c>
      <c r="Z13" s="75"/>
    </row>
    <row r="14" spans="1:26" ht="23.25">
      <c r="A14" s="1"/>
      <c r="B14" s="85"/>
      <c r="C14" s="85"/>
      <c r="D14" s="85"/>
      <c r="E14" s="85"/>
      <c r="F14" s="85"/>
      <c r="G14" s="85"/>
      <c r="H14" s="85"/>
      <c r="I14" s="53"/>
      <c r="J14" s="82" t="s">
        <v>139</v>
      </c>
      <c r="K14" s="83"/>
      <c r="L14" s="84">
        <f t="shared" si="1"/>
        <v>5049021.799999999</v>
      </c>
      <c r="M14" s="84">
        <f t="shared" si="1"/>
        <v>1417885.5999999999</v>
      </c>
      <c r="N14" s="84">
        <f t="shared" si="1"/>
        <v>731427.1</v>
      </c>
      <c r="O14" s="84">
        <f t="shared" si="1"/>
        <v>0</v>
      </c>
      <c r="P14" s="84">
        <f t="shared" si="1"/>
        <v>11184.7</v>
      </c>
      <c r="Q14" s="84">
        <f>SUM(L14:P14)</f>
        <v>7209519.199999998</v>
      </c>
      <c r="R14" s="84"/>
      <c r="S14" s="84">
        <f t="shared" si="0"/>
        <v>630187.9</v>
      </c>
      <c r="T14" s="84">
        <f t="shared" si="0"/>
        <v>1012763.2</v>
      </c>
      <c r="U14" s="84"/>
      <c r="V14" s="76">
        <f>SUM(R14:U14)</f>
        <v>1642951.1</v>
      </c>
      <c r="W14" s="76">
        <f>SUM(V14,Q14)</f>
        <v>8852470.299999999</v>
      </c>
      <c r="X14" s="76">
        <f>SUM(Q14/W14*100)</f>
        <v>81.44076123022971</v>
      </c>
      <c r="Y14" s="76">
        <f>SUM(V14/W14*100)</f>
        <v>18.55923876977029</v>
      </c>
      <c r="Z14" s="75"/>
    </row>
    <row r="15" spans="1:26" ht="23.25">
      <c r="A15" s="1"/>
      <c r="B15" s="85"/>
      <c r="C15" s="85"/>
      <c r="D15" s="85"/>
      <c r="E15" s="85"/>
      <c r="F15" s="85"/>
      <c r="G15" s="85"/>
      <c r="H15" s="85"/>
      <c r="I15" s="53"/>
      <c r="J15" s="82" t="s">
        <v>44</v>
      </c>
      <c r="K15" s="83"/>
      <c r="L15" s="84">
        <f>+L14/L12*100</f>
        <v>92.41545989570731</v>
      </c>
      <c r="M15" s="84">
        <f>+M14/M12*100</f>
        <v>98.82717941619231</v>
      </c>
      <c r="N15" s="84">
        <f>+N14/N12*100</f>
        <v>141.45635467290543</v>
      </c>
      <c r="O15" s="84"/>
      <c r="P15" s="84">
        <f>+P14/P12*100</f>
        <v>75.96495398512583</v>
      </c>
      <c r="Q15" s="84">
        <f>+Q14/Q12*100</f>
        <v>97.03386586629696</v>
      </c>
      <c r="R15" s="84"/>
      <c r="S15" s="84">
        <f>+S14/S12*100</f>
        <v>99.66596552269492</v>
      </c>
      <c r="T15" s="84">
        <f>+T14/T12*100</f>
        <v>124.8475345167653</v>
      </c>
      <c r="U15" s="84"/>
      <c r="V15" s="76">
        <f>+V14/V12*100</f>
        <v>113.81718739175615</v>
      </c>
      <c r="W15" s="76">
        <f>+W14/W12*100</f>
        <v>99.76412987130074</v>
      </c>
      <c r="X15" s="76"/>
      <c r="Y15" s="76"/>
      <c r="Z15" s="75"/>
    </row>
    <row r="16" spans="1:26" ht="23.25">
      <c r="A16" s="1"/>
      <c r="B16" s="85"/>
      <c r="C16" s="85"/>
      <c r="D16" s="85"/>
      <c r="E16" s="85"/>
      <c r="F16" s="85"/>
      <c r="G16" s="85"/>
      <c r="H16" s="85"/>
      <c r="I16" s="53"/>
      <c r="J16" s="82" t="s">
        <v>45</v>
      </c>
      <c r="K16" s="83"/>
      <c r="L16" s="84">
        <f>+L14/L13*100</f>
        <v>99.79196755409323</v>
      </c>
      <c r="M16" s="84">
        <f>+M14/M13*100</f>
        <v>100</v>
      </c>
      <c r="N16" s="84">
        <f>+N14/N13*100</f>
        <v>100</v>
      </c>
      <c r="O16" s="84"/>
      <c r="P16" s="84">
        <f>+P14/P13*100</f>
        <v>98.55750590391597</v>
      </c>
      <c r="Q16" s="84">
        <f>+Q14/Q13*100</f>
        <v>99.85195441173138</v>
      </c>
      <c r="R16" s="84"/>
      <c r="S16" s="84">
        <f>+S14/S13*100</f>
        <v>99.99996826344388</v>
      </c>
      <c r="T16" s="84">
        <f>+T14/T13*100</f>
        <v>99.99999012602451</v>
      </c>
      <c r="U16" s="84"/>
      <c r="V16" s="76">
        <f>+V14/V13*100</f>
        <v>99.99998174017807</v>
      </c>
      <c r="W16" s="76">
        <f>+W14/W13*100</f>
        <v>99.87939402830128</v>
      </c>
      <c r="X16" s="76"/>
      <c r="Y16" s="76"/>
      <c r="Z16" s="75"/>
    </row>
    <row r="17" spans="1:26" ht="23.25">
      <c r="A17" s="1"/>
      <c r="B17" s="85"/>
      <c r="C17" s="85"/>
      <c r="D17" s="85"/>
      <c r="E17" s="85"/>
      <c r="F17" s="85"/>
      <c r="G17" s="85"/>
      <c r="H17" s="85"/>
      <c r="I17" s="53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26"/>
      <c r="W17" s="26"/>
      <c r="X17" s="26"/>
      <c r="Y17" s="26"/>
      <c r="Z17" s="25"/>
    </row>
    <row r="18" spans="1:26" ht="23.25">
      <c r="A18" s="1"/>
      <c r="B18" s="85" t="s">
        <v>46</v>
      </c>
      <c r="C18" s="85"/>
      <c r="D18" s="85"/>
      <c r="E18" s="85"/>
      <c r="F18" s="85"/>
      <c r="G18" s="85"/>
      <c r="H18" s="85"/>
      <c r="I18" s="53"/>
      <c r="J18" s="58" t="s">
        <v>47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26"/>
      <c r="W18" s="26"/>
      <c r="X18" s="26"/>
      <c r="Y18" s="26"/>
      <c r="Z18" s="25"/>
    </row>
    <row r="19" spans="1:26" ht="23.25">
      <c r="A19" s="1"/>
      <c r="B19" s="85"/>
      <c r="C19" s="85"/>
      <c r="D19" s="85"/>
      <c r="E19" s="85"/>
      <c r="F19" s="85"/>
      <c r="G19" s="85"/>
      <c r="H19" s="85"/>
      <c r="I19" s="53"/>
      <c r="J19" s="58" t="s">
        <v>131</v>
      </c>
      <c r="K19" s="59"/>
      <c r="L19" s="60">
        <f aca="true" t="shared" si="2" ref="L19:P21">SUM(L26,L174,L218,L295,L605)</f>
        <v>5463395.2</v>
      </c>
      <c r="M19" s="60">
        <f t="shared" si="2"/>
        <v>1434712.2</v>
      </c>
      <c r="N19" s="60">
        <f t="shared" si="2"/>
        <v>517069.1</v>
      </c>
      <c r="O19" s="60">
        <f t="shared" si="2"/>
        <v>0</v>
      </c>
      <c r="P19" s="60">
        <f t="shared" si="2"/>
        <v>14723.5</v>
      </c>
      <c r="Q19" s="60">
        <f>SUM(L19:P19)</f>
        <v>7429900</v>
      </c>
      <c r="R19" s="60"/>
      <c r="S19" s="60">
        <f aca="true" t="shared" si="3" ref="S19:T21">SUM(S26,S174,S218,S295,S605)</f>
        <v>632300</v>
      </c>
      <c r="T19" s="60">
        <f t="shared" si="3"/>
        <v>811200</v>
      </c>
      <c r="U19" s="60"/>
      <c r="V19" s="26">
        <f>SUM(R19:U19)</f>
        <v>1443500</v>
      </c>
      <c r="W19" s="26">
        <f>SUM(V19,Q19)</f>
        <v>8873400</v>
      </c>
      <c r="X19" s="26">
        <f>SUM(Q19/W19*100)</f>
        <v>83.73227849527802</v>
      </c>
      <c r="Y19" s="26">
        <f>SUM(V19/W19*100)</f>
        <v>16.267721504721976</v>
      </c>
      <c r="Z19" s="25"/>
    </row>
    <row r="20" spans="1:26" ht="23.25">
      <c r="A20" s="1"/>
      <c r="B20" s="85"/>
      <c r="C20" s="85"/>
      <c r="D20" s="85"/>
      <c r="E20" s="85"/>
      <c r="F20" s="85"/>
      <c r="G20" s="85"/>
      <c r="H20" s="85"/>
      <c r="I20" s="53"/>
      <c r="J20" s="58" t="s">
        <v>132</v>
      </c>
      <c r="K20" s="59"/>
      <c r="L20" s="60">
        <f t="shared" si="2"/>
        <v>5059547.299999999</v>
      </c>
      <c r="M20" s="60">
        <f t="shared" si="2"/>
        <v>1417885.5999999999</v>
      </c>
      <c r="N20" s="60">
        <f t="shared" si="2"/>
        <v>731427.1</v>
      </c>
      <c r="O20" s="60">
        <f t="shared" si="2"/>
        <v>0</v>
      </c>
      <c r="P20" s="60">
        <f t="shared" si="2"/>
        <v>11348.400000000001</v>
      </c>
      <c r="Q20" s="60">
        <f>SUM(L20:P20)</f>
        <v>7220208.3999999985</v>
      </c>
      <c r="R20" s="60"/>
      <c r="S20" s="60">
        <f t="shared" si="3"/>
        <v>630188.1000000001</v>
      </c>
      <c r="T20" s="60">
        <f t="shared" si="3"/>
        <v>1012763.3</v>
      </c>
      <c r="U20" s="60"/>
      <c r="V20" s="26">
        <f>SUM(R20:U20)</f>
        <v>1642951.4000000001</v>
      </c>
      <c r="W20" s="26">
        <f>SUM(V20,Q20)</f>
        <v>8863159.799999999</v>
      </c>
      <c r="X20" s="26">
        <f>SUM(Q20/W20*100)</f>
        <v>81.4631413956905</v>
      </c>
      <c r="Y20" s="26">
        <f>SUM(V20/W20*100)</f>
        <v>18.536858604309497</v>
      </c>
      <c r="Z20" s="25"/>
    </row>
    <row r="21" spans="1:26" ht="23.25">
      <c r="A21" s="1"/>
      <c r="B21" s="85"/>
      <c r="C21" s="85"/>
      <c r="D21" s="85"/>
      <c r="E21" s="85"/>
      <c r="F21" s="85"/>
      <c r="G21" s="85"/>
      <c r="H21" s="85"/>
      <c r="I21" s="53"/>
      <c r="J21" s="58" t="s">
        <v>133</v>
      </c>
      <c r="K21" s="59"/>
      <c r="L21" s="60">
        <f t="shared" si="2"/>
        <v>5049021.799999999</v>
      </c>
      <c r="M21" s="60">
        <f t="shared" si="2"/>
        <v>1417885.5999999999</v>
      </c>
      <c r="N21" s="60">
        <f t="shared" si="2"/>
        <v>731427.1</v>
      </c>
      <c r="O21" s="60">
        <f t="shared" si="2"/>
        <v>0</v>
      </c>
      <c r="P21" s="60">
        <f t="shared" si="2"/>
        <v>11184.7</v>
      </c>
      <c r="Q21" s="60">
        <f>SUM(L21:P21)</f>
        <v>7209519.199999998</v>
      </c>
      <c r="R21" s="60"/>
      <c r="S21" s="60">
        <f t="shared" si="3"/>
        <v>630187.9</v>
      </c>
      <c r="T21" s="60">
        <f t="shared" si="3"/>
        <v>1012763.2</v>
      </c>
      <c r="U21" s="60"/>
      <c r="V21" s="26">
        <f>SUM(R21:U21)</f>
        <v>1642951.1</v>
      </c>
      <c r="W21" s="26">
        <f>SUM(V21,Q21)</f>
        <v>8852470.299999999</v>
      </c>
      <c r="X21" s="26">
        <f>SUM(Q21/W21*100)</f>
        <v>81.44076123022971</v>
      </c>
      <c r="Y21" s="26">
        <f>SUM(V21/W21*100)</f>
        <v>18.55923876977029</v>
      </c>
      <c r="Z21" s="25"/>
    </row>
    <row r="22" spans="1:26" ht="23.25">
      <c r="A22" s="1"/>
      <c r="B22" s="85"/>
      <c r="C22" s="85"/>
      <c r="D22" s="85"/>
      <c r="E22" s="85"/>
      <c r="F22" s="85"/>
      <c r="G22" s="85"/>
      <c r="H22" s="85"/>
      <c r="I22" s="53"/>
      <c r="J22" s="54" t="s">
        <v>134</v>
      </c>
      <c r="K22" s="55"/>
      <c r="L22" s="60">
        <f>+L21/L19*100</f>
        <v>92.41545989570731</v>
      </c>
      <c r="M22" s="60">
        <f>+M21/M19*100</f>
        <v>98.82717941619231</v>
      </c>
      <c r="N22" s="60">
        <f>+N21/N19*100</f>
        <v>141.45635467290543</v>
      </c>
      <c r="O22" s="60"/>
      <c r="P22" s="60">
        <f>+P21/P19*100</f>
        <v>75.96495398512583</v>
      </c>
      <c r="Q22" s="26">
        <f>+Q21/Q19*100</f>
        <v>97.03386586629696</v>
      </c>
      <c r="R22" s="60"/>
      <c r="S22" s="60">
        <f>+S21/S19*100</f>
        <v>99.66596552269492</v>
      </c>
      <c r="T22" s="60">
        <f>+T21/T19*100</f>
        <v>124.8475345167653</v>
      </c>
      <c r="U22" s="60"/>
      <c r="V22" s="26">
        <f>+V21/V19*100</f>
        <v>113.81718739175615</v>
      </c>
      <c r="W22" s="26">
        <f>+W21/W19*100</f>
        <v>99.76412987130074</v>
      </c>
      <c r="X22" s="26"/>
      <c r="Y22" s="26"/>
      <c r="Z22" s="1"/>
    </row>
    <row r="23" spans="1:26" ht="23.25">
      <c r="A23" s="1"/>
      <c r="B23" s="85"/>
      <c r="C23" s="85"/>
      <c r="D23" s="85"/>
      <c r="E23" s="85"/>
      <c r="F23" s="85"/>
      <c r="G23" s="85"/>
      <c r="H23" s="85"/>
      <c r="I23" s="53"/>
      <c r="J23" s="54" t="s">
        <v>135</v>
      </c>
      <c r="K23" s="55"/>
      <c r="L23" s="60">
        <f>+L21/L20*100</f>
        <v>99.79196755409323</v>
      </c>
      <c r="M23" s="26">
        <f>+M21/M20*100</f>
        <v>100</v>
      </c>
      <c r="N23" s="60">
        <f>+N21/N20*100</f>
        <v>100</v>
      </c>
      <c r="O23" s="60"/>
      <c r="P23" s="26">
        <f>+P21/P20*100</f>
        <v>98.55750590391597</v>
      </c>
      <c r="Q23" s="26">
        <f>+Q21/Q20*100</f>
        <v>99.85195441173138</v>
      </c>
      <c r="R23" s="26"/>
      <c r="S23" s="60">
        <f>+S21/S20*100</f>
        <v>99.99996826344388</v>
      </c>
      <c r="T23" s="60">
        <f>+T21/T20*100</f>
        <v>99.99999012602451</v>
      </c>
      <c r="U23" s="60"/>
      <c r="V23" s="26">
        <f>+V21/V20*100</f>
        <v>99.99998174017807</v>
      </c>
      <c r="W23" s="26">
        <f>+W21/W20*100</f>
        <v>99.87939402830128</v>
      </c>
      <c r="X23" s="26"/>
      <c r="Y23" s="26"/>
      <c r="Z23" s="1"/>
    </row>
    <row r="24" spans="1:26" ht="23.25">
      <c r="A24" s="1"/>
      <c r="B24" s="85"/>
      <c r="C24" s="85"/>
      <c r="D24" s="85"/>
      <c r="E24" s="85"/>
      <c r="F24" s="85"/>
      <c r="G24" s="85"/>
      <c r="H24" s="85"/>
      <c r="I24" s="53"/>
      <c r="J24" s="54"/>
      <c r="K24" s="55"/>
      <c r="L24" s="60"/>
      <c r="M24" s="26"/>
      <c r="N24" s="60"/>
      <c r="O24" s="60"/>
      <c r="P24" s="26"/>
      <c r="Q24" s="26"/>
      <c r="R24" s="26"/>
      <c r="S24" s="60"/>
      <c r="T24" s="60"/>
      <c r="U24" s="60"/>
      <c r="V24" s="26"/>
      <c r="W24" s="26"/>
      <c r="X24" s="26"/>
      <c r="Y24" s="26"/>
      <c r="Z24" s="1"/>
    </row>
    <row r="25" spans="1:26" ht="23.25">
      <c r="A25" s="1"/>
      <c r="B25" s="85"/>
      <c r="C25" s="85"/>
      <c r="D25" s="85"/>
      <c r="E25" s="85" t="s">
        <v>53</v>
      </c>
      <c r="F25" s="85"/>
      <c r="G25" s="85"/>
      <c r="H25" s="85"/>
      <c r="I25" s="53"/>
      <c r="J25" s="54" t="s">
        <v>54</v>
      </c>
      <c r="K25" s="55"/>
      <c r="L25" s="60"/>
      <c r="M25" s="26"/>
      <c r="N25" s="60"/>
      <c r="O25" s="60"/>
      <c r="P25" s="26"/>
      <c r="Q25" s="26"/>
      <c r="R25" s="26"/>
      <c r="S25" s="60"/>
      <c r="T25" s="60"/>
      <c r="U25" s="60"/>
      <c r="V25" s="26"/>
      <c r="W25" s="26"/>
      <c r="X25" s="26"/>
      <c r="Y25" s="26"/>
      <c r="Z25" s="1"/>
    </row>
    <row r="26" spans="1:26" ht="23.25">
      <c r="A26" s="1"/>
      <c r="B26" s="85"/>
      <c r="C26" s="85"/>
      <c r="D26" s="85"/>
      <c r="E26" s="85"/>
      <c r="F26" s="85"/>
      <c r="G26" s="85"/>
      <c r="H26" s="85"/>
      <c r="I26" s="53"/>
      <c r="J26" s="58" t="s">
        <v>131</v>
      </c>
      <c r="K26" s="55"/>
      <c r="L26" s="60">
        <f aca="true" t="shared" si="4" ref="L26:P28">SUM(L34,L114)</f>
        <v>502997.10000000003</v>
      </c>
      <c r="M26" s="26">
        <f t="shared" si="4"/>
        <v>3404.3999999999996</v>
      </c>
      <c r="N26" s="60">
        <f t="shared" si="4"/>
        <v>7108.2</v>
      </c>
      <c r="O26" s="60">
        <f t="shared" si="4"/>
        <v>0</v>
      </c>
      <c r="P26" s="26">
        <f t="shared" si="4"/>
        <v>0</v>
      </c>
      <c r="Q26" s="26">
        <f>SUM(L26:P26)</f>
        <v>513509.70000000007</v>
      </c>
      <c r="R26" s="26"/>
      <c r="S26" s="60">
        <f aca="true" t="shared" si="5" ref="S26:T28">SUM(S34,S114)</f>
        <v>0</v>
      </c>
      <c r="T26" s="60">
        <f t="shared" si="5"/>
        <v>0</v>
      </c>
      <c r="U26" s="60"/>
      <c r="V26" s="26">
        <f>SUM(R26:U26)</f>
        <v>0</v>
      </c>
      <c r="W26" s="26">
        <f>SUM(V26,Q26)</f>
        <v>513509.70000000007</v>
      </c>
      <c r="X26" s="26">
        <f>SUM(Q26/W26*100)</f>
        <v>100</v>
      </c>
      <c r="Y26" s="26">
        <f>SUM(V26/W26*100)</f>
        <v>0</v>
      </c>
      <c r="Z26" s="1"/>
    </row>
    <row r="27" spans="1:26" ht="23.25">
      <c r="A27" s="1"/>
      <c r="B27" s="85"/>
      <c r="C27" s="85"/>
      <c r="D27" s="85"/>
      <c r="E27" s="85"/>
      <c r="F27" s="85"/>
      <c r="G27" s="85"/>
      <c r="H27" s="85"/>
      <c r="I27" s="53"/>
      <c r="J27" s="58" t="s">
        <v>132</v>
      </c>
      <c r="K27" s="55"/>
      <c r="L27" s="60">
        <f t="shared" si="4"/>
        <v>90126.7</v>
      </c>
      <c r="M27" s="26">
        <f t="shared" si="4"/>
        <v>48630.6</v>
      </c>
      <c r="N27" s="60">
        <f t="shared" si="4"/>
        <v>95753.59999999999</v>
      </c>
      <c r="O27" s="60">
        <f t="shared" si="4"/>
        <v>0</v>
      </c>
      <c r="P27" s="26">
        <f t="shared" si="4"/>
        <v>0</v>
      </c>
      <c r="Q27" s="26">
        <f>SUM(L27:P27)</f>
        <v>234510.89999999997</v>
      </c>
      <c r="R27" s="26"/>
      <c r="S27" s="60">
        <f t="shared" si="5"/>
        <v>68503</v>
      </c>
      <c r="T27" s="60">
        <f t="shared" si="5"/>
        <v>0</v>
      </c>
      <c r="U27" s="60"/>
      <c r="V27" s="26">
        <f>SUM(R27:U27)</f>
        <v>68503</v>
      </c>
      <c r="W27" s="26">
        <f>SUM(V27,Q27)</f>
        <v>303013.89999999997</v>
      </c>
      <c r="X27" s="26">
        <f>SUM(Q27/W27*100)</f>
        <v>77.39278627152088</v>
      </c>
      <c r="Y27" s="26">
        <f>SUM(V27/W27*100)</f>
        <v>22.607213728479124</v>
      </c>
      <c r="Z27" s="1"/>
    </row>
    <row r="28" spans="1:26" ht="23.25">
      <c r="A28" s="1"/>
      <c r="B28" s="86"/>
      <c r="C28" s="87"/>
      <c r="D28" s="87"/>
      <c r="E28" s="87"/>
      <c r="F28" s="87"/>
      <c r="G28" s="87"/>
      <c r="H28" s="87"/>
      <c r="I28" s="54"/>
      <c r="J28" s="58" t="s">
        <v>133</v>
      </c>
      <c r="K28" s="55"/>
      <c r="L28" s="24">
        <f t="shared" si="4"/>
        <v>79601.2</v>
      </c>
      <c r="M28" s="24">
        <f t="shared" si="4"/>
        <v>48630.6</v>
      </c>
      <c r="N28" s="24">
        <f t="shared" si="4"/>
        <v>95753.59999999999</v>
      </c>
      <c r="O28" s="24">
        <f t="shared" si="4"/>
        <v>0</v>
      </c>
      <c r="P28" s="24">
        <f t="shared" si="4"/>
        <v>0</v>
      </c>
      <c r="Q28" s="24">
        <f>SUM(L28:P28)</f>
        <v>223985.39999999997</v>
      </c>
      <c r="R28" s="24"/>
      <c r="S28" s="24">
        <f t="shared" si="5"/>
        <v>68503</v>
      </c>
      <c r="T28" s="24">
        <f t="shared" si="5"/>
        <v>0</v>
      </c>
      <c r="U28" s="24"/>
      <c r="V28" s="24">
        <f>SUM(R28:U28)</f>
        <v>68503</v>
      </c>
      <c r="W28" s="24">
        <f>SUM(V28,Q28)</f>
        <v>292488.39999999997</v>
      </c>
      <c r="X28" s="24">
        <f>SUM(Q28/W28*100)</f>
        <v>76.57924211695233</v>
      </c>
      <c r="Y28" s="24">
        <f>SUM(V28/W28*100)</f>
        <v>23.42075788304767</v>
      </c>
      <c r="Z28" s="1"/>
    </row>
    <row r="29" spans="1:26" ht="23.25">
      <c r="A29" s="1"/>
      <c r="B29" s="85"/>
      <c r="C29" s="85"/>
      <c r="D29" s="85"/>
      <c r="E29" s="85"/>
      <c r="F29" s="85"/>
      <c r="G29" s="85"/>
      <c r="H29" s="85"/>
      <c r="I29" s="53"/>
      <c r="J29" s="54" t="s">
        <v>134</v>
      </c>
      <c r="K29" s="55"/>
      <c r="L29" s="60">
        <f>+L28/L26*100</f>
        <v>15.825379510140314</v>
      </c>
      <c r="M29" s="26">
        <f>+M28/M26*100</f>
        <v>1428.4631653154743</v>
      </c>
      <c r="N29" s="60">
        <f>+N28/N26*100</f>
        <v>1347.086463521004</v>
      </c>
      <c r="O29" s="60"/>
      <c r="P29" s="26"/>
      <c r="Q29" s="26">
        <f>+Q28/Q26*100</f>
        <v>43.61853339868749</v>
      </c>
      <c r="R29" s="26"/>
      <c r="S29" s="60"/>
      <c r="T29" s="60"/>
      <c r="U29" s="60"/>
      <c r="V29" s="26"/>
      <c r="W29" s="26">
        <f>+W28/W26*100</f>
        <v>56.95869036164262</v>
      </c>
      <c r="X29" s="26"/>
      <c r="Y29" s="26"/>
      <c r="Z29" s="1"/>
    </row>
    <row r="30" spans="1:26" ht="23.25">
      <c r="A30" s="1"/>
      <c r="B30" s="85"/>
      <c r="C30" s="85"/>
      <c r="D30" s="85"/>
      <c r="E30" s="85"/>
      <c r="F30" s="85"/>
      <c r="G30" s="85"/>
      <c r="H30" s="85"/>
      <c r="I30" s="53"/>
      <c r="J30" s="54" t="s">
        <v>135</v>
      </c>
      <c r="K30" s="55"/>
      <c r="L30" s="60">
        <f>+L28/L27*100</f>
        <v>88.32144081609556</v>
      </c>
      <c r="M30" s="26">
        <f>+M28/M27*100</f>
        <v>100</v>
      </c>
      <c r="N30" s="60">
        <f>+N28/N27*100</f>
        <v>100</v>
      </c>
      <c r="O30" s="60"/>
      <c r="P30" s="26"/>
      <c r="Q30" s="26">
        <f>+Q28/Q27*100</f>
        <v>95.51172248283555</v>
      </c>
      <c r="R30" s="26"/>
      <c r="S30" s="60">
        <f>+S28/S27*100</f>
        <v>100</v>
      </c>
      <c r="T30" s="60"/>
      <c r="U30" s="60"/>
      <c r="V30" s="26">
        <f>+V28/V27*100</f>
        <v>100</v>
      </c>
      <c r="W30" s="26">
        <f>+W28/W27*100</f>
        <v>96.5263969738682</v>
      </c>
      <c r="X30" s="26"/>
      <c r="Y30" s="26"/>
      <c r="Z30" s="1"/>
    </row>
    <row r="31" spans="1:26" ht="23.25">
      <c r="A31" s="1"/>
      <c r="B31" s="85"/>
      <c r="C31" s="85"/>
      <c r="D31" s="85"/>
      <c r="E31" s="85"/>
      <c r="F31" s="85"/>
      <c r="G31" s="85"/>
      <c r="H31" s="85"/>
      <c r="I31" s="53"/>
      <c r="J31" s="54"/>
      <c r="K31" s="55"/>
      <c r="L31" s="60"/>
      <c r="M31" s="26"/>
      <c r="N31" s="60"/>
      <c r="O31" s="60"/>
      <c r="P31" s="26"/>
      <c r="Q31" s="26"/>
      <c r="R31" s="26"/>
      <c r="S31" s="60"/>
      <c r="T31" s="60"/>
      <c r="U31" s="60"/>
      <c r="V31" s="26"/>
      <c r="W31" s="26"/>
      <c r="X31" s="26"/>
      <c r="Y31" s="26"/>
      <c r="Z31" s="1"/>
    </row>
    <row r="32" spans="1:26" ht="23.25">
      <c r="A32" s="1"/>
      <c r="B32" s="85"/>
      <c r="C32" s="85"/>
      <c r="D32" s="85"/>
      <c r="E32" s="85"/>
      <c r="F32" s="85" t="s">
        <v>55</v>
      </c>
      <c r="G32" s="85"/>
      <c r="H32" s="85"/>
      <c r="I32" s="53"/>
      <c r="J32" s="54" t="s">
        <v>144</v>
      </c>
      <c r="K32" s="55"/>
      <c r="L32" s="60"/>
      <c r="M32" s="26"/>
      <c r="N32" s="60"/>
      <c r="O32" s="60"/>
      <c r="P32" s="26"/>
      <c r="Q32" s="26"/>
      <c r="R32" s="26"/>
      <c r="S32" s="60"/>
      <c r="T32" s="60"/>
      <c r="U32" s="60"/>
      <c r="V32" s="26"/>
      <c r="W32" s="26"/>
      <c r="X32" s="26"/>
      <c r="Y32" s="26"/>
      <c r="Z32" s="1"/>
    </row>
    <row r="33" spans="1:26" ht="23.25">
      <c r="A33" s="1"/>
      <c r="B33" s="85"/>
      <c r="C33" s="85"/>
      <c r="D33" s="85"/>
      <c r="E33" s="85"/>
      <c r="F33" s="85"/>
      <c r="G33" s="85"/>
      <c r="H33" s="85"/>
      <c r="I33" s="53"/>
      <c r="J33" s="54" t="s">
        <v>145</v>
      </c>
      <c r="K33" s="55"/>
      <c r="L33" s="60"/>
      <c r="M33" s="26"/>
      <c r="N33" s="60"/>
      <c r="O33" s="60"/>
      <c r="P33" s="26"/>
      <c r="Q33" s="26"/>
      <c r="R33" s="26"/>
      <c r="S33" s="60"/>
      <c r="T33" s="60"/>
      <c r="U33" s="60"/>
      <c r="V33" s="26"/>
      <c r="W33" s="26"/>
      <c r="X33" s="26"/>
      <c r="Y33" s="26"/>
      <c r="Z33" s="1"/>
    </row>
    <row r="34" spans="1:26" ht="23.25">
      <c r="A34" s="1"/>
      <c r="B34" s="85"/>
      <c r="C34" s="85"/>
      <c r="D34" s="85"/>
      <c r="E34" s="85"/>
      <c r="F34" s="85"/>
      <c r="G34" s="85"/>
      <c r="H34" s="85"/>
      <c r="I34" s="53"/>
      <c r="J34" s="58" t="s">
        <v>131</v>
      </c>
      <c r="K34" s="55"/>
      <c r="L34" s="60">
        <f aca="true" t="shared" si="6" ref="L34:P36">SUM(L41)</f>
        <v>14341.9</v>
      </c>
      <c r="M34" s="26">
        <f t="shared" si="6"/>
        <v>780</v>
      </c>
      <c r="N34" s="60">
        <f t="shared" si="6"/>
        <v>2390</v>
      </c>
      <c r="O34" s="60">
        <f t="shared" si="6"/>
        <v>0</v>
      </c>
      <c r="P34" s="26">
        <f t="shared" si="6"/>
        <v>0</v>
      </c>
      <c r="Q34" s="26">
        <f>SUM(L34:P34)</f>
        <v>17511.9</v>
      </c>
      <c r="R34" s="26"/>
      <c r="S34" s="60">
        <f aca="true" t="shared" si="7" ref="S34:T36">SUM(S41)</f>
        <v>0</v>
      </c>
      <c r="T34" s="60">
        <f t="shared" si="7"/>
        <v>0</v>
      </c>
      <c r="U34" s="60"/>
      <c r="V34" s="26">
        <f>SUM(R34:U34)</f>
        <v>0</v>
      </c>
      <c r="W34" s="26">
        <f>SUM(V34,Q34)</f>
        <v>17511.9</v>
      </c>
      <c r="X34" s="26">
        <f>SUM(Q34/W34*100)</f>
        <v>100</v>
      </c>
      <c r="Y34" s="26">
        <f>SUM(V34/W34*100)</f>
        <v>0</v>
      </c>
      <c r="Z34" s="1"/>
    </row>
    <row r="35" spans="1:26" ht="23.25">
      <c r="A35" s="1"/>
      <c r="B35" s="85"/>
      <c r="C35" s="85"/>
      <c r="D35" s="85"/>
      <c r="E35" s="85"/>
      <c r="F35" s="85"/>
      <c r="G35" s="85"/>
      <c r="H35" s="85"/>
      <c r="I35" s="53"/>
      <c r="J35" s="58" t="s">
        <v>132</v>
      </c>
      <c r="K35" s="55"/>
      <c r="L35" s="60">
        <f t="shared" si="6"/>
        <v>16366.1</v>
      </c>
      <c r="M35" s="26">
        <f t="shared" si="6"/>
        <v>19420.899999999998</v>
      </c>
      <c r="N35" s="60">
        <f t="shared" si="6"/>
        <v>23613.3</v>
      </c>
      <c r="O35" s="60">
        <f t="shared" si="6"/>
        <v>0</v>
      </c>
      <c r="P35" s="26">
        <f t="shared" si="6"/>
        <v>0</v>
      </c>
      <c r="Q35" s="26">
        <f>SUM(L35:P35)</f>
        <v>59400.3</v>
      </c>
      <c r="R35" s="26"/>
      <c r="S35" s="60">
        <f t="shared" si="7"/>
        <v>37903.7</v>
      </c>
      <c r="T35" s="60">
        <f t="shared" si="7"/>
        <v>0</v>
      </c>
      <c r="U35" s="60"/>
      <c r="V35" s="26">
        <f>SUM(R35:U35)</f>
        <v>37903.7</v>
      </c>
      <c r="W35" s="26">
        <f>SUM(V35,Q35)</f>
        <v>97304</v>
      </c>
      <c r="X35" s="26">
        <f>SUM(Q35/W35*100)</f>
        <v>61.04610293513114</v>
      </c>
      <c r="Y35" s="26">
        <f>SUM(V35/W35*100)</f>
        <v>38.95389706486886</v>
      </c>
      <c r="Z35" s="1"/>
    </row>
    <row r="36" spans="1:26" ht="23.25">
      <c r="A36" s="1"/>
      <c r="B36" s="85"/>
      <c r="C36" s="85"/>
      <c r="D36" s="85"/>
      <c r="E36" s="85"/>
      <c r="F36" s="85"/>
      <c r="G36" s="85"/>
      <c r="H36" s="85"/>
      <c r="I36" s="53"/>
      <c r="J36" s="58" t="s">
        <v>133</v>
      </c>
      <c r="K36" s="55"/>
      <c r="L36" s="60">
        <f t="shared" si="6"/>
        <v>16366.1</v>
      </c>
      <c r="M36" s="26">
        <f t="shared" si="6"/>
        <v>19420.899999999998</v>
      </c>
      <c r="N36" s="60">
        <f t="shared" si="6"/>
        <v>23613.3</v>
      </c>
      <c r="O36" s="60">
        <f t="shared" si="6"/>
        <v>0</v>
      </c>
      <c r="P36" s="26">
        <f t="shared" si="6"/>
        <v>0</v>
      </c>
      <c r="Q36" s="26">
        <f>SUM(L36:P36)</f>
        <v>59400.3</v>
      </c>
      <c r="R36" s="26"/>
      <c r="S36" s="60">
        <f t="shared" si="7"/>
        <v>37903.7</v>
      </c>
      <c r="T36" s="60">
        <f t="shared" si="7"/>
        <v>0</v>
      </c>
      <c r="U36" s="60"/>
      <c r="V36" s="26">
        <f>SUM(R36:U36)</f>
        <v>37903.7</v>
      </c>
      <c r="W36" s="26">
        <f>SUM(V36,Q36)</f>
        <v>97304</v>
      </c>
      <c r="X36" s="26">
        <f>SUM(Q36/W36*100)</f>
        <v>61.04610293513114</v>
      </c>
      <c r="Y36" s="26">
        <f>SUM(V36/W36*100)</f>
        <v>38.95389706486886</v>
      </c>
      <c r="Z36" s="1"/>
    </row>
    <row r="37" spans="1:26" ht="23.25">
      <c r="A37" s="1"/>
      <c r="B37" s="86"/>
      <c r="C37" s="87"/>
      <c r="D37" s="87"/>
      <c r="E37" s="87"/>
      <c r="F37" s="87"/>
      <c r="G37" s="87"/>
      <c r="H37" s="87"/>
      <c r="I37" s="54"/>
      <c r="J37" s="54" t="s">
        <v>134</v>
      </c>
      <c r="K37" s="55"/>
      <c r="L37" s="24">
        <f>+L36/L34*100</f>
        <v>114.1138900703533</v>
      </c>
      <c r="M37" s="24">
        <f>+M36/M34*100</f>
        <v>2489.858974358974</v>
      </c>
      <c r="N37" s="24">
        <f>+N36/N34*100</f>
        <v>988.0041841004183</v>
      </c>
      <c r="O37" s="24"/>
      <c r="P37" s="24"/>
      <c r="Q37" s="24">
        <f>+Q36/Q34*100</f>
        <v>339.1996299659089</v>
      </c>
      <c r="R37" s="24"/>
      <c r="S37" s="24"/>
      <c r="T37" s="24"/>
      <c r="U37" s="24"/>
      <c r="V37" s="24"/>
      <c r="W37" s="24">
        <f>+W36/W34*100</f>
        <v>555.6450185302565</v>
      </c>
      <c r="X37" s="24"/>
      <c r="Y37" s="24"/>
      <c r="Z37" s="1"/>
    </row>
    <row r="38" spans="1:26" ht="23.25">
      <c r="A38" s="1"/>
      <c r="B38" s="85"/>
      <c r="C38" s="85"/>
      <c r="D38" s="85"/>
      <c r="E38" s="85"/>
      <c r="F38" s="85"/>
      <c r="G38" s="85"/>
      <c r="H38" s="85"/>
      <c r="I38" s="53"/>
      <c r="J38" s="54" t="s">
        <v>135</v>
      </c>
      <c r="K38" s="55"/>
      <c r="L38" s="60">
        <f>+L36/L35*100</f>
        <v>100</v>
      </c>
      <c r="M38" s="26">
        <f>+M36/M35*100</f>
        <v>100</v>
      </c>
      <c r="N38" s="60">
        <f>+N36/N35*100</f>
        <v>100</v>
      </c>
      <c r="O38" s="60"/>
      <c r="P38" s="26"/>
      <c r="Q38" s="26">
        <f>+Q36/Q35*100</f>
        <v>100</v>
      </c>
      <c r="R38" s="26"/>
      <c r="S38" s="60">
        <f>+S36/S35*100</f>
        <v>100</v>
      </c>
      <c r="T38" s="60"/>
      <c r="U38" s="60"/>
      <c r="V38" s="26">
        <f>+V36/V35*100</f>
        <v>100</v>
      </c>
      <c r="W38" s="26">
        <f>+W36/W35*100</f>
        <v>100</v>
      </c>
      <c r="X38" s="26"/>
      <c r="Y38" s="26"/>
      <c r="Z38" s="1"/>
    </row>
    <row r="39" spans="1:26" ht="23.25">
      <c r="A39" s="1"/>
      <c r="B39" s="85"/>
      <c r="C39" s="85"/>
      <c r="D39" s="85"/>
      <c r="E39" s="85"/>
      <c r="F39" s="85"/>
      <c r="G39" s="85"/>
      <c r="H39" s="85"/>
      <c r="I39" s="53"/>
      <c r="J39" s="54"/>
      <c r="K39" s="55"/>
      <c r="L39" s="60"/>
      <c r="M39" s="26"/>
      <c r="N39" s="60"/>
      <c r="O39" s="60"/>
      <c r="P39" s="26"/>
      <c r="Q39" s="26"/>
      <c r="R39" s="26"/>
      <c r="S39" s="60"/>
      <c r="T39" s="60"/>
      <c r="U39" s="60"/>
      <c r="V39" s="26"/>
      <c r="W39" s="26"/>
      <c r="X39" s="26"/>
      <c r="Y39" s="26"/>
      <c r="Z39" s="1"/>
    </row>
    <row r="40" spans="1:26" ht="23.25">
      <c r="A40" s="1"/>
      <c r="B40" s="85"/>
      <c r="C40" s="85"/>
      <c r="D40" s="85"/>
      <c r="E40" s="85"/>
      <c r="F40" s="85"/>
      <c r="G40" s="85" t="s">
        <v>56</v>
      </c>
      <c r="H40" s="85"/>
      <c r="I40" s="53"/>
      <c r="J40" s="54" t="s">
        <v>146</v>
      </c>
      <c r="K40" s="55"/>
      <c r="L40" s="60"/>
      <c r="M40" s="26"/>
      <c r="N40" s="60"/>
      <c r="O40" s="60"/>
      <c r="P40" s="26"/>
      <c r="Q40" s="26"/>
      <c r="R40" s="26"/>
      <c r="S40" s="60"/>
      <c r="T40" s="60"/>
      <c r="U40" s="60"/>
      <c r="V40" s="26"/>
      <c r="W40" s="26"/>
      <c r="X40" s="26"/>
      <c r="Y40" s="26"/>
      <c r="Z40" s="1"/>
    </row>
    <row r="41" spans="1:26" ht="23.25">
      <c r="A41" s="1"/>
      <c r="B41" s="85"/>
      <c r="C41" s="85"/>
      <c r="D41" s="85"/>
      <c r="E41" s="85"/>
      <c r="F41" s="85"/>
      <c r="G41" s="85"/>
      <c r="H41" s="85"/>
      <c r="I41" s="53"/>
      <c r="J41" s="54" t="s">
        <v>48</v>
      </c>
      <c r="K41" s="55"/>
      <c r="L41" s="60">
        <f>SUM(L57,L64,L71,L78,L85,L99,L106)</f>
        <v>14341.9</v>
      </c>
      <c r="M41" s="26">
        <f>SUM(M57,M64,M71,M78,M85,M99,M106)</f>
        <v>780</v>
      </c>
      <c r="N41" s="60">
        <f>SUM(N57,N64,N71,N78,N85,N99,N106)</f>
        <v>2390</v>
      </c>
      <c r="O41" s="60">
        <f>SUM(O57,O64,O71,O78,O85,O99,O106)</f>
        <v>0</v>
      </c>
      <c r="P41" s="26">
        <f>SUM(P57,P64,P71,P78,P85,P99,P106)</f>
        <v>0</v>
      </c>
      <c r="Q41" s="26">
        <f>SUM(L41:P41)</f>
        <v>17511.9</v>
      </c>
      <c r="R41" s="26"/>
      <c r="S41" s="60">
        <f>SUM(S57,S64,S71,S78,S85,S99,S106)</f>
        <v>0</v>
      </c>
      <c r="T41" s="60">
        <f>SUM(T57,T64,T71,T78,T85,T99,T106)</f>
        <v>0</v>
      </c>
      <c r="U41" s="60"/>
      <c r="V41" s="26">
        <f>SUM(R41:U41)</f>
        <v>0</v>
      </c>
      <c r="W41" s="26">
        <f>SUM(V41,Q41)</f>
        <v>17511.9</v>
      </c>
      <c r="X41" s="26">
        <f>SUM(Q41/W41*100)</f>
        <v>100</v>
      </c>
      <c r="Y41" s="26">
        <f>SUM(V41/W41*100)</f>
        <v>0</v>
      </c>
      <c r="Z41" s="1"/>
    </row>
    <row r="42" spans="1:26" ht="23.25">
      <c r="A42" s="1"/>
      <c r="B42" s="85"/>
      <c r="C42" s="85"/>
      <c r="D42" s="85"/>
      <c r="E42" s="85"/>
      <c r="F42" s="85"/>
      <c r="G42" s="85"/>
      <c r="H42" s="85"/>
      <c r="I42" s="53"/>
      <c r="J42" s="54" t="s">
        <v>49</v>
      </c>
      <c r="K42" s="55"/>
      <c r="L42" s="60">
        <f aca="true" t="shared" si="8" ref="L42:N43">SUM(L58,L65,L72,L79,L86,L100,L107)</f>
        <v>16366.1</v>
      </c>
      <c r="M42" s="26">
        <f t="shared" si="8"/>
        <v>19420.899999999998</v>
      </c>
      <c r="N42" s="60">
        <f t="shared" si="8"/>
        <v>23613.3</v>
      </c>
      <c r="O42" s="60"/>
      <c r="P42" s="26"/>
      <c r="Q42" s="26">
        <f>SUM(L42:P42)</f>
        <v>59400.3</v>
      </c>
      <c r="R42" s="26"/>
      <c r="S42" s="60">
        <f>SUM(S58,S65,S72,S79,S86,S100,S107)</f>
        <v>37903.7</v>
      </c>
      <c r="T42" s="60"/>
      <c r="U42" s="60"/>
      <c r="V42" s="26">
        <f>SUM(R42:U42)</f>
        <v>37903.7</v>
      </c>
      <c r="W42" s="26">
        <f>SUM(V42,Q42)</f>
        <v>97304</v>
      </c>
      <c r="X42" s="26">
        <f>SUM(Q42/W42*100)</f>
        <v>61.04610293513114</v>
      </c>
      <c r="Y42" s="26">
        <f>SUM(V42/W42*100)</f>
        <v>38.95389706486886</v>
      </c>
      <c r="Z42" s="1"/>
    </row>
    <row r="43" spans="1:26" ht="23.25">
      <c r="A43" s="1"/>
      <c r="B43" s="85"/>
      <c r="C43" s="85"/>
      <c r="D43" s="85"/>
      <c r="E43" s="85"/>
      <c r="F43" s="85"/>
      <c r="G43" s="85"/>
      <c r="H43" s="85"/>
      <c r="I43" s="53"/>
      <c r="J43" s="54" t="s">
        <v>50</v>
      </c>
      <c r="K43" s="55"/>
      <c r="L43" s="60">
        <f t="shared" si="8"/>
        <v>16366.1</v>
      </c>
      <c r="M43" s="26">
        <f t="shared" si="8"/>
        <v>19420.899999999998</v>
      </c>
      <c r="N43" s="60">
        <f t="shared" si="8"/>
        <v>23613.3</v>
      </c>
      <c r="O43" s="60"/>
      <c r="P43" s="26"/>
      <c r="Q43" s="26">
        <f>SUM(L43:P43)</f>
        <v>59400.3</v>
      </c>
      <c r="R43" s="26"/>
      <c r="S43" s="60">
        <f>SUM(S59,S66,S73,S80,S87,S101,S108)</f>
        <v>37903.7</v>
      </c>
      <c r="T43" s="60"/>
      <c r="U43" s="60"/>
      <c r="V43" s="26">
        <f>SUM(R43:U43)</f>
        <v>37903.7</v>
      </c>
      <c r="W43" s="26">
        <f>SUM(V43,Q43)</f>
        <v>97304</v>
      </c>
      <c r="X43" s="26">
        <f>SUM(Q43/W43*100)</f>
        <v>61.04610293513114</v>
      </c>
      <c r="Y43" s="26">
        <f>SUM(V43/W43*100)</f>
        <v>38.95389706486886</v>
      </c>
      <c r="Z43" s="1"/>
    </row>
    <row r="44" spans="1:26" ht="23.25">
      <c r="A44" s="1"/>
      <c r="B44" s="85"/>
      <c r="C44" s="85"/>
      <c r="D44" s="85"/>
      <c r="E44" s="85"/>
      <c r="F44" s="85"/>
      <c r="G44" s="85"/>
      <c r="H44" s="85"/>
      <c r="I44" s="53"/>
      <c r="J44" s="54"/>
      <c r="K44" s="55"/>
      <c r="L44" s="60"/>
      <c r="M44" s="26"/>
      <c r="N44" s="60"/>
      <c r="O44" s="60"/>
      <c r="P44" s="26"/>
      <c r="Q44" s="26"/>
      <c r="R44" s="26"/>
      <c r="S44" s="60"/>
      <c r="T44" s="60"/>
      <c r="U44" s="60"/>
      <c r="V44" s="26"/>
      <c r="W44" s="26"/>
      <c r="X44" s="26"/>
      <c r="Y44" s="26"/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/>
      <c r="K45" s="66"/>
      <c r="L45" s="67"/>
      <c r="M45" s="68"/>
      <c r="N45" s="67"/>
      <c r="O45" s="67"/>
      <c r="P45" s="68"/>
      <c r="Q45" s="68"/>
      <c r="R45" s="68"/>
      <c r="S45" s="67"/>
      <c r="T45" s="67"/>
      <c r="U45" s="67"/>
      <c r="V45" s="68"/>
      <c r="W45" s="68"/>
      <c r="X45" s="68"/>
      <c r="Y45" s="6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5"/>
      <c r="X47" s="5"/>
      <c r="Y47" s="5" t="s">
        <v>186</v>
      </c>
      <c r="Z47" s="1"/>
    </row>
    <row r="48" spans="1:26" ht="23.25">
      <c r="A48" s="1"/>
      <c r="B48" s="9" t="s">
        <v>3</v>
      </c>
      <c r="C48" s="10"/>
      <c r="D48" s="10"/>
      <c r="E48" s="10"/>
      <c r="F48" s="10"/>
      <c r="G48" s="10"/>
      <c r="H48" s="11"/>
      <c r="I48" s="12"/>
      <c r="J48" s="13"/>
      <c r="K48" s="14"/>
      <c r="L48" s="15" t="s">
        <v>4</v>
      </c>
      <c r="M48" s="15"/>
      <c r="N48" s="15"/>
      <c r="O48" s="15"/>
      <c r="P48" s="15"/>
      <c r="Q48" s="15"/>
      <c r="R48" s="16" t="s">
        <v>5</v>
      </c>
      <c r="S48" s="15"/>
      <c r="T48" s="15"/>
      <c r="U48" s="15"/>
      <c r="V48" s="17"/>
      <c r="W48" s="15" t="s">
        <v>6</v>
      </c>
      <c r="X48" s="15"/>
      <c r="Y48" s="18"/>
      <c r="Z48" s="1"/>
    </row>
    <row r="49" spans="1:26" ht="23.25">
      <c r="A49" s="1"/>
      <c r="B49" s="19" t="s">
        <v>7</v>
      </c>
      <c r="C49" s="20"/>
      <c r="D49" s="20"/>
      <c r="E49" s="20"/>
      <c r="F49" s="20"/>
      <c r="G49" s="20"/>
      <c r="H49" s="21"/>
      <c r="I49" s="22"/>
      <c r="J49" s="23"/>
      <c r="K49" s="24"/>
      <c r="L49" s="25"/>
      <c r="M49" s="26"/>
      <c r="N49" s="27"/>
      <c r="O49" s="28" t="s">
        <v>8</v>
      </c>
      <c r="P49" s="29"/>
      <c r="Q49" s="30"/>
      <c r="R49" s="31" t="s">
        <v>8</v>
      </c>
      <c r="S49" s="32" t="s">
        <v>9</v>
      </c>
      <c r="T49" s="25"/>
      <c r="U49" s="33" t="s">
        <v>10</v>
      </c>
      <c r="V49" s="30"/>
      <c r="W49" s="30"/>
      <c r="X49" s="34" t="s">
        <v>11</v>
      </c>
      <c r="Y49" s="35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12</v>
      </c>
      <c r="K50" s="24"/>
      <c r="L50" s="39" t="s">
        <v>13</v>
      </c>
      <c r="M50" s="40" t="s">
        <v>14</v>
      </c>
      <c r="N50" s="32" t="s">
        <v>13</v>
      </c>
      <c r="O50" s="39" t="s">
        <v>15</v>
      </c>
      <c r="P50" s="29" t="s">
        <v>16</v>
      </c>
      <c r="Q50" s="26"/>
      <c r="R50" s="41" t="s">
        <v>15</v>
      </c>
      <c r="S50" s="40" t="s">
        <v>17</v>
      </c>
      <c r="T50" s="39" t="s">
        <v>18</v>
      </c>
      <c r="U50" s="33" t="s">
        <v>19</v>
      </c>
      <c r="V50" s="30"/>
      <c r="W50" s="30"/>
      <c r="X50" s="30"/>
      <c r="Y50" s="40"/>
      <c r="Z50" s="1"/>
    </row>
    <row r="51" spans="1:26" ht="23.25">
      <c r="A51" s="1"/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22"/>
      <c r="J51" s="42"/>
      <c r="K51" s="24"/>
      <c r="L51" s="39" t="s">
        <v>27</v>
      </c>
      <c r="M51" s="40" t="s">
        <v>28</v>
      </c>
      <c r="N51" s="32" t="s">
        <v>29</v>
      </c>
      <c r="O51" s="39" t="s">
        <v>30</v>
      </c>
      <c r="P51" s="29" t="s">
        <v>31</v>
      </c>
      <c r="Q51" s="40" t="s">
        <v>32</v>
      </c>
      <c r="R51" s="41" t="s">
        <v>30</v>
      </c>
      <c r="S51" s="40" t="s">
        <v>33</v>
      </c>
      <c r="T51" s="39" t="s">
        <v>34</v>
      </c>
      <c r="U51" s="33" t="s">
        <v>35</v>
      </c>
      <c r="V51" s="29" t="s">
        <v>32</v>
      </c>
      <c r="W51" s="29" t="s">
        <v>36</v>
      </c>
      <c r="X51" s="29" t="s">
        <v>37</v>
      </c>
      <c r="Y51" s="40" t="s">
        <v>38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47"/>
      <c r="M52" s="48"/>
      <c r="N52" s="49"/>
      <c r="O52" s="47"/>
      <c r="P52" s="50"/>
      <c r="Q52" s="50"/>
      <c r="R52" s="48"/>
      <c r="S52" s="48"/>
      <c r="T52" s="47"/>
      <c r="U52" s="51"/>
      <c r="V52" s="50"/>
      <c r="W52" s="50"/>
      <c r="X52" s="50"/>
      <c r="Y52" s="48"/>
      <c r="Z52" s="1"/>
    </row>
    <row r="53" spans="1:26" ht="23.25">
      <c r="A53" s="1"/>
      <c r="B53" s="85" t="s">
        <v>46</v>
      </c>
      <c r="C53" s="85"/>
      <c r="D53" s="85"/>
      <c r="E53" s="85" t="s">
        <v>53</v>
      </c>
      <c r="F53" s="85" t="s">
        <v>55</v>
      </c>
      <c r="G53" s="85" t="s">
        <v>56</v>
      </c>
      <c r="H53" s="85"/>
      <c r="I53" s="53"/>
      <c r="J53" s="54" t="s">
        <v>51</v>
      </c>
      <c r="K53" s="55"/>
      <c r="L53" s="25">
        <f>+L43/L41*100</f>
        <v>114.1138900703533</v>
      </c>
      <c r="M53" s="26">
        <f>+M43/M41*100</f>
        <v>2489.858974358974</v>
      </c>
      <c r="N53" s="27">
        <f>+N43/N41*100</f>
        <v>988.0041841004183</v>
      </c>
      <c r="O53" s="56"/>
      <c r="P53" s="30"/>
      <c r="Q53" s="30">
        <f>+Q43/Q41*100</f>
        <v>339.1996299659089</v>
      </c>
      <c r="R53" s="26"/>
      <c r="S53" s="27"/>
      <c r="T53" s="25"/>
      <c r="U53" s="57"/>
      <c r="V53" s="30"/>
      <c r="W53" s="30">
        <f>+W43/W41*100</f>
        <v>555.6450185302565</v>
      </c>
      <c r="X53" s="30"/>
      <c r="Y53" s="26"/>
      <c r="Z53" s="1"/>
    </row>
    <row r="54" spans="1:26" ht="23.25">
      <c r="A54" s="1"/>
      <c r="B54" s="85"/>
      <c r="C54" s="85"/>
      <c r="D54" s="85"/>
      <c r="E54" s="85"/>
      <c r="F54" s="85"/>
      <c r="G54" s="85"/>
      <c r="H54" s="85"/>
      <c r="I54" s="53"/>
      <c r="J54" s="58" t="s">
        <v>52</v>
      </c>
      <c r="K54" s="59"/>
      <c r="L54" s="60">
        <f>+L43/L42*100</f>
        <v>100</v>
      </c>
      <c r="M54" s="60">
        <f>+M43/M42*100</f>
        <v>100</v>
      </c>
      <c r="N54" s="60">
        <f>+N43/N42*100</f>
        <v>100</v>
      </c>
      <c r="O54" s="60"/>
      <c r="P54" s="60"/>
      <c r="Q54" s="60">
        <f>+Q43/Q42*100</f>
        <v>100</v>
      </c>
      <c r="R54" s="60"/>
      <c r="S54" s="60">
        <f>+S43/S42*100</f>
        <v>100</v>
      </c>
      <c r="T54" s="60"/>
      <c r="U54" s="69"/>
      <c r="V54" s="26">
        <f>+V43/V42*100</f>
        <v>100</v>
      </c>
      <c r="W54" s="26">
        <f>+W43/W42*100</f>
        <v>100</v>
      </c>
      <c r="X54" s="26"/>
      <c r="Y54" s="26"/>
      <c r="Z54" s="1"/>
    </row>
    <row r="55" spans="1:26" ht="23.25">
      <c r="A55" s="1"/>
      <c r="B55" s="85"/>
      <c r="C55" s="85"/>
      <c r="D55" s="85"/>
      <c r="E55" s="85"/>
      <c r="F55" s="85"/>
      <c r="G55" s="85"/>
      <c r="H55" s="85"/>
      <c r="I55" s="53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26"/>
      <c r="W55" s="26"/>
      <c r="X55" s="26"/>
      <c r="Y55" s="26"/>
      <c r="Z55" s="1"/>
    </row>
    <row r="56" spans="1:26" ht="23.25">
      <c r="A56" s="1"/>
      <c r="B56" s="85"/>
      <c r="C56" s="85"/>
      <c r="D56" s="85"/>
      <c r="E56" s="85"/>
      <c r="F56" s="85"/>
      <c r="G56" s="85"/>
      <c r="H56" s="85" t="s">
        <v>57</v>
      </c>
      <c r="I56" s="53"/>
      <c r="J56" s="54" t="s">
        <v>58</v>
      </c>
      <c r="K56" s="55"/>
      <c r="L56" s="60"/>
      <c r="M56" s="60"/>
      <c r="N56" s="60"/>
      <c r="O56" s="60"/>
      <c r="P56" s="60"/>
      <c r="Q56" s="26"/>
      <c r="R56" s="60"/>
      <c r="S56" s="60"/>
      <c r="T56" s="60"/>
      <c r="U56" s="60"/>
      <c r="V56" s="26"/>
      <c r="W56" s="26"/>
      <c r="X56" s="26"/>
      <c r="Y56" s="26"/>
      <c r="Z56" s="1"/>
    </row>
    <row r="57" spans="1:26" ht="23.25">
      <c r="A57" s="1"/>
      <c r="B57" s="85"/>
      <c r="C57" s="85"/>
      <c r="D57" s="85"/>
      <c r="E57" s="85"/>
      <c r="F57" s="85"/>
      <c r="G57" s="85"/>
      <c r="H57" s="85"/>
      <c r="I57" s="53"/>
      <c r="J57" s="58" t="s">
        <v>131</v>
      </c>
      <c r="K57" s="55"/>
      <c r="L57" s="60">
        <v>8965.9</v>
      </c>
      <c r="M57" s="26">
        <v>602</v>
      </c>
      <c r="N57" s="60">
        <v>1438</v>
      </c>
      <c r="O57" s="60"/>
      <c r="P57" s="26"/>
      <c r="Q57" s="26">
        <f>SUM(L57:P57)</f>
        <v>11005.9</v>
      </c>
      <c r="R57" s="26"/>
      <c r="S57" s="60"/>
      <c r="T57" s="60"/>
      <c r="U57" s="60"/>
      <c r="V57" s="26">
        <f>SUM(R57:U57)</f>
        <v>0</v>
      </c>
      <c r="W57" s="26">
        <f>SUM(V57,Q57)</f>
        <v>11005.9</v>
      </c>
      <c r="X57" s="26">
        <f>SUM(Q57/W57*100)</f>
        <v>100</v>
      </c>
      <c r="Y57" s="26">
        <f>SUM(V57/W57*100)</f>
        <v>0</v>
      </c>
      <c r="Z57" s="1"/>
    </row>
    <row r="58" spans="1:26" ht="23.25">
      <c r="A58" s="1"/>
      <c r="B58" s="85"/>
      <c r="C58" s="85"/>
      <c r="D58" s="85"/>
      <c r="E58" s="85"/>
      <c r="F58" s="85"/>
      <c r="G58" s="85"/>
      <c r="H58" s="85"/>
      <c r="I58" s="53"/>
      <c r="J58" s="58" t="s">
        <v>132</v>
      </c>
      <c r="K58" s="55"/>
      <c r="L58" s="60">
        <v>11358.7</v>
      </c>
      <c r="M58" s="26">
        <v>579.7</v>
      </c>
      <c r="N58" s="60">
        <v>1460.3</v>
      </c>
      <c r="O58" s="60"/>
      <c r="P58" s="26"/>
      <c r="Q58" s="26">
        <f>SUM(L58:P58)</f>
        <v>13398.7</v>
      </c>
      <c r="R58" s="26"/>
      <c r="S58" s="60"/>
      <c r="T58" s="60"/>
      <c r="U58" s="60"/>
      <c r="V58" s="26">
        <f>SUM(R58:U58)</f>
        <v>0</v>
      </c>
      <c r="W58" s="26">
        <f>SUM(V58,Q58)</f>
        <v>13398.7</v>
      </c>
      <c r="X58" s="26">
        <f>SUM(Q58/W58*100)</f>
        <v>100</v>
      </c>
      <c r="Y58" s="26">
        <f>SUM(V58/W58*100)</f>
        <v>0</v>
      </c>
      <c r="Z58" s="1"/>
    </row>
    <row r="59" spans="1:26" ht="23.25">
      <c r="A59" s="1"/>
      <c r="B59" s="85"/>
      <c r="C59" s="85"/>
      <c r="D59" s="85"/>
      <c r="E59" s="85"/>
      <c r="F59" s="85"/>
      <c r="G59" s="85"/>
      <c r="H59" s="85"/>
      <c r="I59" s="53"/>
      <c r="J59" s="58" t="s">
        <v>133</v>
      </c>
      <c r="K59" s="55"/>
      <c r="L59" s="60">
        <v>11358.7</v>
      </c>
      <c r="M59" s="26">
        <v>579.7</v>
      </c>
      <c r="N59" s="60">
        <v>1460.3</v>
      </c>
      <c r="O59" s="60"/>
      <c r="P59" s="26"/>
      <c r="Q59" s="26">
        <f>SUM(L59:P59)</f>
        <v>13398.7</v>
      </c>
      <c r="R59" s="26"/>
      <c r="S59" s="60"/>
      <c r="T59" s="60"/>
      <c r="U59" s="60"/>
      <c r="V59" s="26">
        <f>SUM(R59:U59)</f>
        <v>0</v>
      </c>
      <c r="W59" s="26">
        <f>SUM(V59,Q59)</f>
        <v>13398.7</v>
      </c>
      <c r="X59" s="26">
        <f>SUM(Q59/W59*100)</f>
        <v>100</v>
      </c>
      <c r="Y59" s="26">
        <f>SUM(V59/W59*100)</f>
        <v>0</v>
      </c>
      <c r="Z59" s="1"/>
    </row>
    <row r="60" spans="1:26" ht="23.25">
      <c r="A60" s="1"/>
      <c r="B60" s="85"/>
      <c r="C60" s="85"/>
      <c r="D60" s="85"/>
      <c r="E60" s="85"/>
      <c r="F60" s="85"/>
      <c r="G60" s="85"/>
      <c r="H60" s="85"/>
      <c r="I60" s="53"/>
      <c r="J60" s="54" t="s">
        <v>134</v>
      </c>
      <c r="K60" s="55"/>
      <c r="L60" s="60">
        <f>+L59/L57*100</f>
        <v>126.68778371384914</v>
      </c>
      <c r="M60" s="26">
        <f>+M59/M57*100</f>
        <v>96.29568106312293</v>
      </c>
      <c r="N60" s="60">
        <f>+N59/N57*100</f>
        <v>101.55076495132127</v>
      </c>
      <c r="O60" s="60"/>
      <c r="P60" s="26"/>
      <c r="Q60" s="26">
        <f>+Q59/Q57*100</f>
        <v>121.74106615542574</v>
      </c>
      <c r="R60" s="26"/>
      <c r="S60" s="60"/>
      <c r="T60" s="60"/>
      <c r="U60" s="60"/>
      <c r="V60" s="26"/>
      <c r="W60" s="26">
        <f>+W59/W57*100</f>
        <v>121.74106615542574</v>
      </c>
      <c r="X60" s="26"/>
      <c r="Y60" s="26"/>
      <c r="Z60" s="1"/>
    </row>
    <row r="61" spans="1:26" ht="23.25">
      <c r="A61" s="1"/>
      <c r="B61" s="85"/>
      <c r="C61" s="85"/>
      <c r="D61" s="85"/>
      <c r="E61" s="85"/>
      <c r="F61" s="85"/>
      <c r="G61" s="85"/>
      <c r="H61" s="85"/>
      <c r="I61" s="53"/>
      <c r="J61" s="54" t="s">
        <v>135</v>
      </c>
      <c r="K61" s="55"/>
      <c r="L61" s="60">
        <f>+L59/L58*100</f>
        <v>100</v>
      </c>
      <c r="M61" s="26">
        <f>+M59/M58*100</f>
        <v>100</v>
      </c>
      <c r="N61" s="60">
        <f>+N59/N58*100</f>
        <v>100</v>
      </c>
      <c r="O61" s="60"/>
      <c r="P61" s="26"/>
      <c r="Q61" s="26">
        <f>+Q59/Q58*100</f>
        <v>100</v>
      </c>
      <c r="R61" s="26"/>
      <c r="S61" s="60"/>
      <c r="T61" s="60"/>
      <c r="U61" s="60"/>
      <c r="V61" s="26"/>
      <c r="W61" s="26">
        <f>+W59/W58*100</f>
        <v>100</v>
      </c>
      <c r="X61" s="26"/>
      <c r="Y61" s="26"/>
      <c r="Z61" s="1"/>
    </row>
    <row r="62" spans="1:26" ht="23.25">
      <c r="A62" s="1"/>
      <c r="B62" s="85"/>
      <c r="C62" s="85"/>
      <c r="D62" s="85"/>
      <c r="E62" s="85"/>
      <c r="F62" s="85"/>
      <c r="G62" s="85"/>
      <c r="H62" s="85"/>
      <c r="I62" s="53"/>
      <c r="J62" s="54"/>
      <c r="K62" s="55"/>
      <c r="L62" s="60"/>
      <c r="M62" s="26"/>
      <c r="N62" s="60"/>
      <c r="O62" s="60"/>
      <c r="P62" s="26"/>
      <c r="Q62" s="26"/>
      <c r="R62" s="26"/>
      <c r="S62" s="60"/>
      <c r="T62" s="60"/>
      <c r="U62" s="60"/>
      <c r="V62" s="26"/>
      <c r="W62" s="26"/>
      <c r="X62" s="26"/>
      <c r="Y62" s="26"/>
      <c r="Z62" s="1"/>
    </row>
    <row r="63" spans="1:26" ht="23.25">
      <c r="A63" s="1"/>
      <c r="B63" s="85"/>
      <c r="C63" s="85"/>
      <c r="D63" s="85"/>
      <c r="E63" s="85"/>
      <c r="F63" s="85"/>
      <c r="G63" s="85"/>
      <c r="H63" s="85" t="s">
        <v>59</v>
      </c>
      <c r="I63" s="53"/>
      <c r="J63" s="54" t="s">
        <v>60</v>
      </c>
      <c r="K63" s="55"/>
      <c r="L63" s="60"/>
      <c r="M63" s="26"/>
      <c r="N63" s="60"/>
      <c r="O63" s="60"/>
      <c r="P63" s="26"/>
      <c r="Q63" s="26"/>
      <c r="R63" s="26"/>
      <c r="S63" s="60"/>
      <c r="T63" s="60"/>
      <c r="U63" s="60"/>
      <c r="V63" s="26"/>
      <c r="W63" s="26"/>
      <c r="X63" s="26"/>
      <c r="Y63" s="26"/>
      <c r="Z63" s="1"/>
    </row>
    <row r="64" spans="1:26" ht="23.25">
      <c r="A64" s="1"/>
      <c r="B64" s="85"/>
      <c r="C64" s="85"/>
      <c r="D64" s="85"/>
      <c r="E64" s="85"/>
      <c r="F64" s="85"/>
      <c r="G64" s="85"/>
      <c r="H64" s="85"/>
      <c r="I64" s="53"/>
      <c r="J64" s="58" t="s">
        <v>131</v>
      </c>
      <c r="K64" s="55"/>
      <c r="L64" s="60"/>
      <c r="M64" s="26">
        <v>59</v>
      </c>
      <c r="N64" s="60">
        <v>526</v>
      </c>
      <c r="O64" s="60"/>
      <c r="P64" s="26"/>
      <c r="Q64" s="26">
        <f>SUM(L64:P64)</f>
        <v>585</v>
      </c>
      <c r="R64" s="26"/>
      <c r="S64" s="60"/>
      <c r="T64" s="60"/>
      <c r="U64" s="60"/>
      <c r="V64" s="26">
        <f>SUM(R64:U64)</f>
        <v>0</v>
      </c>
      <c r="W64" s="26">
        <f>SUM(V64,Q64)</f>
        <v>585</v>
      </c>
      <c r="X64" s="26">
        <f>SUM(Q64/W64*100)</f>
        <v>100</v>
      </c>
      <c r="Y64" s="26">
        <f>SUM(V64/W64*100)</f>
        <v>0</v>
      </c>
      <c r="Z64" s="1"/>
    </row>
    <row r="65" spans="1:26" ht="23.25">
      <c r="A65" s="1"/>
      <c r="B65" s="85"/>
      <c r="C65" s="85"/>
      <c r="D65" s="85"/>
      <c r="E65" s="85"/>
      <c r="F65" s="85"/>
      <c r="G65" s="85"/>
      <c r="H65" s="85"/>
      <c r="I65" s="53"/>
      <c r="J65" s="58" t="s">
        <v>132</v>
      </c>
      <c r="K65" s="55"/>
      <c r="L65" s="60"/>
      <c r="M65" s="26">
        <v>48.8</v>
      </c>
      <c r="N65" s="60">
        <v>527.3</v>
      </c>
      <c r="O65" s="60"/>
      <c r="P65" s="26"/>
      <c r="Q65" s="26">
        <f>SUM(L65:P65)</f>
        <v>576.0999999999999</v>
      </c>
      <c r="R65" s="26"/>
      <c r="S65" s="60"/>
      <c r="T65" s="60"/>
      <c r="U65" s="60"/>
      <c r="V65" s="26">
        <f>SUM(R65:U65)</f>
        <v>0</v>
      </c>
      <c r="W65" s="26">
        <f>SUM(V65,Q65)</f>
        <v>576.0999999999999</v>
      </c>
      <c r="X65" s="26">
        <f>SUM(Q65/W65*100)</f>
        <v>100</v>
      </c>
      <c r="Y65" s="26">
        <f>SUM(V65/W65*100)</f>
        <v>0</v>
      </c>
      <c r="Z65" s="1"/>
    </row>
    <row r="66" spans="1:26" ht="23.25">
      <c r="A66" s="1"/>
      <c r="B66" s="85"/>
      <c r="C66" s="85"/>
      <c r="D66" s="85"/>
      <c r="E66" s="85"/>
      <c r="F66" s="85"/>
      <c r="G66" s="85"/>
      <c r="H66" s="85"/>
      <c r="I66" s="53"/>
      <c r="J66" s="58" t="s">
        <v>133</v>
      </c>
      <c r="K66" s="55"/>
      <c r="L66" s="60"/>
      <c r="M66" s="26">
        <v>48.8</v>
      </c>
      <c r="N66" s="60">
        <v>527.3</v>
      </c>
      <c r="O66" s="60"/>
      <c r="P66" s="26"/>
      <c r="Q66" s="26">
        <f>SUM(L66:P66)</f>
        <v>576.0999999999999</v>
      </c>
      <c r="R66" s="26"/>
      <c r="S66" s="60"/>
      <c r="T66" s="60"/>
      <c r="U66" s="60"/>
      <c r="V66" s="26">
        <f>SUM(R66:U66)</f>
        <v>0</v>
      </c>
      <c r="W66" s="26">
        <f>SUM(V66,Q66)</f>
        <v>576.0999999999999</v>
      </c>
      <c r="X66" s="26">
        <f>SUM(Q66/W66*100)</f>
        <v>100</v>
      </c>
      <c r="Y66" s="26">
        <f>SUM(V66/W66*100)</f>
        <v>0</v>
      </c>
      <c r="Z66" s="1"/>
    </row>
    <row r="67" spans="1:26" ht="23.25">
      <c r="A67" s="1"/>
      <c r="B67" s="85"/>
      <c r="C67" s="85"/>
      <c r="D67" s="85"/>
      <c r="E67" s="85"/>
      <c r="F67" s="85"/>
      <c r="G67" s="85"/>
      <c r="H67" s="85"/>
      <c r="I67" s="53"/>
      <c r="J67" s="54" t="s">
        <v>134</v>
      </c>
      <c r="K67" s="55"/>
      <c r="L67" s="60"/>
      <c r="M67" s="26">
        <f>+M66/M64*100</f>
        <v>82.71186440677965</v>
      </c>
      <c r="N67" s="60">
        <f>+N66/N64*100</f>
        <v>100.24714828897336</v>
      </c>
      <c r="O67" s="60"/>
      <c r="P67" s="26"/>
      <c r="Q67" s="26">
        <f>+Q66/Q64*100</f>
        <v>98.47863247863246</v>
      </c>
      <c r="R67" s="26"/>
      <c r="S67" s="60"/>
      <c r="T67" s="60"/>
      <c r="U67" s="60"/>
      <c r="V67" s="26"/>
      <c r="W67" s="26">
        <f>+W66/W64*100</f>
        <v>98.47863247863246</v>
      </c>
      <c r="X67" s="26"/>
      <c r="Y67" s="26"/>
      <c r="Z67" s="1"/>
    </row>
    <row r="68" spans="1:26" ht="23.25">
      <c r="A68" s="1"/>
      <c r="B68" s="86"/>
      <c r="C68" s="87"/>
      <c r="D68" s="87"/>
      <c r="E68" s="87"/>
      <c r="F68" s="87"/>
      <c r="G68" s="87"/>
      <c r="H68" s="87"/>
      <c r="I68" s="54"/>
      <c r="J68" s="54" t="s">
        <v>135</v>
      </c>
      <c r="K68" s="55"/>
      <c r="L68" s="24"/>
      <c r="M68" s="24">
        <f>+M66/M65*100</f>
        <v>100</v>
      </c>
      <c r="N68" s="24">
        <f>+N66/N65*100</f>
        <v>100</v>
      </c>
      <c r="O68" s="24"/>
      <c r="P68" s="24"/>
      <c r="Q68" s="24">
        <f>+Q66/Q65*100</f>
        <v>100</v>
      </c>
      <c r="R68" s="24"/>
      <c r="S68" s="24"/>
      <c r="T68" s="24"/>
      <c r="U68" s="24"/>
      <c r="V68" s="24"/>
      <c r="W68" s="24">
        <f>+W66/W65*100</f>
        <v>100</v>
      </c>
      <c r="X68" s="24"/>
      <c r="Y68" s="24"/>
      <c r="Z68" s="1"/>
    </row>
    <row r="69" spans="1:26" ht="23.25">
      <c r="A69" s="1"/>
      <c r="B69" s="85"/>
      <c r="C69" s="85"/>
      <c r="D69" s="85"/>
      <c r="E69" s="85"/>
      <c r="F69" s="85"/>
      <c r="G69" s="85"/>
      <c r="H69" s="85"/>
      <c r="I69" s="53"/>
      <c r="J69" s="54"/>
      <c r="K69" s="55"/>
      <c r="L69" s="60"/>
      <c r="M69" s="26"/>
      <c r="N69" s="60"/>
      <c r="O69" s="60"/>
      <c r="P69" s="26"/>
      <c r="Q69" s="26"/>
      <c r="R69" s="26"/>
      <c r="S69" s="60"/>
      <c r="T69" s="60"/>
      <c r="U69" s="60"/>
      <c r="V69" s="26"/>
      <c r="W69" s="26"/>
      <c r="X69" s="26"/>
      <c r="Y69" s="26"/>
      <c r="Z69" s="1"/>
    </row>
    <row r="70" spans="1:26" ht="23.25">
      <c r="A70" s="1"/>
      <c r="B70" s="85"/>
      <c r="C70" s="85"/>
      <c r="D70" s="85"/>
      <c r="E70" s="85"/>
      <c r="F70" s="85"/>
      <c r="G70" s="85"/>
      <c r="H70" s="85" t="s">
        <v>61</v>
      </c>
      <c r="I70" s="53"/>
      <c r="J70" s="54" t="s">
        <v>62</v>
      </c>
      <c r="K70" s="55"/>
      <c r="L70" s="60"/>
      <c r="M70" s="26"/>
      <c r="N70" s="60"/>
      <c r="O70" s="60"/>
      <c r="P70" s="26"/>
      <c r="Q70" s="26"/>
      <c r="R70" s="26"/>
      <c r="S70" s="60"/>
      <c r="T70" s="60"/>
      <c r="U70" s="60"/>
      <c r="V70" s="26"/>
      <c r="W70" s="26"/>
      <c r="X70" s="26"/>
      <c r="Y70" s="26"/>
      <c r="Z70" s="1"/>
    </row>
    <row r="71" spans="1:26" ht="23.25">
      <c r="A71" s="1"/>
      <c r="B71" s="85"/>
      <c r="C71" s="85"/>
      <c r="D71" s="85"/>
      <c r="E71" s="85"/>
      <c r="F71" s="85"/>
      <c r="G71" s="85"/>
      <c r="H71" s="85"/>
      <c r="I71" s="53"/>
      <c r="J71" s="58" t="s">
        <v>131</v>
      </c>
      <c r="K71" s="55"/>
      <c r="L71" s="60"/>
      <c r="M71" s="26">
        <v>15</v>
      </c>
      <c r="N71" s="60">
        <v>25</v>
      </c>
      <c r="O71" s="60"/>
      <c r="P71" s="26"/>
      <c r="Q71" s="26">
        <f>SUM(L71:P71)</f>
        <v>40</v>
      </c>
      <c r="R71" s="26"/>
      <c r="S71" s="60"/>
      <c r="T71" s="60"/>
      <c r="U71" s="60"/>
      <c r="V71" s="26">
        <f>SUM(R71:U71)</f>
        <v>0</v>
      </c>
      <c r="W71" s="26">
        <f>SUM(V71,Q71)</f>
        <v>40</v>
      </c>
      <c r="X71" s="26">
        <f>SUM(Q71/W71*100)</f>
        <v>100</v>
      </c>
      <c r="Y71" s="26">
        <f>SUM(V71/W71*100)</f>
        <v>0</v>
      </c>
      <c r="Z71" s="1"/>
    </row>
    <row r="72" spans="1:26" ht="23.25">
      <c r="A72" s="1"/>
      <c r="B72" s="85"/>
      <c r="C72" s="85"/>
      <c r="D72" s="85"/>
      <c r="E72" s="85"/>
      <c r="F72" s="85"/>
      <c r="G72" s="85"/>
      <c r="H72" s="85"/>
      <c r="I72" s="53"/>
      <c r="J72" s="58" t="s">
        <v>132</v>
      </c>
      <c r="K72" s="55"/>
      <c r="L72" s="60"/>
      <c r="M72" s="26">
        <v>14</v>
      </c>
      <c r="N72" s="60">
        <v>26</v>
      </c>
      <c r="O72" s="60"/>
      <c r="P72" s="26"/>
      <c r="Q72" s="26">
        <f>SUM(L72:P72)</f>
        <v>40</v>
      </c>
      <c r="R72" s="26"/>
      <c r="S72" s="60"/>
      <c r="T72" s="60"/>
      <c r="U72" s="60"/>
      <c r="V72" s="26">
        <f>SUM(R72:U72)</f>
        <v>0</v>
      </c>
      <c r="W72" s="26">
        <f>SUM(V72,Q72)</f>
        <v>40</v>
      </c>
      <c r="X72" s="26">
        <f>SUM(Q72/W72*100)</f>
        <v>100</v>
      </c>
      <c r="Y72" s="26">
        <f>SUM(V72/W72*100)</f>
        <v>0</v>
      </c>
      <c r="Z72" s="1"/>
    </row>
    <row r="73" spans="1:26" ht="23.25">
      <c r="A73" s="1"/>
      <c r="B73" s="85"/>
      <c r="C73" s="85"/>
      <c r="D73" s="85"/>
      <c r="E73" s="85"/>
      <c r="F73" s="85"/>
      <c r="G73" s="85"/>
      <c r="H73" s="85"/>
      <c r="I73" s="53"/>
      <c r="J73" s="58" t="s">
        <v>133</v>
      </c>
      <c r="K73" s="55"/>
      <c r="L73" s="60"/>
      <c r="M73" s="26">
        <v>14</v>
      </c>
      <c r="N73" s="60">
        <v>26</v>
      </c>
      <c r="O73" s="60"/>
      <c r="P73" s="26"/>
      <c r="Q73" s="26">
        <f>SUM(L73:P73)</f>
        <v>40</v>
      </c>
      <c r="R73" s="26"/>
      <c r="S73" s="60"/>
      <c r="T73" s="60"/>
      <c r="U73" s="60"/>
      <c r="V73" s="26">
        <f>SUM(R73:U73)</f>
        <v>0</v>
      </c>
      <c r="W73" s="26">
        <f>SUM(V73,Q73)</f>
        <v>40</v>
      </c>
      <c r="X73" s="26">
        <f>SUM(Q73/W73*100)</f>
        <v>100</v>
      </c>
      <c r="Y73" s="26">
        <f>SUM(V73/W73*100)</f>
        <v>0</v>
      </c>
      <c r="Z73" s="1"/>
    </row>
    <row r="74" spans="1:26" ht="23.25">
      <c r="A74" s="1"/>
      <c r="B74" s="85"/>
      <c r="C74" s="85"/>
      <c r="D74" s="85"/>
      <c r="E74" s="85"/>
      <c r="F74" s="85"/>
      <c r="G74" s="85"/>
      <c r="H74" s="85"/>
      <c r="I74" s="53"/>
      <c r="J74" s="54" t="s">
        <v>134</v>
      </c>
      <c r="K74" s="55"/>
      <c r="L74" s="60"/>
      <c r="M74" s="26">
        <f>+M73/M71*100</f>
        <v>93.33333333333333</v>
      </c>
      <c r="N74" s="60">
        <f>+N73/N71*100</f>
        <v>104</v>
      </c>
      <c r="O74" s="60"/>
      <c r="P74" s="26"/>
      <c r="Q74" s="26">
        <f>+Q73/Q71*100</f>
        <v>100</v>
      </c>
      <c r="R74" s="26"/>
      <c r="S74" s="60"/>
      <c r="T74" s="60"/>
      <c r="U74" s="60"/>
      <c r="V74" s="26"/>
      <c r="W74" s="26">
        <f>+W73/W71*100</f>
        <v>100</v>
      </c>
      <c r="X74" s="26"/>
      <c r="Y74" s="26"/>
      <c r="Z74" s="1"/>
    </row>
    <row r="75" spans="1:26" ht="23.25">
      <c r="A75" s="1"/>
      <c r="B75" s="85"/>
      <c r="C75" s="85"/>
      <c r="D75" s="85"/>
      <c r="E75" s="85"/>
      <c r="F75" s="85"/>
      <c r="G75" s="85"/>
      <c r="H75" s="85"/>
      <c r="I75" s="53"/>
      <c r="J75" s="54" t="s">
        <v>135</v>
      </c>
      <c r="K75" s="55"/>
      <c r="L75" s="60"/>
      <c r="M75" s="26">
        <f>+M73/M72*100</f>
        <v>100</v>
      </c>
      <c r="N75" s="60">
        <f>+N73/N72*100</f>
        <v>100</v>
      </c>
      <c r="O75" s="60"/>
      <c r="P75" s="26"/>
      <c r="Q75" s="26">
        <f>+Q73/Q72*100</f>
        <v>100</v>
      </c>
      <c r="R75" s="26"/>
      <c r="S75" s="60"/>
      <c r="T75" s="60"/>
      <c r="U75" s="60"/>
      <c r="V75" s="26"/>
      <c r="W75" s="26">
        <f>+W73/W72*100</f>
        <v>100</v>
      </c>
      <c r="X75" s="26"/>
      <c r="Y75" s="26"/>
      <c r="Z75" s="1"/>
    </row>
    <row r="76" spans="1:26" ht="23.25">
      <c r="A76" s="1"/>
      <c r="B76" s="85"/>
      <c r="C76" s="85"/>
      <c r="D76" s="85"/>
      <c r="E76" s="85"/>
      <c r="F76" s="85"/>
      <c r="G76" s="85"/>
      <c r="H76" s="85"/>
      <c r="I76" s="53"/>
      <c r="J76" s="54"/>
      <c r="K76" s="55"/>
      <c r="L76" s="60"/>
      <c r="M76" s="26"/>
      <c r="N76" s="60"/>
      <c r="O76" s="60"/>
      <c r="P76" s="26"/>
      <c r="Q76" s="26"/>
      <c r="R76" s="26"/>
      <c r="S76" s="60"/>
      <c r="T76" s="60"/>
      <c r="U76" s="60"/>
      <c r="V76" s="26"/>
      <c r="W76" s="26"/>
      <c r="X76" s="26"/>
      <c r="Y76" s="26"/>
      <c r="Z76" s="1"/>
    </row>
    <row r="77" spans="1:26" ht="23.25">
      <c r="A77" s="1"/>
      <c r="B77" s="86"/>
      <c r="C77" s="87"/>
      <c r="D77" s="87"/>
      <c r="E77" s="87"/>
      <c r="F77" s="87"/>
      <c r="G77" s="87"/>
      <c r="H77" s="87" t="s">
        <v>63</v>
      </c>
      <c r="I77" s="54"/>
      <c r="J77" s="54" t="s">
        <v>64</v>
      </c>
      <c r="K77" s="55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1"/>
    </row>
    <row r="78" spans="1:26" ht="23.25">
      <c r="A78" s="1"/>
      <c r="B78" s="85"/>
      <c r="C78" s="85"/>
      <c r="D78" s="85"/>
      <c r="E78" s="85"/>
      <c r="F78" s="85"/>
      <c r="G78" s="85"/>
      <c r="H78" s="85"/>
      <c r="I78" s="53"/>
      <c r="J78" s="58" t="s">
        <v>131</v>
      </c>
      <c r="K78" s="55"/>
      <c r="L78" s="60"/>
      <c r="M78" s="26">
        <v>11</v>
      </c>
      <c r="N78" s="60">
        <v>4</v>
      </c>
      <c r="O78" s="60"/>
      <c r="P78" s="26"/>
      <c r="Q78" s="26">
        <f>SUM(L78:P78)</f>
        <v>15</v>
      </c>
      <c r="R78" s="26"/>
      <c r="S78" s="60"/>
      <c r="T78" s="60"/>
      <c r="U78" s="60"/>
      <c r="V78" s="26">
        <f>SUM(R78:U78)</f>
        <v>0</v>
      </c>
      <c r="W78" s="26">
        <f>SUM(V78,Q78)</f>
        <v>15</v>
      </c>
      <c r="X78" s="26">
        <f>SUM(Q78/W78*100)</f>
        <v>100</v>
      </c>
      <c r="Y78" s="26">
        <f>SUM(V78/W78*100)</f>
        <v>0</v>
      </c>
      <c r="Z78" s="1"/>
    </row>
    <row r="79" spans="1:26" ht="23.25">
      <c r="A79" s="1"/>
      <c r="B79" s="85"/>
      <c r="C79" s="85"/>
      <c r="D79" s="85"/>
      <c r="E79" s="85"/>
      <c r="F79" s="85"/>
      <c r="G79" s="85"/>
      <c r="H79" s="85"/>
      <c r="I79" s="53"/>
      <c r="J79" s="58" t="s">
        <v>132</v>
      </c>
      <c r="K79" s="55"/>
      <c r="L79" s="60"/>
      <c r="M79" s="26">
        <v>11</v>
      </c>
      <c r="N79" s="60">
        <v>4</v>
      </c>
      <c r="O79" s="60"/>
      <c r="P79" s="26"/>
      <c r="Q79" s="26">
        <f>SUM(L79:P79)</f>
        <v>15</v>
      </c>
      <c r="R79" s="26"/>
      <c r="S79" s="60"/>
      <c r="T79" s="60"/>
      <c r="U79" s="60"/>
      <c r="V79" s="26">
        <f>SUM(R79:U79)</f>
        <v>0</v>
      </c>
      <c r="W79" s="26">
        <f>SUM(V79,Q79)</f>
        <v>15</v>
      </c>
      <c r="X79" s="26">
        <f>SUM(Q79/W79*100)</f>
        <v>100</v>
      </c>
      <c r="Y79" s="26">
        <f>SUM(V79/W79*100)</f>
        <v>0</v>
      </c>
      <c r="Z79" s="1"/>
    </row>
    <row r="80" spans="1:26" ht="23.25">
      <c r="A80" s="1"/>
      <c r="B80" s="85"/>
      <c r="C80" s="85"/>
      <c r="D80" s="85"/>
      <c r="E80" s="85"/>
      <c r="F80" s="85"/>
      <c r="G80" s="85"/>
      <c r="H80" s="85"/>
      <c r="I80" s="53"/>
      <c r="J80" s="58" t="s">
        <v>133</v>
      </c>
      <c r="K80" s="55"/>
      <c r="L80" s="60"/>
      <c r="M80" s="26">
        <v>11</v>
      </c>
      <c r="N80" s="60">
        <v>4</v>
      </c>
      <c r="O80" s="60"/>
      <c r="P80" s="26"/>
      <c r="Q80" s="26">
        <f>SUM(L80:P80)</f>
        <v>15</v>
      </c>
      <c r="R80" s="26"/>
      <c r="S80" s="60"/>
      <c r="T80" s="60"/>
      <c r="U80" s="60"/>
      <c r="V80" s="26">
        <f>SUM(R80:U80)</f>
        <v>0</v>
      </c>
      <c r="W80" s="26">
        <f>SUM(V80,Q80)</f>
        <v>15</v>
      </c>
      <c r="X80" s="26">
        <f>SUM(Q80/W80*100)</f>
        <v>100</v>
      </c>
      <c r="Y80" s="26">
        <f>SUM(V80/W80*100)</f>
        <v>0</v>
      </c>
      <c r="Z80" s="1"/>
    </row>
    <row r="81" spans="1:26" ht="23.25">
      <c r="A81" s="1"/>
      <c r="B81" s="85"/>
      <c r="C81" s="85"/>
      <c r="D81" s="85"/>
      <c r="E81" s="85"/>
      <c r="F81" s="85"/>
      <c r="G81" s="85"/>
      <c r="H81" s="85"/>
      <c r="I81" s="53"/>
      <c r="J81" s="54" t="s">
        <v>134</v>
      </c>
      <c r="K81" s="55"/>
      <c r="L81" s="60"/>
      <c r="M81" s="26">
        <f>+M80/M78*100</f>
        <v>100</v>
      </c>
      <c r="N81" s="60">
        <f>+N80/N78*100</f>
        <v>100</v>
      </c>
      <c r="O81" s="60"/>
      <c r="P81" s="26"/>
      <c r="Q81" s="26">
        <f>+Q80/Q78*100</f>
        <v>100</v>
      </c>
      <c r="R81" s="26"/>
      <c r="S81" s="60"/>
      <c r="T81" s="60"/>
      <c r="U81" s="60"/>
      <c r="V81" s="26"/>
      <c r="W81" s="26">
        <f>+W80/W78*100</f>
        <v>100</v>
      </c>
      <c r="X81" s="26"/>
      <c r="Y81" s="26"/>
      <c r="Z81" s="1"/>
    </row>
    <row r="82" spans="1:26" ht="23.25">
      <c r="A82" s="1"/>
      <c r="B82" s="86"/>
      <c r="C82" s="86"/>
      <c r="D82" s="86"/>
      <c r="E82" s="86"/>
      <c r="F82" s="86"/>
      <c r="G82" s="86"/>
      <c r="H82" s="86"/>
      <c r="I82" s="53"/>
      <c r="J82" s="54" t="s">
        <v>135</v>
      </c>
      <c r="K82" s="55"/>
      <c r="L82" s="60"/>
      <c r="M82" s="26">
        <f>+M80/M79*100</f>
        <v>100</v>
      </c>
      <c r="N82" s="60">
        <f>+N80/N79*100</f>
        <v>100</v>
      </c>
      <c r="O82" s="60"/>
      <c r="P82" s="26"/>
      <c r="Q82" s="26">
        <f>+Q80/Q79*100</f>
        <v>100</v>
      </c>
      <c r="R82" s="26"/>
      <c r="S82" s="60"/>
      <c r="T82" s="60"/>
      <c r="U82" s="60"/>
      <c r="V82" s="26"/>
      <c r="W82" s="26">
        <f>+W80/W79*100</f>
        <v>100</v>
      </c>
      <c r="X82" s="26"/>
      <c r="Y82" s="26"/>
      <c r="Z82" s="1"/>
    </row>
    <row r="83" spans="1:26" ht="23.25">
      <c r="A83" s="1"/>
      <c r="B83" s="86"/>
      <c r="C83" s="87"/>
      <c r="D83" s="87"/>
      <c r="E83" s="87"/>
      <c r="F83" s="87"/>
      <c r="G83" s="87"/>
      <c r="H83" s="87"/>
      <c r="I83" s="54"/>
      <c r="J83" s="54"/>
      <c r="K83" s="55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1"/>
    </row>
    <row r="84" spans="1:26" ht="23.25">
      <c r="A84" s="1"/>
      <c r="B84" s="86"/>
      <c r="C84" s="86"/>
      <c r="D84" s="86"/>
      <c r="E84" s="86"/>
      <c r="F84" s="86"/>
      <c r="G84" s="86"/>
      <c r="H84" s="86" t="s">
        <v>65</v>
      </c>
      <c r="I84" s="53"/>
      <c r="J84" s="54" t="s">
        <v>66</v>
      </c>
      <c r="K84" s="55"/>
      <c r="L84" s="60"/>
      <c r="M84" s="26"/>
      <c r="N84" s="60"/>
      <c r="O84" s="60"/>
      <c r="P84" s="26"/>
      <c r="Q84" s="26"/>
      <c r="R84" s="26"/>
      <c r="S84" s="60"/>
      <c r="T84" s="60"/>
      <c r="U84" s="60"/>
      <c r="V84" s="26"/>
      <c r="W84" s="26"/>
      <c r="X84" s="26"/>
      <c r="Y84" s="26"/>
      <c r="Z84" s="1"/>
    </row>
    <row r="85" spans="1:26" ht="23.25">
      <c r="A85" s="1"/>
      <c r="B85" s="86"/>
      <c r="C85" s="86"/>
      <c r="D85" s="86"/>
      <c r="E85" s="86"/>
      <c r="F85" s="86"/>
      <c r="G85" s="86"/>
      <c r="H85" s="86"/>
      <c r="I85" s="53"/>
      <c r="J85" s="58" t="s">
        <v>131</v>
      </c>
      <c r="K85" s="55"/>
      <c r="L85" s="60">
        <v>3092.5</v>
      </c>
      <c r="M85" s="26">
        <v>35</v>
      </c>
      <c r="N85" s="60">
        <v>30</v>
      </c>
      <c r="O85" s="60"/>
      <c r="P85" s="26"/>
      <c r="Q85" s="26">
        <f>SUM(L85:P85)</f>
        <v>3157.5</v>
      </c>
      <c r="R85" s="26"/>
      <c r="S85" s="60"/>
      <c r="T85" s="60"/>
      <c r="U85" s="60"/>
      <c r="V85" s="26">
        <f>SUM(R85:U85)</f>
        <v>0</v>
      </c>
      <c r="W85" s="26">
        <f>SUM(V85,Q85)</f>
        <v>3157.5</v>
      </c>
      <c r="X85" s="26">
        <f>SUM(Q85/W85*100)</f>
        <v>100</v>
      </c>
      <c r="Y85" s="26">
        <f>SUM(V85/W85*100)</f>
        <v>0</v>
      </c>
      <c r="Z85" s="1"/>
    </row>
    <row r="86" spans="1:26" ht="23.25">
      <c r="A86" s="1"/>
      <c r="B86" s="86"/>
      <c r="C86" s="86"/>
      <c r="D86" s="86"/>
      <c r="E86" s="86"/>
      <c r="F86" s="86"/>
      <c r="G86" s="86"/>
      <c r="H86" s="86"/>
      <c r="I86" s="53"/>
      <c r="J86" s="58" t="s">
        <v>132</v>
      </c>
      <c r="K86" s="55"/>
      <c r="L86" s="60">
        <v>2792.9</v>
      </c>
      <c r="M86" s="26">
        <v>34.9</v>
      </c>
      <c r="N86" s="60">
        <v>30</v>
      </c>
      <c r="O86" s="60"/>
      <c r="P86" s="26"/>
      <c r="Q86" s="26">
        <f>SUM(L86:P86)</f>
        <v>2857.8</v>
      </c>
      <c r="R86" s="26"/>
      <c r="S86" s="60"/>
      <c r="T86" s="60"/>
      <c r="U86" s="60"/>
      <c r="V86" s="26">
        <f>SUM(R86:U86)</f>
        <v>0</v>
      </c>
      <c r="W86" s="26">
        <f>SUM(V86,Q86)</f>
        <v>2857.8</v>
      </c>
      <c r="X86" s="26">
        <f>SUM(Q86/W86*100)</f>
        <v>100</v>
      </c>
      <c r="Y86" s="26">
        <f>SUM(V86/W86*100)</f>
        <v>0</v>
      </c>
      <c r="Z86" s="1"/>
    </row>
    <row r="87" spans="1:26" ht="23.25">
      <c r="A87" s="1"/>
      <c r="B87" s="86"/>
      <c r="C87" s="86"/>
      <c r="D87" s="86"/>
      <c r="E87" s="86"/>
      <c r="F87" s="86"/>
      <c r="G87" s="86"/>
      <c r="H87" s="86"/>
      <c r="I87" s="53"/>
      <c r="J87" s="58" t="s">
        <v>133</v>
      </c>
      <c r="K87" s="55"/>
      <c r="L87" s="60">
        <v>2792.9</v>
      </c>
      <c r="M87" s="26">
        <v>34.9</v>
      </c>
      <c r="N87" s="60">
        <v>30</v>
      </c>
      <c r="O87" s="60"/>
      <c r="P87" s="26"/>
      <c r="Q87" s="26">
        <f>SUM(L87:P87)</f>
        <v>2857.8</v>
      </c>
      <c r="R87" s="26"/>
      <c r="S87" s="60"/>
      <c r="T87" s="60"/>
      <c r="U87" s="60"/>
      <c r="V87" s="26">
        <f>SUM(R87:U87)</f>
        <v>0</v>
      </c>
      <c r="W87" s="26">
        <f>SUM(V87,Q87)</f>
        <v>2857.8</v>
      </c>
      <c r="X87" s="26">
        <f>SUM(Q87/W87*100)</f>
        <v>100</v>
      </c>
      <c r="Y87" s="26">
        <f>SUM(V87/W87*100)</f>
        <v>0</v>
      </c>
      <c r="Z87" s="1"/>
    </row>
    <row r="88" spans="1:26" ht="23.25">
      <c r="A88" s="1"/>
      <c r="B88" s="86"/>
      <c r="C88" s="86"/>
      <c r="D88" s="86"/>
      <c r="E88" s="86"/>
      <c r="F88" s="86"/>
      <c r="G88" s="86"/>
      <c r="H88" s="86"/>
      <c r="I88" s="53"/>
      <c r="J88" s="54" t="s">
        <v>134</v>
      </c>
      <c r="K88" s="55"/>
      <c r="L88" s="60">
        <f>+L87/L85*100</f>
        <v>90.3120452708165</v>
      </c>
      <c r="M88" s="26">
        <f>+M87/M85*100</f>
        <v>99.71428571428571</v>
      </c>
      <c r="N88" s="60">
        <f>+N87/N85*100</f>
        <v>100</v>
      </c>
      <c r="O88" s="60"/>
      <c r="P88" s="26"/>
      <c r="Q88" s="26">
        <f>+Q87/Q85*100</f>
        <v>90.50831353919241</v>
      </c>
      <c r="R88" s="26"/>
      <c r="S88" s="60"/>
      <c r="T88" s="60"/>
      <c r="U88" s="60"/>
      <c r="V88" s="26"/>
      <c r="W88" s="26">
        <f>+W87/W85*100</f>
        <v>90.50831353919241</v>
      </c>
      <c r="X88" s="26"/>
      <c r="Y88" s="26"/>
      <c r="Z88" s="1"/>
    </row>
    <row r="89" spans="1:26" ht="23.25">
      <c r="A89" s="1"/>
      <c r="B89" s="86"/>
      <c r="C89" s="86"/>
      <c r="D89" s="86"/>
      <c r="E89" s="86"/>
      <c r="F89" s="86"/>
      <c r="G89" s="86"/>
      <c r="H89" s="86"/>
      <c r="I89" s="53"/>
      <c r="J89" s="54" t="s">
        <v>135</v>
      </c>
      <c r="K89" s="55"/>
      <c r="L89" s="60">
        <f>+L87/L86*100</f>
        <v>100</v>
      </c>
      <c r="M89" s="26">
        <f>+M87/M86*100</f>
        <v>100</v>
      </c>
      <c r="N89" s="60">
        <f>+N87/N86*100</f>
        <v>100</v>
      </c>
      <c r="O89" s="60"/>
      <c r="P89" s="26"/>
      <c r="Q89" s="26">
        <f>+Q87/Q86*100</f>
        <v>100</v>
      </c>
      <c r="R89" s="26"/>
      <c r="S89" s="60"/>
      <c r="T89" s="60"/>
      <c r="U89" s="60"/>
      <c r="V89" s="26"/>
      <c r="W89" s="26">
        <f>+W87/W86*100</f>
        <v>100</v>
      </c>
      <c r="X89" s="26"/>
      <c r="Y89" s="26"/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/>
      <c r="K90" s="66"/>
      <c r="L90" s="67"/>
      <c r="M90" s="68"/>
      <c r="N90" s="67"/>
      <c r="O90" s="67"/>
      <c r="P90" s="68"/>
      <c r="Q90" s="68"/>
      <c r="R90" s="68"/>
      <c r="S90" s="67"/>
      <c r="T90" s="67"/>
      <c r="U90" s="67"/>
      <c r="V90" s="68"/>
      <c r="W90" s="68"/>
      <c r="X90" s="68"/>
      <c r="Y90" s="68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 t="s">
        <v>185</v>
      </c>
      <c r="Z92" s="1"/>
    </row>
    <row r="93" spans="1:26" ht="23.25">
      <c r="A93" s="1"/>
      <c r="B93" s="9" t="s">
        <v>3</v>
      </c>
      <c r="C93" s="10"/>
      <c r="D93" s="10"/>
      <c r="E93" s="10"/>
      <c r="F93" s="10"/>
      <c r="G93" s="10"/>
      <c r="H93" s="11"/>
      <c r="I93" s="12"/>
      <c r="J93" s="13"/>
      <c r="K93" s="14"/>
      <c r="L93" s="15" t="s">
        <v>4</v>
      </c>
      <c r="M93" s="15"/>
      <c r="N93" s="15"/>
      <c r="O93" s="15"/>
      <c r="P93" s="15"/>
      <c r="Q93" s="15"/>
      <c r="R93" s="16" t="s">
        <v>5</v>
      </c>
      <c r="S93" s="15"/>
      <c r="T93" s="15"/>
      <c r="U93" s="15"/>
      <c r="V93" s="17"/>
      <c r="W93" s="15" t="s">
        <v>6</v>
      </c>
      <c r="X93" s="15"/>
      <c r="Y93" s="18"/>
      <c r="Z93" s="1"/>
    </row>
    <row r="94" spans="1:26" ht="23.25">
      <c r="A94" s="1"/>
      <c r="B94" s="19" t="s">
        <v>7</v>
      </c>
      <c r="C94" s="20"/>
      <c r="D94" s="20"/>
      <c r="E94" s="20"/>
      <c r="F94" s="20"/>
      <c r="G94" s="20"/>
      <c r="H94" s="21"/>
      <c r="I94" s="22"/>
      <c r="J94" s="23"/>
      <c r="K94" s="24"/>
      <c r="L94" s="25"/>
      <c r="M94" s="26"/>
      <c r="N94" s="27"/>
      <c r="O94" s="28" t="s">
        <v>8</v>
      </c>
      <c r="P94" s="29"/>
      <c r="Q94" s="30"/>
      <c r="R94" s="31" t="s">
        <v>8</v>
      </c>
      <c r="S94" s="32" t="s">
        <v>9</v>
      </c>
      <c r="T94" s="25"/>
      <c r="U94" s="33" t="s">
        <v>10</v>
      </c>
      <c r="V94" s="30"/>
      <c r="W94" s="30"/>
      <c r="X94" s="34" t="s">
        <v>11</v>
      </c>
      <c r="Y94" s="35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12</v>
      </c>
      <c r="K95" s="24"/>
      <c r="L95" s="39" t="s">
        <v>13</v>
      </c>
      <c r="M95" s="40" t="s">
        <v>14</v>
      </c>
      <c r="N95" s="32" t="s">
        <v>13</v>
      </c>
      <c r="O95" s="39" t="s">
        <v>15</v>
      </c>
      <c r="P95" s="29" t="s">
        <v>16</v>
      </c>
      <c r="Q95" s="26"/>
      <c r="R95" s="41" t="s">
        <v>15</v>
      </c>
      <c r="S95" s="40" t="s">
        <v>17</v>
      </c>
      <c r="T95" s="39" t="s">
        <v>18</v>
      </c>
      <c r="U95" s="33" t="s">
        <v>19</v>
      </c>
      <c r="V95" s="30"/>
      <c r="W95" s="30"/>
      <c r="X95" s="30"/>
      <c r="Y95" s="40"/>
      <c r="Z95" s="1"/>
    </row>
    <row r="96" spans="1:26" ht="23.25">
      <c r="A96" s="1"/>
      <c r="B96" s="36" t="s">
        <v>20</v>
      </c>
      <c r="C96" s="36" t="s">
        <v>21</v>
      </c>
      <c r="D96" s="36" t="s">
        <v>22</v>
      </c>
      <c r="E96" s="36" t="s">
        <v>23</v>
      </c>
      <c r="F96" s="36" t="s">
        <v>24</v>
      </c>
      <c r="G96" s="36" t="s">
        <v>25</v>
      </c>
      <c r="H96" s="36" t="s">
        <v>26</v>
      </c>
      <c r="I96" s="22"/>
      <c r="J96" s="42"/>
      <c r="K96" s="24"/>
      <c r="L96" s="39" t="s">
        <v>27</v>
      </c>
      <c r="M96" s="40" t="s">
        <v>28</v>
      </c>
      <c r="N96" s="32" t="s">
        <v>29</v>
      </c>
      <c r="O96" s="39" t="s">
        <v>30</v>
      </c>
      <c r="P96" s="29" t="s">
        <v>31</v>
      </c>
      <c r="Q96" s="40" t="s">
        <v>32</v>
      </c>
      <c r="R96" s="41" t="s">
        <v>30</v>
      </c>
      <c r="S96" s="40" t="s">
        <v>33</v>
      </c>
      <c r="T96" s="39" t="s">
        <v>34</v>
      </c>
      <c r="U96" s="33" t="s">
        <v>35</v>
      </c>
      <c r="V96" s="29" t="s">
        <v>32</v>
      </c>
      <c r="W96" s="29" t="s">
        <v>36</v>
      </c>
      <c r="X96" s="29" t="s">
        <v>37</v>
      </c>
      <c r="Y96" s="40" t="s">
        <v>38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47"/>
      <c r="M97" s="48"/>
      <c r="N97" s="49"/>
      <c r="O97" s="47"/>
      <c r="P97" s="50"/>
      <c r="Q97" s="50"/>
      <c r="R97" s="48"/>
      <c r="S97" s="48"/>
      <c r="T97" s="47"/>
      <c r="U97" s="51"/>
      <c r="V97" s="50"/>
      <c r="W97" s="50"/>
      <c r="X97" s="50"/>
      <c r="Y97" s="48"/>
      <c r="Z97" s="1"/>
    </row>
    <row r="98" spans="1:26" ht="23.25">
      <c r="A98" s="1"/>
      <c r="B98" s="85" t="s">
        <v>46</v>
      </c>
      <c r="C98" s="85"/>
      <c r="D98" s="85"/>
      <c r="E98" s="85" t="s">
        <v>53</v>
      </c>
      <c r="F98" s="85" t="s">
        <v>55</v>
      </c>
      <c r="G98" s="85" t="s">
        <v>56</v>
      </c>
      <c r="H98" s="85" t="s">
        <v>67</v>
      </c>
      <c r="I98" s="53"/>
      <c r="J98" s="54" t="s">
        <v>68</v>
      </c>
      <c r="K98" s="55"/>
      <c r="L98" s="25"/>
      <c r="M98" s="26"/>
      <c r="N98" s="27"/>
      <c r="O98" s="56"/>
      <c r="P98" s="30"/>
      <c r="Q98" s="30"/>
      <c r="R98" s="26"/>
      <c r="S98" s="27"/>
      <c r="T98" s="25"/>
      <c r="U98" s="57"/>
      <c r="V98" s="30"/>
      <c r="W98" s="30"/>
      <c r="X98" s="30"/>
      <c r="Y98" s="26"/>
      <c r="Z98" s="1"/>
    </row>
    <row r="99" spans="1:26" ht="23.25">
      <c r="A99" s="1"/>
      <c r="B99" s="85"/>
      <c r="C99" s="85"/>
      <c r="D99" s="85"/>
      <c r="E99" s="85"/>
      <c r="F99" s="85"/>
      <c r="G99" s="85"/>
      <c r="H99" s="85"/>
      <c r="I99" s="53"/>
      <c r="J99" s="58" t="s">
        <v>131</v>
      </c>
      <c r="K99" s="59"/>
      <c r="L99" s="60">
        <v>2283.5</v>
      </c>
      <c r="M99" s="60">
        <v>58</v>
      </c>
      <c r="N99" s="60">
        <v>367</v>
      </c>
      <c r="O99" s="60"/>
      <c r="P99" s="60"/>
      <c r="Q99" s="60">
        <f>SUM(L99:P99)</f>
        <v>2708.5</v>
      </c>
      <c r="R99" s="60"/>
      <c r="S99" s="60"/>
      <c r="T99" s="60"/>
      <c r="U99" s="69"/>
      <c r="V99" s="26">
        <f>SUM(R99:U99)</f>
        <v>0</v>
      </c>
      <c r="W99" s="26">
        <f>SUM(V99,Q99)</f>
        <v>2708.5</v>
      </c>
      <c r="X99" s="26">
        <f>SUM(Q99/W99*100)</f>
        <v>100</v>
      </c>
      <c r="Y99" s="26">
        <f>SUM(V99/W99*100)</f>
        <v>0</v>
      </c>
      <c r="Z99" s="1"/>
    </row>
    <row r="100" spans="1:26" ht="23.25">
      <c r="A100" s="1"/>
      <c r="B100" s="85"/>
      <c r="C100" s="85"/>
      <c r="D100" s="85"/>
      <c r="E100" s="85"/>
      <c r="F100" s="85"/>
      <c r="G100" s="85"/>
      <c r="H100" s="85"/>
      <c r="I100" s="53"/>
      <c r="J100" s="58" t="s">
        <v>132</v>
      </c>
      <c r="K100" s="59"/>
      <c r="L100" s="60">
        <v>2214.5</v>
      </c>
      <c r="M100" s="60">
        <v>102.4</v>
      </c>
      <c r="N100" s="60">
        <v>305.6</v>
      </c>
      <c r="O100" s="60"/>
      <c r="P100" s="60"/>
      <c r="Q100" s="60">
        <f>SUM(L100:P100)</f>
        <v>2622.5</v>
      </c>
      <c r="R100" s="60"/>
      <c r="S100" s="60"/>
      <c r="T100" s="60"/>
      <c r="U100" s="60"/>
      <c r="V100" s="26">
        <f>SUM(R100:U100)</f>
        <v>0</v>
      </c>
      <c r="W100" s="26">
        <f>SUM(V100,Q100)</f>
        <v>2622.5</v>
      </c>
      <c r="X100" s="26">
        <f>SUM(Q100/W100*100)</f>
        <v>100</v>
      </c>
      <c r="Y100" s="26">
        <f>SUM(V100/W100*100)</f>
        <v>0</v>
      </c>
      <c r="Z100" s="1"/>
    </row>
    <row r="101" spans="1:26" ht="23.25">
      <c r="A101" s="1"/>
      <c r="B101" s="85"/>
      <c r="C101" s="85"/>
      <c r="D101" s="85"/>
      <c r="E101" s="85"/>
      <c r="F101" s="85"/>
      <c r="G101" s="85"/>
      <c r="H101" s="85"/>
      <c r="I101" s="53"/>
      <c r="J101" s="58" t="s">
        <v>133</v>
      </c>
      <c r="K101" s="55"/>
      <c r="L101" s="60">
        <v>2214.5</v>
      </c>
      <c r="M101" s="60">
        <v>102.4</v>
      </c>
      <c r="N101" s="60">
        <v>305.6</v>
      </c>
      <c r="O101" s="60"/>
      <c r="P101" s="60"/>
      <c r="Q101" s="26">
        <f>SUM(L101:P101)</f>
        <v>2622.5</v>
      </c>
      <c r="R101" s="60"/>
      <c r="S101" s="60"/>
      <c r="T101" s="60"/>
      <c r="U101" s="60"/>
      <c r="V101" s="26">
        <f>SUM(R101:U101)</f>
        <v>0</v>
      </c>
      <c r="W101" s="26">
        <f>SUM(V101,Q101)</f>
        <v>2622.5</v>
      </c>
      <c r="X101" s="26">
        <f>SUM(Q101/W101*100)</f>
        <v>100</v>
      </c>
      <c r="Y101" s="26">
        <f>SUM(V101/W101*100)</f>
        <v>0</v>
      </c>
      <c r="Z101" s="1"/>
    </row>
    <row r="102" spans="1:26" ht="23.25">
      <c r="A102" s="1"/>
      <c r="B102" s="85"/>
      <c r="C102" s="85"/>
      <c r="D102" s="85"/>
      <c r="E102" s="85"/>
      <c r="F102" s="85"/>
      <c r="G102" s="85"/>
      <c r="H102" s="85"/>
      <c r="I102" s="53"/>
      <c r="J102" s="54" t="s">
        <v>134</v>
      </c>
      <c r="K102" s="55"/>
      <c r="L102" s="60">
        <f>+L101/L99*100</f>
        <v>96.97832275016422</v>
      </c>
      <c r="M102" s="26">
        <f>+M101/M99*100</f>
        <v>176.55172413793105</v>
      </c>
      <c r="N102" s="60">
        <f>+N101/N99*100</f>
        <v>83.26975476839237</v>
      </c>
      <c r="O102" s="60"/>
      <c r="P102" s="26"/>
      <c r="Q102" s="26">
        <f>+Q101/Q99*100</f>
        <v>96.82481078087503</v>
      </c>
      <c r="R102" s="26"/>
      <c r="S102" s="60"/>
      <c r="T102" s="60"/>
      <c r="U102" s="60"/>
      <c r="V102" s="26"/>
      <c r="W102" s="26">
        <f>+W101/W99*100</f>
        <v>96.82481078087503</v>
      </c>
      <c r="X102" s="26"/>
      <c r="Y102" s="26"/>
      <c r="Z102" s="1"/>
    </row>
    <row r="103" spans="1:26" ht="23.25">
      <c r="A103" s="1"/>
      <c r="B103" s="85"/>
      <c r="C103" s="85"/>
      <c r="D103" s="85"/>
      <c r="E103" s="85"/>
      <c r="F103" s="85"/>
      <c r="G103" s="85"/>
      <c r="H103" s="85"/>
      <c r="I103" s="53"/>
      <c r="J103" s="54" t="s">
        <v>135</v>
      </c>
      <c r="K103" s="55"/>
      <c r="L103" s="60">
        <f>+L101/L100*100</f>
        <v>100</v>
      </c>
      <c r="M103" s="26">
        <f>+M101/M100*100</f>
        <v>100</v>
      </c>
      <c r="N103" s="60">
        <f>+N101/N100*100</f>
        <v>100</v>
      </c>
      <c r="O103" s="60"/>
      <c r="P103" s="26"/>
      <c r="Q103" s="26">
        <f>+Q101/Q100*100</f>
        <v>100</v>
      </c>
      <c r="R103" s="26"/>
      <c r="S103" s="60"/>
      <c r="T103" s="60"/>
      <c r="U103" s="60"/>
      <c r="V103" s="26"/>
      <c r="W103" s="26">
        <f>+W101/W100*100</f>
        <v>100</v>
      </c>
      <c r="X103" s="26"/>
      <c r="Y103" s="26"/>
      <c r="Z103" s="1"/>
    </row>
    <row r="104" spans="1:26" ht="23.25">
      <c r="A104" s="1"/>
      <c r="B104" s="85"/>
      <c r="C104" s="85"/>
      <c r="D104" s="85"/>
      <c r="E104" s="85"/>
      <c r="F104" s="85"/>
      <c r="G104" s="85"/>
      <c r="H104" s="85"/>
      <c r="I104" s="53"/>
      <c r="J104" s="54"/>
      <c r="K104" s="55"/>
      <c r="L104" s="60"/>
      <c r="M104" s="26"/>
      <c r="N104" s="60"/>
      <c r="O104" s="60"/>
      <c r="P104" s="26"/>
      <c r="Q104" s="26"/>
      <c r="R104" s="26"/>
      <c r="S104" s="60"/>
      <c r="T104" s="60"/>
      <c r="U104" s="60"/>
      <c r="V104" s="26"/>
      <c r="W104" s="26"/>
      <c r="X104" s="26"/>
      <c r="Y104" s="26"/>
      <c r="Z104" s="1"/>
    </row>
    <row r="105" spans="1:26" ht="23.25">
      <c r="A105" s="1"/>
      <c r="B105" s="85"/>
      <c r="C105" s="85"/>
      <c r="D105" s="85"/>
      <c r="E105" s="85"/>
      <c r="F105" s="85"/>
      <c r="G105" s="85"/>
      <c r="H105" s="85" t="s">
        <v>69</v>
      </c>
      <c r="I105" s="53"/>
      <c r="J105" s="54" t="s">
        <v>140</v>
      </c>
      <c r="K105" s="55"/>
      <c r="L105" s="60"/>
      <c r="M105" s="26"/>
      <c r="N105" s="60"/>
      <c r="O105" s="60"/>
      <c r="P105" s="26"/>
      <c r="Q105" s="26"/>
      <c r="R105" s="26"/>
      <c r="S105" s="60"/>
      <c r="T105" s="60"/>
      <c r="U105" s="60"/>
      <c r="V105" s="26"/>
      <c r="W105" s="26"/>
      <c r="X105" s="26"/>
      <c r="Y105" s="26"/>
      <c r="Z105" s="1"/>
    </row>
    <row r="106" spans="1:26" ht="23.25">
      <c r="A106" s="1"/>
      <c r="B106" s="85"/>
      <c r="C106" s="85"/>
      <c r="D106" s="85"/>
      <c r="E106" s="85"/>
      <c r="F106" s="85"/>
      <c r="G106" s="85"/>
      <c r="H106" s="85"/>
      <c r="I106" s="53"/>
      <c r="J106" s="58" t="s">
        <v>131</v>
      </c>
      <c r="K106" s="55"/>
      <c r="L106" s="60"/>
      <c r="M106" s="26"/>
      <c r="N106" s="60"/>
      <c r="O106" s="60"/>
      <c r="P106" s="26"/>
      <c r="Q106" s="26">
        <f>SUM(L106:P106)</f>
        <v>0</v>
      </c>
      <c r="R106" s="26"/>
      <c r="S106" s="60"/>
      <c r="T106" s="60"/>
      <c r="U106" s="60"/>
      <c r="V106" s="26"/>
      <c r="W106" s="26">
        <f>SUM(V106,Q106)</f>
        <v>0</v>
      </c>
      <c r="X106" s="26"/>
      <c r="Y106" s="26"/>
      <c r="Z106" s="1"/>
    </row>
    <row r="107" spans="1:26" ht="23.25">
      <c r="A107" s="1"/>
      <c r="B107" s="85"/>
      <c r="C107" s="85"/>
      <c r="D107" s="85"/>
      <c r="E107" s="85"/>
      <c r="F107" s="85"/>
      <c r="G107" s="85"/>
      <c r="H107" s="85"/>
      <c r="I107" s="53"/>
      <c r="J107" s="58" t="s">
        <v>132</v>
      </c>
      <c r="K107" s="55"/>
      <c r="L107" s="60"/>
      <c r="M107" s="26">
        <v>18630.1</v>
      </c>
      <c r="N107" s="60">
        <v>21260.1</v>
      </c>
      <c r="O107" s="60"/>
      <c r="P107" s="26"/>
      <c r="Q107" s="26">
        <f>SUM(L107:P107)</f>
        <v>39890.2</v>
      </c>
      <c r="R107" s="26"/>
      <c r="S107" s="60">
        <v>37903.7</v>
      </c>
      <c r="T107" s="60"/>
      <c r="U107" s="60"/>
      <c r="V107" s="26">
        <f>SUM(R107:U107)</f>
        <v>37903.7</v>
      </c>
      <c r="W107" s="26">
        <f>SUM(V107,Q107)</f>
        <v>77793.9</v>
      </c>
      <c r="X107" s="26">
        <f>SUM(Q107/W107*100)</f>
        <v>51.27677105788501</v>
      </c>
      <c r="Y107" s="26">
        <f>SUM(V107/W107*100)</f>
        <v>48.723228942115</v>
      </c>
      <c r="Z107" s="1"/>
    </row>
    <row r="108" spans="1:26" ht="23.25">
      <c r="A108" s="1"/>
      <c r="B108" s="85"/>
      <c r="C108" s="85"/>
      <c r="D108" s="85"/>
      <c r="E108" s="85"/>
      <c r="F108" s="85"/>
      <c r="G108" s="85"/>
      <c r="H108" s="85"/>
      <c r="I108" s="53"/>
      <c r="J108" s="58" t="s">
        <v>133</v>
      </c>
      <c r="K108" s="55"/>
      <c r="L108" s="60"/>
      <c r="M108" s="26">
        <v>18630.1</v>
      </c>
      <c r="N108" s="60">
        <v>21260.1</v>
      </c>
      <c r="O108" s="60"/>
      <c r="P108" s="26"/>
      <c r="Q108" s="26">
        <f>SUM(L108:P108)</f>
        <v>39890.2</v>
      </c>
      <c r="R108" s="26"/>
      <c r="S108" s="60">
        <v>37903.7</v>
      </c>
      <c r="T108" s="60"/>
      <c r="U108" s="60"/>
      <c r="V108" s="26">
        <f>SUM(R108:U108)</f>
        <v>37903.7</v>
      </c>
      <c r="W108" s="26">
        <f>SUM(V108,Q108)</f>
        <v>77793.9</v>
      </c>
      <c r="X108" s="26">
        <f>SUM(Q108/W108*100)</f>
        <v>51.27677105788501</v>
      </c>
      <c r="Y108" s="26">
        <f>SUM(V108/W108*100)</f>
        <v>48.723228942115</v>
      </c>
      <c r="Z108" s="1"/>
    </row>
    <row r="109" spans="1:26" ht="23.25">
      <c r="A109" s="1"/>
      <c r="B109" s="85"/>
      <c r="C109" s="85"/>
      <c r="D109" s="85"/>
      <c r="E109" s="85"/>
      <c r="F109" s="85"/>
      <c r="G109" s="85"/>
      <c r="H109" s="85"/>
      <c r="I109" s="53"/>
      <c r="J109" s="54" t="s">
        <v>134</v>
      </c>
      <c r="K109" s="55"/>
      <c r="L109" s="60"/>
      <c r="M109" s="26"/>
      <c r="N109" s="60"/>
      <c r="O109" s="60"/>
      <c r="P109" s="26"/>
      <c r="Q109" s="26"/>
      <c r="R109" s="26"/>
      <c r="S109" s="60"/>
      <c r="T109" s="60"/>
      <c r="U109" s="60"/>
      <c r="V109" s="26"/>
      <c r="W109" s="26"/>
      <c r="X109" s="26"/>
      <c r="Y109" s="26"/>
      <c r="Z109" s="1"/>
    </row>
    <row r="110" spans="1:26" ht="23.25">
      <c r="A110" s="1"/>
      <c r="B110" s="85"/>
      <c r="C110" s="85"/>
      <c r="D110" s="85"/>
      <c r="E110" s="85"/>
      <c r="F110" s="85"/>
      <c r="G110" s="85"/>
      <c r="H110" s="85"/>
      <c r="I110" s="53"/>
      <c r="J110" s="54" t="s">
        <v>135</v>
      </c>
      <c r="K110" s="55"/>
      <c r="L110" s="60"/>
      <c r="M110" s="26">
        <f>+M108/M107*100</f>
        <v>100</v>
      </c>
      <c r="N110" s="60">
        <f>+N108/N107*100</f>
        <v>100</v>
      </c>
      <c r="O110" s="60"/>
      <c r="P110" s="26"/>
      <c r="Q110" s="26">
        <f>+Q108/Q107*100</f>
        <v>100</v>
      </c>
      <c r="R110" s="26"/>
      <c r="S110" s="60">
        <f>+S108/S107*100</f>
        <v>100</v>
      </c>
      <c r="T110" s="60"/>
      <c r="U110" s="60"/>
      <c r="V110" s="26">
        <f>+V108/V107*100</f>
        <v>100</v>
      </c>
      <c r="W110" s="26">
        <f>+W108/W107*100</f>
        <v>100</v>
      </c>
      <c r="X110" s="26"/>
      <c r="Y110" s="26"/>
      <c r="Z110" s="1"/>
    </row>
    <row r="111" spans="1:26" ht="23.25">
      <c r="A111" s="1"/>
      <c r="B111" s="85"/>
      <c r="C111" s="85"/>
      <c r="D111" s="85"/>
      <c r="E111" s="85"/>
      <c r="F111" s="85"/>
      <c r="G111" s="85"/>
      <c r="H111" s="85"/>
      <c r="I111" s="53"/>
      <c r="J111" s="54"/>
      <c r="K111" s="55"/>
      <c r="L111" s="60"/>
      <c r="M111" s="26"/>
      <c r="N111" s="60"/>
      <c r="O111" s="60"/>
      <c r="P111" s="26"/>
      <c r="Q111" s="26"/>
      <c r="R111" s="26"/>
      <c r="S111" s="60"/>
      <c r="T111" s="60"/>
      <c r="U111" s="60"/>
      <c r="V111" s="26"/>
      <c r="W111" s="26"/>
      <c r="X111" s="26"/>
      <c r="Y111" s="26"/>
      <c r="Z111" s="1"/>
    </row>
    <row r="112" spans="1:26" ht="23.25">
      <c r="A112" s="1"/>
      <c r="B112" s="85"/>
      <c r="C112" s="85"/>
      <c r="D112" s="85"/>
      <c r="E112" s="85"/>
      <c r="F112" s="85" t="s">
        <v>70</v>
      </c>
      <c r="G112" s="85"/>
      <c r="H112" s="85"/>
      <c r="I112" s="53"/>
      <c r="J112" s="54" t="s">
        <v>147</v>
      </c>
      <c r="K112" s="55"/>
      <c r="L112" s="60"/>
      <c r="M112" s="26"/>
      <c r="N112" s="60"/>
      <c r="O112" s="60"/>
      <c r="P112" s="26"/>
      <c r="Q112" s="26"/>
      <c r="R112" s="26"/>
      <c r="S112" s="60"/>
      <c r="T112" s="60"/>
      <c r="U112" s="60"/>
      <c r="V112" s="26"/>
      <c r="W112" s="26"/>
      <c r="X112" s="26"/>
      <c r="Y112" s="26"/>
      <c r="Z112" s="1"/>
    </row>
    <row r="113" spans="1:26" ht="23.25">
      <c r="A113" s="1"/>
      <c r="B113" s="86"/>
      <c r="C113" s="87"/>
      <c r="D113" s="87"/>
      <c r="E113" s="87"/>
      <c r="F113" s="87"/>
      <c r="G113" s="87"/>
      <c r="H113" s="87"/>
      <c r="I113" s="54"/>
      <c r="J113" s="54" t="s">
        <v>71</v>
      </c>
      <c r="K113" s="55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1"/>
    </row>
    <row r="114" spans="1:26" ht="23.25">
      <c r="A114" s="1"/>
      <c r="B114" s="85"/>
      <c r="C114" s="85"/>
      <c r="D114" s="85"/>
      <c r="E114" s="85"/>
      <c r="F114" s="85"/>
      <c r="G114" s="85"/>
      <c r="H114" s="85"/>
      <c r="I114" s="53"/>
      <c r="J114" s="58" t="s">
        <v>131</v>
      </c>
      <c r="K114" s="55"/>
      <c r="L114" s="60">
        <f aca="true" t="shared" si="9" ref="L114:P116">SUM(L121)</f>
        <v>488655.2</v>
      </c>
      <c r="M114" s="26">
        <f t="shared" si="9"/>
        <v>2624.3999999999996</v>
      </c>
      <c r="N114" s="60">
        <f t="shared" si="9"/>
        <v>4718.2</v>
      </c>
      <c r="O114" s="60">
        <f t="shared" si="9"/>
        <v>0</v>
      </c>
      <c r="P114" s="26">
        <f t="shared" si="9"/>
        <v>0</v>
      </c>
      <c r="Q114" s="26">
        <f>SUM(L114:P114)</f>
        <v>495997.80000000005</v>
      </c>
      <c r="R114" s="26"/>
      <c r="S114" s="60">
        <f aca="true" t="shared" si="10" ref="S114:T116">SUM(S121)</f>
        <v>0</v>
      </c>
      <c r="T114" s="60">
        <f t="shared" si="10"/>
        <v>0</v>
      </c>
      <c r="U114" s="60"/>
      <c r="V114" s="26">
        <f>SUM(R114:U114)</f>
        <v>0</v>
      </c>
      <c r="W114" s="26">
        <f>SUM(V114,Q114)</f>
        <v>495997.80000000005</v>
      </c>
      <c r="X114" s="26">
        <f>SUM(Q114/W114*100)</f>
        <v>100</v>
      </c>
      <c r="Y114" s="26">
        <f>SUM(V114/W114*100)</f>
        <v>0</v>
      </c>
      <c r="Z114" s="1"/>
    </row>
    <row r="115" spans="1:26" ht="23.25">
      <c r="A115" s="1"/>
      <c r="B115" s="85"/>
      <c r="C115" s="85"/>
      <c r="D115" s="85"/>
      <c r="E115" s="85"/>
      <c r="F115" s="85"/>
      <c r="G115" s="85"/>
      <c r="H115" s="85"/>
      <c r="I115" s="53"/>
      <c r="J115" s="58" t="s">
        <v>132</v>
      </c>
      <c r="K115" s="55"/>
      <c r="L115" s="60">
        <f t="shared" si="9"/>
        <v>73760.59999999999</v>
      </c>
      <c r="M115" s="26">
        <f t="shared" si="9"/>
        <v>29209.7</v>
      </c>
      <c r="N115" s="60">
        <f t="shared" si="9"/>
        <v>72140.29999999999</v>
      </c>
      <c r="O115" s="60">
        <f t="shared" si="9"/>
        <v>0</v>
      </c>
      <c r="P115" s="26">
        <f t="shared" si="9"/>
        <v>0</v>
      </c>
      <c r="Q115" s="26">
        <f>SUM(L115:P115)</f>
        <v>175110.59999999998</v>
      </c>
      <c r="R115" s="26"/>
      <c r="S115" s="60">
        <f t="shared" si="10"/>
        <v>30599.3</v>
      </c>
      <c r="T115" s="60">
        <f t="shared" si="10"/>
        <v>0</v>
      </c>
      <c r="U115" s="60"/>
      <c r="V115" s="26">
        <f>SUM(R115:U115)</f>
        <v>30599.3</v>
      </c>
      <c r="W115" s="26">
        <f>SUM(V115,Q115)</f>
        <v>205709.89999999997</v>
      </c>
      <c r="X115" s="26">
        <f>SUM(Q115/W115*100)</f>
        <v>85.12502315153525</v>
      </c>
      <c r="Y115" s="26">
        <f>SUM(V115/W115*100)</f>
        <v>14.874976848464758</v>
      </c>
      <c r="Z115" s="1"/>
    </row>
    <row r="116" spans="1:26" ht="23.25">
      <c r="A116" s="1"/>
      <c r="B116" s="85"/>
      <c r="C116" s="85"/>
      <c r="D116" s="85"/>
      <c r="E116" s="85"/>
      <c r="F116" s="85"/>
      <c r="G116" s="85"/>
      <c r="H116" s="85"/>
      <c r="I116" s="53"/>
      <c r="J116" s="58" t="s">
        <v>133</v>
      </c>
      <c r="K116" s="55"/>
      <c r="L116" s="60">
        <f t="shared" si="9"/>
        <v>63235.09999999999</v>
      </c>
      <c r="M116" s="26">
        <f t="shared" si="9"/>
        <v>29209.7</v>
      </c>
      <c r="N116" s="60">
        <f t="shared" si="9"/>
        <v>72140.29999999999</v>
      </c>
      <c r="O116" s="60">
        <f t="shared" si="9"/>
        <v>0</v>
      </c>
      <c r="P116" s="26">
        <f t="shared" si="9"/>
        <v>0</v>
      </c>
      <c r="Q116" s="26">
        <f>SUM(L116:P116)</f>
        <v>164585.09999999998</v>
      </c>
      <c r="R116" s="26"/>
      <c r="S116" s="60">
        <f t="shared" si="10"/>
        <v>30599.3</v>
      </c>
      <c r="T116" s="60">
        <f t="shared" si="10"/>
        <v>0</v>
      </c>
      <c r="U116" s="60"/>
      <c r="V116" s="26">
        <f>SUM(R116:U116)</f>
        <v>30599.3</v>
      </c>
      <c r="W116" s="26">
        <f>SUM(V116,Q116)</f>
        <v>195184.39999999997</v>
      </c>
      <c r="X116" s="26">
        <f>SUM(Q116/W116*100)</f>
        <v>84.32287621346788</v>
      </c>
      <c r="Y116" s="26">
        <f>SUM(V116/W116*100)</f>
        <v>15.677123786532125</v>
      </c>
      <c r="Z116" s="1"/>
    </row>
    <row r="117" spans="1:26" ht="23.25">
      <c r="A117" s="1"/>
      <c r="B117" s="85"/>
      <c r="C117" s="85"/>
      <c r="D117" s="85"/>
      <c r="E117" s="85"/>
      <c r="F117" s="85"/>
      <c r="G117" s="85"/>
      <c r="H117" s="85"/>
      <c r="I117" s="53"/>
      <c r="J117" s="54" t="s">
        <v>134</v>
      </c>
      <c r="K117" s="55"/>
      <c r="L117" s="60">
        <f>+L116/L114*100</f>
        <v>12.940637897642343</v>
      </c>
      <c r="M117" s="26">
        <f>+M116/M114*100</f>
        <v>1113.004877305289</v>
      </c>
      <c r="N117" s="60">
        <f>+N116/N114*100</f>
        <v>1528.9792717561782</v>
      </c>
      <c r="O117" s="60"/>
      <c r="P117" s="26"/>
      <c r="Q117" s="26">
        <f>+Q116/Q114*100</f>
        <v>33.18262701971661</v>
      </c>
      <c r="R117" s="26"/>
      <c r="S117" s="60"/>
      <c r="T117" s="60"/>
      <c r="U117" s="60"/>
      <c r="V117" s="26"/>
      <c r="W117" s="26">
        <f>+W116/W114*100</f>
        <v>39.35186809296331</v>
      </c>
      <c r="X117" s="26"/>
      <c r="Y117" s="26"/>
      <c r="Z117" s="1"/>
    </row>
    <row r="118" spans="1:26" ht="23.25">
      <c r="A118" s="1"/>
      <c r="B118" s="85"/>
      <c r="C118" s="85"/>
      <c r="D118" s="85"/>
      <c r="E118" s="85"/>
      <c r="F118" s="85"/>
      <c r="G118" s="85"/>
      <c r="H118" s="85"/>
      <c r="I118" s="53"/>
      <c r="J118" s="54" t="s">
        <v>135</v>
      </c>
      <c r="K118" s="55"/>
      <c r="L118" s="60">
        <f>+L116/L115*100</f>
        <v>85.7301865765734</v>
      </c>
      <c r="M118" s="26">
        <f>+M116/M115*100</f>
        <v>100</v>
      </c>
      <c r="N118" s="60">
        <f>+N116/N115*100</f>
        <v>100</v>
      </c>
      <c r="O118" s="60"/>
      <c r="P118" s="26"/>
      <c r="Q118" s="26">
        <f>+Q116/Q115*100</f>
        <v>93.98922737972458</v>
      </c>
      <c r="R118" s="26"/>
      <c r="S118" s="60">
        <f>+S116/S115*100</f>
        <v>100</v>
      </c>
      <c r="T118" s="60"/>
      <c r="U118" s="60"/>
      <c r="V118" s="26">
        <f>+V116/V115*100</f>
        <v>100</v>
      </c>
      <c r="W118" s="26">
        <f>+W116/W115*100</f>
        <v>94.8833284154044</v>
      </c>
      <c r="X118" s="26"/>
      <c r="Y118" s="26"/>
      <c r="Z118" s="1"/>
    </row>
    <row r="119" spans="1:26" ht="23.25">
      <c r="A119" s="1"/>
      <c r="B119" s="85"/>
      <c r="C119" s="85"/>
      <c r="D119" s="85"/>
      <c r="E119" s="85"/>
      <c r="F119" s="85"/>
      <c r="G119" s="85"/>
      <c r="H119" s="85"/>
      <c r="I119" s="53"/>
      <c r="J119" s="54"/>
      <c r="K119" s="55"/>
      <c r="L119" s="60"/>
      <c r="M119" s="26"/>
      <c r="N119" s="60"/>
      <c r="O119" s="60"/>
      <c r="P119" s="26"/>
      <c r="Q119" s="26"/>
      <c r="R119" s="26"/>
      <c r="S119" s="60"/>
      <c r="T119" s="60"/>
      <c r="U119" s="60"/>
      <c r="V119" s="26"/>
      <c r="W119" s="26"/>
      <c r="X119" s="26"/>
      <c r="Y119" s="26"/>
      <c r="Z119" s="1"/>
    </row>
    <row r="120" spans="1:26" ht="23.25">
      <c r="A120" s="1"/>
      <c r="B120" s="85"/>
      <c r="C120" s="85"/>
      <c r="D120" s="85"/>
      <c r="E120" s="85"/>
      <c r="F120" s="85"/>
      <c r="G120" s="85" t="s">
        <v>56</v>
      </c>
      <c r="H120" s="85"/>
      <c r="I120" s="53"/>
      <c r="J120" s="54" t="s">
        <v>146</v>
      </c>
      <c r="K120" s="55"/>
      <c r="L120" s="60"/>
      <c r="M120" s="26"/>
      <c r="N120" s="60"/>
      <c r="O120" s="60"/>
      <c r="P120" s="26"/>
      <c r="Q120" s="26"/>
      <c r="R120" s="26"/>
      <c r="S120" s="60"/>
      <c r="T120" s="60"/>
      <c r="U120" s="60"/>
      <c r="V120" s="26"/>
      <c r="W120" s="26"/>
      <c r="X120" s="26"/>
      <c r="Y120" s="26"/>
      <c r="Z120" s="1"/>
    </row>
    <row r="121" spans="1:26" ht="23.25">
      <c r="A121" s="1"/>
      <c r="B121" s="86"/>
      <c r="C121" s="87"/>
      <c r="D121" s="87"/>
      <c r="E121" s="87"/>
      <c r="F121" s="87"/>
      <c r="G121" s="87"/>
      <c r="H121" s="87"/>
      <c r="I121" s="54"/>
      <c r="J121" s="58" t="s">
        <v>131</v>
      </c>
      <c r="K121" s="55"/>
      <c r="L121" s="24">
        <f aca="true" t="shared" si="11" ref="L121:P123">SUM(L128,L145,L152,L159,L167)</f>
        <v>488655.2</v>
      </c>
      <c r="M121" s="24">
        <f t="shared" si="11"/>
        <v>2624.3999999999996</v>
      </c>
      <c r="N121" s="24">
        <f t="shared" si="11"/>
        <v>4718.2</v>
      </c>
      <c r="O121" s="24">
        <f t="shared" si="11"/>
        <v>0</v>
      </c>
      <c r="P121" s="24">
        <f t="shared" si="11"/>
        <v>0</v>
      </c>
      <c r="Q121" s="24">
        <f>SUM(L121:P121)</f>
        <v>495997.80000000005</v>
      </c>
      <c r="R121" s="24"/>
      <c r="S121" s="24">
        <f aca="true" t="shared" si="12" ref="S121:T123">SUM(S128,S145,S152,S159,S167)</f>
        <v>0</v>
      </c>
      <c r="T121" s="24">
        <f t="shared" si="12"/>
        <v>0</v>
      </c>
      <c r="U121" s="24"/>
      <c r="V121" s="24">
        <f>SUM(R121:U121)</f>
        <v>0</v>
      </c>
      <c r="W121" s="24">
        <f>SUM(V121,Q121)</f>
        <v>495997.80000000005</v>
      </c>
      <c r="X121" s="24">
        <f>SUM(Q121/W121*100)</f>
        <v>100</v>
      </c>
      <c r="Y121" s="24">
        <f>SUM(V121/W121*100)</f>
        <v>0</v>
      </c>
      <c r="Z121" s="1"/>
    </row>
    <row r="122" spans="1:26" ht="23.25">
      <c r="A122" s="1"/>
      <c r="B122" s="85"/>
      <c r="C122" s="85"/>
      <c r="D122" s="85"/>
      <c r="E122" s="85"/>
      <c r="F122" s="85"/>
      <c r="G122" s="85"/>
      <c r="H122" s="85"/>
      <c r="I122" s="53"/>
      <c r="J122" s="58" t="s">
        <v>132</v>
      </c>
      <c r="K122" s="55"/>
      <c r="L122" s="60">
        <f t="shared" si="11"/>
        <v>73760.59999999999</v>
      </c>
      <c r="M122" s="26">
        <f t="shared" si="11"/>
        <v>29209.7</v>
      </c>
      <c r="N122" s="60">
        <f t="shared" si="11"/>
        <v>72140.29999999999</v>
      </c>
      <c r="O122" s="60">
        <f t="shared" si="11"/>
        <v>0</v>
      </c>
      <c r="P122" s="26">
        <f t="shared" si="11"/>
        <v>0</v>
      </c>
      <c r="Q122" s="26">
        <f>SUM(L122:P122)</f>
        <v>175110.59999999998</v>
      </c>
      <c r="R122" s="26"/>
      <c r="S122" s="60">
        <f t="shared" si="12"/>
        <v>30599.3</v>
      </c>
      <c r="T122" s="60">
        <f t="shared" si="12"/>
        <v>0</v>
      </c>
      <c r="U122" s="60"/>
      <c r="V122" s="26">
        <f>SUM(R122:U122)</f>
        <v>30599.3</v>
      </c>
      <c r="W122" s="26">
        <f>SUM(V122,Q122)</f>
        <v>205709.89999999997</v>
      </c>
      <c r="X122" s="26">
        <f>SUM(Q122/W122*100)</f>
        <v>85.12502315153525</v>
      </c>
      <c r="Y122" s="26">
        <f>SUM(V122/W122*100)</f>
        <v>14.874976848464758</v>
      </c>
      <c r="Z122" s="1"/>
    </row>
    <row r="123" spans="1:26" ht="23.25">
      <c r="A123" s="1"/>
      <c r="B123" s="85"/>
      <c r="C123" s="85"/>
      <c r="D123" s="85"/>
      <c r="E123" s="85"/>
      <c r="F123" s="85"/>
      <c r="G123" s="85"/>
      <c r="H123" s="85"/>
      <c r="I123" s="53"/>
      <c r="J123" s="58" t="s">
        <v>133</v>
      </c>
      <c r="K123" s="55"/>
      <c r="L123" s="60">
        <f t="shared" si="11"/>
        <v>63235.09999999999</v>
      </c>
      <c r="M123" s="26">
        <f t="shared" si="11"/>
        <v>29209.7</v>
      </c>
      <c r="N123" s="60">
        <f t="shared" si="11"/>
        <v>72140.29999999999</v>
      </c>
      <c r="O123" s="60">
        <f t="shared" si="11"/>
        <v>0</v>
      </c>
      <c r="P123" s="26">
        <f t="shared" si="11"/>
        <v>0</v>
      </c>
      <c r="Q123" s="26">
        <f>SUM(L123:P123)</f>
        <v>164585.09999999998</v>
      </c>
      <c r="R123" s="26"/>
      <c r="S123" s="60">
        <f t="shared" si="12"/>
        <v>30599.3</v>
      </c>
      <c r="T123" s="60">
        <f t="shared" si="12"/>
        <v>0</v>
      </c>
      <c r="U123" s="60"/>
      <c r="V123" s="26">
        <f>SUM(R123:U123)</f>
        <v>30599.3</v>
      </c>
      <c r="W123" s="26">
        <f>SUM(V123,Q123)</f>
        <v>195184.39999999997</v>
      </c>
      <c r="X123" s="26">
        <f>SUM(Q123/W123*100)</f>
        <v>84.32287621346788</v>
      </c>
      <c r="Y123" s="26">
        <f>SUM(V123/W123*100)</f>
        <v>15.677123786532125</v>
      </c>
      <c r="Z123" s="1"/>
    </row>
    <row r="124" spans="1:26" ht="23.25">
      <c r="A124" s="1"/>
      <c r="B124" s="85"/>
      <c r="C124" s="85"/>
      <c r="D124" s="85"/>
      <c r="E124" s="85"/>
      <c r="F124" s="85"/>
      <c r="G124" s="85"/>
      <c r="H124" s="85"/>
      <c r="I124" s="53"/>
      <c r="J124" s="54" t="s">
        <v>134</v>
      </c>
      <c r="K124" s="55"/>
      <c r="L124" s="60">
        <f>+L123/L121*100</f>
        <v>12.940637897642343</v>
      </c>
      <c r="M124" s="26">
        <f>+M123/M121*100</f>
        <v>1113.004877305289</v>
      </c>
      <c r="N124" s="60">
        <f>+N123/N121*100</f>
        <v>1528.9792717561782</v>
      </c>
      <c r="O124" s="60"/>
      <c r="P124" s="26"/>
      <c r="Q124" s="26">
        <f>+Q123/Q121*100</f>
        <v>33.18262701971661</v>
      </c>
      <c r="R124" s="26"/>
      <c r="S124" s="60"/>
      <c r="T124" s="60"/>
      <c r="U124" s="60"/>
      <c r="V124" s="26"/>
      <c r="W124" s="26">
        <f>+W123/W121*100</f>
        <v>39.35186809296331</v>
      </c>
      <c r="X124" s="26"/>
      <c r="Y124" s="26"/>
      <c r="Z124" s="1"/>
    </row>
    <row r="125" spans="1:26" ht="23.25">
      <c r="A125" s="1"/>
      <c r="B125" s="85"/>
      <c r="C125" s="85"/>
      <c r="D125" s="85"/>
      <c r="E125" s="85"/>
      <c r="F125" s="85"/>
      <c r="G125" s="85"/>
      <c r="H125" s="85"/>
      <c r="I125" s="53"/>
      <c r="J125" s="54" t="s">
        <v>135</v>
      </c>
      <c r="K125" s="55"/>
      <c r="L125" s="60">
        <f>+L123/L122*100</f>
        <v>85.7301865765734</v>
      </c>
      <c r="M125" s="26">
        <f>+M123/M122*100</f>
        <v>100</v>
      </c>
      <c r="N125" s="60">
        <f>+N123/N122*100</f>
        <v>100</v>
      </c>
      <c r="O125" s="60"/>
      <c r="P125" s="26"/>
      <c r="Q125" s="26">
        <f>+Q123/Q122*100</f>
        <v>93.98922737972458</v>
      </c>
      <c r="R125" s="26"/>
      <c r="S125" s="60">
        <f>+S123/S122*100</f>
        <v>100</v>
      </c>
      <c r="T125" s="60"/>
      <c r="U125" s="60"/>
      <c r="V125" s="26">
        <f>+V123/V122*100</f>
        <v>100</v>
      </c>
      <c r="W125" s="26">
        <f>+W123/W122*100</f>
        <v>94.8833284154044</v>
      </c>
      <c r="X125" s="26"/>
      <c r="Y125" s="26"/>
      <c r="Z125" s="1"/>
    </row>
    <row r="126" spans="1:26" ht="23.25">
      <c r="A126" s="1"/>
      <c r="B126" s="86"/>
      <c r="C126" s="86"/>
      <c r="D126" s="86"/>
      <c r="E126" s="86"/>
      <c r="F126" s="86"/>
      <c r="G126" s="86"/>
      <c r="H126" s="86"/>
      <c r="I126" s="53"/>
      <c r="J126" s="54"/>
      <c r="K126" s="55"/>
      <c r="L126" s="60"/>
      <c r="M126" s="26"/>
      <c r="N126" s="60"/>
      <c r="O126" s="60"/>
      <c r="P126" s="26"/>
      <c r="Q126" s="26"/>
      <c r="R126" s="26"/>
      <c r="S126" s="60"/>
      <c r="T126" s="60"/>
      <c r="U126" s="60"/>
      <c r="V126" s="26"/>
      <c r="W126" s="26"/>
      <c r="X126" s="26"/>
      <c r="Y126" s="26"/>
      <c r="Z126" s="1"/>
    </row>
    <row r="127" spans="1:26" ht="23.25">
      <c r="A127" s="1"/>
      <c r="B127" s="86"/>
      <c r="C127" s="87"/>
      <c r="D127" s="87"/>
      <c r="E127" s="87"/>
      <c r="F127" s="87"/>
      <c r="G127" s="87"/>
      <c r="H127" s="87" t="s">
        <v>72</v>
      </c>
      <c r="I127" s="54"/>
      <c r="J127" s="54" t="s">
        <v>73</v>
      </c>
      <c r="K127" s="55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1"/>
    </row>
    <row r="128" spans="1:26" ht="23.25">
      <c r="A128" s="1"/>
      <c r="B128" s="86"/>
      <c r="C128" s="86"/>
      <c r="D128" s="86"/>
      <c r="E128" s="86"/>
      <c r="F128" s="86"/>
      <c r="G128" s="86"/>
      <c r="H128" s="86"/>
      <c r="I128" s="53"/>
      <c r="J128" s="58" t="s">
        <v>131</v>
      </c>
      <c r="K128" s="55"/>
      <c r="L128" s="60">
        <v>3222.6</v>
      </c>
      <c r="M128" s="26">
        <v>115</v>
      </c>
      <c r="N128" s="60">
        <v>576</v>
      </c>
      <c r="O128" s="60"/>
      <c r="P128" s="26"/>
      <c r="Q128" s="26">
        <f>SUM(L128:P128)</f>
        <v>3913.6</v>
      </c>
      <c r="R128" s="26"/>
      <c r="S128" s="60"/>
      <c r="T128" s="60"/>
      <c r="U128" s="60"/>
      <c r="V128" s="26">
        <f>SUM(R128:U128)</f>
        <v>0</v>
      </c>
      <c r="W128" s="26">
        <f>SUM(V128,Q128)</f>
        <v>3913.6</v>
      </c>
      <c r="X128" s="26">
        <f>SUM(Q128/W128*100)</f>
        <v>100</v>
      </c>
      <c r="Y128" s="26">
        <f>SUM(V128/W128*100)</f>
        <v>0</v>
      </c>
      <c r="Z128" s="1"/>
    </row>
    <row r="129" spans="1:26" ht="23.25">
      <c r="A129" s="1"/>
      <c r="B129" s="86"/>
      <c r="C129" s="86"/>
      <c r="D129" s="86"/>
      <c r="E129" s="86"/>
      <c r="F129" s="86"/>
      <c r="G129" s="86"/>
      <c r="H129" s="86"/>
      <c r="I129" s="53"/>
      <c r="J129" s="58" t="s">
        <v>132</v>
      </c>
      <c r="K129" s="55"/>
      <c r="L129" s="60">
        <v>2972</v>
      </c>
      <c r="M129" s="26">
        <v>91.1</v>
      </c>
      <c r="N129" s="60">
        <v>599.9</v>
      </c>
      <c r="O129" s="60"/>
      <c r="P129" s="26"/>
      <c r="Q129" s="26">
        <f>SUM(L129:P129)</f>
        <v>3663</v>
      </c>
      <c r="R129" s="26"/>
      <c r="S129" s="60"/>
      <c r="T129" s="60"/>
      <c r="U129" s="60"/>
      <c r="V129" s="26">
        <f>SUM(R129:U129)</f>
        <v>0</v>
      </c>
      <c r="W129" s="26">
        <f>SUM(V129,Q129)</f>
        <v>3663</v>
      </c>
      <c r="X129" s="26">
        <f>SUM(Q129/W129*100)</f>
        <v>100</v>
      </c>
      <c r="Y129" s="26">
        <f>SUM(V129/W129*100)</f>
        <v>0</v>
      </c>
      <c r="Z129" s="1"/>
    </row>
    <row r="130" spans="1:26" ht="23.25">
      <c r="A130" s="1"/>
      <c r="B130" s="86"/>
      <c r="C130" s="86"/>
      <c r="D130" s="86"/>
      <c r="E130" s="86"/>
      <c r="F130" s="86"/>
      <c r="G130" s="86"/>
      <c r="H130" s="86"/>
      <c r="I130" s="53"/>
      <c r="J130" s="58" t="s">
        <v>133</v>
      </c>
      <c r="K130" s="55"/>
      <c r="L130" s="60">
        <v>2972</v>
      </c>
      <c r="M130" s="26">
        <v>91.1</v>
      </c>
      <c r="N130" s="60">
        <v>599.9</v>
      </c>
      <c r="O130" s="60"/>
      <c r="P130" s="26"/>
      <c r="Q130" s="26">
        <f>SUM(L130:P130)</f>
        <v>3663</v>
      </c>
      <c r="R130" s="26"/>
      <c r="S130" s="60"/>
      <c r="T130" s="60"/>
      <c r="U130" s="60"/>
      <c r="V130" s="26">
        <f>SUM(R130:U130)</f>
        <v>0</v>
      </c>
      <c r="W130" s="26">
        <f>SUM(V130,Q130)</f>
        <v>3663</v>
      </c>
      <c r="X130" s="26">
        <f>SUM(Q130/W130*100)</f>
        <v>100</v>
      </c>
      <c r="Y130" s="26">
        <f>SUM(V130/W130*100)</f>
        <v>0</v>
      </c>
      <c r="Z130" s="1"/>
    </row>
    <row r="131" spans="1:26" ht="23.25">
      <c r="A131" s="1"/>
      <c r="B131" s="86"/>
      <c r="C131" s="86"/>
      <c r="D131" s="86"/>
      <c r="E131" s="86"/>
      <c r="F131" s="86"/>
      <c r="G131" s="86"/>
      <c r="H131" s="86"/>
      <c r="I131" s="53"/>
      <c r="J131" s="54" t="s">
        <v>134</v>
      </c>
      <c r="K131" s="55"/>
      <c r="L131" s="60">
        <f>+L130/L128*100</f>
        <v>92.22367032830634</v>
      </c>
      <c r="M131" s="26">
        <f>+M130/M128*100</f>
        <v>79.21739130434781</v>
      </c>
      <c r="N131" s="60">
        <f>+N130/N128*100</f>
        <v>104.14930555555554</v>
      </c>
      <c r="O131" s="60"/>
      <c r="P131" s="26"/>
      <c r="Q131" s="26">
        <f>+Q130/Q128*100</f>
        <v>93.59668847097302</v>
      </c>
      <c r="R131" s="26"/>
      <c r="S131" s="60"/>
      <c r="T131" s="60"/>
      <c r="U131" s="60"/>
      <c r="V131" s="26"/>
      <c r="W131" s="26">
        <f>+W130/W128*100</f>
        <v>93.59668847097302</v>
      </c>
      <c r="X131" s="26"/>
      <c r="Y131" s="26"/>
      <c r="Z131" s="1"/>
    </row>
    <row r="132" spans="1:26" ht="23.25">
      <c r="A132" s="1"/>
      <c r="B132" s="86"/>
      <c r="C132" s="86"/>
      <c r="D132" s="86"/>
      <c r="E132" s="86"/>
      <c r="F132" s="86"/>
      <c r="G132" s="86"/>
      <c r="H132" s="86"/>
      <c r="I132" s="53"/>
      <c r="J132" s="54" t="s">
        <v>135</v>
      </c>
      <c r="K132" s="55"/>
      <c r="L132" s="60">
        <f>+L130/L129*100</f>
        <v>100</v>
      </c>
      <c r="M132" s="26">
        <f>+M130/M129*100</f>
        <v>100</v>
      </c>
      <c r="N132" s="60">
        <f>+N130/N129*100</f>
        <v>100</v>
      </c>
      <c r="O132" s="60"/>
      <c r="P132" s="26"/>
      <c r="Q132" s="26">
        <f>+Q130/Q129*100</f>
        <v>100</v>
      </c>
      <c r="R132" s="26"/>
      <c r="S132" s="60"/>
      <c r="T132" s="60"/>
      <c r="U132" s="60"/>
      <c r="V132" s="26"/>
      <c r="W132" s="26">
        <f>+W130/W129*100</f>
        <v>100</v>
      </c>
      <c r="X132" s="26"/>
      <c r="Y132" s="26"/>
      <c r="Z132" s="1"/>
    </row>
    <row r="133" spans="1:26" ht="23.25">
      <c r="A133" s="1"/>
      <c r="B133" s="86"/>
      <c r="C133" s="86"/>
      <c r="D133" s="86"/>
      <c r="E133" s="86"/>
      <c r="F133" s="86"/>
      <c r="G133" s="86"/>
      <c r="H133" s="86"/>
      <c r="I133" s="53"/>
      <c r="J133" s="54"/>
      <c r="K133" s="55"/>
      <c r="L133" s="60"/>
      <c r="M133" s="26"/>
      <c r="N133" s="60"/>
      <c r="O133" s="60"/>
      <c r="P133" s="26"/>
      <c r="Q133" s="26"/>
      <c r="R133" s="26"/>
      <c r="S133" s="60"/>
      <c r="T133" s="60"/>
      <c r="U133" s="60"/>
      <c r="V133" s="26"/>
      <c r="W133" s="26"/>
      <c r="X133" s="26"/>
      <c r="Y133" s="26"/>
      <c r="Z133" s="1"/>
    </row>
    <row r="134" spans="1:26" ht="23.25">
      <c r="A134" s="1"/>
      <c r="B134" s="86"/>
      <c r="C134" s="86"/>
      <c r="D134" s="86"/>
      <c r="E134" s="86"/>
      <c r="F134" s="86"/>
      <c r="G134" s="86"/>
      <c r="H134" s="86"/>
      <c r="I134" s="53"/>
      <c r="J134" s="54"/>
      <c r="K134" s="55"/>
      <c r="L134" s="60"/>
      <c r="M134" s="26"/>
      <c r="N134" s="60"/>
      <c r="O134" s="60"/>
      <c r="P134" s="26"/>
      <c r="Q134" s="26"/>
      <c r="R134" s="26"/>
      <c r="S134" s="60"/>
      <c r="T134" s="60"/>
      <c r="U134" s="60"/>
      <c r="V134" s="26"/>
      <c r="W134" s="26"/>
      <c r="X134" s="26"/>
      <c r="Y134" s="26"/>
      <c r="Z134" s="1"/>
    </row>
    <row r="135" spans="1:26" ht="23.25">
      <c r="A135" s="1"/>
      <c r="B135" s="70"/>
      <c r="C135" s="70"/>
      <c r="D135" s="70"/>
      <c r="E135" s="70"/>
      <c r="F135" s="70"/>
      <c r="G135" s="70"/>
      <c r="H135" s="70"/>
      <c r="I135" s="64"/>
      <c r="J135" s="65"/>
      <c r="K135" s="66"/>
      <c r="L135" s="67"/>
      <c r="M135" s="68"/>
      <c r="N135" s="67"/>
      <c r="O135" s="67"/>
      <c r="P135" s="68"/>
      <c r="Q135" s="68"/>
      <c r="R135" s="68"/>
      <c r="S135" s="67"/>
      <c r="T135" s="67"/>
      <c r="U135" s="67"/>
      <c r="V135" s="68"/>
      <c r="W135" s="68"/>
      <c r="X135" s="68"/>
      <c r="Y135" s="68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"/>
      <c r="W137" s="5"/>
      <c r="X137" s="5"/>
      <c r="Y137" s="5" t="s">
        <v>184</v>
      </c>
      <c r="Z137" s="1"/>
    </row>
    <row r="138" spans="1:26" ht="23.25">
      <c r="A138" s="1"/>
      <c r="B138" s="9" t="s">
        <v>3</v>
      </c>
      <c r="C138" s="10"/>
      <c r="D138" s="10"/>
      <c r="E138" s="10"/>
      <c r="F138" s="10"/>
      <c r="G138" s="10"/>
      <c r="H138" s="11"/>
      <c r="I138" s="12"/>
      <c r="J138" s="13"/>
      <c r="K138" s="14"/>
      <c r="L138" s="15" t="s">
        <v>4</v>
      </c>
      <c r="M138" s="15"/>
      <c r="N138" s="15"/>
      <c r="O138" s="15"/>
      <c r="P138" s="15"/>
      <c r="Q138" s="15"/>
      <c r="R138" s="16" t="s">
        <v>5</v>
      </c>
      <c r="S138" s="15"/>
      <c r="T138" s="15"/>
      <c r="U138" s="15"/>
      <c r="V138" s="17"/>
      <c r="W138" s="15" t="s">
        <v>6</v>
      </c>
      <c r="X138" s="15"/>
      <c r="Y138" s="18"/>
      <c r="Z138" s="1"/>
    </row>
    <row r="139" spans="1:26" ht="23.25">
      <c r="A139" s="1"/>
      <c r="B139" s="19" t="s">
        <v>7</v>
      </c>
      <c r="C139" s="20"/>
      <c r="D139" s="20"/>
      <c r="E139" s="20"/>
      <c r="F139" s="20"/>
      <c r="G139" s="20"/>
      <c r="H139" s="21"/>
      <c r="I139" s="22"/>
      <c r="J139" s="23"/>
      <c r="K139" s="24"/>
      <c r="L139" s="25"/>
      <c r="M139" s="26"/>
      <c r="N139" s="27"/>
      <c r="O139" s="28" t="s">
        <v>8</v>
      </c>
      <c r="P139" s="29"/>
      <c r="Q139" s="30"/>
      <c r="R139" s="31" t="s">
        <v>8</v>
      </c>
      <c r="S139" s="32" t="s">
        <v>9</v>
      </c>
      <c r="T139" s="25"/>
      <c r="U139" s="33" t="s">
        <v>10</v>
      </c>
      <c r="V139" s="30"/>
      <c r="W139" s="30"/>
      <c r="X139" s="34" t="s">
        <v>11</v>
      </c>
      <c r="Y139" s="35"/>
      <c r="Z139" s="1"/>
    </row>
    <row r="140" spans="1:26" ht="23.25">
      <c r="A140" s="1"/>
      <c r="B140" s="36"/>
      <c r="C140" s="37"/>
      <c r="D140" s="37"/>
      <c r="E140" s="37"/>
      <c r="F140" s="38"/>
      <c r="G140" s="37"/>
      <c r="H140" s="36"/>
      <c r="I140" s="22"/>
      <c r="J140" s="2" t="s">
        <v>12</v>
      </c>
      <c r="K140" s="24"/>
      <c r="L140" s="39" t="s">
        <v>13</v>
      </c>
      <c r="M140" s="40" t="s">
        <v>14</v>
      </c>
      <c r="N140" s="32" t="s">
        <v>13</v>
      </c>
      <c r="O140" s="39" t="s">
        <v>15</v>
      </c>
      <c r="P140" s="29" t="s">
        <v>16</v>
      </c>
      <c r="Q140" s="26"/>
      <c r="R140" s="41" t="s">
        <v>15</v>
      </c>
      <c r="S140" s="40" t="s">
        <v>17</v>
      </c>
      <c r="T140" s="39" t="s">
        <v>18</v>
      </c>
      <c r="U140" s="33" t="s">
        <v>19</v>
      </c>
      <c r="V140" s="30"/>
      <c r="W140" s="30"/>
      <c r="X140" s="30"/>
      <c r="Y140" s="40"/>
      <c r="Z140" s="1"/>
    </row>
    <row r="141" spans="1:26" ht="23.25">
      <c r="A141" s="1"/>
      <c r="B141" s="36" t="s">
        <v>20</v>
      </c>
      <c r="C141" s="36" t="s">
        <v>21</v>
      </c>
      <c r="D141" s="36" t="s">
        <v>22</v>
      </c>
      <c r="E141" s="36" t="s">
        <v>23</v>
      </c>
      <c r="F141" s="36" t="s">
        <v>24</v>
      </c>
      <c r="G141" s="36" t="s">
        <v>25</v>
      </c>
      <c r="H141" s="36" t="s">
        <v>26</v>
      </c>
      <c r="I141" s="22"/>
      <c r="J141" s="42"/>
      <c r="K141" s="24"/>
      <c r="L141" s="39" t="s">
        <v>27</v>
      </c>
      <c r="M141" s="40" t="s">
        <v>28</v>
      </c>
      <c r="N141" s="32" t="s">
        <v>29</v>
      </c>
      <c r="O141" s="39" t="s">
        <v>30</v>
      </c>
      <c r="P141" s="29" t="s">
        <v>31</v>
      </c>
      <c r="Q141" s="40" t="s">
        <v>32</v>
      </c>
      <c r="R141" s="41" t="s">
        <v>30</v>
      </c>
      <c r="S141" s="40" t="s">
        <v>33</v>
      </c>
      <c r="T141" s="39" t="s">
        <v>34</v>
      </c>
      <c r="U141" s="33" t="s">
        <v>35</v>
      </c>
      <c r="V141" s="29" t="s">
        <v>32</v>
      </c>
      <c r="W141" s="29" t="s">
        <v>36</v>
      </c>
      <c r="X141" s="29" t="s">
        <v>37</v>
      </c>
      <c r="Y141" s="40" t="s">
        <v>38</v>
      </c>
      <c r="Z141" s="1"/>
    </row>
    <row r="142" spans="1:26" ht="23.25">
      <c r="A142" s="1"/>
      <c r="B142" s="43"/>
      <c r="C142" s="43"/>
      <c r="D142" s="43"/>
      <c r="E142" s="43"/>
      <c r="F142" s="43"/>
      <c r="G142" s="43"/>
      <c r="H142" s="43"/>
      <c r="I142" s="44"/>
      <c r="J142" s="45"/>
      <c r="K142" s="46"/>
      <c r="L142" s="47"/>
      <c r="M142" s="48"/>
      <c r="N142" s="49"/>
      <c r="O142" s="47"/>
      <c r="P142" s="50"/>
      <c r="Q142" s="50"/>
      <c r="R142" s="48"/>
      <c r="S142" s="48"/>
      <c r="T142" s="47"/>
      <c r="U142" s="51"/>
      <c r="V142" s="50"/>
      <c r="W142" s="50"/>
      <c r="X142" s="50"/>
      <c r="Y142" s="48"/>
      <c r="Z142" s="1"/>
    </row>
    <row r="143" spans="1:26" ht="23.25">
      <c r="A143" s="1"/>
      <c r="B143" s="85" t="s">
        <v>46</v>
      </c>
      <c r="C143" s="85"/>
      <c r="D143" s="85"/>
      <c r="E143" s="85" t="s">
        <v>53</v>
      </c>
      <c r="F143" s="85" t="s">
        <v>70</v>
      </c>
      <c r="G143" s="85" t="s">
        <v>56</v>
      </c>
      <c r="H143" s="85" t="s">
        <v>74</v>
      </c>
      <c r="I143" s="53"/>
      <c r="J143" s="54" t="s">
        <v>148</v>
      </c>
      <c r="K143" s="55"/>
      <c r="L143" s="25"/>
      <c r="M143" s="26"/>
      <c r="N143" s="27"/>
      <c r="O143" s="56"/>
      <c r="P143" s="30"/>
      <c r="Q143" s="30"/>
      <c r="R143" s="26"/>
      <c r="S143" s="27"/>
      <c r="T143" s="25"/>
      <c r="U143" s="57"/>
      <c r="V143" s="30"/>
      <c r="W143" s="30"/>
      <c r="X143" s="30"/>
      <c r="Y143" s="26"/>
      <c r="Z143" s="1"/>
    </row>
    <row r="144" spans="1:26" ht="23.25">
      <c r="A144" s="1"/>
      <c r="B144" s="85"/>
      <c r="C144" s="85"/>
      <c r="D144" s="85"/>
      <c r="E144" s="85"/>
      <c r="F144" s="85"/>
      <c r="G144" s="85"/>
      <c r="H144" s="85"/>
      <c r="I144" s="53"/>
      <c r="J144" s="58" t="s">
        <v>28</v>
      </c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9"/>
      <c r="V144" s="26"/>
      <c r="W144" s="26"/>
      <c r="X144" s="26"/>
      <c r="Y144" s="26"/>
      <c r="Z144" s="1"/>
    </row>
    <row r="145" spans="1:26" ht="23.25">
      <c r="A145" s="1"/>
      <c r="B145" s="85"/>
      <c r="C145" s="85"/>
      <c r="D145" s="85"/>
      <c r="E145" s="85"/>
      <c r="F145" s="85"/>
      <c r="G145" s="85"/>
      <c r="H145" s="85"/>
      <c r="I145" s="53"/>
      <c r="J145" s="58" t="s">
        <v>131</v>
      </c>
      <c r="K145" s="59"/>
      <c r="L145" s="60">
        <v>16097.6</v>
      </c>
      <c r="M145" s="60">
        <v>2065.2</v>
      </c>
      <c r="N145" s="60">
        <v>3577.4</v>
      </c>
      <c r="O145" s="60"/>
      <c r="P145" s="60"/>
      <c r="Q145" s="60">
        <f>SUM(L145:P145)</f>
        <v>21740.2</v>
      </c>
      <c r="R145" s="60"/>
      <c r="S145" s="60"/>
      <c r="T145" s="60"/>
      <c r="U145" s="60"/>
      <c r="V145" s="26">
        <f>SUM(R145:U145)</f>
        <v>0</v>
      </c>
      <c r="W145" s="26">
        <f>SUM(V145,Q145)</f>
        <v>21740.2</v>
      </c>
      <c r="X145" s="26">
        <f>SUM(Q145/W145*100)</f>
        <v>100</v>
      </c>
      <c r="Y145" s="26">
        <f>SUM(V145/W145*100)</f>
        <v>0</v>
      </c>
      <c r="Z145" s="1"/>
    </row>
    <row r="146" spans="1:26" ht="23.25">
      <c r="A146" s="1"/>
      <c r="B146" s="85"/>
      <c r="C146" s="85"/>
      <c r="D146" s="85"/>
      <c r="E146" s="85"/>
      <c r="F146" s="85"/>
      <c r="G146" s="85"/>
      <c r="H146" s="85"/>
      <c r="I146" s="53"/>
      <c r="J146" s="58" t="s">
        <v>132</v>
      </c>
      <c r="K146" s="55"/>
      <c r="L146" s="60">
        <v>7108.3</v>
      </c>
      <c r="M146" s="60">
        <v>533.6</v>
      </c>
      <c r="N146" s="60">
        <v>1170.6</v>
      </c>
      <c r="O146" s="60"/>
      <c r="P146" s="60"/>
      <c r="Q146" s="26">
        <f>SUM(L146:P146)</f>
        <v>8812.5</v>
      </c>
      <c r="R146" s="60"/>
      <c r="S146" s="60"/>
      <c r="T146" s="60"/>
      <c r="U146" s="60"/>
      <c r="V146" s="26">
        <f>SUM(R146:U146)</f>
        <v>0</v>
      </c>
      <c r="W146" s="26">
        <f>SUM(V146,Q146)</f>
        <v>8812.5</v>
      </c>
      <c r="X146" s="26">
        <f>SUM(Q146/W146*100)</f>
        <v>100</v>
      </c>
      <c r="Y146" s="26">
        <f>SUM(V146/W146*100)</f>
        <v>0</v>
      </c>
      <c r="Z146" s="1"/>
    </row>
    <row r="147" spans="1:26" ht="23.25">
      <c r="A147" s="1"/>
      <c r="B147" s="85"/>
      <c r="C147" s="85"/>
      <c r="D147" s="85"/>
      <c r="E147" s="85"/>
      <c r="F147" s="85"/>
      <c r="G147" s="85"/>
      <c r="H147" s="85"/>
      <c r="I147" s="53"/>
      <c r="J147" s="58" t="s">
        <v>133</v>
      </c>
      <c r="K147" s="55"/>
      <c r="L147" s="60">
        <v>7108.3</v>
      </c>
      <c r="M147" s="26">
        <v>533.6</v>
      </c>
      <c r="N147" s="60">
        <v>1170.6</v>
      </c>
      <c r="O147" s="60"/>
      <c r="P147" s="26"/>
      <c r="Q147" s="26">
        <f>SUM(L147:P147)</f>
        <v>8812.5</v>
      </c>
      <c r="R147" s="26"/>
      <c r="S147" s="60"/>
      <c r="T147" s="60"/>
      <c r="U147" s="60"/>
      <c r="V147" s="26">
        <f>SUM(R147:U147)</f>
        <v>0</v>
      </c>
      <c r="W147" s="26">
        <f>SUM(V147,Q147)</f>
        <v>8812.5</v>
      </c>
      <c r="X147" s="26">
        <f>SUM(Q147/W147*100)</f>
        <v>100</v>
      </c>
      <c r="Y147" s="26">
        <f>SUM(V147/W147*100)</f>
        <v>0</v>
      </c>
      <c r="Z147" s="1"/>
    </row>
    <row r="148" spans="1:26" ht="23.25">
      <c r="A148" s="1"/>
      <c r="B148" s="85"/>
      <c r="C148" s="85"/>
      <c r="D148" s="85"/>
      <c r="E148" s="85"/>
      <c r="F148" s="85"/>
      <c r="G148" s="85"/>
      <c r="H148" s="85"/>
      <c r="I148" s="53"/>
      <c r="J148" s="54" t="s">
        <v>134</v>
      </c>
      <c r="K148" s="55"/>
      <c r="L148" s="60">
        <f>+L147/L145*100</f>
        <v>44.15751416360203</v>
      </c>
      <c r="M148" s="26">
        <f>+M147/M145*100</f>
        <v>25.837691264768548</v>
      </c>
      <c r="N148" s="60">
        <f>+N147/N145*100</f>
        <v>32.72208866774752</v>
      </c>
      <c r="O148" s="60"/>
      <c r="P148" s="26"/>
      <c r="Q148" s="26">
        <f>+Q147/Q145*100</f>
        <v>40.53550565312187</v>
      </c>
      <c r="R148" s="26"/>
      <c r="S148" s="60"/>
      <c r="T148" s="60"/>
      <c r="U148" s="60"/>
      <c r="V148" s="26"/>
      <c r="W148" s="26">
        <f>+W147/W145*100</f>
        <v>40.53550565312187</v>
      </c>
      <c r="X148" s="26"/>
      <c r="Y148" s="26"/>
      <c r="Z148" s="1"/>
    </row>
    <row r="149" spans="1:26" ht="23.25">
      <c r="A149" s="1"/>
      <c r="B149" s="85"/>
      <c r="C149" s="85"/>
      <c r="D149" s="85"/>
      <c r="E149" s="85"/>
      <c r="F149" s="85"/>
      <c r="G149" s="85"/>
      <c r="H149" s="85"/>
      <c r="I149" s="53"/>
      <c r="J149" s="54" t="s">
        <v>135</v>
      </c>
      <c r="K149" s="55"/>
      <c r="L149" s="60">
        <f>+L147/L146*100</f>
        <v>100</v>
      </c>
      <c r="M149" s="26">
        <f>+M147/M146*100</f>
        <v>100</v>
      </c>
      <c r="N149" s="60">
        <f>+N147/N146*100</f>
        <v>100</v>
      </c>
      <c r="O149" s="60"/>
      <c r="P149" s="26"/>
      <c r="Q149" s="26">
        <f>+Q147/Q146*100</f>
        <v>100</v>
      </c>
      <c r="R149" s="26"/>
      <c r="S149" s="60"/>
      <c r="T149" s="60"/>
      <c r="U149" s="60"/>
      <c r="V149" s="26"/>
      <c r="W149" s="26">
        <f>+W147/W146*100</f>
        <v>100</v>
      </c>
      <c r="X149" s="26"/>
      <c r="Y149" s="26"/>
      <c r="Z149" s="1"/>
    </row>
    <row r="150" spans="1:26" ht="23.25">
      <c r="A150" s="1"/>
      <c r="B150" s="85"/>
      <c r="C150" s="85"/>
      <c r="D150" s="85"/>
      <c r="E150" s="85"/>
      <c r="F150" s="85"/>
      <c r="G150" s="85"/>
      <c r="H150" s="85"/>
      <c r="I150" s="53"/>
      <c r="J150" s="54"/>
      <c r="K150" s="55"/>
      <c r="L150" s="60"/>
      <c r="M150" s="26"/>
      <c r="N150" s="60"/>
      <c r="O150" s="60"/>
      <c r="P150" s="26"/>
      <c r="Q150" s="26"/>
      <c r="R150" s="26"/>
      <c r="S150" s="60"/>
      <c r="T150" s="60"/>
      <c r="U150" s="60"/>
      <c r="V150" s="26"/>
      <c r="W150" s="26"/>
      <c r="X150" s="26"/>
      <c r="Y150" s="26"/>
      <c r="Z150" s="1"/>
    </row>
    <row r="151" spans="1:26" ht="23.25">
      <c r="A151" s="1"/>
      <c r="B151" s="85"/>
      <c r="C151" s="85"/>
      <c r="D151" s="85"/>
      <c r="E151" s="85"/>
      <c r="F151" s="85"/>
      <c r="G151" s="85"/>
      <c r="H151" s="85" t="s">
        <v>75</v>
      </c>
      <c r="I151" s="53"/>
      <c r="J151" s="54" t="s">
        <v>76</v>
      </c>
      <c r="K151" s="55"/>
      <c r="L151" s="60"/>
      <c r="M151" s="26"/>
      <c r="N151" s="60"/>
      <c r="O151" s="60"/>
      <c r="P151" s="26"/>
      <c r="Q151" s="26"/>
      <c r="R151" s="26"/>
      <c r="S151" s="60"/>
      <c r="T151" s="60"/>
      <c r="U151" s="60"/>
      <c r="V151" s="26"/>
      <c r="W151" s="26"/>
      <c r="X151" s="26"/>
      <c r="Y151" s="26"/>
      <c r="Z151" s="1"/>
    </row>
    <row r="152" spans="1:26" ht="23.25">
      <c r="A152" s="1"/>
      <c r="B152" s="85"/>
      <c r="C152" s="85"/>
      <c r="D152" s="85"/>
      <c r="E152" s="85"/>
      <c r="F152" s="85"/>
      <c r="G152" s="85"/>
      <c r="H152" s="85"/>
      <c r="I152" s="53"/>
      <c r="J152" s="58" t="s">
        <v>131</v>
      </c>
      <c r="K152" s="55"/>
      <c r="L152" s="60">
        <v>420000</v>
      </c>
      <c r="M152" s="26">
        <v>128</v>
      </c>
      <c r="N152" s="60">
        <v>172</v>
      </c>
      <c r="O152" s="60"/>
      <c r="P152" s="26"/>
      <c r="Q152" s="26">
        <f>SUM(L152:P152)</f>
        <v>420300</v>
      </c>
      <c r="R152" s="26"/>
      <c r="S152" s="60"/>
      <c r="T152" s="60"/>
      <c r="U152" s="60"/>
      <c r="V152" s="26">
        <f>SUM(R152:U152)</f>
        <v>0</v>
      </c>
      <c r="W152" s="26">
        <f>SUM(V152,Q152)</f>
        <v>420300</v>
      </c>
      <c r="X152" s="26">
        <f>SUM(Q152/W152*100)</f>
        <v>100</v>
      </c>
      <c r="Y152" s="26">
        <f>SUM(V152/W152*100)</f>
        <v>0</v>
      </c>
      <c r="Z152" s="1"/>
    </row>
    <row r="153" spans="1:26" ht="23.25">
      <c r="A153" s="1"/>
      <c r="B153" s="85"/>
      <c r="C153" s="85"/>
      <c r="D153" s="85"/>
      <c r="E153" s="85"/>
      <c r="F153" s="85"/>
      <c r="G153" s="85"/>
      <c r="H153" s="85"/>
      <c r="I153" s="53"/>
      <c r="J153" s="58" t="s">
        <v>132</v>
      </c>
      <c r="K153" s="55"/>
      <c r="L153" s="60"/>
      <c r="M153" s="26">
        <v>15366.1</v>
      </c>
      <c r="N153" s="60">
        <v>25057</v>
      </c>
      <c r="O153" s="60"/>
      <c r="P153" s="26"/>
      <c r="Q153" s="26">
        <f>SUM(L153:P153)</f>
        <v>40423.1</v>
      </c>
      <c r="R153" s="26"/>
      <c r="S153" s="60">
        <v>22120.8</v>
      </c>
      <c r="T153" s="60"/>
      <c r="U153" s="60"/>
      <c r="V153" s="26">
        <f>SUM(R153:U153)</f>
        <v>22120.8</v>
      </c>
      <c r="W153" s="26">
        <f>SUM(V153,Q153)</f>
        <v>62543.899999999994</v>
      </c>
      <c r="X153" s="26">
        <f>SUM(Q153/W153*100)</f>
        <v>64.6315627902961</v>
      </c>
      <c r="Y153" s="26">
        <f>SUM(V153/W153*100)</f>
        <v>35.368437209703906</v>
      </c>
      <c r="Z153" s="1"/>
    </row>
    <row r="154" spans="1:26" ht="23.25">
      <c r="A154" s="1"/>
      <c r="B154" s="85"/>
      <c r="C154" s="85"/>
      <c r="D154" s="85"/>
      <c r="E154" s="85"/>
      <c r="F154" s="85"/>
      <c r="G154" s="85"/>
      <c r="H154" s="85"/>
      <c r="I154" s="53"/>
      <c r="J154" s="58" t="s">
        <v>133</v>
      </c>
      <c r="K154" s="55"/>
      <c r="L154" s="60"/>
      <c r="M154" s="26">
        <v>15366.1</v>
      </c>
      <c r="N154" s="60">
        <v>25057</v>
      </c>
      <c r="O154" s="60"/>
      <c r="P154" s="26"/>
      <c r="Q154" s="26">
        <f>SUM(L154:P154)</f>
        <v>40423.1</v>
      </c>
      <c r="R154" s="26"/>
      <c r="S154" s="60">
        <v>22120.8</v>
      </c>
      <c r="T154" s="60"/>
      <c r="U154" s="60"/>
      <c r="V154" s="26">
        <f>SUM(R154:U154)</f>
        <v>22120.8</v>
      </c>
      <c r="W154" s="26">
        <f>SUM(V154,Q154)</f>
        <v>62543.899999999994</v>
      </c>
      <c r="X154" s="26">
        <f>SUM(Q154/W154*100)</f>
        <v>64.6315627902961</v>
      </c>
      <c r="Y154" s="26">
        <f>SUM(V154/W154*100)</f>
        <v>35.368437209703906</v>
      </c>
      <c r="Z154" s="1"/>
    </row>
    <row r="155" spans="1:26" ht="23.25">
      <c r="A155" s="1"/>
      <c r="B155" s="85"/>
      <c r="C155" s="85"/>
      <c r="D155" s="85"/>
      <c r="E155" s="85"/>
      <c r="F155" s="85"/>
      <c r="G155" s="85"/>
      <c r="H155" s="85"/>
      <c r="I155" s="53"/>
      <c r="J155" s="54" t="s">
        <v>134</v>
      </c>
      <c r="K155" s="55"/>
      <c r="L155" s="60"/>
      <c r="M155" s="26">
        <f>+M154/M152*100</f>
        <v>12004.765625</v>
      </c>
      <c r="N155" s="60">
        <f>+N154/N152*100</f>
        <v>14568.023255813952</v>
      </c>
      <c r="O155" s="60"/>
      <c r="P155" s="26"/>
      <c r="Q155" s="26">
        <f>+Q154/Q152*100</f>
        <v>9.617677849155365</v>
      </c>
      <c r="R155" s="26"/>
      <c r="S155" s="60"/>
      <c r="T155" s="60"/>
      <c r="U155" s="60"/>
      <c r="V155" s="26"/>
      <c r="W155" s="26">
        <f>+W154/W152*100</f>
        <v>14.880775636450153</v>
      </c>
      <c r="X155" s="26"/>
      <c r="Y155" s="26"/>
      <c r="Z155" s="1"/>
    </row>
    <row r="156" spans="1:26" ht="23.25">
      <c r="A156" s="1"/>
      <c r="B156" s="85"/>
      <c r="C156" s="85"/>
      <c r="D156" s="85"/>
      <c r="E156" s="85"/>
      <c r="F156" s="85"/>
      <c r="G156" s="85"/>
      <c r="H156" s="85"/>
      <c r="I156" s="53"/>
      <c r="J156" s="54" t="s">
        <v>135</v>
      </c>
      <c r="K156" s="55"/>
      <c r="L156" s="60"/>
      <c r="M156" s="26">
        <f>+M154/M153*100</f>
        <v>100</v>
      </c>
      <c r="N156" s="60">
        <f>+N154/N153*100</f>
        <v>100</v>
      </c>
      <c r="O156" s="60"/>
      <c r="P156" s="26"/>
      <c r="Q156" s="26">
        <f>+Q154/Q153*100</f>
        <v>100</v>
      </c>
      <c r="R156" s="26"/>
      <c r="S156" s="60">
        <f>+S154/S153*100</f>
        <v>100</v>
      </c>
      <c r="T156" s="60"/>
      <c r="U156" s="60"/>
      <c r="V156" s="26">
        <f>+V154/V153*100</f>
        <v>100</v>
      </c>
      <c r="W156" s="26">
        <f>+W154/W153*100</f>
        <v>100</v>
      </c>
      <c r="X156" s="26"/>
      <c r="Y156" s="26"/>
      <c r="Z156" s="1"/>
    </row>
    <row r="157" spans="1:26" ht="23.25">
      <c r="A157" s="1"/>
      <c r="B157" s="85"/>
      <c r="C157" s="85"/>
      <c r="D157" s="85"/>
      <c r="E157" s="85"/>
      <c r="F157" s="85"/>
      <c r="G157" s="85"/>
      <c r="H157" s="85"/>
      <c r="I157" s="53"/>
      <c r="J157" s="54"/>
      <c r="K157" s="55"/>
      <c r="L157" s="60"/>
      <c r="M157" s="26"/>
      <c r="N157" s="60"/>
      <c r="O157" s="60"/>
      <c r="P157" s="26"/>
      <c r="Q157" s="26"/>
      <c r="R157" s="26"/>
      <c r="S157" s="60"/>
      <c r="T157" s="60"/>
      <c r="U157" s="60"/>
      <c r="V157" s="26"/>
      <c r="W157" s="26"/>
      <c r="X157" s="26"/>
      <c r="Y157" s="26"/>
      <c r="Z157" s="1"/>
    </row>
    <row r="158" spans="1:26" ht="23.25">
      <c r="A158" s="1"/>
      <c r="B158" s="86"/>
      <c r="C158" s="87"/>
      <c r="D158" s="87"/>
      <c r="E158" s="87"/>
      <c r="F158" s="87"/>
      <c r="G158" s="87"/>
      <c r="H158" s="87" t="s">
        <v>77</v>
      </c>
      <c r="I158" s="54"/>
      <c r="J158" s="54" t="s">
        <v>78</v>
      </c>
      <c r="K158" s="55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1"/>
    </row>
    <row r="159" spans="1:26" ht="23.25">
      <c r="A159" s="1"/>
      <c r="B159" s="85"/>
      <c r="C159" s="85"/>
      <c r="D159" s="85"/>
      <c r="E159" s="85"/>
      <c r="F159" s="85"/>
      <c r="G159" s="85"/>
      <c r="H159" s="85"/>
      <c r="I159" s="53"/>
      <c r="J159" s="58" t="s">
        <v>131</v>
      </c>
      <c r="K159" s="55"/>
      <c r="L159" s="60">
        <v>38389.7</v>
      </c>
      <c r="M159" s="26">
        <v>235</v>
      </c>
      <c r="N159" s="60">
        <v>255</v>
      </c>
      <c r="O159" s="60"/>
      <c r="P159" s="26"/>
      <c r="Q159" s="26">
        <f>SUM(L159:P159)</f>
        <v>38879.7</v>
      </c>
      <c r="R159" s="26"/>
      <c r="S159" s="60"/>
      <c r="T159" s="60"/>
      <c r="U159" s="60"/>
      <c r="V159" s="26">
        <f>SUM(R159:U159)</f>
        <v>0</v>
      </c>
      <c r="W159" s="26">
        <f>SUM(V159,Q159)</f>
        <v>38879.7</v>
      </c>
      <c r="X159" s="26">
        <f>SUM(Q159/W159*100)</f>
        <v>100</v>
      </c>
      <c r="Y159" s="26">
        <f>SUM(V159/W159*100)</f>
        <v>0</v>
      </c>
      <c r="Z159" s="1"/>
    </row>
    <row r="160" spans="1:26" ht="23.25">
      <c r="A160" s="1"/>
      <c r="B160" s="85"/>
      <c r="C160" s="85"/>
      <c r="D160" s="85"/>
      <c r="E160" s="85"/>
      <c r="F160" s="85"/>
      <c r="G160" s="85"/>
      <c r="H160" s="85"/>
      <c r="I160" s="53"/>
      <c r="J160" s="58" t="s">
        <v>132</v>
      </c>
      <c r="K160" s="55"/>
      <c r="L160" s="60">
        <v>59222.1</v>
      </c>
      <c r="M160" s="26">
        <v>13189.6</v>
      </c>
      <c r="N160" s="60">
        <v>45273.4</v>
      </c>
      <c r="O160" s="60"/>
      <c r="P160" s="26"/>
      <c r="Q160" s="26">
        <f>SUM(L160:P160)</f>
        <v>117685.1</v>
      </c>
      <c r="R160" s="26"/>
      <c r="S160" s="60">
        <v>8478.5</v>
      </c>
      <c r="T160" s="60"/>
      <c r="U160" s="60"/>
      <c r="V160" s="26">
        <f>SUM(R160:U160)</f>
        <v>8478.5</v>
      </c>
      <c r="W160" s="26">
        <f>SUM(V160,Q160)</f>
        <v>126163.6</v>
      </c>
      <c r="X160" s="26">
        <f>SUM(Q160/W160*100)</f>
        <v>93.27975739436731</v>
      </c>
      <c r="Y160" s="26">
        <f>SUM(V160/W160*100)</f>
        <v>6.720242605632685</v>
      </c>
      <c r="Z160" s="1"/>
    </row>
    <row r="161" spans="1:26" ht="23.25">
      <c r="A161" s="1"/>
      <c r="B161" s="85"/>
      <c r="C161" s="85"/>
      <c r="D161" s="85"/>
      <c r="E161" s="85"/>
      <c r="F161" s="85"/>
      <c r="G161" s="85"/>
      <c r="H161" s="85"/>
      <c r="I161" s="53"/>
      <c r="J161" s="58" t="s">
        <v>133</v>
      </c>
      <c r="K161" s="55"/>
      <c r="L161" s="60">
        <v>48696.6</v>
      </c>
      <c r="M161" s="26">
        <v>13189.6</v>
      </c>
      <c r="N161" s="60">
        <v>45273.4</v>
      </c>
      <c r="O161" s="60"/>
      <c r="P161" s="26"/>
      <c r="Q161" s="26">
        <f>SUM(L161:P161)</f>
        <v>107159.6</v>
      </c>
      <c r="R161" s="26"/>
      <c r="S161" s="60">
        <v>8478.5</v>
      </c>
      <c r="T161" s="60"/>
      <c r="U161" s="60"/>
      <c r="V161" s="26">
        <f>SUM(R161:U161)</f>
        <v>8478.5</v>
      </c>
      <c r="W161" s="26">
        <f>SUM(V161,Q161)</f>
        <v>115638.1</v>
      </c>
      <c r="X161" s="26">
        <f>SUM(Q161/W161*100)</f>
        <v>92.66807393065089</v>
      </c>
      <c r="Y161" s="26">
        <f>SUM(V161/W161*100)</f>
        <v>7.331926069349115</v>
      </c>
      <c r="Z161" s="1"/>
    </row>
    <row r="162" spans="1:26" ht="23.25">
      <c r="A162" s="1"/>
      <c r="B162" s="85"/>
      <c r="C162" s="85"/>
      <c r="D162" s="85"/>
      <c r="E162" s="85"/>
      <c r="F162" s="85"/>
      <c r="G162" s="85"/>
      <c r="H162" s="85"/>
      <c r="I162" s="53"/>
      <c r="J162" s="54" t="s">
        <v>134</v>
      </c>
      <c r="K162" s="55"/>
      <c r="L162" s="60">
        <f>+L161/L159*100</f>
        <v>126.84808685663083</v>
      </c>
      <c r="M162" s="26">
        <f>+M161/M159*100</f>
        <v>5612.595744680852</v>
      </c>
      <c r="N162" s="60">
        <f>+N161/N159*100</f>
        <v>17754.274509803923</v>
      </c>
      <c r="O162" s="60"/>
      <c r="P162" s="26"/>
      <c r="Q162" s="26">
        <f>+Q161/Q159*100</f>
        <v>275.6183818290779</v>
      </c>
      <c r="R162" s="26"/>
      <c r="S162" s="60"/>
      <c r="T162" s="60"/>
      <c r="U162" s="60"/>
      <c r="V162" s="26"/>
      <c r="W162" s="26">
        <f>+W161/W159*100</f>
        <v>297.42539165682865</v>
      </c>
      <c r="X162" s="26"/>
      <c r="Y162" s="26"/>
      <c r="Z162" s="1"/>
    </row>
    <row r="163" spans="1:26" ht="23.25">
      <c r="A163" s="1"/>
      <c r="B163" s="85"/>
      <c r="C163" s="85"/>
      <c r="D163" s="85"/>
      <c r="E163" s="85"/>
      <c r="F163" s="85"/>
      <c r="G163" s="85"/>
      <c r="H163" s="85"/>
      <c r="I163" s="53"/>
      <c r="J163" s="54" t="s">
        <v>135</v>
      </c>
      <c r="K163" s="55"/>
      <c r="L163" s="60">
        <f>+L161/L160*100</f>
        <v>82.22707401459928</v>
      </c>
      <c r="M163" s="26">
        <f>+M161/M160*100</f>
        <v>100</v>
      </c>
      <c r="N163" s="60">
        <f>+N161/N160*100</f>
        <v>100</v>
      </c>
      <c r="O163" s="60"/>
      <c r="P163" s="26"/>
      <c r="Q163" s="26">
        <f>+Q161/Q160*100</f>
        <v>91.05621697224203</v>
      </c>
      <c r="R163" s="26"/>
      <c r="S163" s="60">
        <f>+S161/S160*100</f>
        <v>100</v>
      </c>
      <c r="T163" s="60"/>
      <c r="U163" s="60"/>
      <c r="V163" s="26">
        <f>+V161/V160*100</f>
        <v>100</v>
      </c>
      <c r="W163" s="26">
        <f>+W161/W160*100</f>
        <v>91.65726088982876</v>
      </c>
      <c r="X163" s="26"/>
      <c r="Y163" s="26"/>
      <c r="Z163" s="1"/>
    </row>
    <row r="164" spans="1:26" ht="23.25">
      <c r="A164" s="1"/>
      <c r="B164" s="85"/>
      <c r="C164" s="85"/>
      <c r="D164" s="85"/>
      <c r="E164" s="85"/>
      <c r="F164" s="85"/>
      <c r="G164" s="85"/>
      <c r="H164" s="85"/>
      <c r="I164" s="53"/>
      <c r="J164" s="54"/>
      <c r="K164" s="55"/>
      <c r="L164" s="60"/>
      <c r="M164" s="26"/>
      <c r="N164" s="60"/>
      <c r="O164" s="60"/>
      <c r="P164" s="26"/>
      <c r="Q164" s="26"/>
      <c r="R164" s="26"/>
      <c r="S164" s="60"/>
      <c r="T164" s="60"/>
      <c r="U164" s="60"/>
      <c r="V164" s="26"/>
      <c r="W164" s="26"/>
      <c r="X164" s="26"/>
      <c r="Y164" s="26"/>
      <c r="Z164" s="1"/>
    </row>
    <row r="165" spans="1:26" ht="23.25">
      <c r="A165" s="1"/>
      <c r="B165" s="85"/>
      <c r="C165" s="85"/>
      <c r="D165" s="85"/>
      <c r="E165" s="85"/>
      <c r="F165" s="85"/>
      <c r="G165" s="85"/>
      <c r="H165" s="85" t="s">
        <v>79</v>
      </c>
      <c r="I165" s="53"/>
      <c r="J165" s="54" t="s">
        <v>149</v>
      </c>
      <c r="K165" s="55"/>
      <c r="L165" s="60"/>
      <c r="M165" s="26"/>
      <c r="N165" s="60"/>
      <c r="O165" s="60"/>
      <c r="P165" s="26"/>
      <c r="Q165" s="26"/>
      <c r="R165" s="26"/>
      <c r="S165" s="60"/>
      <c r="T165" s="60"/>
      <c r="U165" s="60"/>
      <c r="V165" s="26"/>
      <c r="W165" s="26"/>
      <c r="X165" s="26"/>
      <c r="Y165" s="26"/>
      <c r="Z165" s="1"/>
    </row>
    <row r="166" spans="1:26" ht="23.25">
      <c r="A166" s="1"/>
      <c r="B166" s="85"/>
      <c r="C166" s="85"/>
      <c r="D166" s="85"/>
      <c r="E166" s="85"/>
      <c r="F166" s="85"/>
      <c r="G166" s="85"/>
      <c r="H166" s="85"/>
      <c r="I166" s="53"/>
      <c r="J166" s="54" t="s">
        <v>150</v>
      </c>
      <c r="K166" s="55"/>
      <c r="L166" s="60"/>
      <c r="M166" s="26"/>
      <c r="N166" s="60"/>
      <c r="O166" s="60"/>
      <c r="P166" s="26"/>
      <c r="Q166" s="26"/>
      <c r="R166" s="26"/>
      <c r="S166" s="60"/>
      <c r="T166" s="60"/>
      <c r="U166" s="60"/>
      <c r="V166" s="26"/>
      <c r="W166" s="26"/>
      <c r="X166" s="26"/>
      <c r="Y166" s="26"/>
      <c r="Z166" s="1"/>
    </row>
    <row r="167" spans="1:26" ht="23.25">
      <c r="A167" s="1"/>
      <c r="B167" s="86"/>
      <c r="C167" s="87"/>
      <c r="D167" s="87"/>
      <c r="E167" s="87"/>
      <c r="F167" s="87"/>
      <c r="G167" s="87"/>
      <c r="H167" s="87"/>
      <c r="I167" s="54"/>
      <c r="J167" s="58" t="s">
        <v>131</v>
      </c>
      <c r="K167" s="55"/>
      <c r="L167" s="24">
        <v>10945.3</v>
      </c>
      <c r="M167" s="24">
        <v>81.2</v>
      </c>
      <c r="N167" s="24">
        <v>137.8</v>
      </c>
      <c r="O167" s="24"/>
      <c r="P167" s="24"/>
      <c r="Q167" s="24">
        <f>SUM(L167:P167)</f>
        <v>11164.3</v>
      </c>
      <c r="R167" s="24"/>
      <c r="S167" s="24"/>
      <c r="T167" s="24"/>
      <c r="U167" s="24"/>
      <c r="V167" s="24">
        <f>SUM(R167:U167)</f>
        <v>0</v>
      </c>
      <c r="W167" s="24">
        <f>SUM(V167,Q167)</f>
        <v>11164.3</v>
      </c>
      <c r="X167" s="24">
        <f>SUM(Q167/W167*100)</f>
        <v>100</v>
      </c>
      <c r="Y167" s="24">
        <f>SUM(V167/W167*100)</f>
        <v>0</v>
      </c>
      <c r="Z167" s="1"/>
    </row>
    <row r="168" spans="1:26" ht="23.25">
      <c r="A168" s="1"/>
      <c r="B168" s="85"/>
      <c r="C168" s="85"/>
      <c r="D168" s="85"/>
      <c r="E168" s="85"/>
      <c r="F168" s="85"/>
      <c r="G168" s="85"/>
      <c r="H168" s="85"/>
      <c r="I168" s="53"/>
      <c r="J168" s="58" t="s">
        <v>132</v>
      </c>
      <c r="K168" s="55"/>
      <c r="L168" s="60">
        <v>4458.2</v>
      </c>
      <c r="M168" s="26">
        <v>29.3</v>
      </c>
      <c r="N168" s="60">
        <v>39.4</v>
      </c>
      <c r="O168" s="60"/>
      <c r="P168" s="26"/>
      <c r="Q168" s="26">
        <f>SUM(L168:P168)</f>
        <v>4526.9</v>
      </c>
      <c r="R168" s="26"/>
      <c r="S168" s="60"/>
      <c r="T168" s="60"/>
      <c r="U168" s="60"/>
      <c r="V168" s="26">
        <f>SUM(R168:U168)</f>
        <v>0</v>
      </c>
      <c r="W168" s="26">
        <f>SUM(V168,Q168)</f>
        <v>4526.9</v>
      </c>
      <c r="X168" s="26">
        <f>SUM(Q168/W168*100)</f>
        <v>100</v>
      </c>
      <c r="Y168" s="26">
        <f>SUM(V168/W168*100)</f>
        <v>0</v>
      </c>
      <c r="Z168" s="1"/>
    </row>
    <row r="169" spans="1:26" ht="23.25">
      <c r="A169" s="1"/>
      <c r="B169" s="85"/>
      <c r="C169" s="85"/>
      <c r="D169" s="85"/>
      <c r="E169" s="85"/>
      <c r="F169" s="85"/>
      <c r="G169" s="85"/>
      <c r="H169" s="85"/>
      <c r="I169" s="53"/>
      <c r="J169" s="58" t="s">
        <v>133</v>
      </c>
      <c r="K169" s="55"/>
      <c r="L169" s="60">
        <v>4458.2</v>
      </c>
      <c r="M169" s="26">
        <v>29.3</v>
      </c>
      <c r="N169" s="60">
        <v>39.4</v>
      </c>
      <c r="O169" s="60"/>
      <c r="P169" s="26"/>
      <c r="Q169" s="26">
        <f>SUM(L169:P169)</f>
        <v>4526.9</v>
      </c>
      <c r="R169" s="26"/>
      <c r="S169" s="60"/>
      <c r="T169" s="60"/>
      <c r="U169" s="60"/>
      <c r="V169" s="26">
        <f>SUM(R169:U169)</f>
        <v>0</v>
      </c>
      <c r="W169" s="26">
        <f>SUM(V169,Q169)</f>
        <v>4526.9</v>
      </c>
      <c r="X169" s="26">
        <f>SUM(Q169/W169*100)</f>
        <v>100</v>
      </c>
      <c r="Y169" s="26">
        <f>SUM(V169/W169*100)</f>
        <v>0</v>
      </c>
      <c r="Z169" s="1"/>
    </row>
    <row r="170" spans="1:26" ht="23.25">
      <c r="A170" s="1"/>
      <c r="B170" s="85"/>
      <c r="C170" s="85"/>
      <c r="D170" s="85"/>
      <c r="E170" s="85"/>
      <c r="F170" s="85"/>
      <c r="G170" s="85"/>
      <c r="H170" s="85"/>
      <c r="I170" s="53"/>
      <c r="J170" s="54" t="s">
        <v>134</v>
      </c>
      <c r="K170" s="55"/>
      <c r="L170" s="60">
        <f>+L169/L167*100</f>
        <v>40.73163823741697</v>
      </c>
      <c r="M170" s="26">
        <f>+M169/M167*100</f>
        <v>36.08374384236453</v>
      </c>
      <c r="N170" s="60">
        <f>+N169/N167*100</f>
        <v>28.592162554426704</v>
      </c>
      <c r="O170" s="60"/>
      <c r="P170" s="26"/>
      <c r="Q170" s="26">
        <f>+Q169/Q167*100</f>
        <v>40.5479967396075</v>
      </c>
      <c r="R170" s="26"/>
      <c r="S170" s="60"/>
      <c r="T170" s="60"/>
      <c r="U170" s="60"/>
      <c r="V170" s="26"/>
      <c r="W170" s="26">
        <f>+W169/W167*100</f>
        <v>40.5479967396075</v>
      </c>
      <c r="X170" s="26"/>
      <c r="Y170" s="26"/>
      <c r="Z170" s="1"/>
    </row>
    <row r="171" spans="1:26" ht="23.25">
      <c r="A171" s="1"/>
      <c r="B171" s="85"/>
      <c r="C171" s="85"/>
      <c r="D171" s="85"/>
      <c r="E171" s="85"/>
      <c r="F171" s="85"/>
      <c r="G171" s="85"/>
      <c r="H171" s="85"/>
      <c r="I171" s="53"/>
      <c r="J171" s="54" t="s">
        <v>135</v>
      </c>
      <c r="K171" s="55"/>
      <c r="L171" s="60">
        <f>+L169/L168*100</f>
        <v>100</v>
      </c>
      <c r="M171" s="26">
        <f>+M169/M168*100</f>
        <v>100</v>
      </c>
      <c r="N171" s="60">
        <f>+N169/N168*100</f>
        <v>100</v>
      </c>
      <c r="O171" s="60"/>
      <c r="P171" s="26"/>
      <c r="Q171" s="26">
        <f>+Q169/Q168*100</f>
        <v>100</v>
      </c>
      <c r="R171" s="26"/>
      <c r="S171" s="60"/>
      <c r="T171" s="60"/>
      <c r="U171" s="60"/>
      <c r="V171" s="26"/>
      <c r="W171" s="26">
        <f>+W169/W168*100</f>
        <v>100</v>
      </c>
      <c r="X171" s="26"/>
      <c r="Y171" s="26"/>
      <c r="Z171" s="1"/>
    </row>
    <row r="172" spans="1:26" ht="23.25">
      <c r="A172" s="1"/>
      <c r="B172" s="86"/>
      <c r="C172" s="86"/>
      <c r="D172" s="86"/>
      <c r="E172" s="86"/>
      <c r="F172" s="86"/>
      <c r="G172" s="86"/>
      <c r="H172" s="86"/>
      <c r="I172" s="53"/>
      <c r="J172" s="54"/>
      <c r="K172" s="55"/>
      <c r="L172" s="60"/>
      <c r="M172" s="26"/>
      <c r="N172" s="60"/>
      <c r="O172" s="60"/>
      <c r="P172" s="26"/>
      <c r="Q172" s="26"/>
      <c r="R172" s="26"/>
      <c r="S172" s="60"/>
      <c r="T172" s="60"/>
      <c r="U172" s="60"/>
      <c r="V172" s="26"/>
      <c r="W172" s="26"/>
      <c r="X172" s="26"/>
      <c r="Y172" s="26"/>
      <c r="Z172" s="1"/>
    </row>
    <row r="173" spans="1:26" ht="23.25">
      <c r="A173" s="1"/>
      <c r="B173" s="86"/>
      <c r="C173" s="87"/>
      <c r="D173" s="87"/>
      <c r="E173" s="87" t="s">
        <v>80</v>
      </c>
      <c r="F173" s="87"/>
      <c r="G173" s="87"/>
      <c r="H173" s="87"/>
      <c r="I173" s="54"/>
      <c r="J173" s="54" t="s">
        <v>81</v>
      </c>
      <c r="K173" s="55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1"/>
    </row>
    <row r="174" spans="1:26" ht="23.25">
      <c r="A174" s="1"/>
      <c r="B174" s="86"/>
      <c r="C174" s="86"/>
      <c r="D174" s="86"/>
      <c r="E174" s="86"/>
      <c r="F174" s="86"/>
      <c r="G174" s="86"/>
      <c r="H174" s="86"/>
      <c r="I174" s="53"/>
      <c r="J174" s="58" t="s">
        <v>131</v>
      </c>
      <c r="K174" s="55"/>
      <c r="L174" s="60">
        <f>SUM(L189)</f>
        <v>0</v>
      </c>
      <c r="M174" s="26">
        <f>SUM(M189)</f>
        <v>0</v>
      </c>
      <c r="N174" s="60">
        <f>SUM(N189)</f>
        <v>0</v>
      </c>
      <c r="O174" s="60">
        <f>SUM(O189)</f>
        <v>0</v>
      </c>
      <c r="P174" s="26">
        <f>SUM(P189)</f>
        <v>0</v>
      </c>
      <c r="Q174" s="26">
        <f>SUM(L174:P174)</f>
        <v>0</v>
      </c>
      <c r="R174" s="26"/>
      <c r="S174" s="60">
        <f aca="true" t="shared" si="13" ref="S174:T176">SUM(S189)</f>
        <v>250000</v>
      </c>
      <c r="T174" s="60">
        <f t="shared" si="13"/>
        <v>0</v>
      </c>
      <c r="U174" s="60"/>
      <c r="V174" s="26">
        <f>SUM(R174:U174)</f>
        <v>250000</v>
      </c>
      <c r="W174" s="26">
        <f>SUM(V174,Q174)</f>
        <v>250000</v>
      </c>
      <c r="X174" s="26">
        <f>SUM(Q174/W174*100)</f>
        <v>0</v>
      </c>
      <c r="Y174" s="26">
        <f>SUM(V174/W174*100)</f>
        <v>100</v>
      </c>
      <c r="Z174" s="1"/>
    </row>
    <row r="175" spans="1:26" ht="23.25">
      <c r="A175" s="1"/>
      <c r="B175" s="86"/>
      <c r="C175" s="86"/>
      <c r="D175" s="86"/>
      <c r="E175" s="86"/>
      <c r="F175" s="86"/>
      <c r="G175" s="86"/>
      <c r="H175" s="86"/>
      <c r="I175" s="53"/>
      <c r="J175" s="58" t="s">
        <v>132</v>
      </c>
      <c r="K175" s="55"/>
      <c r="L175" s="60">
        <f aca="true" t="shared" si="14" ref="L175:P176">SUM(L190)</f>
        <v>0</v>
      </c>
      <c r="M175" s="26">
        <f t="shared" si="14"/>
        <v>0</v>
      </c>
      <c r="N175" s="60">
        <f t="shared" si="14"/>
        <v>25960</v>
      </c>
      <c r="O175" s="60">
        <f t="shared" si="14"/>
        <v>0</v>
      </c>
      <c r="P175" s="26">
        <f t="shared" si="14"/>
        <v>0</v>
      </c>
      <c r="Q175" s="26">
        <f>SUM(L175:P175)</f>
        <v>25960</v>
      </c>
      <c r="R175" s="26"/>
      <c r="S175" s="60">
        <f t="shared" si="13"/>
        <v>145200</v>
      </c>
      <c r="T175" s="60">
        <f t="shared" si="13"/>
        <v>78840</v>
      </c>
      <c r="U175" s="60"/>
      <c r="V175" s="26">
        <f>SUM(R175:U175)</f>
        <v>224040</v>
      </c>
      <c r="W175" s="26">
        <f>SUM(V175,Q175)</f>
        <v>250000</v>
      </c>
      <c r="X175" s="26">
        <f>SUM(Q175/W175*100)</f>
        <v>10.384</v>
      </c>
      <c r="Y175" s="26">
        <f>SUM(V175/W175*100)</f>
        <v>89.616</v>
      </c>
      <c r="Z175" s="1"/>
    </row>
    <row r="176" spans="1:26" ht="23.25">
      <c r="A176" s="1"/>
      <c r="B176" s="86"/>
      <c r="C176" s="86"/>
      <c r="D176" s="86"/>
      <c r="E176" s="86"/>
      <c r="F176" s="86"/>
      <c r="G176" s="86"/>
      <c r="H176" s="86"/>
      <c r="I176" s="53"/>
      <c r="J176" s="58" t="s">
        <v>133</v>
      </c>
      <c r="K176" s="55"/>
      <c r="L176" s="60">
        <f t="shared" si="14"/>
        <v>0</v>
      </c>
      <c r="M176" s="26">
        <f t="shared" si="14"/>
        <v>0</v>
      </c>
      <c r="N176" s="60">
        <f t="shared" si="14"/>
        <v>25960</v>
      </c>
      <c r="O176" s="60">
        <f t="shared" si="14"/>
        <v>0</v>
      </c>
      <c r="P176" s="26">
        <f t="shared" si="14"/>
        <v>0</v>
      </c>
      <c r="Q176" s="26">
        <f>SUM(L176:P176)</f>
        <v>25960</v>
      </c>
      <c r="R176" s="26"/>
      <c r="S176" s="60">
        <f t="shared" si="13"/>
        <v>145199.9</v>
      </c>
      <c r="T176" s="60">
        <f t="shared" si="13"/>
        <v>78840</v>
      </c>
      <c r="U176" s="60"/>
      <c r="V176" s="26">
        <f>SUM(R176:U176)</f>
        <v>224039.9</v>
      </c>
      <c r="W176" s="26">
        <f>SUM(V176,Q176)</f>
        <v>249999.9</v>
      </c>
      <c r="X176" s="26">
        <f>SUM(Q176/W176*100)</f>
        <v>10.384004153601662</v>
      </c>
      <c r="Y176" s="26">
        <f>SUM(V176/W176*100)</f>
        <v>89.61599584639833</v>
      </c>
      <c r="Z176" s="1"/>
    </row>
    <row r="177" spans="1:26" ht="23.25">
      <c r="A177" s="1"/>
      <c r="B177" s="86"/>
      <c r="C177" s="86"/>
      <c r="D177" s="86"/>
      <c r="E177" s="86"/>
      <c r="F177" s="86"/>
      <c r="G177" s="86"/>
      <c r="H177" s="86"/>
      <c r="I177" s="53"/>
      <c r="J177" s="54" t="s">
        <v>134</v>
      </c>
      <c r="K177" s="55"/>
      <c r="L177" s="60"/>
      <c r="M177" s="26"/>
      <c r="N177" s="60"/>
      <c r="O177" s="60"/>
      <c r="P177" s="26"/>
      <c r="Q177" s="26"/>
      <c r="R177" s="26"/>
      <c r="S177" s="60">
        <f>+S176/S174*100</f>
        <v>58.07996</v>
      </c>
      <c r="T177" s="60"/>
      <c r="U177" s="60"/>
      <c r="V177" s="26">
        <f>+V176/V174*100</f>
        <v>89.61596</v>
      </c>
      <c r="W177" s="26">
        <f>+W176/W174*100</f>
        <v>99.99996</v>
      </c>
      <c r="X177" s="26"/>
      <c r="Y177" s="26"/>
      <c r="Z177" s="1"/>
    </row>
    <row r="178" spans="1:26" ht="23.25">
      <c r="A178" s="1"/>
      <c r="B178" s="86"/>
      <c r="C178" s="86"/>
      <c r="D178" s="86"/>
      <c r="E178" s="86"/>
      <c r="F178" s="86"/>
      <c r="G178" s="86"/>
      <c r="H178" s="86"/>
      <c r="I178" s="53"/>
      <c r="J178" s="54" t="s">
        <v>135</v>
      </c>
      <c r="K178" s="55"/>
      <c r="L178" s="60"/>
      <c r="M178" s="26"/>
      <c r="N178" s="60">
        <f>+N176/N175*100</f>
        <v>100</v>
      </c>
      <c r="O178" s="60"/>
      <c r="P178" s="26"/>
      <c r="Q178" s="26">
        <f>+Q176/Q175*100</f>
        <v>100</v>
      </c>
      <c r="R178" s="26"/>
      <c r="S178" s="60">
        <f>+S176/S175*100</f>
        <v>99.99993112947658</v>
      </c>
      <c r="T178" s="60">
        <f>+T176/T175*100</f>
        <v>100</v>
      </c>
      <c r="U178" s="60"/>
      <c r="V178" s="26">
        <f>+V176/V175*100</f>
        <v>99.99995536511337</v>
      </c>
      <c r="W178" s="26">
        <f>+W176/W175*100</f>
        <v>99.99996</v>
      </c>
      <c r="X178" s="26"/>
      <c r="Y178" s="26"/>
      <c r="Z178" s="1"/>
    </row>
    <row r="179" spans="1:26" ht="23.25">
      <c r="A179" s="1"/>
      <c r="B179" s="86"/>
      <c r="C179" s="86"/>
      <c r="D179" s="86"/>
      <c r="E179" s="86"/>
      <c r="F179" s="86"/>
      <c r="G179" s="86"/>
      <c r="H179" s="86"/>
      <c r="I179" s="53"/>
      <c r="J179" s="54"/>
      <c r="K179" s="55"/>
      <c r="L179" s="60"/>
      <c r="M179" s="26"/>
      <c r="N179" s="60"/>
      <c r="O179" s="60"/>
      <c r="P179" s="26"/>
      <c r="Q179" s="26"/>
      <c r="R179" s="26"/>
      <c r="S179" s="60"/>
      <c r="T179" s="60"/>
      <c r="U179" s="60"/>
      <c r="V179" s="26"/>
      <c r="W179" s="26"/>
      <c r="X179" s="26"/>
      <c r="Y179" s="26"/>
      <c r="Z179" s="1"/>
    </row>
    <row r="180" spans="1:26" ht="23.25">
      <c r="A180" s="1"/>
      <c r="B180" s="70"/>
      <c r="C180" s="70"/>
      <c r="D180" s="70"/>
      <c r="E180" s="70"/>
      <c r="F180" s="70"/>
      <c r="G180" s="70"/>
      <c r="H180" s="70"/>
      <c r="I180" s="64"/>
      <c r="J180" s="65"/>
      <c r="K180" s="66"/>
      <c r="L180" s="67"/>
      <c r="M180" s="68"/>
      <c r="N180" s="67"/>
      <c r="O180" s="67"/>
      <c r="P180" s="68"/>
      <c r="Q180" s="68"/>
      <c r="R180" s="68"/>
      <c r="S180" s="67"/>
      <c r="T180" s="67"/>
      <c r="U180" s="67"/>
      <c r="V180" s="68"/>
      <c r="W180" s="68"/>
      <c r="X180" s="68"/>
      <c r="Y180" s="68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"/>
      <c r="W182" s="5"/>
      <c r="X182" s="5"/>
      <c r="Y182" s="5" t="s">
        <v>172</v>
      </c>
      <c r="Z182" s="1"/>
    </row>
    <row r="183" spans="1:26" ht="23.25">
      <c r="A183" s="1"/>
      <c r="B183" s="9" t="s">
        <v>3</v>
      </c>
      <c r="C183" s="10"/>
      <c r="D183" s="10"/>
      <c r="E183" s="10"/>
      <c r="F183" s="10"/>
      <c r="G183" s="10"/>
      <c r="H183" s="11"/>
      <c r="I183" s="12"/>
      <c r="J183" s="13"/>
      <c r="K183" s="14"/>
      <c r="L183" s="15" t="s">
        <v>4</v>
      </c>
      <c r="M183" s="15"/>
      <c r="N183" s="15"/>
      <c r="O183" s="15"/>
      <c r="P183" s="15"/>
      <c r="Q183" s="15"/>
      <c r="R183" s="16" t="s">
        <v>5</v>
      </c>
      <c r="S183" s="15"/>
      <c r="T183" s="15"/>
      <c r="U183" s="15"/>
      <c r="V183" s="17"/>
      <c r="W183" s="15" t="s">
        <v>6</v>
      </c>
      <c r="X183" s="15"/>
      <c r="Y183" s="18"/>
      <c r="Z183" s="1"/>
    </row>
    <row r="184" spans="1:26" ht="23.25">
      <c r="A184" s="1"/>
      <c r="B184" s="19" t="s">
        <v>7</v>
      </c>
      <c r="C184" s="20"/>
      <c r="D184" s="20"/>
      <c r="E184" s="20"/>
      <c r="F184" s="20"/>
      <c r="G184" s="20"/>
      <c r="H184" s="21"/>
      <c r="I184" s="22"/>
      <c r="J184" s="23"/>
      <c r="K184" s="24"/>
      <c r="L184" s="25"/>
      <c r="M184" s="26"/>
      <c r="N184" s="27"/>
      <c r="O184" s="28" t="s">
        <v>8</v>
      </c>
      <c r="P184" s="29"/>
      <c r="Q184" s="30"/>
      <c r="R184" s="31" t="s">
        <v>8</v>
      </c>
      <c r="S184" s="32" t="s">
        <v>9</v>
      </c>
      <c r="T184" s="25"/>
      <c r="U184" s="33" t="s">
        <v>10</v>
      </c>
      <c r="V184" s="30"/>
      <c r="W184" s="30"/>
      <c r="X184" s="34" t="s">
        <v>11</v>
      </c>
      <c r="Y184" s="35"/>
      <c r="Z184" s="1"/>
    </row>
    <row r="185" spans="1:26" ht="23.25">
      <c r="A185" s="1"/>
      <c r="B185" s="36"/>
      <c r="C185" s="37"/>
      <c r="D185" s="37"/>
      <c r="E185" s="37"/>
      <c r="F185" s="38"/>
      <c r="G185" s="37"/>
      <c r="H185" s="36"/>
      <c r="I185" s="22"/>
      <c r="J185" s="2" t="s">
        <v>12</v>
      </c>
      <c r="K185" s="24"/>
      <c r="L185" s="39" t="s">
        <v>13</v>
      </c>
      <c r="M185" s="40" t="s">
        <v>14</v>
      </c>
      <c r="N185" s="32" t="s">
        <v>13</v>
      </c>
      <c r="O185" s="39" t="s">
        <v>15</v>
      </c>
      <c r="P185" s="29" t="s">
        <v>16</v>
      </c>
      <c r="Q185" s="26"/>
      <c r="R185" s="41" t="s">
        <v>15</v>
      </c>
      <c r="S185" s="40" t="s">
        <v>17</v>
      </c>
      <c r="T185" s="39" t="s">
        <v>18</v>
      </c>
      <c r="U185" s="33" t="s">
        <v>19</v>
      </c>
      <c r="V185" s="30"/>
      <c r="W185" s="30"/>
      <c r="X185" s="30"/>
      <c r="Y185" s="40"/>
      <c r="Z185" s="1"/>
    </row>
    <row r="186" spans="1:26" ht="23.25">
      <c r="A186" s="1"/>
      <c r="B186" s="36" t="s">
        <v>20</v>
      </c>
      <c r="C186" s="36" t="s">
        <v>21</v>
      </c>
      <c r="D186" s="36" t="s">
        <v>22</v>
      </c>
      <c r="E186" s="36" t="s">
        <v>23</v>
      </c>
      <c r="F186" s="36" t="s">
        <v>24</v>
      </c>
      <c r="G186" s="36" t="s">
        <v>25</v>
      </c>
      <c r="H186" s="36" t="s">
        <v>26</v>
      </c>
      <c r="I186" s="22"/>
      <c r="J186" s="42"/>
      <c r="K186" s="24"/>
      <c r="L186" s="39" t="s">
        <v>27</v>
      </c>
      <c r="M186" s="40" t="s">
        <v>28</v>
      </c>
      <c r="N186" s="32" t="s">
        <v>29</v>
      </c>
      <c r="O186" s="39" t="s">
        <v>30</v>
      </c>
      <c r="P186" s="29" t="s">
        <v>31</v>
      </c>
      <c r="Q186" s="40" t="s">
        <v>32</v>
      </c>
      <c r="R186" s="41" t="s">
        <v>30</v>
      </c>
      <c r="S186" s="40" t="s">
        <v>33</v>
      </c>
      <c r="T186" s="39" t="s">
        <v>34</v>
      </c>
      <c r="U186" s="33" t="s">
        <v>35</v>
      </c>
      <c r="V186" s="29" t="s">
        <v>32</v>
      </c>
      <c r="W186" s="29" t="s">
        <v>36</v>
      </c>
      <c r="X186" s="29" t="s">
        <v>37</v>
      </c>
      <c r="Y186" s="40" t="s">
        <v>38</v>
      </c>
      <c r="Z186" s="1"/>
    </row>
    <row r="187" spans="1:26" ht="23.25">
      <c r="A187" s="1"/>
      <c r="B187" s="43"/>
      <c r="C187" s="43"/>
      <c r="D187" s="43"/>
      <c r="E187" s="43"/>
      <c r="F187" s="43"/>
      <c r="G187" s="43"/>
      <c r="H187" s="43"/>
      <c r="I187" s="44"/>
      <c r="J187" s="45"/>
      <c r="K187" s="46"/>
      <c r="L187" s="47"/>
      <c r="M187" s="48"/>
      <c r="N187" s="49"/>
      <c r="O187" s="47"/>
      <c r="P187" s="50"/>
      <c r="Q187" s="50"/>
      <c r="R187" s="48"/>
      <c r="S187" s="48"/>
      <c r="T187" s="47"/>
      <c r="U187" s="51"/>
      <c r="V187" s="50"/>
      <c r="W187" s="50"/>
      <c r="X187" s="50"/>
      <c r="Y187" s="48"/>
      <c r="Z187" s="1"/>
    </row>
    <row r="188" spans="1:26" ht="23.25">
      <c r="A188" s="1"/>
      <c r="B188" s="85" t="s">
        <v>46</v>
      </c>
      <c r="C188" s="85"/>
      <c r="D188" s="85"/>
      <c r="E188" s="85" t="s">
        <v>80</v>
      </c>
      <c r="F188" s="85" t="s">
        <v>82</v>
      </c>
      <c r="G188" s="85"/>
      <c r="H188" s="85"/>
      <c r="I188" s="53"/>
      <c r="J188" s="54" t="s">
        <v>83</v>
      </c>
      <c r="K188" s="55"/>
      <c r="L188" s="25"/>
      <c r="M188" s="26"/>
      <c r="N188" s="27"/>
      <c r="O188" s="56"/>
      <c r="P188" s="30"/>
      <c r="Q188" s="30"/>
      <c r="R188" s="26"/>
      <c r="S188" s="27"/>
      <c r="T188" s="25"/>
      <c r="U188" s="57"/>
      <c r="V188" s="30"/>
      <c r="W188" s="30"/>
      <c r="X188" s="30"/>
      <c r="Y188" s="26"/>
      <c r="Z188" s="1"/>
    </row>
    <row r="189" spans="1:26" ht="23.25">
      <c r="A189" s="1"/>
      <c r="B189" s="85"/>
      <c r="C189" s="85"/>
      <c r="D189" s="85"/>
      <c r="E189" s="85"/>
      <c r="F189" s="85"/>
      <c r="G189" s="85"/>
      <c r="H189" s="85"/>
      <c r="I189" s="53"/>
      <c r="J189" s="58" t="s">
        <v>131</v>
      </c>
      <c r="K189" s="59"/>
      <c r="L189" s="60">
        <f aca="true" t="shared" si="15" ref="L189:P191">SUM(L196)</f>
        <v>0</v>
      </c>
      <c r="M189" s="60">
        <f t="shared" si="15"/>
        <v>0</v>
      </c>
      <c r="N189" s="60">
        <f t="shared" si="15"/>
        <v>0</v>
      </c>
      <c r="O189" s="60">
        <f t="shared" si="15"/>
        <v>0</v>
      </c>
      <c r="P189" s="60">
        <f t="shared" si="15"/>
        <v>0</v>
      </c>
      <c r="Q189" s="60">
        <f>SUM(L189:P189)</f>
        <v>0</v>
      </c>
      <c r="R189" s="60"/>
      <c r="S189" s="60">
        <f aca="true" t="shared" si="16" ref="S189:T191">SUM(S196)</f>
        <v>250000</v>
      </c>
      <c r="T189" s="60">
        <f t="shared" si="16"/>
        <v>0</v>
      </c>
      <c r="U189" s="69"/>
      <c r="V189" s="26">
        <f>SUM(R189:U189)</f>
        <v>250000</v>
      </c>
      <c r="W189" s="26">
        <f>SUM(V189,Q189)</f>
        <v>250000</v>
      </c>
      <c r="X189" s="26">
        <f>SUM(Q189/W189*100)</f>
        <v>0</v>
      </c>
      <c r="Y189" s="26">
        <f>SUM(V189/W189*100)</f>
        <v>100</v>
      </c>
      <c r="Z189" s="1"/>
    </row>
    <row r="190" spans="1:26" ht="23.25">
      <c r="A190" s="1"/>
      <c r="B190" s="85"/>
      <c r="C190" s="85"/>
      <c r="D190" s="85"/>
      <c r="E190" s="85"/>
      <c r="F190" s="85"/>
      <c r="G190" s="85"/>
      <c r="H190" s="85"/>
      <c r="I190" s="53"/>
      <c r="J190" s="58" t="s">
        <v>132</v>
      </c>
      <c r="K190" s="59"/>
      <c r="L190" s="60">
        <f t="shared" si="15"/>
        <v>0</v>
      </c>
      <c r="M190" s="60">
        <f t="shared" si="15"/>
        <v>0</v>
      </c>
      <c r="N190" s="60">
        <f t="shared" si="15"/>
        <v>25960</v>
      </c>
      <c r="O190" s="60">
        <f t="shared" si="15"/>
        <v>0</v>
      </c>
      <c r="P190" s="60">
        <f t="shared" si="15"/>
        <v>0</v>
      </c>
      <c r="Q190" s="60">
        <f>SUM(L190:P190)</f>
        <v>25960</v>
      </c>
      <c r="R190" s="60"/>
      <c r="S190" s="60">
        <f t="shared" si="16"/>
        <v>145200</v>
      </c>
      <c r="T190" s="60">
        <f t="shared" si="16"/>
        <v>78840</v>
      </c>
      <c r="U190" s="60"/>
      <c r="V190" s="26">
        <f>SUM(R190:U190)</f>
        <v>224040</v>
      </c>
      <c r="W190" s="26">
        <f>SUM(V190,Q190)</f>
        <v>250000</v>
      </c>
      <c r="X190" s="26">
        <f>SUM(Q190/W190*100)</f>
        <v>10.384</v>
      </c>
      <c r="Y190" s="26">
        <f>SUM(V190/W190*100)</f>
        <v>89.616</v>
      </c>
      <c r="Z190" s="1"/>
    </row>
    <row r="191" spans="1:26" ht="23.25">
      <c r="A191" s="1"/>
      <c r="B191" s="85"/>
      <c r="C191" s="85"/>
      <c r="D191" s="85"/>
      <c r="E191" s="85"/>
      <c r="F191" s="85"/>
      <c r="G191" s="85"/>
      <c r="H191" s="85"/>
      <c r="I191" s="53"/>
      <c r="J191" s="58" t="s">
        <v>133</v>
      </c>
      <c r="K191" s="55"/>
      <c r="L191" s="60">
        <f t="shared" si="15"/>
        <v>0</v>
      </c>
      <c r="M191" s="60">
        <f t="shared" si="15"/>
        <v>0</v>
      </c>
      <c r="N191" s="60">
        <f t="shared" si="15"/>
        <v>25960</v>
      </c>
      <c r="O191" s="60">
        <f t="shared" si="15"/>
        <v>0</v>
      </c>
      <c r="P191" s="60">
        <f t="shared" si="15"/>
        <v>0</v>
      </c>
      <c r="Q191" s="26">
        <f>SUM(L191:P191)</f>
        <v>25960</v>
      </c>
      <c r="R191" s="60"/>
      <c r="S191" s="60">
        <f t="shared" si="16"/>
        <v>145199.9</v>
      </c>
      <c r="T191" s="60">
        <f t="shared" si="16"/>
        <v>78840</v>
      </c>
      <c r="U191" s="60"/>
      <c r="V191" s="26">
        <f>SUM(R191:U191)</f>
        <v>224039.9</v>
      </c>
      <c r="W191" s="26">
        <f>SUM(V191,Q191)</f>
        <v>249999.9</v>
      </c>
      <c r="X191" s="26">
        <f>SUM(Q191/W191*100)</f>
        <v>10.384004153601662</v>
      </c>
      <c r="Y191" s="26">
        <f>SUM(V191/W191*100)</f>
        <v>89.61599584639833</v>
      </c>
      <c r="Z191" s="1"/>
    </row>
    <row r="192" spans="1:26" ht="23.25">
      <c r="A192" s="1"/>
      <c r="B192" s="85"/>
      <c r="C192" s="85"/>
      <c r="D192" s="85"/>
      <c r="E192" s="85"/>
      <c r="F192" s="85"/>
      <c r="G192" s="85"/>
      <c r="H192" s="85"/>
      <c r="I192" s="53"/>
      <c r="J192" s="54" t="s">
        <v>134</v>
      </c>
      <c r="K192" s="55"/>
      <c r="L192" s="60"/>
      <c r="M192" s="26"/>
      <c r="N192" s="60"/>
      <c r="O192" s="60"/>
      <c r="P192" s="26"/>
      <c r="Q192" s="26"/>
      <c r="R192" s="26"/>
      <c r="S192" s="60">
        <f>+S191/S189*100</f>
        <v>58.07996</v>
      </c>
      <c r="T192" s="60"/>
      <c r="U192" s="60"/>
      <c r="V192" s="26">
        <f>+V191/V189*100</f>
        <v>89.61596</v>
      </c>
      <c r="W192" s="26">
        <f>+W191/W189*100</f>
        <v>99.99996</v>
      </c>
      <c r="X192" s="26"/>
      <c r="Y192" s="26"/>
      <c r="Z192" s="1"/>
    </row>
    <row r="193" spans="1:26" ht="23.25">
      <c r="A193" s="1"/>
      <c r="B193" s="85"/>
      <c r="C193" s="85"/>
      <c r="D193" s="85"/>
      <c r="E193" s="85"/>
      <c r="F193" s="85"/>
      <c r="G193" s="85"/>
      <c r="H193" s="85"/>
      <c r="I193" s="53"/>
      <c r="J193" s="54" t="s">
        <v>135</v>
      </c>
      <c r="K193" s="55"/>
      <c r="L193" s="60"/>
      <c r="M193" s="26"/>
      <c r="N193" s="60">
        <f>+N191/N190*100</f>
        <v>100</v>
      </c>
      <c r="O193" s="60"/>
      <c r="P193" s="26"/>
      <c r="Q193" s="26">
        <f>+Q191/Q190*100</f>
        <v>100</v>
      </c>
      <c r="R193" s="26"/>
      <c r="S193" s="60">
        <f>+S191/S190*100</f>
        <v>99.99993112947658</v>
      </c>
      <c r="T193" s="60">
        <f>+T191/T190*100</f>
        <v>100</v>
      </c>
      <c r="U193" s="60"/>
      <c r="V193" s="26">
        <f>+V191/V190*100</f>
        <v>99.99995536511337</v>
      </c>
      <c r="W193" s="26">
        <f>+W191/W190*100</f>
        <v>99.99996</v>
      </c>
      <c r="X193" s="26"/>
      <c r="Y193" s="26"/>
      <c r="Z193" s="1"/>
    </row>
    <row r="194" spans="1:26" ht="23.25">
      <c r="A194" s="1"/>
      <c r="B194" s="85"/>
      <c r="C194" s="85"/>
      <c r="D194" s="85"/>
      <c r="E194" s="85"/>
      <c r="F194" s="85"/>
      <c r="G194" s="85"/>
      <c r="H194" s="85"/>
      <c r="I194" s="53"/>
      <c r="J194" s="54"/>
      <c r="K194" s="55"/>
      <c r="L194" s="60"/>
      <c r="M194" s="26"/>
      <c r="N194" s="60"/>
      <c r="O194" s="60"/>
      <c r="P194" s="26"/>
      <c r="Q194" s="26"/>
      <c r="R194" s="26"/>
      <c r="S194" s="60"/>
      <c r="T194" s="60"/>
      <c r="U194" s="60"/>
      <c r="V194" s="26"/>
      <c r="W194" s="26"/>
      <c r="X194" s="26"/>
      <c r="Y194" s="26"/>
      <c r="Z194" s="1"/>
    </row>
    <row r="195" spans="1:26" ht="23.25">
      <c r="A195" s="1"/>
      <c r="B195" s="85"/>
      <c r="C195" s="85"/>
      <c r="D195" s="85"/>
      <c r="E195" s="85"/>
      <c r="F195" s="85"/>
      <c r="G195" s="85" t="s">
        <v>56</v>
      </c>
      <c r="H195" s="85"/>
      <c r="I195" s="53"/>
      <c r="J195" s="54" t="s">
        <v>146</v>
      </c>
      <c r="K195" s="55"/>
      <c r="L195" s="60"/>
      <c r="M195" s="26"/>
      <c r="N195" s="60"/>
      <c r="O195" s="60"/>
      <c r="P195" s="26"/>
      <c r="Q195" s="26"/>
      <c r="R195" s="26"/>
      <c r="S195" s="60"/>
      <c r="T195" s="60"/>
      <c r="U195" s="60"/>
      <c r="V195" s="26"/>
      <c r="W195" s="26"/>
      <c r="X195" s="26"/>
      <c r="Y195" s="26"/>
      <c r="Z195" s="1"/>
    </row>
    <row r="196" spans="1:26" ht="23.25">
      <c r="A196" s="1"/>
      <c r="B196" s="85"/>
      <c r="C196" s="85"/>
      <c r="D196" s="85"/>
      <c r="E196" s="85"/>
      <c r="F196" s="85"/>
      <c r="G196" s="85"/>
      <c r="H196" s="85"/>
      <c r="I196" s="53"/>
      <c r="J196" s="58" t="s">
        <v>131</v>
      </c>
      <c r="K196" s="55"/>
      <c r="L196" s="60">
        <f aca="true" t="shared" si="17" ref="L196:P198">SUM(L203,L210)</f>
        <v>0</v>
      </c>
      <c r="M196" s="26">
        <f t="shared" si="17"/>
        <v>0</v>
      </c>
      <c r="N196" s="60">
        <f t="shared" si="17"/>
        <v>0</v>
      </c>
      <c r="O196" s="60">
        <f t="shared" si="17"/>
        <v>0</v>
      </c>
      <c r="P196" s="26">
        <f t="shared" si="17"/>
        <v>0</v>
      </c>
      <c r="Q196" s="26">
        <f>SUM(L196:P196)</f>
        <v>0</v>
      </c>
      <c r="R196" s="26"/>
      <c r="S196" s="60">
        <f aca="true" t="shared" si="18" ref="S196:T198">SUM(S203,S210)</f>
        <v>250000</v>
      </c>
      <c r="T196" s="60">
        <f t="shared" si="18"/>
        <v>0</v>
      </c>
      <c r="U196" s="60"/>
      <c r="V196" s="26">
        <f>SUM(R196:U196)</f>
        <v>250000</v>
      </c>
      <c r="W196" s="26">
        <f>SUM(V196,Q196)</f>
        <v>250000</v>
      </c>
      <c r="X196" s="26">
        <f>SUM(Q196/W196*100)</f>
        <v>0</v>
      </c>
      <c r="Y196" s="26">
        <f>SUM(V196/W196*100)</f>
        <v>100</v>
      </c>
      <c r="Z196" s="1"/>
    </row>
    <row r="197" spans="1:26" ht="23.25">
      <c r="A197" s="1"/>
      <c r="B197" s="85"/>
      <c r="C197" s="85"/>
      <c r="D197" s="85"/>
      <c r="E197" s="85"/>
      <c r="F197" s="85"/>
      <c r="G197" s="85"/>
      <c r="H197" s="85"/>
      <c r="I197" s="53"/>
      <c r="J197" s="58" t="s">
        <v>132</v>
      </c>
      <c r="K197" s="55"/>
      <c r="L197" s="60">
        <f t="shared" si="17"/>
        <v>0</v>
      </c>
      <c r="M197" s="26">
        <f t="shared" si="17"/>
        <v>0</v>
      </c>
      <c r="N197" s="60">
        <f t="shared" si="17"/>
        <v>25960</v>
      </c>
      <c r="O197" s="60">
        <f t="shared" si="17"/>
        <v>0</v>
      </c>
      <c r="P197" s="26">
        <f t="shared" si="17"/>
        <v>0</v>
      </c>
      <c r="Q197" s="26">
        <f>SUM(L197:P197)</f>
        <v>25960</v>
      </c>
      <c r="R197" s="26"/>
      <c r="S197" s="60">
        <f t="shared" si="18"/>
        <v>145200</v>
      </c>
      <c r="T197" s="60">
        <f t="shared" si="18"/>
        <v>78840</v>
      </c>
      <c r="U197" s="60"/>
      <c r="V197" s="26">
        <f>SUM(R197:U197)</f>
        <v>224040</v>
      </c>
      <c r="W197" s="26">
        <f>SUM(V197,Q197)</f>
        <v>250000</v>
      </c>
      <c r="X197" s="26">
        <f>SUM(Q197/W197*100)</f>
        <v>10.384</v>
      </c>
      <c r="Y197" s="26">
        <f>SUM(V197/W197*100)</f>
        <v>89.616</v>
      </c>
      <c r="Z197" s="1"/>
    </row>
    <row r="198" spans="1:26" ht="23.25">
      <c r="A198" s="1"/>
      <c r="B198" s="85"/>
      <c r="C198" s="85"/>
      <c r="D198" s="85"/>
      <c r="E198" s="85"/>
      <c r="F198" s="85"/>
      <c r="G198" s="85"/>
      <c r="H198" s="85"/>
      <c r="I198" s="53"/>
      <c r="J198" s="58" t="s">
        <v>133</v>
      </c>
      <c r="K198" s="55"/>
      <c r="L198" s="60">
        <f t="shared" si="17"/>
        <v>0</v>
      </c>
      <c r="M198" s="26">
        <f t="shared" si="17"/>
        <v>0</v>
      </c>
      <c r="N198" s="60">
        <f t="shared" si="17"/>
        <v>25960</v>
      </c>
      <c r="O198" s="60">
        <f t="shared" si="17"/>
        <v>0</v>
      </c>
      <c r="P198" s="26">
        <f t="shared" si="17"/>
        <v>0</v>
      </c>
      <c r="Q198" s="26">
        <f>SUM(L198:P198)</f>
        <v>25960</v>
      </c>
      <c r="R198" s="26"/>
      <c r="S198" s="60">
        <f t="shared" si="18"/>
        <v>145199.9</v>
      </c>
      <c r="T198" s="60">
        <f t="shared" si="18"/>
        <v>78840</v>
      </c>
      <c r="U198" s="60"/>
      <c r="V198" s="26">
        <f>SUM(R198:U198)</f>
        <v>224039.9</v>
      </c>
      <c r="W198" s="26">
        <f>SUM(V198,Q198)</f>
        <v>249999.9</v>
      </c>
      <c r="X198" s="26">
        <f>SUM(Q198/W198*100)</f>
        <v>10.384004153601662</v>
      </c>
      <c r="Y198" s="26">
        <f>SUM(V198/W198*100)</f>
        <v>89.61599584639833</v>
      </c>
      <c r="Z198" s="1"/>
    </row>
    <row r="199" spans="1:26" ht="23.25">
      <c r="A199" s="1"/>
      <c r="B199" s="85"/>
      <c r="C199" s="85"/>
      <c r="D199" s="85"/>
      <c r="E199" s="85"/>
      <c r="F199" s="85"/>
      <c r="G199" s="85"/>
      <c r="H199" s="85"/>
      <c r="I199" s="53"/>
      <c r="J199" s="54" t="s">
        <v>134</v>
      </c>
      <c r="K199" s="55"/>
      <c r="L199" s="60"/>
      <c r="M199" s="26"/>
      <c r="N199" s="60"/>
      <c r="O199" s="60"/>
      <c r="P199" s="26"/>
      <c r="Q199" s="26"/>
      <c r="R199" s="26"/>
      <c r="S199" s="60">
        <f>+S198/S196*100</f>
        <v>58.07996</v>
      </c>
      <c r="T199" s="60"/>
      <c r="U199" s="60"/>
      <c r="V199" s="26">
        <f>+V198/V196*100</f>
        <v>89.61596</v>
      </c>
      <c r="W199" s="26">
        <f>+W198/W196*100</f>
        <v>99.99996</v>
      </c>
      <c r="X199" s="26"/>
      <c r="Y199" s="26"/>
      <c r="Z199" s="1"/>
    </row>
    <row r="200" spans="1:26" ht="23.25">
      <c r="A200" s="1"/>
      <c r="B200" s="85"/>
      <c r="C200" s="85"/>
      <c r="D200" s="85"/>
      <c r="E200" s="85"/>
      <c r="F200" s="85"/>
      <c r="G200" s="85"/>
      <c r="H200" s="85"/>
      <c r="I200" s="53"/>
      <c r="J200" s="54" t="s">
        <v>135</v>
      </c>
      <c r="K200" s="55"/>
      <c r="L200" s="60"/>
      <c r="M200" s="26"/>
      <c r="N200" s="60">
        <f>+N198/N197*100</f>
        <v>100</v>
      </c>
      <c r="O200" s="60"/>
      <c r="P200" s="26"/>
      <c r="Q200" s="26">
        <f>+Q198/Q197*100</f>
        <v>100</v>
      </c>
      <c r="R200" s="26"/>
      <c r="S200" s="60">
        <f>+S198/S197*100</f>
        <v>99.99993112947658</v>
      </c>
      <c r="T200" s="60">
        <f>+T198/T197*100</f>
        <v>100</v>
      </c>
      <c r="U200" s="60"/>
      <c r="V200" s="26">
        <f>+V198/V197*100</f>
        <v>99.99995536511337</v>
      </c>
      <c r="W200" s="26">
        <f>+W198/W197*100</f>
        <v>99.99996</v>
      </c>
      <c r="X200" s="26"/>
      <c r="Y200" s="26"/>
      <c r="Z200" s="1"/>
    </row>
    <row r="201" spans="1:26" ht="23.25">
      <c r="A201" s="1"/>
      <c r="B201" s="85"/>
      <c r="C201" s="85"/>
      <c r="D201" s="85"/>
      <c r="E201" s="85"/>
      <c r="F201" s="85"/>
      <c r="G201" s="85"/>
      <c r="H201" s="85"/>
      <c r="I201" s="53"/>
      <c r="J201" s="54"/>
      <c r="K201" s="55"/>
      <c r="L201" s="60"/>
      <c r="M201" s="26"/>
      <c r="N201" s="60"/>
      <c r="O201" s="60"/>
      <c r="P201" s="26"/>
      <c r="Q201" s="26"/>
      <c r="R201" s="26"/>
      <c r="S201" s="60"/>
      <c r="T201" s="60"/>
      <c r="U201" s="60"/>
      <c r="V201" s="26"/>
      <c r="W201" s="26"/>
      <c r="X201" s="26"/>
      <c r="Y201" s="26"/>
      <c r="Z201" s="1"/>
    </row>
    <row r="202" spans="1:26" ht="23.25">
      <c r="A202" s="1"/>
      <c r="B202" s="86"/>
      <c r="C202" s="87"/>
      <c r="D202" s="87"/>
      <c r="E202" s="87"/>
      <c r="F202" s="87"/>
      <c r="G202" s="87"/>
      <c r="H202" s="87" t="s">
        <v>69</v>
      </c>
      <c r="I202" s="54"/>
      <c r="J202" s="54" t="s">
        <v>84</v>
      </c>
      <c r="K202" s="55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1"/>
    </row>
    <row r="203" spans="1:26" ht="23.25">
      <c r="A203" s="1"/>
      <c r="B203" s="85"/>
      <c r="C203" s="85"/>
      <c r="D203" s="85"/>
      <c r="E203" s="85"/>
      <c r="F203" s="85"/>
      <c r="G203" s="85"/>
      <c r="H203" s="85"/>
      <c r="I203" s="53"/>
      <c r="J203" s="58" t="s">
        <v>131</v>
      </c>
      <c r="K203" s="55"/>
      <c r="L203" s="60"/>
      <c r="M203" s="26"/>
      <c r="N203" s="60"/>
      <c r="O203" s="60"/>
      <c r="P203" s="26"/>
      <c r="Q203" s="26">
        <f>SUM(L203:P203)</f>
        <v>0</v>
      </c>
      <c r="R203" s="26"/>
      <c r="S203" s="60">
        <v>250000</v>
      </c>
      <c r="T203" s="60"/>
      <c r="U203" s="60"/>
      <c r="V203" s="26">
        <f>SUM(R203:U203)</f>
        <v>250000</v>
      </c>
      <c r="W203" s="26">
        <f>SUM(V203,Q203)</f>
        <v>250000</v>
      </c>
      <c r="X203" s="26">
        <f>SUM(Q203/W203*100)</f>
        <v>0</v>
      </c>
      <c r="Y203" s="26">
        <f>SUM(V203/W203*100)</f>
        <v>100</v>
      </c>
      <c r="Z203" s="1"/>
    </row>
    <row r="204" spans="1:26" ht="23.25">
      <c r="A204" s="1"/>
      <c r="B204" s="85"/>
      <c r="C204" s="85"/>
      <c r="D204" s="85"/>
      <c r="E204" s="85"/>
      <c r="F204" s="85"/>
      <c r="G204" s="85"/>
      <c r="H204" s="85"/>
      <c r="I204" s="53"/>
      <c r="J204" s="58" t="s">
        <v>132</v>
      </c>
      <c r="K204" s="55"/>
      <c r="L204" s="60"/>
      <c r="M204" s="26"/>
      <c r="N204" s="60"/>
      <c r="O204" s="60"/>
      <c r="P204" s="26"/>
      <c r="Q204" s="26">
        <f>SUM(L204:P204)</f>
        <v>0</v>
      </c>
      <c r="R204" s="26"/>
      <c r="S204" s="60"/>
      <c r="T204" s="60"/>
      <c r="U204" s="60"/>
      <c r="V204" s="26">
        <f>SUM(R204:U204)</f>
        <v>0</v>
      </c>
      <c r="W204" s="26">
        <f>SUM(V204,Q204)</f>
        <v>0</v>
      </c>
      <c r="X204" s="26"/>
      <c r="Y204" s="26"/>
      <c r="Z204" s="1"/>
    </row>
    <row r="205" spans="1:26" ht="23.25">
      <c r="A205" s="1"/>
      <c r="B205" s="85"/>
      <c r="C205" s="85"/>
      <c r="D205" s="85"/>
      <c r="E205" s="85"/>
      <c r="F205" s="85"/>
      <c r="G205" s="85"/>
      <c r="H205" s="85"/>
      <c r="I205" s="53"/>
      <c r="J205" s="58" t="s">
        <v>133</v>
      </c>
      <c r="K205" s="55"/>
      <c r="L205" s="60"/>
      <c r="M205" s="26"/>
      <c r="N205" s="60"/>
      <c r="O205" s="60"/>
      <c r="P205" s="26"/>
      <c r="Q205" s="26">
        <f>SUM(L205:P205)</f>
        <v>0</v>
      </c>
      <c r="R205" s="26"/>
      <c r="S205" s="60"/>
      <c r="T205" s="60"/>
      <c r="U205" s="60"/>
      <c r="V205" s="26">
        <f>SUM(R205:U205)</f>
        <v>0</v>
      </c>
      <c r="W205" s="26">
        <f>SUM(V205,Q205)</f>
        <v>0</v>
      </c>
      <c r="X205" s="26"/>
      <c r="Y205" s="26"/>
      <c r="Z205" s="1"/>
    </row>
    <row r="206" spans="1:26" ht="23.25">
      <c r="A206" s="1"/>
      <c r="B206" s="85"/>
      <c r="C206" s="85"/>
      <c r="D206" s="85"/>
      <c r="E206" s="85"/>
      <c r="F206" s="85"/>
      <c r="G206" s="85"/>
      <c r="H206" s="85"/>
      <c r="I206" s="53"/>
      <c r="J206" s="54" t="s">
        <v>134</v>
      </c>
      <c r="K206" s="55"/>
      <c r="L206" s="60"/>
      <c r="M206" s="26"/>
      <c r="N206" s="60"/>
      <c r="O206" s="60"/>
      <c r="P206" s="26"/>
      <c r="Q206" s="26"/>
      <c r="R206" s="26"/>
      <c r="S206" s="60"/>
      <c r="T206" s="60"/>
      <c r="U206" s="60"/>
      <c r="V206" s="26"/>
      <c r="W206" s="26"/>
      <c r="X206" s="26"/>
      <c r="Y206" s="26"/>
      <c r="Z206" s="1"/>
    </row>
    <row r="207" spans="1:26" ht="23.25">
      <c r="A207" s="1"/>
      <c r="B207" s="85"/>
      <c r="C207" s="85"/>
      <c r="D207" s="85"/>
      <c r="E207" s="85"/>
      <c r="F207" s="85"/>
      <c r="G207" s="85"/>
      <c r="H207" s="85"/>
      <c r="I207" s="53"/>
      <c r="J207" s="54" t="s">
        <v>135</v>
      </c>
      <c r="K207" s="55"/>
      <c r="L207" s="60"/>
      <c r="M207" s="26"/>
      <c r="N207" s="60"/>
      <c r="O207" s="60"/>
      <c r="P207" s="26"/>
      <c r="Q207" s="26"/>
      <c r="R207" s="26"/>
      <c r="S207" s="60"/>
      <c r="T207" s="60"/>
      <c r="U207" s="60"/>
      <c r="V207" s="26"/>
      <c r="W207" s="26"/>
      <c r="X207" s="26"/>
      <c r="Y207" s="26"/>
      <c r="Z207" s="1"/>
    </row>
    <row r="208" spans="1:26" ht="23.25">
      <c r="A208" s="1"/>
      <c r="B208" s="85"/>
      <c r="C208" s="85"/>
      <c r="D208" s="85"/>
      <c r="E208" s="85"/>
      <c r="F208" s="85"/>
      <c r="G208" s="85"/>
      <c r="H208" s="85"/>
      <c r="I208" s="53"/>
      <c r="J208" s="54"/>
      <c r="K208" s="55"/>
      <c r="L208" s="60"/>
      <c r="M208" s="26"/>
      <c r="N208" s="60"/>
      <c r="O208" s="60"/>
      <c r="P208" s="26"/>
      <c r="Q208" s="26"/>
      <c r="R208" s="26"/>
      <c r="S208" s="60"/>
      <c r="T208" s="60"/>
      <c r="U208" s="60"/>
      <c r="V208" s="26"/>
      <c r="W208" s="26"/>
      <c r="X208" s="26"/>
      <c r="Y208" s="26"/>
      <c r="Z208" s="1"/>
    </row>
    <row r="209" spans="1:26" ht="23.25">
      <c r="A209" s="1"/>
      <c r="B209" s="85"/>
      <c r="C209" s="85"/>
      <c r="D209" s="85"/>
      <c r="E209" s="85"/>
      <c r="F209" s="85"/>
      <c r="G209" s="85"/>
      <c r="H209" s="85" t="s">
        <v>85</v>
      </c>
      <c r="I209" s="53"/>
      <c r="J209" s="54" t="s">
        <v>151</v>
      </c>
      <c r="K209" s="55"/>
      <c r="L209" s="60"/>
      <c r="M209" s="26"/>
      <c r="N209" s="60"/>
      <c r="O209" s="60"/>
      <c r="P209" s="26"/>
      <c r="Q209" s="26"/>
      <c r="R209" s="26"/>
      <c r="S209" s="60"/>
      <c r="T209" s="60"/>
      <c r="U209" s="60"/>
      <c r="V209" s="26"/>
      <c r="W209" s="26"/>
      <c r="X209" s="26"/>
      <c r="Y209" s="26"/>
      <c r="Z209" s="1"/>
    </row>
    <row r="210" spans="1:26" ht="23.25">
      <c r="A210" s="1"/>
      <c r="B210" s="85"/>
      <c r="C210" s="85"/>
      <c r="D210" s="85"/>
      <c r="E210" s="85"/>
      <c r="F210" s="85"/>
      <c r="G210" s="85"/>
      <c r="H210" s="85"/>
      <c r="I210" s="53"/>
      <c r="J210" s="58" t="s">
        <v>131</v>
      </c>
      <c r="K210" s="55"/>
      <c r="L210" s="60"/>
      <c r="M210" s="26"/>
      <c r="N210" s="60"/>
      <c r="O210" s="60"/>
      <c r="P210" s="26"/>
      <c r="Q210" s="26">
        <f>SUM(L210:P210)</f>
        <v>0</v>
      </c>
      <c r="R210" s="26"/>
      <c r="S210" s="60"/>
      <c r="T210" s="60"/>
      <c r="U210" s="60"/>
      <c r="V210" s="26">
        <f>SUM(R210:U210)</f>
        <v>0</v>
      </c>
      <c r="W210" s="26">
        <f>SUM(V210,Q210)</f>
        <v>0</v>
      </c>
      <c r="X210" s="26"/>
      <c r="Y210" s="26"/>
      <c r="Z210" s="1"/>
    </row>
    <row r="211" spans="1:26" ht="23.25">
      <c r="A211" s="1"/>
      <c r="B211" s="86"/>
      <c r="C211" s="87"/>
      <c r="D211" s="87"/>
      <c r="E211" s="87"/>
      <c r="F211" s="87"/>
      <c r="G211" s="87"/>
      <c r="H211" s="87"/>
      <c r="I211" s="54"/>
      <c r="J211" s="58" t="s">
        <v>132</v>
      </c>
      <c r="K211" s="55"/>
      <c r="L211" s="24"/>
      <c r="M211" s="24"/>
      <c r="N211" s="24">
        <v>25960</v>
      </c>
      <c r="O211" s="24"/>
      <c r="P211" s="24"/>
      <c r="Q211" s="24">
        <f>SUM(L211:P211)</f>
        <v>25960</v>
      </c>
      <c r="R211" s="24"/>
      <c r="S211" s="24">
        <v>145200</v>
      </c>
      <c r="T211" s="24">
        <v>78840</v>
      </c>
      <c r="U211" s="24"/>
      <c r="V211" s="24">
        <f>SUM(R211:U211)</f>
        <v>224040</v>
      </c>
      <c r="W211" s="24">
        <f>SUM(V211,Q211)</f>
        <v>250000</v>
      </c>
      <c r="X211" s="24">
        <f>SUM(Q211/W211*100)</f>
        <v>10.384</v>
      </c>
      <c r="Y211" s="24">
        <f>SUM(V211/W211*100)</f>
        <v>89.616</v>
      </c>
      <c r="Z211" s="1"/>
    </row>
    <row r="212" spans="1:26" ht="23.25">
      <c r="A212" s="1"/>
      <c r="B212" s="85"/>
      <c r="C212" s="85"/>
      <c r="D212" s="85"/>
      <c r="E212" s="85"/>
      <c r="F212" s="85"/>
      <c r="G212" s="85"/>
      <c r="H212" s="85"/>
      <c r="I212" s="53"/>
      <c r="J212" s="58" t="s">
        <v>133</v>
      </c>
      <c r="K212" s="55"/>
      <c r="L212" s="60"/>
      <c r="M212" s="26"/>
      <c r="N212" s="60">
        <v>25960</v>
      </c>
      <c r="O212" s="60"/>
      <c r="P212" s="26"/>
      <c r="Q212" s="26">
        <f>SUM(L212:P212)</f>
        <v>25960</v>
      </c>
      <c r="R212" s="26"/>
      <c r="S212" s="60">
        <v>145199.9</v>
      </c>
      <c r="T212" s="60">
        <v>78840</v>
      </c>
      <c r="U212" s="60"/>
      <c r="V212" s="26">
        <f>SUM(R212:U212)</f>
        <v>224039.9</v>
      </c>
      <c r="W212" s="26">
        <f>SUM(V212,Q212)</f>
        <v>249999.9</v>
      </c>
      <c r="X212" s="26">
        <f>SUM(Q212/W212*100)</f>
        <v>10.384004153601662</v>
      </c>
      <c r="Y212" s="26">
        <f>SUM(V212/W212*100)</f>
        <v>89.61599584639833</v>
      </c>
      <c r="Z212" s="1"/>
    </row>
    <row r="213" spans="1:26" ht="23.25">
      <c r="A213" s="1"/>
      <c r="B213" s="85"/>
      <c r="C213" s="85"/>
      <c r="D213" s="85"/>
      <c r="E213" s="85"/>
      <c r="F213" s="85"/>
      <c r="G213" s="85"/>
      <c r="H213" s="85"/>
      <c r="I213" s="53"/>
      <c r="J213" s="54" t="s">
        <v>134</v>
      </c>
      <c r="K213" s="55"/>
      <c r="L213" s="60"/>
      <c r="M213" s="26"/>
      <c r="N213" s="60"/>
      <c r="O213" s="60"/>
      <c r="P213" s="26"/>
      <c r="Q213" s="26"/>
      <c r="R213" s="26"/>
      <c r="S213" s="60"/>
      <c r="T213" s="60"/>
      <c r="U213" s="60"/>
      <c r="V213" s="26"/>
      <c r="W213" s="26"/>
      <c r="X213" s="26"/>
      <c r="Y213" s="26"/>
      <c r="Z213" s="1"/>
    </row>
    <row r="214" spans="1:26" ht="23.25">
      <c r="A214" s="1"/>
      <c r="B214" s="85"/>
      <c r="C214" s="85"/>
      <c r="D214" s="85"/>
      <c r="E214" s="85"/>
      <c r="F214" s="85"/>
      <c r="G214" s="85"/>
      <c r="H214" s="85"/>
      <c r="I214" s="53"/>
      <c r="J214" s="54" t="s">
        <v>135</v>
      </c>
      <c r="K214" s="55"/>
      <c r="L214" s="60"/>
      <c r="M214" s="26"/>
      <c r="N214" s="60">
        <f>+N212/N211*100</f>
        <v>100</v>
      </c>
      <c r="O214" s="60"/>
      <c r="P214" s="26"/>
      <c r="Q214" s="26">
        <f>+Q212/Q211*100</f>
        <v>100</v>
      </c>
      <c r="R214" s="26"/>
      <c r="S214" s="60">
        <f>+S212/S211*100</f>
        <v>99.99993112947658</v>
      </c>
      <c r="T214" s="60">
        <f>+T212/T211*100</f>
        <v>100</v>
      </c>
      <c r="U214" s="60"/>
      <c r="V214" s="26">
        <f>+V212/V211*100</f>
        <v>99.99995536511337</v>
      </c>
      <c r="W214" s="26">
        <f>+W212/W211*100</f>
        <v>99.99996</v>
      </c>
      <c r="X214" s="26"/>
      <c r="Y214" s="26"/>
      <c r="Z214" s="1"/>
    </row>
    <row r="215" spans="1:26" ht="23.25">
      <c r="A215" s="1"/>
      <c r="B215" s="85"/>
      <c r="C215" s="85"/>
      <c r="D215" s="85"/>
      <c r="E215" s="85"/>
      <c r="F215" s="85"/>
      <c r="G215" s="85"/>
      <c r="H215" s="85"/>
      <c r="I215" s="53"/>
      <c r="J215" s="54"/>
      <c r="K215" s="55"/>
      <c r="L215" s="60"/>
      <c r="M215" s="26"/>
      <c r="N215" s="60"/>
      <c r="O215" s="60"/>
      <c r="P215" s="26"/>
      <c r="Q215" s="26"/>
      <c r="R215" s="26"/>
      <c r="S215" s="60"/>
      <c r="T215" s="60"/>
      <c r="U215" s="60"/>
      <c r="V215" s="26"/>
      <c r="W215" s="26"/>
      <c r="X215" s="26"/>
      <c r="Y215" s="26"/>
      <c r="Z215" s="1"/>
    </row>
    <row r="216" spans="1:26" ht="23.25">
      <c r="A216" s="1"/>
      <c r="B216" s="86"/>
      <c r="C216" s="86"/>
      <c r="D216" s="86"/>
      <c r="E216" s="86" t="s">
        <v>86</v>
      </c>
      <c r="F216" s="86"/>
      <c r="G216" s="86"/>
      <c r="H216" s="86"/>
      <c r="I216" s="53"/>
      <c r="J216" s="54" t="s">
        <v>87</v>
      </c>
      <c r="K216" s="55"/>
      <c r="L216" s="60"/>
      <c r="M216" s="26"/>
      <c r="N216" s="60"/>
      <c r="O216" s="60"/>
      <c r="P216" s="26"/>
      <c r="Q216" s="26"/>
      <c r="R216" s="26"/>
      <c r="S216" s="60"/>
      <c r="T216" s="60"/>
      <c r="U216" s="60"/>
      <c r="V216" s="26"/>
      <c r="W216" s="26"/>
      <c r="X216" s="26"/>
      <c r="Y216" s="26"/>
      <c r="Z216" s="1"/>
    </row>
    <row r="217" spans="1:26" ht="23.25">
      <c r="A217" s="1"/>
      <c r="B217" s="86"/>
      <c r="C217" s="87"/>
      <c r="D217" s="87"/>
      <c r="E217" s="87"/>
      <c r="F217" s="87"/>
      <c r="G217" s="87"/>
      <c r="H217" s="87"/>
      <c r="I217" s="54"/>
      <c r="J217" s="54" t="s">
        <v>88</v>
      </c>
      <c r="K217" s="55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1"/>
    </row>
    <row r="218" spans="1:26" ht="23.25">
      <c r="A218" s="1"/>
      <c r="B218" s="86"/>
      <c r="C218" s="86"/>
      <c r="D218" s="86"/>
      <c r="E218" s="86"/>
      <c r="F218" s="86"/>
      <c r="G218" s="86"/>
      <c r="H218" s="86"/>
      <c r="I218" s="53"/>
      <c r="J218" s="58" t="s">
        <v>131</v>
      </c>
      <c r="K218" s="55"/>
      <c r="L218" s="60">
        <f aca="true" t="shared" si="19" ref="L218:P220">SUM(L235)</f>
        <v>22062.7</v>
      </c>
      <c r="M218" s="26">
        <f t="shared" si="19"/>
        <v>738</v>
      </c>
      <c r="N218" s="60">
        <f t="shared" si="19"/>
        <v>1085</v>
      </c>
      <c r="O218" s="60">
        <f t="shared" si="19"/>
        <v>0</v>
      </c>
      <c r="P218" s="26">
        <f t="shared" si="19"/>
        <v>0</v>
      </c>
      <c r="Q218" s="26">
        <f>SUM(L218:P218)</f>
        <v>23885.7</v>
      </c>
      <c r="R218" s="26"/>
      <c r="S218" s="60">
        <f aca="true" t="shared" si="20" ref="S218:T220">SUM(S235)</f>
        <v>2741</v>
      </c>
      <c r="T218" s="60">
        <f t="shared" si="20"/>
        <v>740</v>
      </c>
      <c r="U218" s="60"/>
      <c r="V218" s="26">
        <f>SUM(R218:U218)</f>
        <v>3481</v>
      </c>
      <c r="W218" s="26">
        <f>SUM(V218,Q218)</f>
        <v>27366.7</v>
      </c>
      <c r="X218" s="26">
        <f>SUM(Q218/W218*100)</f>
        <v>87.28016165631955</v>
      </c>
      <c r="Y218" s="26">
        <f>SUM(V218/W218*100)</f>
        <v>12.71983834368046</v>
      </c>
      <c r="Z218" s="1"/>
    </row>
    <row r="219" spans="1:26" ht="23.25">
      <c r="A219" s="1"/>
      <c r="B219" s="86"/>
      <c r="C219" s="86"/>
      <c r="D219" s="86"/>
      <c r="E219" s="86"/>
      <c r="F219" s="86"/>
      <c r="G219" s="86"/>
      <c r="H219" s="86"/>
      <c r="I219" s="53"/>
      <c r="J219" s="58" t="s">
        <v>132</v>
      </c>
      <c r="K219" s="55"/>
      <c r="L219" s="60">
        <f t="shared" si="19"/>
        <v>20489.6</v>
      </c>
      <c r="M219" s="26">
        <f t="shared" si="19"/>
        <v>736.1</v>
      </c>
      <c r="N219" s="60">
        <f t="shared" si="19"/>
        <v>1053</v>
      </c>
      <c r="O219" s="60">
        <f t="shared" si="19"/>
        <v>0</v>
      </c>
      <c r="P219" s="26">
        <f t="shared" si="19"/>
        <v>0</v>
      </c>
      <c r="Q219" s="26">
        <f>SUM(L219:P219)</f>
        <v>22278.699999999997</v>
      </c>
      <c r="R219" s="26"/>
      <c r="S219" s="60">
        <f t="shared" si="20"/>
        <v>147440.9</v>
      </c>
      <c r="T219" s="60">
        <f t="shared" si="20"/>
        <v>740</v>
      </c>
      <c r="U219" s="60"/>
      <c r="V219" s="26">
        <f>SUM(R219:U219)</f>
        <v>148180.9</v>
      </c>
      <c r="W219" s="26">
        <f>SUM(V219,Q219)</f>
        <v>170459.59999999998</v>
      </c>
      <c r="X219" s="26">
        <f>SUM(Q219/W219*100)</f>
        <v>13.069783104031687</v>
      </c>
      <c r="Y219" s="26">
        <f>SUM(V219/W219*100)</f>
        <v>86.93021689596831</v>
      </c>
      <c r="Z219" s="1"/>
    </row>
    <row r="220" spans="1:26" ht="23.25">
      <c r="A220" s="1"/>
      <c r="B220" s="86"/>
      <c r="C220" s="86"/>
      <c r="D220" s="86"/>
      <c r="E220" s="86"/>
      <c r="F220" s="86"/>
      <c r="G220" s="86"/>
      <c r="H220" s="86"/>
      <c r="I220" s="53"/>
      <c r="J220" s="58" t="s">
        <v>133</v>
      </c>
      <c r="K220" s="55"/>
      <c r="L220" s="60">
        <f t="shared" si="19"/>
        <v>20489.6</v>
      </c>
      <c r="M220" s="26">
        <f t="shared" si="19"/>
        <v>736.1</v>
      </c>
      <c r="N220" s="60">
        <f t="shared" si="19"/>
        <v>1053</v>
      </c>
      <c r="O220" s="60">
        <f t="shared" si="19"/>
        <v>0</v>
      </c>
      <c r="P220" s="26">
        <f t="shared" si="19"/>
        <v>0</v>
      </c>
      <c r="Q220" s="26">
        <f>SUM(L220:P220)</f>
        <v>22278.699999999997</v>
      </c>
      <c r="R220" s="26"/>
      <c r="S220" s="60">
        <f t="shared" si="20"/>
        <v>147440.9</v>
      </c>
      <c r="T220" s="60">
        <f t="shared" si="20"/>
        <v>740</v>
      </c>
      <c r="U220" s="60"/>
      <c r="V220" s="26">
        <f>SUM(R220:U220)</f>
        <v>148180.9</v>
      </c>
      <c r="W220" s="26">
        <f>SUM(V220,Q220)</f>
        <v>170459.59999999998</v>
      </c>
      <c r="X220" s="26">
        <f>SUM(Q220/W220*100)</f>
        <v>13.069783104031687</v>
      </c>
      <c r="Y220" s="26">
        <f>SUM(V220/W220*100)</f>
        <v>86.93021689596831</v>
      </c>
      <c r="Z220" s="1"/>
    </row>
    <row r="221" spans="1:26" ht="23.25">
      <c r="A221" s="1"/>
      <c r="B221" s="86"/>
      <c r="C221" s="86"/>
      <c r="D221" s="86"/>
      <c r="E221" s="86"/>
      <c r="F221" s="86"/>
      <c r="G221" s="86"/>
      <c r="H221" s="86"/>
      <c r="I221" s="53"/>
      <c r="J221" s="54" t="s">
        <v>134</v>
      </c>
      <c r="K221" s="55"/>
      <c r="L221" s="60">
        <f>+L220/L218*100</f>
        <v>92.8698663354893</v>
      </c>
      <c r="M221" s="26">
        <f>+M220/M218*100</f>
        <v>99.74254742547426</v>
      </c>
      <c r="N221" s="60">
        <f>+N220/N218*100</f>
        <v>97.05069124423963</v>
      </c>
      <c r="O221" s="60"/>
      <c r="P221" s="26"/>
      <c r="Q221" s="26">
        <f>+Q220/Q218*100</f>
        <v>93.27212516275426</v>
      </c>
      <c r="R221" s="26"/>
      <c r="S221" s="60">
        <f>+S220/S218*100</f>
        <v>5379.091572418825</v>
      </c>
      <c r="T221" s="60">
        <f>+T220/T218*100</f>
        <v>100</v>
      </c>
      <c r="U221" s="60"/>
      <c r="V221" s="26">
        <f>+V220/V218*100</f>
        <v>4256.848606722206</v>
      </c>
      <c r="W221" s="26">
        <f>+W220/W218*100</f>
        <v>622.872322932615</v>
      </c>
      <c r="X221" s="26"/>
      <c r="Y221" s="26"/>
      <c r="Z221" s="1"/>
    </row>
    <row r="222" spans="1:26" ht="23.25">
      <c r="A222" s="1"/>
      <c r="B222" s="86"/>
      <c r="C222" s="86"/>
      <c r="D222" s="86"/>
      <c r="E222" s="86"/>
      <c r="F222" s="86"/>
      <c r="G222" s="86"/>
      <c r="H222" s="86"/>
      <c r="I222" s="53"/>
      <c r="J222" s="54" t="s">
        <v>135</v>
      </c>
      <c r="K222" s="55"/>
      <c r="L222" s="60">
        <f>+L220/L219*100</f>
        <v>100</v>
      </c>
      <c r="M222" s="26">
        <f>+M220/M219*100</f>
        <v>100</v>
      </c>
      <c r="N222" s="60">
        <f>+N220/N219*100</f>
        <v>100</v>
      </c>
      <c r="O222" s="60"/>
      <c r="P222" s="26"/>
      <c r="Q222" s="26">
        <f>+Q220/Q219*100</f>
        <v>100</v>
      </c>
      <c r="R222" s="26"/>
      <c r="S222" s="60">
        <f>+S220/S219*100</f>
        <v>100</v>
      </c>
      <c r="T222" s="60">
        <f>+T220/T219*100</f>
        <v>100</v>
      </c>
      <c r="U222" s="60"/>
      <c r="V222" s="26">
        <f>+V220/V219*100</f>
        <v>100</v>
      </c>
      <c r="W222" s="26">
        <f>+W220/W219*100</f>
        <v>100</v>
      </c>
      <c r="X222" s="26"/>
      <c r="Y222" s="26"/>
      <c r="Z222" s="1"/>
    </row>
    <row r="223" spans="1:26" ht="23.25">
      <c r="A223" s="1"/>
      <c r="B223" s="85"/>
      <c r="C223" s="85"/>
      <c r="D223" s="85"/>
      <c r="E223" s="85"/>
      <c r="F223" s="85"/>
      <c r="G223" s="85"/>
      <c r="H223" s="85"/>
      <c r="I223" s="53"/>
      <c r="J223" s="54"/>
      <c r="K223" s="55"/>
      <c r="L223" s="60"/>
      <c r="M223" s="26"/>
      <c r="N223" s="60"/>
      <c r="O223" s="60"/>
      <c r="P223" s="26"/>
      <c r="Q223" s="26"/>
      <c r="R223" s="26"/>
      <c r="S223" s="60"/>
      <c r="T223" s="60"/>
      <c r="U223" s="60"/>
      <c r="V223" s="26"/>
      <c r="W223" s="26"/>
      <c r="X223" s="26"/>
      <c r="Y223" s="26"/>
      <c r="Z223" s="1"/>
    </row>
    <row r="224" spans="1:26" ht="23.25">
      <c r="A224" s="1"/>
      <c r="B224" s="86"/>
      <c r="C224" s="86"/>
      <c r="D224" s="86"/>
      <c r="E224" s="86"/>
      <c r="F224" s="86"/>
      <c r="G224" s="86"/>
      <c r="H224" s="86"/>
      <c r="I224" s="53"/>
      <c r="J224" s="54"/>
      <c r="K224" s="55"/>
      <c r="L224" s="60"/>
      <c r="M224" s="26"/>
      <c r="N224" s="60"/>
      <c r="O224" s="60"/>
      <c r="P224" s="26"/>
      <c r="Q224" s="26"/>
      <c r="R224" s="26"/>
      <c r="S224" s="60"/>
      <c r="T224" s="60"/>
      <c r="U224" s="60"/>
      <c r="V224" s="26"/>
      <c r="W224" s="26"/>
      <c r="X224" s="26"/>
      <c r="Y224" s="26"/>
      <c r="Z224" s="1"/>
    </row>
    <row r="225" spans="1:26" ht="23.25">
      <c r="A225" s="1"/>
      <c r="B225" s="70"/>
      <c r="C225" s="70"/>
      <c r="D225" s="70"/>
      <c r="E225" s="70"/>
      <c r="F225" s="70"/>
      <c r="G225" s="70"/>
      <c r="H225" s="70"/>
      <c r="I225" s="64"/>
      <c r="J225" s="65"/>
      <c r="K225" s="66"/>
      <c r="L225" s="67"/>
      <c r="M225" s="68"/>
      <c r="N225" s="67"/>
      <c r="O225" s="67"/>
      <c r="P225" s="68"/>
      <c r="Q225" s="68"/>
      <c r="R225" s="68"/>
      <c r="S225" s="67"/>
      <c r="T225" s="67"/>
      <c r="U225" s="67"/>
      <c r="V225" s="68"/>
      <c r="W225" s="68"/>
      <c r="X225" s="68"/>
      <c r="Y225" s="68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5"/>
      <c r="W227" s="5"/>
      <c r="X227" s="5"/>
      <c r="Y227" s="5" t="s">
        <v>183</v>
      </c>
      <c r="Z227" s="1"/>
    </row>
    <row r="228" spans="1:26" ht="23.25">
      <c r="A228" s="1"/>
      <c r="B228" s="9" t="s">
        <v>3</v>
      </c>
      <c r="C228" s="10"/>
      <c r="D228" s="10"/>
      <c r="E228" s="10"/>
      <c r="F228" s="10"/>
      <c r="G228" s="10"/>
      <c r="H228" s="11"/>
      <c r="I228" s="12"/>
      <c r="J228" s="13"/>
      <c r="K228" s="14"/>
      <c r="L228" s="15" t="s">
        <v>4</v>
      </c>
      <c r="M228" s="15"/>
      <c r="N228" s="15"/>
      <c r="O228" s="15"/>
      <c r="P228" s="15"/>
      <c r="Q228" s="15"/>
      <c r="R228" s="16" t="s">
        <v>5</v>
      </c>
      <c r="S228" s="15"/>
      <c r="T228" s="15"/>
      <c r="U228" s="15"/>
      <c r="V228" s="17"/>
      <c r="W228" s="15" t="s">
        <v>6</v>
      </c>
      <c r="X228" s="15"/>
      <c r="Y228" s="18"/>
      <c r="Z228" s="1"/>
    </row>
    <row r="229" spans="1:26" ht="23.25">
      <c r="A229" s="1"/>
      <c r="B229" s="19" t="s">
        <v>7</v>
      </c>
      <c r="C229" s="20"/>
      <c r="D229" s="20"/>
      <c r="E229" s="20"/>
      <c r="F229" s="20"/>
      <c r="G229" s="20"/>
      <c r="H229" s="21"/>
      <c r="I229" s="22"/>
      <c r="J229" s="23"/>
      <c r="K229" s="24"/>
      <c r="L229" s="25"/>
      <c r="M229" s="26"/>
      <c r="N229" s="27"/>
      <c r="O229" s="28" t="s">
        <v>8</v>
      </c>
      <c r="P229" s="29"/>
      <c r="Q229" s="30"/>
      <c r="R229" s="31" t="s">
        <v>8</v>
      </c>
      <c r="S229" s="32" t="s">
        <v>9</v>
      </c>
      <c r="T229" s="25"/>
      <c r="U229" s="33" t="s">
        <v>10</v>
      </c>
      <c r="V229" s="30"/>
      <c r="W229" s="30"/>
      <c r="X229" s="34" t="s">
        <v>11</v>
      </c>
      <c r="Y229" s="35"/>
      <c r="Z229" s="1"/>
    </row>
    <row r="230" spans="1:26" ht="23.25">
      <c r="A230" s="1"/>
      <c r="B230" s="36"/>
      <c r="C230" s="37"/>
      <c r="D230" s="37"/>
      <c r="E230" s="37"/>
      <c r="F230" s="38"/>
      <c r="G230" s="37"/>
      <c r="H230" s="36"/>
      <c r="I230" s="22"/>
      <c r="J230" s="2" t="s">
        <v>12</v>
      </c>
      <c r="K230" s="24"/>
      <c r="L230" s="39" t="s">
        <v>13</v>
      </c>
      <c r="M230" s="40" t="s">
        <v>14</v>
      </c>
      <c r="N230" s="32" t="s">
        <v>13</v>
      </c>
      <c r="O230" s="39" t="s">
        <v>15</v>
      </c>
      <c r="P230" s="29" t="s">
        <v>16</v>
      </c>
      <c r="Q230" s="26"/>
      <c r="R230" s="41" t="s">
        <v>15</v>
      </c>
      <c r="S230" s="40" t="s">
        <v>17</v>
      </c>
      <c r="T230" s="39" t="s">
        <v>18</v>
      </c>
      <c r="U230" s="33" t="s">
        <v>19</v>
      </c>
      <c r="V230" s="30"/>
      <c r="W230" s="30"/>
      <c r="X230" s="30"/>
      <c r="Y230" s="40"/>
      <c r="Z230" s="1"/>
    </row>
    <row r="231" spans="1:26" ht="23.25">
      <c r="A231" s="1"/>
      <c r="B231" s="36" t="s">
        <v>20</v>
      </c>
      <c r="C231" s="36" t="s">
        <v>21</v>
      </c>
      <c r="D231" s="36" t="s">
        <v>22</v>
      </c>
      <c r="E231" s="36" t="s">
        <v>23</v>
      </c>
      <c r="F231" s="36" t="s">
        <v>24</v>
      </c>
      <c r="G231" s="36" t="s">
        <v>25</v>
      </c>
      <c r="H231" s="36" t="s">
        <v>26</v>
      </c>
      <c r="I231" s="22"/>
      <c r="J231" s="42"/>
      <c r="K231" s="24"/>
      <c r="L231" s="39" t="s">
        <v>27</v>
      </c>
      <c r="M231" s="40" t="s">
        <v>28</v>
      </c>
      <c r="N231" s="32" t="s">
        <v>29</v>
      </c>
      <c r="O231" s="39" t="s">
        <v>30</v>
      </c>
      <c r="P231" s="29" t="s">
        <v>31</v>
      </c>
      <c r="Q231" s="40" t="s">
        <v>32</v>
      </c>
      <c r="R231" s="41" t="s">
        <v>30</v>
      </c>
      <c r="S231" s="40" t="s">
        <v>33</v>
      </c>
      <c r="T231" s="39" t="s">
        <v>34</v>
      </c>
      <c r="U231" s="33" t="s">
        <v>35</v>
      </c>
      <c r="V231" s="29" t="s">
        <v>32</v>
      </c>
      <c r="W231" s="29" t="s">
        <v>36</v>
      </c>
      <c r="X231" s="29" t="s">
        <v>37</v>
      </c>
      <c r="Y231" s="40" t="s">
        <v>38</v>
      </c>
      <c r="Z231" s="1"/>
    </row>
    <row r="232" spans="1:26" ht="23.25">
      <c r="A232" s="1"/>
      <c r="B232" s="43"/>
      <c r="C232" s="43"/>
      <c r="D232" s="43"/>
      <c r="E232" s="43"/>
      <c r="F232" s="43"/>
      <c r="G232" s="43"/>
      <c r="H232" s="43"/>
      <c r="I232" s="44"/>
      <c r="J232" s="45"/>
      <c r="K232" s="46"/>
      <c r="L232" s="47"/>
      <c r="M232" s="48"/>
      <c r="N232" s="49"/>
      <c r="O232" s="47"/>
      <c r="P232" s="50"/>
      <c r="Q232" s="50"/>
      <c r="R232" s="48"/>
      <c r="S232" s="48"/>
      <c r="T232" s="47"/>
      <c r="U232" s="51"/>
      <c r="V232" s="50"/>
      <c r="W232" s="50"/>
      <c r="X232" s="50"/>
      <c r="Y232" s="48"/>
      <c r="Z232" s="1"/>
    </row>
    <row r="233" spans="1:26" ht="23.25">
      <c r="A233" s="1"/>
      <c r="B233" s="85" t="s">
        <v>46</v>
      </c>
      <c r="C233" s="85"/>
      <c r="D233" s="85"/>
      <c r="E233" s="85" t="s">
        <v>86</v>
      </c>
      <c r="F233" s="85" t="s">
        <v>89</v>
      </c>
      <c r="G233" s="85"/>
      <c r="H233" s="85"/>
      <c r="I233" s="53"/>
      <c r="J233" s="54" t="s">
        <v>152</v>
      </c>
      <c r="K233" s="55"/>
      <c r="L233" s="25"/>
      <c r="M233" s="26"/>
      <c r="N233" s="27"/>
      <c r="O233" s="56"/>
      <c r="P233" s="30"/>
      <c r="Q233" s="30"/>
      <c r="R233" s="26"/>
      <c r="S233" s="27"/>
      <c r="T233" s="25"/>
      <c r="U233" s="57"/>
      <c r="V233" s="30"/>
      <c r="W233" s="30"/>
      <c r="X233" s="30"/>
      <c r="Y233" s="26"/>
      <c r="Z233" s="1"/>
    </row>
    <row r="234" spans="1:26" ht="23.25">
      <c r="A234" s="1"/>
      <c r="B234" s="85"/>
      <c r="C234" s="85"/>
      <c r="D234" s="85"/>
      <c r="E234" s="85"/>
      <c r="F234" s="85"/>
      <c r="G234" s="85"/>
      <c r="H234" s="85"/>
      <c r="I234" s="53"/>
      <c r="J234" s="58" t="s">
        <v>153</v>
      </c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9"/>
      <c r="V234" s="26"/>
      <c r="W234" s="26"/>
      <c r="X234" s="26"/>
      <c r="Y234" s="26"/>
      <c r="Z234" s="1"/>
    </row>
    <row r="235" spans="1:26" ht="23.25">
      <c r="A235" s="1"/>
      <c r="B235" s="85"/>
      <c r="C235" s="85"/>
      <c r="D235" s="85"/>
      <c r="E235" s="85"/>
      <c r="F235" s="85"/>
      <c r="G235" s="85"/>
      <c r="H235" s="85"/>
      <c r="I235" s="53"/>
      <c r="J235" s="58" t="s">
        <v>131</v>
      </c>
      <c r="K235" s="59"/>
      <c r="L235" s="60">
        <f aca="true" t="shared" si="21" ref="L235:P237">SUM(L242,L256,L280)</f>
        <v>22062.7</v>
      </c>
      <c r="M235" s="60">
        <f t="shared" si="21"/>
        <v>738</v>
      </c>
      <c r="N235" s="60">
        <f t="shared" si="21"/>
        <v>1085</v>
      </c>
      <c r="O235" s="60">
        <f t="shared" si="21"/>
        <v>0</v>
      </c>
      <c r="P235" s="60">
        <f t="shared" si="21"/>
        <v>0</v>
      </c>
      <c r="Q235" s="60">
        <f>SUM(L235:P235)</f>
        <v>23885.7</v>
      </c>
      <c r="R235" s="60"/>
      <c r="S235" s="60">
        <f aca="true" t="shared" si="22" ref="S235:T237">SUM(S242,S256,S280)</f>
        <v>2741</v>
      </c>
      <c r="T235" s="60">
        <f t="shared" si="22"/>
        <v>740</v>
      </c>
      <c r="U235" s="60"/>
      <c r="V235" s="26">
        <f>SUM(R235:U235)</f>
        <v>3481</v>
      </c>
      <c r="W235" s="26">
        <f>SUM(V235,Q235)</f>
        <v>27366.7</v>
      </c>
      <c r="X235" s="26">
        <f>SUM(Q235/W235*100)</f>
        <v>87.28016165631955</v>
      </c>
      <c r="Y235" s="26">
        <f>SUM(V235/W235*100)</f>
        <v>12.71983834368046</v>
      </c>
      <c r="Z235" s="1"/>
    </row>
    <row r="236" spans="1:26" ht="23.25">
      <c r="A236" s="1"/>
      <c r="B236" s="85"/>
      <c r="C236" s="85"/>
      <c r="D236" s="85"/>
      <c r="E236" s="85"/>
      <c r="F236" s="85"/>
      <c r="G236" s="85"/>
      <c r="H236" s="85"/>
      <c r="I236" s="53"/>
      <c r="J236" s="58" t="s">
        <v>132</v>
      </c>
      <c r="K236" s="55"/>
      <c r="L236" s="60">
        <f t="shared" si="21"/>
        <v>20489.6</v>
      </c>
      <c r="M236" s="60">
        <f t="shared" si="21"/>
        <v>736.1</v>
      </c>
      <c r="N236" s="60">
        <f t="shared" si="21"/>
        <v>1053</v>
      </c>
      <c r="O236" s="60">
        <f t="shared" si="21"/>
        <v>0</v>
      </c>
      <c r="P236" s="60">
        <f t="shared" si="21"/>
        <v>0</v>
      </c>
      <c r="Q236" s="26">
        <f>SUM(L236:P236)</f>
        <v>22278.699999999997</v>
      </c>
      <c r="R236" s="60"/>
      <c r="S236" s="60">
        <f t="shared" si="22"/>
        <v>147440.9</v>
      </c>
      <c r="T236" s="60">
        <f t="shared" si="22"/>
        <v>740</v>
      </c>
      <c r="U236" s="60"/>
      <c r="V236" s="26">
        <f>SUM(R236:U236)</f>
        <v>148180.9</v>
      </c>
      <c r="W236" s="26">
        <f>SUM(V236,Q236)</f>
        <v>170459.59999999998</v>
      </c>
      <c r="X236" s="26">
        <f>SUM(Q236/W236*100)</f>
        <v>13.069783104031687</v>
      </c>
      <c r="Y236" s="26">
        <f>SUM(V236/W236*100)</f>
        <v>86.93021689596831</v>
      </c>
      <c r="Z236" s="1"/>
    </row>
    <row r="237" spans="1:26" ht="23.25">
      <c r="A237" s="1"/>
      <c r="B237" s="85"/>
      <c r="C237" s="85"/>
      <c r="D237" s="85"/>
      <c r="E237" s="85"/>
      <c r="F237" s="85"/>
      <c r="G237" s="85"/>
      <c r="H237" s="85"/>
      <c r="I237" s="53"/>
      <c r="J237" s="58" t="s">
        <v>133</v>
      </c>
      <c r="K237" s="55"/>
      <c r="L237" s="60">
        <f t="shared" si="21"/>
        <v>20489.6</v>
      </c>
      <c r="M237" s="26">
        <f t="shared" si="21"/>
        <v>736.1</v>
      </c>
      <c r="N237" s="60">
        <f t="shared" si="21"/>
        <v>1053</v>
      </c>
      <c r="O237" s="60">
        <f t="shared" si="21"/>
        <v>0</v>
      </c>
      <c r="P237" s="26">
        <f t="shared" si="21"/>
        <v>0</v>
      </c>
      <c r="Q237" s="26">
        <f>SUM(L237:P237)</f>
        <v>22278.699999999997</v>
      </c>
      <c r="R237" s="26"/>
      <c r="S237" s="60">
        <f t="shared" si="22"/>
        <v>147440.9</v>
      </c>
      <c r="T237" s="60">
        <f t="shared" si="22"/>
        <v>740</v>
      </c>
      <c r="U237" s="60"/>
      <c r="V237" s="26">
        <f>SUM(R237:U237)</f>
        <v>148180.9</v>
      </c>
      <c r="W237" s="26">
        <f>SUM(V237,Q237)</f>
        <v>170459.59999999998</v>
      </c>
      <c r="X237" s="26">
        <f>SUM(Q237/W237*100)</f>
        <v>13.069783104031687</v>
      </c>
      <c r="Y237" s="26">
        <f>SUM(V237/W237*100)</f>
        <v>86.93021689596831</v>
      </c>
      <c r="Z237" s="1"/>
    </row>
    <row r="238" spans="1:26" ht="23.25">
      <c r="A238" s="1"/>
      <c r="B238" s="85"/>
      <c r="C238" s="85"/>
      <c r="D238" s="85"/>
      <c r="E238" s="85"/>
      <c r="F238" s="85"/>
      <c r="G238" s="85"/>
      <c r="H238" s="85"/>
      <c r="I238" s="53"/>
      <c r="J238" s="54" t="s">
        <v>134</v>
      </c>
      <c r="K238" s="55"/>
      <c r="L238" s="60">
        <f>+L237/L235*100</f>
        <v>92.8698663354893</v>
      </c>
      <c r="M238" s="26">
        <f>+M237/M235*100</f>
        <v>99.74254742547426</v>
      </c>
      <c r="N238" s="60">
        <f>+N237/N235*100</f>
        <v>97.05069124423963</v>
      </c>
      <c r="O238" s="60"/>
      <c r="P238" s="26"/>
      <c r="Q238" s="26">
        <f>+Q237/Q235*100</f>
        <v>93.27212516275426</v>
      </c>
      <c r="R238" s="26"/>
      <c r="S238" s="60">
        <f>+S237/S235*100</f>
        <v>5379.091572418825</v>
      </c>
      <c r="T238" s="60">
        <f>+T237/T235*100</f>
        <v>100</v>
      </c>
      <c r="U238" s="60"/>
      <c r="V238" s="26">
        <f>+V237/V235*100</f>
        <v>4256.848606722206</v>
      </c>
      <c r="W238" s="26">
        <f>+W237/W235*100</f>
        <v>622.872322932615</v>
      </c>
      <c r="X238" s="26"/>
      <c r="Y238" s="26"/>
      <c r="Z238" s="1"/>
    </row>
    <row r="239" spans="1:26" ht="23.25">
      <c r="A239" s="1"/>
      <c r="B239" s="85"/>
      <c r="C239" s="85"/>
      <c r="D239" s="85"/>
      <c r="E239" s="85"/>
      <c r="F239" s="85"/>
      <c r="G239" s="85"/>
      <c r="H239" s="85"/>
      <c r="I239" s="53"/>
      <c r="J239" s="54" t="s">
        <v>135</v>
      </c>
      <c r="K239" s="55"/>
      <c r="L239" s="60">
        <f>+L237/L236*100</f>
        <v>100</v>
      </c>
      <c r="M239" s="26">
        <f>+M237/M236*100</f>
        <v>100</v>
      </c>
      <c r="N239" s="60">
        <f>+N237/N236*100</f>
        <v>100</v>
      </c>
      <c r="O239" s="60"/>
      <c r="P239" s="26"/>
      <c r="Q239" s="26">
        <f>+Q237/Q236*100</f>
        <v>100</v>
      </c>
      <c r="R239" s="26"/>
      <c r="S239" s="60">
        <f>+S237/S236*100</f>
        <v>100</v>
      </c>
      <c r="T239" s="60">
        <f>+T237/T236*100</f>
        <v>100</v>
      </c>
      <c r="U239" s="60"/>
      <c r="V239" s="26">
        <f>+V237/V236*100</f>
        <v>100</v>
      </c>
      <c r="W239" s="26">
        <f>+W237/W236*100</f>
        <v>100</v>
      </c>
      <c r="X239" s="26"/>
      <c r="Y239" s="26"/>
      <c r="Z239" s="1"/>
    </row>
    <row r="240" spans="1:26" ht="23.25">
      <c r="A240" s="1"/>
      <c r="B240" s="85"/>
      <c r="C240" s="85"/>
      <c r="D240" s="85"/>
      <c r="E240" s="85"/>
      <c r="F240" s="85"/>
      <c r="G240" s="85"/>
      <c r="H240" s="85"/>
      <c r="I240" s="53"/>
      <c r="J240" s="54"/>
      <c r="K240" s="55"/>
      <c r="L240" s="60"/>
      <c r="M240" s="26"/>
      <c r="N240" s="60"/>
      <c r="O240" s="60"/>
      <c r="P240" s="26"/>
      <c r="Q240" s="26"/>
      <c r="R240" s="26"/>
      <c r="S240" s="60"/>
      <c r="T240" s="60"/>
      <c r="U240" s="60"/>
      <c r="V240" s="26"/>
      <c r="W240" s="26"/>
      <c r="X240" s="26"/>
      <c r="Y240" s="26"/>
      <c r="Z240" s="1"/>
    </row>
    <row r="241" spans="1:26" ht="23.25">
      <c r="A241" s="1"/>
      <c r="B241" s="85"/>
      <c r="C241" s="85"/>
      <c r="D241" s="85"/>
      <c r="E241" s="85"/>
      <c r="F241" s="85"/>
      <c r="G241" s="85" t="s">
        <v>56</v>
      </c>
      <c r="H241" s="85"/>
      <c r="I241" s="53"/>
      <c r="J241" s="54" t="s">
        <v>146</v>
      </c>
      <c r="K241" s="55"/>
      <c r="L241" s="60"/>
      <c r="M241" s="26"/>
      <c r="N241" s="60"/>
      <c r="O241" s="60"/>
      <c r="P241" s="26"/>
      <c r="Q241" s="26"/>
      <c r="R241" s="26"/>
      <c r="S241" s="60"/>
      <c r="T241" s="60"/>
      <c r="U241" s="60"/>
      <c r="V241" s="26"/>
      <c r="W241" s="26"/>
      <c r="X241" s="26"/>
      <c r="Y241" s="26"/>
      <c r="Z241" s="1"/>
    </row>
    <row r="242" spans="1:26" ht="23.25">
      <c r="A242" s="1"/>
      <c r="B242" s="85"/>
      <c r="C242" s="85"/>
      <c r="D242" s="85"/>
      <c r="E242" s="85"/>
      <c r="F242" s="85"/>
      <c r="G242" s="85"/>
      <c r="H242" s="85"/>
      <c r="I242" s="53"/>
      <c r="J242" s="58" t="s">
        <v>131</v>
      </c>
      <c r="K242" s="55"/>
      <c r="L242" s="60">
        <f>SUM(L249)</f>
        <v>22062.7</v>
      </c>
      <c r="M242" s="26">
        <f>SUM(M249)</f>
        <v>738</v>
      </c>
      <c r="N242" s="60">
        <f>SUM(N249)</f>
        <v>1085</v>
      </c>
      <c r="O242" s="60">
        <f>SUM(O249)</f>
        <v>0</v>
      </c>
      <c r="P242" s="26">
        <f>SUM(P249)</f>
        <v>0</v>
      </c>
      <c r="Q242" s="26">
        <f>SUM(L242:P242)</f>
        <v>23885.7</v>
      </c>
      <c r="R242" s="26"/>
      <c r="S242" s="60">
        <f aca="true" t="shared" si="23" ref="S242:T244">SUM(S249)</f>
        <v>2741</v>
      </c>
      <c r="T242" s="60">
        <f t="shared" si="23"/>
        <v>740</v>
      </c>
      <c r="U242" s="60"/>
      <c r="V242" s="26">
        <f>SUM(R242:U242)</f>
        <v>3481</v>
      </c>
      <c r="W242" s="26">
        <f>SUM(V242,Q242)</f>
        <v>27366.7</v>
      </c>
      <c r="X242" s="26">
        <f>SUM(Q242/W242*100)</f>
        <v>87.28016165631955</v>
      </c>
      <c r="Y242" s="26">
        <f>SUM(V242/W242*100)</f>
        <v>12.71983834368046</v>
      </c>
      <c r="Z242" s="1"/>
    </row>
    <row r="243" spans="1:26" ht="23.25">
      <c r="A243" s="1"/>
      <c r="B243" s="85"/>
      <c r="C243" s="85"/>
      <c r="D243" s="85"/>
      <c r="E243" s="85"/>
      <c r="F243" s="85"/>
      <c r="G243" s="85"/>
      <c r="H243" s="85"/>
      <c r="I243" s="53"/>
      <c r="J243" s="58" t="s">
        <v>132</v>
      </c>
      <c r="K243" s="55"/>
      <c r="L243" s="60">
        <f aca="true" t="shared" si="24" ref="L243:P244">SUM(L250)</f>
        <v>20489.6</v>
      </c>
      <c r="M243" s="26">
        <f t="shared" si="24"/>
        <v>736.1</v>
      </c>
      <c r="N243" s="60">
        <f t="shared" si="24"/>
        <v>1053</v>
      </c>
      <c r="O243" s="60">
        <f t="shared" si="24"/>
        <v>0</v>
      </c>
      <c r="P243" s="26">
        <f t="shared" si="24"/>
        <v>0</v>
      </c>
      <c r="Q243" s="26">
        <f>SUM(L243:P243)</f>
        <v>22278.699999999997</v>
      </c>
      <c r="R243" s="26"/>
      <c r="S243" s="60">
        <f t="shared" si="23"/>
        <v>5010.9</v>
      </c>
      <c r="T243" s="60">
        <f t="shared" si="23"/>
        <v>740</v>
      </c>
      <c r="U243" s="60"/>
      <c r="V243" s="26">
        <f>SUM(R243:U243)</f>
        <v>5750.9</v>
      </c>
      <c r="W243" s="26">
        <f>SUM(V243,Q243)</f>
        <v>28029.6</v>
      </c>
      <c r="X243" s="26">
        <f>SUM(Q243/W243*100)</f>
        <v>79.48276108114278</v>
      </c>
      <c r="Y243" s="26">
        <f>SUM(V243/W243*100)</f>
        <v>20.51723891885721</v>
      </c>
      <c r="Z243" s="1"/>
    </row>
    <row r="244" spans="1:26" ht="23.25">
      <c r="A244" s="1"/>
      <c r="B244" s="85"/>
      <c r="C244" s="85"/>
      <c r="D244" s="85"/>
      <c r="E244" s="85"/>
      <c r="F244" s="85"/>
      <c r="G244" s="85"/>
      <c r="H244" s="85"/>
      <c r="I244" s="53"/>
      <c r="J244" s="58" t="s">
        <v>133</v>
      </c>
      <c r="K244" s="55"/>
      <c r="L244" s="60">
        <f t="shared" si="24"/>
        <v>20489.6</v>
      </c>
      <c r="M244" s="26">
        <f t="shared" si="24"/>
        <v>736.1</v>
      </c>
      <c r="N244" s="60">
        <f t="shared" si="24"/>
        <v>1053</v>
      </c>
      <c r="O244" s="60">
        <f t="shared" si="24"/>
        <v>0</v>
      </c>
      <c r="P244" s="26">
        <f t="shared" si="24"/>
        <v>0</v>
      </c>
      <c r="Q244" s="26">
        <f>SUM(L244:P244)</f>
        <v>22278.699999999997</v>
      </c>
      <c r="R244" s="26"/>
      <c r="S244" s="60">
        <f t="shared" si="23"/>
        <v>5010.9</v>
      </c>
      <c r="T244" s="60">
        <f t="shared" si="23"/>
        <v>740</v>
      </c>
      <c r="U244" s="60"/>
      <c r="V244" s="26">
        <f>SUM(R244:U244)</f>
        <v>5750.9</v>
      </c>
      <c r="W244" s="26">
        <f>SUM(V244,Q244)</f>
        <v>28029.6</v>
      </c>
      <c r="X244" s="26">
        <f>SUM(Q244/W244*100)</f>
        <v>79.48276108114278</v>
      </c>
      <c r="Y244" s="26">
        <f>SUM(V244/W244*100)</f>
        <v>20.51723891885721</v>
      </c>
      <c r="Z244" s="1"/>
    </row>
    <row r="245" spans="1:26" ht="23.25">
      <c r="A245" s="1"/>
      <c r="B245" s="85"/>
      <c r="C245" s="85"/>
      <c r="D245" s="85"/>
      <c r="E245" s="85"/>
      <c r="F245" s="85"/>
      <c r="G245" s="85"/>
      <c r="H245" s="85"/>
      <c r="I245" s="53"/>
      <c r="J245" s="54" t="s">
        <v>134</v>
      </c>
      <c r="K245" s="55"/>
      <c r="L245" s="60">
        <f>+L244/L242*100</f>
        <v>92.8698663354893</v>
      </c>
      <c r="M245" s="26">
        <f>+M244/M242*100</f>
        <v>99.74254742547426</v>
      </c>
      <c r="N245" s="60">
        <f>+N244/N242*100</f>
        <v>97.05069124423963</v>
      </c>
      <c r="O245" s="60"/>
      <c r="P245" s="26"/>
      <c r="Q245" s="26">
        <f>+Q244/Q242*100</f>
        <v>93.27212516275426</v>
      </c>
      <c r="R245" s="26"/>
      <c r="S245" s="60">
        <f>+S244/S242*100</f>
        <v>182.81284202845677</v>
      </c>
      <c r="T245" s="60">
        <f>+T244/T242*100</f>
        <v>100</v>
      </c>
      <c r="U245" s="60"/>
      <c r="V245" s="26">
        <f>+V244/V242*100</f>
        <v>165.20827348463087</v>
      </c>
      <c r="W245" s="26">
        <f>+W244/W242*100</f>
        <v>102.42228693996718</v>
      </c>
      <c r="X245" s="26"/>
      <c r="Y245" s="26"/>
      <c r="Z245" s="1"/>
    </row>
    <row r="246" spans="1:26" ht="23.25">
      <c r="A246" s="1"/>
      <c r="B246" s="85"/>
      <c r="C246" s="85"/>
      <c r="D246" s="85"/>
      <c r="E246" s="85"/>
      <c r="F246" s="85"/>
      <c r="G246" s="85"/>
      <c r="H246" s="85"/>
      <c r="I246" s="53"/>
      <c r="J246" s="54" t="s">
        <v>135</v>
      </c>
      <c r="K246" s="55"/>
      <c r="L246" s="60">
        <f>+L244/L243*100</f>
        <v>100</v>
      </c>
      <c r="M246" s="26">
        <f>+M244/M243*100</f>
        <v>100</v>
      </c>
      <c r="N246" s="60">
        <f>+N244/N243*100</f>
        <v>100</v>
      </c>
      <c r="O246" s="60"/>
      <c r="P246" s="26"/>
      <c r="Q246" s="26">
        <f>+Q244/Q243*100</f>
        <v>100</v>
      </c>
      <c r="R246" s="26"/>
      <c r="S246" s="60">
        <f>+S244/S243*100</f>
        <v>100</v>
      </c>
      <c r="T246" s="60">
        <f>+T244/T243*100</f>
        <v>100</v>
      </c>
      <c r="U246" s="60"/>
      <c r="V246" s="26">
        <f>+V244/V243*100</f>
        <v>100</v>
      </c>
      <c r="W246" s="26">
        <f>+W244/W243*100</f>
        <v>100</v>
      </c>
      <c r="X246" s="26"/>
      <c r="Y246" s="26"/>
      <c r="Z246" s="1"/>
    </row>
    <row r="247" spans="1:26" ht="23.25">
      <c r="A247" s="1"/>
      <c r="B247" s="86"/>
      <c r="C247" s="87"/>
      <c r="D247" s="87"/>
      <c r="E247" s="87"/>
      <c r="F247" s="87"/>
      <c r="G247" s="87"/>
      <c r="H247" s="87"/>
      <c r="I247" s="54"/>
      <c r="J247" s="54"/>
      <c r="K247" s="55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1"/>
    </row>
    <row r="248" spans="1:26" ht="23.25">
      <c r="A248" s="1"/>
      <c r="B248" s="85"/>
      <c r="C248" s="85"/>
      <c r="D248" s="85"/>
      <c r="E248" s="85"/>
      <c r="F248" s="85"/>
      <c r="G248" s="85"/>
      <c r="H248" s="85" t="s">
        <v>90</v>
      </c>
      <c r="I248" s="53"/>
      <c r="J248" s="54" t="s">
        <v>91</v>
      </c>
      <c r="K248" s="55"/>
      <c r="L248" s="60"/>
      <c r="M248" s="26"/>
      <c r="N248" s="60"/>
      <c r="O248" s="60"/>
      <c r="P248" s="26"/>
      <c r="Q248" s="26"/>
      <c r="R248" s="26"/>
      <c r="S248" s="60"/>
      <c r="T248" s="60"/>
      <c r="U248" s="60"/>
      <c r="V248" s="26"/>
      <c r="W248" s="26"/>
      <c r="X248" s="26"/>
      <c r="Y248" s="26"/>
      <c r="Z248" s="1"/>
    </row>
    <row r="249" spans="1:26" ht="23.25">
      <c r="A249" s="1"/>
      <c r="B249" s="85"/>
      <c r="C249" s="85"/>
      <c r="D249" s="85"/>
      <c r="E249" s="85"/>
      <c r="F249" s="85"/>
      <c r="G249" s="85"/>
      <c r="H249" s="85"/>
      <c r="I249" s="53"/>
      <c r="J249" s="58" t="s">
        <v>131</v>
      </c>
      <c r="K249" s="55"/>
      <c r="L249" s="60">
        <v>22062.7</v>
      </c>
      <c r="M249" s="26">
        <v>738</v>
      </c>
      <c r="N249" s="60">
        <v>1085</v>
      </c>
      <c r="O249" s="60"/>
      <c r="P249" s="26"/>
      <c r="Q249" s="26">
        <f>SUM(L249:P249)</f>
        <v>23885.7</v>
      </c>
      <c r="R249" s="26"/>
      <c r="S249" s="60">
        <v>2741</v>
      </c>
      <c r="T249" s="60">
        <v>740</v>
      </c>
      <c r="U249" s="60"/>
      <c r="V249" s="26">
        <f>SUM(R249:U249)</f>
        <v>3481</v>
      </c>
      <c r="W249" s="26">
        <f>SUM(V249,Q249)</f>
        <v>27366.7</v>
      </c>
      <c r="X249" s="26">
        <f>SUM(Q249/W249*100)</f>
        <v>87.28016165631955</v>
      </c>
      <c r="Y249" s="26">
        <f>SUM(V249/W249*100)</f>
        <v>12.71983834368046</v>
      </c>
      <c r="Z249" s="1"/>
    </row>
    <row r="250" spans="1:26" ht="23.25">
      <c r="A250" s="1"/>
      <c r="B250" s="85"/>
      <c r="C250" s="85"/>
      <c r="D250" s="85"/>
      <c r="E250" s="85"/>
      <c r="F250" s="85"/>
      <c r="G250" s="85"/>
      <c r="H250" s="85"/>
      <c r="I250" s="53"/>
      <c r="J250" s="58" t="s">
        <v>132</v>
      </c>
      <c r="K250" s="55"/>
      <c r="L250" s="60">
        <v>20489.6</v>
      </c>
      <c r="M250" s="26">
        <v>736.1</v>
      </c>
      <c r="N250" s="60">
        <v>1053</v>
      </c>
      <c r="O250" s="60"/>
      <c r="P250" s="26"/>
      <c r="Q250" s="26">
        <f>SUM(L250:P250)</f>
        <v>22278.699999999997</v>
      </c>
      <c r="R250" s="26"/>
      <c r="S250" s="60">
        <v>5010.9</v>
      </c>
      <c r="T250" s="60">
        <v>740</v>
      </c>
      <c r="U250" s="60"/>
      <c r="V250" s="26">
        <f>SUM(R250:U250)</f>
        <v>5750.9</v>
      </c>
      <c r="W250" s="26">
        <f>SUM(V250,Q250)</f>
        <v>28029.6</v>
      </c>
      <c r="X250" s="26">
        <f>SUM(Q250/W250*100)</f>
        <v>79.48276108114278</v>
      </c>
      <c r="Y250" s="26">
        <f>SUM(V250/W250*100)</f>
        <v>20.51723891885721</v>
      </c>
      <c r="Z250" s="1"/>
    </row>
    <row r="251" spans="1:26" ht="23.25">
      <c r="A251" s="1"/>
      <c r="B251" s="85"/>
      <c r="C251" s="85"/>
      <c r="D251" s="85"/>
      <c r="E251" s="85"/>
      <c r="F251" s="85"/>
      <c r="G251" s="85"/>
      <c r="H251" s="85"/>
      <c r="I251" s="53"/>
      <c r="J251" s="58" t="s">
        <v>133</v>
      </c>
      <c r="K251" s="55"/>
      <c r="L251" s="60">
        <v>20489.6</v>
      </c>
      <c r="M251" s="26">
        <v>736.1</v>
      </c>
      <c r="N251" s="60">
        <v>1053</v>
      </c>
      <c r="O251" s="60"/>
      <c r="P251" s="26"/>
      <c r="Q251" s="26">
        <f>SUM(L251:P251)</f>
        <v>22278.699999999997</v>
      </c>
      <c r="R251" s="26"/>
      <c r="S251" s="60">
        <v>5010.9</v>
      </c>
      <c r="T251" s="60">
        <v>740</v>
      </c>
      <c r="U251" s="60"/>
      <c r="V251" s="26">
        <f>SUM(R251:U251)</f>
        <v>5750.9</v>
      </c>
      <c r="W251" s="26">
        <f>SUM(V251,Q251)</f>
        <v>28029.6</v>
      </c>
      <c r="X251" s="26">
        <f>SUM(Q251/W251*100)</f>
        <v>79.48276108114278</v>
      </c>
      <c r="Y251" s="26">
        <f>SUM(V251/W251*100)</f>
        <v>20.51723891885721</v>
      </c>
      <c r="Z251" s="1"/>
    </row>
    <row r="252" spans="1:26" ht="23.25">
      <c r="A252" s="1"/>
      <c r="B252" s="85"/>
      <c r="C252" s="85"/>
      <c r="D252" s="85"/>
      <c r="E252" s="85"/>
      <c r="F252" s="85"/>
      <c r="G252" s="85"/>
      <c r="H252" s="85"/>
      <c r="I252" s="53"/>
      <c r="J252" s="54" t="s">
        <v>134</v>
      </c>
      <c r="K252" s="55"/>
      <c r="L252" s="60">
        <f>+L251/L249*100</f>
        <v>92.8698663354893</v>
      </c>
      <c r="M252" s="26">
        <f>+M251/M249*100</f>
        <v>99.74254742547426</v>
      </c>
      <c r="N252" s="60">
        <f>+N251/N249*100</f>
        <v>97.05069124423963</v>
      </c>
      <c r="O252" s="60"/>
      <c r="P252" s="26"/>
      <c r="Q252" s="26">
        <f>+Q251/Q249*100</f>
        <v>93.27212516275426</v>
      </c>
      <c r="R252" s="26"/>
      <c r="S252" s="60">
        <f>+S251/S249*100</f>
        <v>182.81284202845677</v>
      </c>
      <c r="T252" s="60">
        <f>+T251/T249*100</f>
        <v>100</v>
      </c>
      <c r="U252" s="60"/>
      <c r="V252" s="26">
        <f>+V251/V249*100</f>
        <v>165.20827348463087</v>
      </c>
      <c r="W252" s="26">
        <f>+W251/W249*100</f>
        <v>102.42228693996718</v>
      </c>
      <c r="X252" s="26"/>
      <c r="Y252" s="26"/>
      <c r="Z252" s="1"/>
    </row>
    <row r="253" spans="1:26" ht="23.25">
      <c r="A253" s="1"/>
      <c r="B253" s="85"/>
      <c r="C253" s="85"/>
      <c r="D253" s="85"/>
      <c r="E253" s="85"/>
      <c r="F253" s="85"/>
      <c r="G253" s="85"/>
      <c r="H253" s="85"/>
      <c r="I253" s="53"/>
      <c r="J253" s="54" t="s">
        <v>135</v>
      </c>
      <c r="K253" s="55"/>
      <c r="L253" s="60">
        <f>+L251/L250*100</f>
        <v>100</v>
      </c>
      <c r="M253" s="26">
        <f>+M251/M250*100</f>
        <v>100</v>
      </c>
      <c r="N253" s="60">
        <f>+N251/N250*100</f>
        <v>100</v>
      </c>
      <c r="O253" s="60"/>
      <c r="P253" s="26"/>
      <c r="Q253" s="26">
        <f>+Q251/Q250*100</f>
        <v>100</v>
      </c>
      <c r="R253" s="26"/>
      <c r="S253" s="60">
        <f>+S251/S250*100</f>
        <v>100</v>
      </c>
      <c r="T253" s="60">
        <f>+T251/T250*100</f>
        <v>100</v>
      </c>
      <c r="U253" s="60"/>
      <c r="V253" s="26">
        <f>+V251/V250*100</f>
        <v>100</v>
      </c>
      <c r="W253" s="26">
        <f>+W251/W250*100</f>
        <v>100</v>
      </c>
      <c r="X253" s="26"/>
      <c r="Y253" s="26"/>
      <c r="Z253" s="1"/>
    </row>
    <row r="254" spans="1:26" ht="23.25">
      <c r="A254" s="1"/>
      <c r="B254" s="85"/>
      <c r="C254" s="85"/>
      <c r="D254" s="85"/>
      <c r="E254" s="85"/>
      <c r="F254" s="85"/>
      <c r="G254" s="85"/>
      <c r="H254" s="85"/>
      <c r="I254" s="53"/>
      <c r="J254" s="54"/>
      <c r="K254" s="55"/>
      <c r="L254" s="60"/>
      <c r="M254" s="26"/>
      <c r="N254" s="60"/>
      <c r="O254" s="60"/>
      <c r="P254" s="26"/>
      <c r="Q254" s="26"/>
      <c r="R254" s="26"/>
      <c r="S254" s="60"/>
      <c r="T254" s="60"/>
      <c r="U254" s="60"/>
      <c r="V254" s="26"/>
      <c r="W254" s="26"/>
      <c r="X254" s="26"/>
      <c r="Y254" s="26"/>
      <c r="Z254" s="1"/>
    </row>
    <row r="255" spans="1:26" ht="23.25">
      <c r="A255" s="1"/>
      <c r="B255" s="85"/>
      <c r="C255" s="85"/>
      <c r="D255" s="85"/>
      <c r="E255" s="85"/>
      <c r="F255" s="85"/>
      <c r="G255" s="85" t="s">
        <v>92</v>
      </c>
      <c r="H255" s="85"/>
      <c r="I255" s="53"/>
      <c r="J255" s="54" t="s">
        <v>154</v>
      </c>
      <c r="K255" s="55"/>
      <c r="L255" s="60"/>
      <c r="M255" s="26"/>
      <c r="N255" s="60"/>
      <c r="O255" s="60"/>
      <c r="P255" s="26"/>
      <c r="Q255" s="26"/>
      <c r="R255" s="26"/>
      <c r="S255" s="60"/>
      <c r="T255" s="60"/>
      <c r="U255" s="60"/>
      <c r="V255" s="26"/>
      <c r="W255" s="26"/>
      <c r="X255" s="26"/>
      <c r="Y255" s="26"/>
      <c r="Z255" s="1"/>
    </row>
    <row r="256" spans="1:26" ht="23.25">
      <c r="A256" s="1"/>
      <c r="B256" s="85"/>
      <c r="C256" s="85"/>
      <c r="D256" s="85"/>
      <c r="E256" s="85"/>
      <c r="F256" s="85"/>
      <c r="G256" s="85"/>
      <c r="H256" s="85"/>
      <c r="I256" s="53"/>
      <c r="J256" s="58" t="s">
        <v>131</v>
      </c>
      <c r="K256" s="55"/>
      <c r="L256" s="60">
        <f>SUM(L263)</f>
        <v>0</v>
      </c>
      <c r="M256" s="26">
        <f>SUM(M263)</f>
        <v>0</v>
      </c>
      <c r="N256" s="60">
        <f>SUM(N263)</f>
        <v>0</v>
      </c>
      <c r="O256" s="60">
        <f>SUM(O263)</f>
        <v>0</v>
      </c>
      <c r="P256" s="26"/>
      <c r="Q256" s="26">
        <f>SUM(L256:P256)</f>
        <v>0</v>
      </c>
      <c r="R256" s="26"/>
      <c r="S256" s="60">
        <f aca="true" t="shared" si="25" ref="S256:T258">SUM(S263)</f>
        <v>0</v>
      </c>
      <c r="T256" s="60">
        <f t="shared" si="25"/>
        <v>0</v>
      </c>
      <c r="U256" s="60"/>
      <c r="V256" s="26">
        <f>SUM(R256:U256)</f>
        <v>0</v>
      </c>
      <c r="W256" s="26">
        <f>SUM(V256,Q256)</f>
        <v>0</v>
      </c>
      <c r="X256" s="26"/>
      <c r="Y256" s="26"/>
      <c r="Z256" s="1"/>
    </row>
    <row r="257" spans="1:26" ht="23.25">
      <c r="A257" s="1"/>
      <c r="B257" s="85"/>
      <c r="C257" s="85"/>
      <c r="D257" s="85"/>
      <c r="E257" s="85"/>
      <c r="F257" s="85"/>
      <c r="G257" s="85"/>
      <c r="H257" s="85"/>
      <c r="I257" s="53"/>
      <c r="J257" s="58" t="s">
        <v>132</v>
      </c>
      <c r="K257" s="55"/>
      <c r="L257" s="60">
        <f aca="true" t="shared" si="26" ref="L257:O258">SUM(L264)</f>
        <v>0</v>
      </c>
      <c r="M257" s="26">
        <f t="shared" si="26"/>
        <v>0</v>
      </c>
      <c r="N257" s="60">
        <f t="shared" si="26"/>
        <v>0</v>
      </c>
      <c r="O257" s="60">
        <f t="shared" si="26"/>
        <v>0</v>
      </c>
      <c r="P257" s="26"/>
      <c r="Q257" s="26">
        <f>SUM(L257:P257)</f>
        <v>0</v>
      </c>
      <c r="R257" s="26"/>
      <c r="S257" s="60">
        <f t="shared" si="25"/>
        <v>42567</v>
      </c>
      <c r="T257" s="60">
        <f t="shared" si="25"/>
        <v>0</v>
      </c>
      <c r="U257" s="60"/>
      <c r="V257" s="26">
        <f>SUM(R257:U257)</f>
        <v>42567</v>
      </c>
      <c r="W257" s="26">
        <f>SUM(V257,Q257)</f>
        <v>42567</v>
      </c>
      <c r="X257" s="26">
        <f>SUM(Q257/W257*100)</f>
        <v>0</v>
      </c>
      <c r="Y257" s="26">
        <f>SUM(V257/W257*100)</f>
        <v>100</v>
      </c>
      <c r="Z257" s="1"/>
    </row>
    <row r="258" spans="1:26" ht="23.25">
      <c r="A258" s="1"/>
      <c r="B258" s="85"/>
      <c r="C258" s="85"/>
      <c r="D258" s="85"/>
      <c r="E258" s="85"/>
      <c r="F258" s="85"/>
      <c r="G258" s="85"/>
      <c r="H258" s="85"/>
      <c r="I258" s="53"/>
      <c r="J258" s="58" t="s">
        <v>133</v>
      </c>
      <c r="K258" s="55"/>
      <c r="L258" s="60">
        <f t="shared" si="26"/>
        <v>0</v>
      </c>
      <c r="M258" s="26">
        <f t="shared" si="26"/>
        <v>0</v>
      </c>
      <c r="N258" s="60">
        <f t="shared" si="26"/>
        <v>0</v>
      </c>
      <c r="O258" s="60">
        <f t="shared" si="26"/>
        <v>0</v>
      </c>
      <c r="P258" s="26"/>
      <c r="Q258" s="26">
        <f>SUM(L258:P258)</f>
        <v>0</v>
      </c>
      <c r="R258" s="26"/>
      <c r="S258" s="60">
        <f t="shared" si="25"/>
        <v>42567</v>
      </c>
      <c r="T258" s="60">
        <f t="shared" si="25"/>
        <v>0</v>
      </c>
      <c r="U258" s="60"/>
      <c r="V258" s="26">
        <f>SUM(R258:U258)</f>
        <v>42567</v>
      </c>
      <c r="W258" s="26">
        <f>SUM(V258,Q258)</f>
        <v>42567</v>
      </c>
      <c r="X258" s="26">
        <f>SUM(Q258/W258*100)</f>
        <v>0</v>
      </c>
      <c r="Y258" s="26">
        <f>SUM(V258/W258*100)</f>
        <v>100</v>
      </c>
      <c r="Z258" s="1"/>
    </row>
    <row r="259" spans="1:26" ht="23.25">
      <c r="A259" s="1"/>
      <c r="B259" s="85"/>
      <c r="C259" s="85"/>
      <c r="D259" s="85"/>
      <c r="E259" s="85"/>
      <c r="F259" s="85"/>
      <c r="G259" s="85"/>
      <c r="H259" s="85"/>
      <c r="I259" s="53"/>
      <c r="J259" s="54" t="s">
        <v>134</v>
      </c>
      <c r="K259" s="55"/>
      <c r="L259" s="60"/>
      <c r="M259" s="26"/>
      <c r="N259" s="60"/>
      <c r="O259" s="60"/>
      <c r="P259" s="26"/>
      <c r="Q259" s="26"/>
      <c r="R259" s="26"/>
      <c r="S259" s="60"/>
      <c r="T259" s="60"/>
      <c r="U259" s="60"/>
      <c r="V259" s="26"/>
      <c r="W259" s="26"/>
      <c r="X259" s="26"/>
      <c r="Y259" s="26"/>
      <c r="Z259" s="1"/>
    </row>
    <row r="260" spans="1:26" ht="23.25">
      <c r="A260" s="1"/>
      <c r="B260" s="86"/>
      <c r="C260" s="86"/>
      <c r="D260" s="86"/>
      <c r="E260" s="86"/>
      <c r="F260" s="86"/>
      <c r="G260" s="86"/>
      <c r="H260" s="86"/>
      <c r="I260" s="53"/>
      <c r="J260" s="54" t="s">
        <v>135</v>
      </c>
      <c r="K260" s="55"/>
      <c r="L260" s="60"/>
      <c r="M260" s="26"/>
      <c r="N260" s="60"/>
      <c r="O260" s="60"/>
      <c r="P260" s="26"/>
      <c r="Q260" s="26"/>
      <c r="R260" s="26"/>
      <c r="S260" s="60">
        <f>+S258/S257*100</f>
        <v>100</v>
      </c>
      <c r="T260" s="60"/>
      <c r="U260" s="60"/>
      <c r="V260" s="26">
        <f>+V258/V257*100</f>
        <v>100</v>
      </c>
      <c r="W260" s="26">
        <f>+W258/W257*100</f>
        <v>100</v>
      </c>
      <c r="X260" s="26"/>
      <c r="Y260" s="26"/>
      <c r="Z260" s="1"/>
    </row>
    <row r="261" spans="1:26" ht="23.25">
      <c r="A261" s="1"/>
      <c r="B261" s="86"/>
      <c r="C261" s="87"/>
      <c r="D261" s="87"/>
      <c r="E261" s="87"/>
      <c r="F261" s="87"/>
      <c r="G261" s="87"/>
      <c r="H261" s="87"/>
      <c r="I261" s="54"/>
      <c r="J261" s="54"/>
      <c r="K261" s="55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1"/>
    </row>
    <row r="262" spans="1:26" ht="23.25">
      <c r="A262" s="1"/>
      <c r="B262" s="86"/>
      <c r="C262" s="86"/>
      <c r="D262" s="86"/>
      <c r="E262" s="86"/>
      <c r="F262" s="86"/>
      <c r="G262" s="86"/>
      <c r="H262" s="86" t="s">
        <v>90</v>
      </c>
      <c r="I262" s="53"/>
      <c r="J262" s="54" t="s">
        <v>141</v>
      </c>
      <c r="K262" s="55"/>
      <c r="L262" s="60"/>
      <c r="M262" s="26"/>
      <c r="N262" s="60"/>
      <c r="O262" s="60"/>
      <c r="P262" s="26"/>
      <c r="Q262" s="26"/>
      <c r="R262" s="26"/>
      <c r="S262" s="60"/>
      <c r="T262" s="60"/>
      <c r="U262" s="60"/>
      <c r="V262" s="26"/>
      <c r="W262" s="26"/>
      <c r="X262" s="26"/>
      <c r="Y262" s="26"/>
      <c r="Z262" s="1"/>
    </row>
    <row r="263" spans="1:26" ht="23.25">
      <c r="A263" s="1"/>
      <c r="B263" s="86"/>
      <c r="C263" s="86"/>
      <c r="D263" s="86"/>
      <c r="E263" s="86"/>
      <c r="F263" s="86"/>
      <c r="G263" s="86"/>
      <c r="H263" s="86"/>
      <c r="I263" s="53"/>
      <c r="J263" s="58" t="s">
        <v>131</v>
      </c>
      <c r="K263" s="55"/>
      <c r="L263" s="60"/>
      <c r="M263" s="26"/>
      <c r="N263" s="60"/>
      <c r="O263" s="60"/>
      <c r="P263" s="26"/>
      <c r="Q263" s="26">
        <f>SUM(L263:P263)</f>
        <v>0</v>
      </c>
      <c r="R263" s="26"/>
      <c r="S263" s="60"/>
      <c r="T263" s="60"/>
      <c r="U263" s="60"/>
      <c r="V263" s="26">
        <f>SUM(R263:U263)</f>
        <v>0</v>
      </c>
      <c r="W263" s="26">
        <f>SUM(V263,Q263)</f>
        <v>0</v>
      </c>
      <c r="X263" s="26"/>
      <c r="Y263" s="26"/>
      <c r="Z263" s="1"/>
    </row>
    <row r="264" spans="1:26" ht="23.25">
      <c r="A264" s="1"/>
      <c r="B264" s="86"/>
      <c r="C264" s="86"/>
      <c r="D264" s="86"/>
      <c r="E264" s="86"/>
      <c r="F264" s="86"/>
      <c r="G264" s="86"/>
      <c r="H264" s="86"/>
      <c r="I264" s="53"/>
      <c r="J264" s="58" t="s">
        <v>132</v>
      </c>
      <c r="K264" s="55"/>
      <c r="L264" s="60"/>
      <c r="M264" s="26"/>
      <c r="N264" s="60"/>
      <c r="O264" s="60"/>
      <c r="P264" s="26"/>
      <c r="Q264" s="26">
        <f>SUM(L264:P264)</f>
        <v>0</v>
      </c>
      <c r="R264" s="26"/>
      <c r="S264" s="60">
        <v>42567</v>
      </c>
      <c r="T264" s="60"/>
      <c r="U264" s="60"/>
      <c r="V264" s="26">
        <f>SUM(R264:U264)</f>
        <v>42567</v>
      </c>
      <c r="W264" s="26">
        <f>SUM(V264,Q264)</f>
        <v>42567</v>
      </c>
      <c r="X264" s="26">
        <f>SUM(Q264/W264*100)</f>
        <v>0</v>
      </c>
      <c r="Y264" s="26">
        <f>SUM(V264/W264*100)</f>
        <v>100</v>
      </c>
      <c r="Z264" s="1"/>
    </row>
    <row r="265" spans="1:26" ht="23.25">
      <c r="A265" s="1"/>
      <c r="B265" s="86"/>
      <c r="C265" s="86"/>
      <c r="D265" s="86"/>
      <c r="E265" s="86"/>
      <c r="F265" s="86"/>
      <c r="G265" s="86"/>
      <c r="H265" s="86"/>
      <c r="I265" s="53"/>
      <c r="J265" s="58" t="s">
        <v>133</v>
      </c>
      <c r="K265" s="55"/>
      <c r="L265" s="60"/>
      <c r="M265" s="26"/>
      <c r="N265" s="60"/>
      <c r="O265" s="60"/>
      <c r="P265" s="26"/>
      <c r="Q265" s="26">
        <f>SUM(L265:P265)</f>
        <v>0</v>
      </c>
      <c r="R265" s="26"/>
      <c r="S265" s="60">
        <v>42567</v>
      </c>
      <c r="T265" s="60"/>
      <c r="U265" s="60"/>
      <c r="V265" s="26">
        <f>SUM(R265:U265)</f>
        <v>42567</v>
      </c>
      <c r="W265" s="26">
        <f>SUM(V265,Q265)</f>
        <v>42567</v>
      </c>
      <c r="X265" s="26">
        <f>SUM(Q265/W265*100)</f>
        <v>0</v>
      </c>
      <c r="Y265" s="26">
        <f>SUM(V265/W265*100)</f>
        <v>100</v>
      </c>
      <c r="Z265" s="1"/>
    </row>
    <row r="266" spans="1:26" ht="23.25">
      <c r="A266" s="1"/>
      <c r="B266" s="86"/>
      <c r="C266" s="86"/>
      <c r="D266" s="86"/>
      <c r="E266" s="86"/>
      <c r="F266" s="86"/>
      <c r="G266" s="86"/>
      <c r="H266" s="86"/>
      <c r="I266" s="53"/>
      <c r="J266" s="54" t="s">
        <v>134</v>
      </c>
      <c r="K266" s="55"/>
      <c r="L266" s="60"/>
      <c r="M266" s="26"/>
      <c r="N266" s="60"/>
      <c r="O266" s="60"/>
      <c r="P266" s="26"/>
      <c r="Q266" s="26"/>
      <c r="R266" s="26"/>
      <c r="S266" s="60"/>
      <c r="T266" s="60"/>
      <c r="U266" s="60"/>
      <c r="V266" s="26"/>
      <c r="W266" s="26"/>
      <c r="X266" s="26"/>
      <c r="Y266" s="26"/>
      <c r="Z266" s="1"/>
    </row>
    <row r="267" spans="1:26" ht="23.25">
      <c r="A267" s="1"/>
      <c r="B267" s="86"/>
      <c r="C267" s="86"/>
      <c r="D267" s="86"/>
      <c r="E267" s="86"/>
      <c r="F267" s="86"/>
      <c r="G267" s="86"/>
      <c r="H267" s="86"/>
      <c r="I267" s="53"/>
      <c r="J267" s="54" t="s">
        <v>135</v>
      </c>
      <c r="K267" s="55"/>
      <c r="L267" s="60"/>
      <c r="M267" s="26"/>
      <c r="N267" s="60"/>
      <c r="O267" s="60"/>
      <c r="P267" s="26"/>
      <c r="Q267" s="26"/>
      <c r="R267" s="26"/>
      <c r="S267" s="60">
        <f>+S265/S264*100</f>
        <v>100</v>
      </c>
      <c r="T267" s="60"/>
      <c r="U267" s="60"/>
      <c r="V267" s="26">
        <f>+V265/V264*100</f>
        <v>100</v>
      </c>
      <c r="W267" s="26">
        <f>+W265/W264*100</f>
        <v>100</v>
      </c>
      <c r="X267" s="26"/>
      <c r="Y267" s="26"/>
      <c r="Z267" s="1"/>
    </row>
    <row r="268" spans="1:26" ht="23.25">
      <c r="A268" s="1"/>
      <c r="B268" s="86"/>
      <c r="C268" s="87"/>
      <c r="D268" s="87"/>
      <c r="E268" s="87"/>
      <c r="F268" s="87"/>
      <c r="G268" s="87"/>
      <c r="H268" s="87"/>
      <c r="I268" s="54"/>
      <c r="J268" s="54"/>
      <c r="K268" s="55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1"/>
    </row>
    <row r="269" spans="1:26" ht="23.25">
      <c r="A269" s="1"/>
      <c r="B269" s="86"/>
      <c r="C269" s="87"/>
      <c r="D269" s="87"/>
      <c r="E269" s="87"/>
      <c r="F269" s="87"/>
      <c r="G269" s="87"/>
      <c r="H269" s="87"/>
      <c r="I269" s="54"/>
      <c r="J269" s="54"/>
      <c r="K269" s="55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1"/>
    </row>
    <row r="270" spans="1:26" ht="23.25">
      <c r="A270" s="1"/>
      <c r="B270" s="70"/>
      <c r="C270" s="70"/>
      <c r="D270" s="70"/>
      <c r="E270" s="70"/>
      <c r="F270" s="70"/>
      <c r="G270" s="70"/>
      <c r="H270" s="70"/>
      <c r="I270" s="64"/>
      <c r="J270" s="65"/>
      <c r="K270" s="66"/>
      <c r="L270" s="67"/>
      <c r="M270" s="68"/>
      <c r="N270" s="67"/>
      <c r="O270" s="67"/>
      <c r="P270" s="68"/>
      <c r="Q270" s="68"/>
      <c r="R270" s="68"/>
      <c r="S270" s="67"/>
      <c r="T270" s="67"/>
      <c r="U270" s="67"/>
      <c r="V270" s="68"/>
      <c r="W270" s="68"/>
      <c r="X270" s="68"/>
      <c r="Y270" s="68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5"/>
      <c r="W272" s="5"/>
      <c r="X272" s="5"/>
      <c r="Y272" s="5" t="s">
        <v>182</v>
      </c>
      <c r="Z272" s="1"/>
    </row>
    <row r="273" spans="1:26" ht="23.25">
      <c r="A273" s="1"/>
      <c r="B273" s="9" t="s">
        <v>3</v>
      </c>
      <c r="C273" s="10"/>
      <c r="D273" s="10"/>
      <c r="E273" s="10"/>
      <c r="F273" s="10"/>
      <c r="G273" s="10"/>
      <c r="H273" s="11"/>
      <c r="I273" s="12"/>
      <c r="J273" s="13"/>
      <c r="K273" s="14"/>
      <c r="L273" s="15" t="s">
        <v>4</v>
      </c>
      <c r="M273" s="15"/>
      <c r="N273" s="15"/>
      <c r="O273" s="15"/>
      <c r="P273" s="15"/>
      <c r="Q273" s="15"/>
      <c r="R273" s="16" t="s">
        <v>5</v>
      </c>
      <c r="S273" s="15"/>
      <c r="T273" s="15"/>
      <c r="U273" s="15"/>
      <c r="V273" s="17"/>
      <c r="W273" s="15" t="s">
        <v>6</v>
      </c>
      <c r="X273" s="15"/>
      <c r="Y273" s="18"/>
      <c r="Z273" s="1"/>
    </row>
    <row r="274" spans="1:26" ht="23.25">
      <c r="A274" s="1"/>
      <c r="B274" s="19" t="s">
        <v>7</v>
      </c>
      <c r="C274" s="20"/>
      <c r="D274" s="20"/>
      <c r="E274" s="20"/>
      <c r="F274" s="20"/>
      <c r="G274" s="20"/>
      <c r="H274" s="21"/>
      <c r="I274" s="22"/>
      <c r="J274" s="23"/>
      <c r="K274" s="24"/>
      <c r="L274" s="25"/>
      <c r="M274" s="26"/>
      <c r="N274" s="27"/>
      <c r="O274" s="28" t="s">
        <v>8</v>
      </c>
      <c r="P274" s="29"/>
      <c r="Q274" s="30"/>
      <c r="R274" s="31" t="s">
        <v>8</v>
      </c>
      <c r="S274" s="32" t="s">
        <v>9</v>
      </c>
      <c r="T274" s="25"/>
      <c r="U274" s="33" t="s">
        <v>10</v>
      </c>
      <c r="V274" s="30"/>
      <c r="W274" s="30"/>
      <c r="X274" s="34" t="s">
        <v>11</v>
      </c>
      <c r="Y274" s="35"/>
      <c r="Z274" s="1"/>
    </row>
    <row r="275" spans="1:26" ht="23.25">
      <c r="A275" s="1"/>
      <c r="B275" s="36"/>
      <c r="C275" s="37"/>
      <c r="D275" s="37"/>
      <c r="E275" s="37"/>
      <c r="F275" s="38"/>
      <c r="G275" s="37"/>
      <c r="H275" s="36"/>
      <c r="I275" s="22"/>
      <c r="J275" s="2" t="s">
        <v>12</v>
      </c>
      <c r="K275" s="24"/>
      <c r="L275" s="39" t="s">
        <v>13</v>
      </c>
      <c r="M275" s="40" t="s">
        <v>14</v>
      </c>
      <c r="N275" s="32" t="s">
        <v>13</v>
      </c>
      <c r="O275" s="39" t="s">
        <v>15</v>
      </c>
      <c r="P275" s="29" t="s">
        <v>16</v>
      </c>
      <c r="Q275" s="26"/>
      <c r="R275" s="41" t="s">
        <v>15</v>
      </c>
      <c r="S275" s="40" t="s">
        <v>17</v>
      </c>
      <c r="T275" s="39" t="s">
        <v>18</v>
      </c>
      <c r="U275" s="33" t="s">
        <v>19</v>
      </c>
      <c r="V275" s="30"/>
      <c r="W275" s="30"/>
      <c r="X275" s="30"/>
      <c r="Y275" s="40"/>
      <c r="Z275" s="1"/>
    </row>
    <row r="276" spans="1:26" ht="23.25">
      <c r="A276" s="1"/>
      <c r="B276" s="36" t="s">
        <v>20</v>
      </c>
      <c r="C276" s="36" t="s">
        <v>21</v>
      </c>
      <c r="D276" s="36" t="s">
        <v>22</v>
      </c>
      <c r="E276" s="36" t="s">
        <v>23</v>
      </c>
      <c r="F276" s="36" t="s">
        <v>24</v>
      </c>
      <c r="G276" s="36" t="s">
        <v>25</v>
      </c>
      <c r="H276" s="36" t="s">
        <v>26</v>
      </c>
      <c r="I276" s="22"/>
      <c r="J276" s="42"/>
      <c r="K276" s="24"/>
      <c r="L276" s="39" t="s">
        <v>27</v>
      </c>
      <c r="M276" s="40" t="s">
        <v>28</v>
      </c>
      <c r="N276" s="32" t="s">
        <v>29</v>
      </c>
      <c r="O276" s="39" t="s">
        <v>30</v>
      </c>
      <c r="P276" s="29" t="s">
        <v>31</v>
      </c>
      <c r="Q276" s="40" t="s">
        <v>32</v>
      </c>
      <c r="R276" s="41" t="s">
        <v>30</v>
      </c>
      <c r="S276" s="40" t="s">
        <v>33</v>
      </c>
      <c r="T276" s="39" t="s">
        <v>34</v>
      </c>
      <c r="U276" s="33" t="s">
        <v>35</v>
      </c>
      <c r="V276" s="29" t="s">
        <v>32</v>
      </c>
      <c r="W276" s="29" t="s">
        <v>36</v>
      </c>
      <c r="X276" s="29" t="s">
        <v>37</v>
      </c>
      <c r="Y276" s="40" t="s">
        <v>38</v>
      </c>
      <c r="Z276" s="1"/>
    </row>
    <row r="277" spans="1:26" ht="23.25">
      <c r="A277" s="1"/>
      <c r="B277" s="43"/>
      <c r="C277" s="43"/>
      <c r="D277" s="43"/>
      <c r="E277" s="43"/>
      <c r="F277" s="43"/>
      <c r="G277" s="43"/>
      <c r="H277" s="43"/>
      <c r="I277" s="44"/>
      <c r="J277" s="45"/>
      <c r="K277" s="46"/>
      <c r="L277" s="47"/>
      <c r="M277" s="48"/>
      <c r="N277" s="49"/>
      <c r="O277" s="47"/>
      <c r="P277" s="50"/>
      <c r="Q277" s="50"/>
      <c r="R277" s="48"/>
      <c r="S277" s="48"/>
      <c r="T277" s="47"/>
      <c r="U277" s="51"/>
      <c r="V277" s="50"/>
      <c r="W277" s="50"/>
      <c r="X277" s="50"/>
      <c r="Y277" s="48"/>
      <c r="Z277" s="1"/>
    </row>
    <row r="278" spans="1:26" ht="23.25">
      <c r="A278" s="1"/>
      <c r="B278" s="85" t="s">
        <v>46</v>
      </c>
      <c r="C278" s="85"/>
      <c r="D278" s="85"/>
      <c r="E278" s="85" t="s">
        <v>86</v>
      </c>
      <c r="F278" s="85" t="s">
        <v>89</v>
      </c>
      <c r="G278" s="85" t="s">
        <v>93</v>
      </c>
      <c r="H278" s="85"/>
      <c r="I278" s="53"/>
      <c r="J278" s="54" t="s">
        <v>155</v>
      </c>
      <c r="K278" s="55"/>
      <c r="L278" s="25"/>
      <c r="M278" s="26"/>
      <c r="N278" s="27"/>
      <c r="O278" s="56"/>
      <c r="P278" s="30"/>
      <c r="Q278" s="30"/>
      <c r="R278" s="26"/>
      <c r="S278" s="27"/>
      <c r="T278" s="25"/>
      <c r="U278" s="57"/>
      <c r="V278" s="30"/>
      <c r="W278" s="30"/>
      <c r="X278" s="30"/>
      <c r="Y278" s="26"/>
      <c r="Z278" s="1"/>
    </row>
    <row r="279" spans="1:26" ht="23.25">
      <c r="A279" s="1"/>
      <c r="B279" s="85"/>
      <c r="C279" s="85"/>
      <c r="D279" s="85"/>
      <c r="E279" s="85"/>
      <c r="F279" s="85"/>
      <c r="G279" s="85"/>
      <c r="H279" s="85"/>
      <c r="I279" s="53"/>
      <c r="J279" s="58" t="s">
        <v>156</v>
      </c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9"/>
      <c r="V279" s="26">
        <f>SUM(R279:U279)</f>
        <v>0</v>
      </c>
      <c r="W279" s="26">
        <f>SUM(V279,Q279)</f>
        <v>0</v>
      </c>
      <c r="X279" s="26"/>
      <c r="Y279" s="26"/>
      <c r="Z279" s="1"/>
    </row>
    <row r="280" spans="1:26" ht="23.25">
      <c r="A280" s="1"/>
      <c r="B280" s="85"/>
      <c r="C280" s="85"/>
      <c r="D280" s="85"/>
      <c r="E280" s="85"/>
      <c r="F280" s="85"/>
      <c r="G280" s="85"/>
      <c r="H280" s="85"/>
      <c r="I280" s="53"/>
      <c r="J280" s="58" t="s">
        <v>131</v>
      </c>
      <c r="K280" s="59"/>
      <c r="L280" s="60">
        <f aca="true" t="shared" si="27" ref="L280:O282">SUM(L287)</f>
        <v>0</v>
      </c>
      <c r="M280" s="60">
        <f t="shared" si="27"/>
        <v>0</v>
      </c>
      <c r="N280" s="60">
        <f t="shared" si="27"/>
        <v>0</v>
      </c>
      <c r="O280" s="60">
        <f t="shared" si="27"/>
        <v>0</v>
      </c>
      <c r="P280" s="60"/>
      <c r="Q280" s="60">
        <f>SUM(L280:P280)</f>
        <v>0</v>
      </c>
      <c r="R280" s="60"/>
      <c r="S280" s="60">
        <f aca="true" t="shared" si="28" ref="S280:T282">SUM(S287)</f>
        <v>0</v>
      </c>
      <c r="T280" s="60">
        <f t="shared" si="28"/>
        <v>0</v>
      </c>
      <c r="U280" s="60"/>
      <c r="V280" s="26">
        <f>SUM(R280:U280)</f>
        <v>0</v>
      </c>
      <c r="W280" s="26">
        <f>SUM(V280,Q280)</f>
        <v>0</v>
      </c>
      <c r="X280" s="26"/>
      <c r="Y280" s="26"/>
      <c r="Z280" s="1"/>
    </row>
    <row r="281" spans="1:26" ht="23.25">
      <c r="A281" s="1"/>
      <c r="B281" s="85"/>
      <c r="C281" s="85"/>
      <c r="D281" s="85"/>
      <c r="E281" s="85"/>
      <c r="F281" s="85"/>
      <c r="G281" s="85"/>
      <c r="H281" s="85"/>
      <c r="I281" s="53"/>
      <c r="J281" s="58" t="s">
        <v>132</v>
      </c>
      <c r="K281" s="55"/>
      <c r="L281" s="60">
        <f t="shared" si="27"/>
        <v>0</v>
      </c>
      <c r="M281" s="60">
        <f t="shared" si="27"/>
        <v>0</v>
      </c>
      <c r="N281" s="60">
        <f t="shared" si="27"/>
        <v>0</v>
      </c>
      <c r="O281" s="60">
        <f t="shared" si="27"/>
        <v>0</v>
      </c>
      <c r="P281" s="60"/>
      <c r="Q281" s="26">
        <f>SUM(L281:P281)</f>
        <v>0</v>
      </c>
      <c r="R281" s="60"/>
      <c r="S281" s="60">
        <f t="shared" si="28"/>
        <v>99863</v>
      </c>
      <c r="T281" s="60">
        <f t="shared" si="28"/>
        <v>0</v>
      </c>
      <c r="U281" s="60"/>
      <c r="V281" s="26">
        <f>SUM(R281:U281)</f>
        <v>99863</v>
      </c>
      <c r="W281" s="26">
        <f>SUM(V281,Q281)</f>
        <v>99863</v>
      </c>
      <c r="X281" s="26">
        <f>SUM(Q281/W281*100)</f>
        <v>0</v>
      </c>
      <c r="Y281" s="26">
        <f>SUM(V281/W281*100)</f>
        <v>100</v>
      </c>
      <c r="Z281" s="1"/>
    </row>
    <row r="282" spans="1:26" ht="23.25">
      <c r="A282" s="1"/>
      <c r="B282" s="85"/>
      <c r="C282" s="85"/>
      <c r="D282" s="85"/>
      <c r="E282" s="85"/>
      <c r="F282" s="85"/>
      <c r="G282" s="85"/>
      <c r="H282" s="85"/>
      <c r="I282" s="53"/>
      <c r="J282" s="58" t="s">
        <v>133</v>
      </c>
      <c r="K282" s="55"/>
      <c r="L282" s="60">
        <f t="shared" si="27"/>
        <v>0</v>
      </c>
      <c r="M282" s="26">
        <f t="shared" si="27"/>
        <v>0</v>
      </c>
      <c r="N282" s="60">
        <f t="shared" si="27"/>
        <v>0</v>
      </c>
      <c r="O282" s="60">
        <f t="shared" si="27"/>
        <v>0</v>
      </c>
      <c r="P282" s="26">
        <f>SUM(P289)</f>
        <v>0</v>
      </c>
      <c r="Q282" s="26">
        <f>SUM(L282:P282)</f>
        <v>0</v>
      </c>
      <c r="R282" s="26"/>
      <c r="S282" s="60">
        <f t="shared" si="28"/>
        <v>99863</v>
      </c>
      <c r="T282" s="60">
        <f t="shared" si="28"/>
        <v>0</v>
      </c>
      <c r="U282" s="60"/>
      <c r="V282" s="26">
        <f>SUM(R282:U282)</f>
        <v>99863</v>
      </c>
      <c r="W282" s="26">
        <f>SUM(V282,Q282)</f>
        <v>99863</v>
      </c>
      <c r="X282" s="26">
        <f>SUM(Q282/W282*100)</f>
        <v>0</v>
      </c>
      <c r="Y282" s="26">
        <f>SUM(V282/W282*100)</f>
        <v>100</v>
      </c>
      <c r="Z282" s="1"/>
    </row>
    <row r="283" spans="1:26" ht="23.25">
      <c r="A283" s="1"/>
      <c r="B283" s="85"/>
      <c r="C283" s="85"/>
      <c r="D283" s="85"/>
      <c r="E283" s="85"/>
      <c r="F283" s="85"/>
      <c r="G283" s="85"/>
      <c r="H283" s="85"/>
      <c r="I283" s="53"/>
      <c r="J283" s="54" t="s">
        <v>134</v>
      </c>
      <c r="K283" s="55"/>
      <c r="L283" s="60"/>
      <c r="M283" s="26"/>
      <c r="N283" s="60"/>
      <c r="O283" s="60"/>
      <c r="P283" s="26"/>
      <c r="Q283" s="26"/>
      <c r="R283" s="26"/>
      <c r="S283" s="60"/>
      <c r="T283" s="60"/>
      <c r="U283" s="60"/>
      <c r="V283" s="26"/>
      <c r="W283" s="26"/>
      <c r="X283" s="26"/>
      <c r="Y283" s="26"/>
      <c r="Z283" s="1"/>
    </row>
    <row r="284" spans="1:26" ht="23.25">
      <c r="A284" s="1"/>
      <c r="B284" s="85"/>
      <c r="C284" s="85"/>
      <c r="D284" s="85"/>
      <c r="E284" s="85"/>
      <c r="F284" s="85"/>
      <c r="G284" s="85"/>
      <c r="H284" s="85"/>
      <c r="I284" s="53"/>
      <c r="J284" s="54" t="s">
        <v>135</v>
      </c>
      <c r="K284" s="55"/>
      <c r="L284" s="60"/>
      <c r="M284" s="26"/>
      <c r="N284" s="60"/>
      <c r="O284" s="60"/>
      <c r="P284" s="26"/>
      <c r="Q284" s="26"/>
      <c r="R284" s="26"/>
      <c r="S284" s="60">
        <f>+S282/S281*100</f>
        <v>100</v>
      </c>
      <c r="T284" s="60"/>
      <c r="U284" s="60"/>
      <c r="V284" s="26">
        <f>+V282/V281*100</f>
        <v>100</v>
      </c>
      <c r="W284" s="26">
        <f>+W282/W281*100</f>
        <v>100</v>
      </c>
      <c r="X284" s="26"/>
      <c r="Y284" s="26"/>
      <c r="Z284" s="1"/>
    </row>
    <row r="285" spans="1:26" ht="23.25">
      <c r="A285" s="1"/>
      <c r="B285" s="85"/>
      <c r="C285" s="85"/>
      <c r="D285" s="85"/>
      <c r="E285" s="85"/>
      <c r="F285" s="85"/>
      <c r="G285" s="85"/>
      <c r="H285" s="85"/>
      <c r="I285" s="53"/>
      <c r="J285" s="54"/>
      <c r="K285" s="55"/>
      <c r="L285" s="60"/>
      <c r="M285" s="26"/>
      <c r="N285" s="60"/>
      <c r="O285" s="60"/>
      <c r="P285" s="26"/>
      <c r="Q285" s="26"/>
      <c r="R285" s="26"/>
      <c r="S285" s="60"/>
      <c r="T285" s="60"/>
      <c r="U285" s="60"/>
      <c r="V285" s="26"/>
      <c r="W285" s="26"/>
      <c r="X285" s="26"/>
      <c r="Y285" s="26"/>
      <c r="Z285" s="1"/>
    </row>
    <row r="286" spans="1:26" ht="23.25">
      <c r="A286" s="1"/>
      <c r="B286" s="85"/>
      <c r="C286" s="85"/>
      <c r="D286" s="85"/>
      <c r="E286" s="85"/>
      <c r="F286" s="85"/>
      <c r="G286" s="85"/>
      <c r="H286" s="85" t="s">
        <v>90</v>
      </c>
      <c r="I286" s="53"/>
      <c r="J286" s="54" t="s">
        <v>141</v>
      </c>
      <c r="K286" s="55"/>
      <c r="L286" s="60"/>
      <c r="M286" s="26"/>
      <c r="N286" s="60"/>
      <c r="O286" s="60"/>
      <c r="P286" s="26"/>
      <c r="Q286" s="26"/>
      <c r="R286" s="26"/>
      <c r="S286" s="60"/>
      <c r="T286" s="60"/>
      <c r="U286" s="60"/>
      <c r="V286" s="26"/>
      <c r="W286" s="26"/>
      <c r="X286" s="26"/>
      <c r="Y286" s="26"/>
      <c r="Z286" s="1"/>
    </row>
    <row r="287" spans="1:26" ht="23.25">
      <c r="A287" s="1"/>
      <c r="B287" s="85"/>
      <c r="C287" s="85"/>
      <c r="D287" s="85"/>
      <c r="E287" s="85"/>
      <c r="F287" s="85"/>
      <c r="G287" s="85"/>
      <c r="H287" s="85"/>
      <c r="I287" s="53"/>
      <c r="J287" s="58" t="s">
        <v>131</v>
      </c>
      <c r="K287" s="55"/>
      <c r="L287" s="60"/>
      <c r="M287" s="26"/>
      <c r="N287" s="60"/>
      <c r="O287" s="60"/>
      <c r="P287" s="26" t="s">
        <v>41</v>
      </c>
      <c r="Q287" s="26">
        <f>SUM(L287:P287)</f>
        <v>0</v>
      </c>
      <c r="R287" s="26"/>
      <c r="S287" s="60"/>
      <c r="T287" s="60"/>
      <c r="U287" s="60" t="s">
        <v>41</v>
      </c>
      <c r="V287" s="26">
        <f>SUM(R287:U287)</f>
        <v>0</v>
      </c>
      <c r="W287" s="26">
        <f>SUM(V287,Q287)</f>
        <v>0</v>
      </c>
      <c r="X287" s="26"/>
      <c r="Y287" s="26"/>
      <c r="Z287" s="1"/>
    </row>
    <row r="288" spans="1:26" ht="23.25">
      <c r="A288" s="1"/>
      <c r="B288" s="85"/>
      <c r="C288" s="85"/>
      <c r="D288" s="85"/>
      <c r="E288" s="85"/>
      <c r="F288" s="85"/>
      <c r="G288" s="85"/>
      <c r="H288" s="85"/>
      <c r="I288" s="53"/>
      <c r="J288" s="58" t="s">
        <v>132</v>
      </c>
      <c r="K288" s="55"/>
      <c r="L288" s="60"/>
      <c r="M288" s="26"/>
      <c r="N288" s="60"/>
      <c r="O288" s="60"/>
      <c r="P288" s="26"/>
      <c r="Q288" s="26">
        <f>SUM(L288:P288)</f>
        <v>0</v>
      </c>
      <c r="R288" s="26"/>
      <c r="S288" s="60">
        <v>99863</v>
      </c>
      <c r="T288" s="60"/>
      <c r="U288" s="60"/>
      <c r="V288" s="26">
        <f>SUM(R288:U288)</f>
        <v>99863</v>
      </c>
      <c r="W288" s="26">
        <f>SUM(V288,Q288)</f>
        <v>99863</v>
      </c>
      <c r="X288" s="26">
        <f>SUM(Q288/W288*100)</f>
        <v>0</v>
      </c>
      <c r="Y288" s="26">
        <f>SUM(V288/W288*100)</f>
        <v>100</v>
      </c>
      <c r="Z288" s="1"/>
    </row>
    <row r="289" spans="1:26" ht="23.25">
      <c r="A289" s="1"/>
      <c r="B289" s="85"/>
      <c r="C289" s="85"/>
      <c r="D289" s="85"/>
      <c r="E289" s="85"/>
      <c r="F289" s="85"/>
      <c r="G289" s="85"/>
      <c r="H289" s="85"/>
      <c r="I289" s="53"/>
      <c r="J289" s="58" t="s">
        <v>133</v>
      </c>
      <c r="K289" s="55"/>
      <c r="L289" s="60"/>
      <c r="M289" s="26"/>
      <c r="N289" s="60"/>
      <c r="O289" s="60"/>
      <c r="P289" s="26"/>
      <c r="Q289" s="26">
        <f>SUM(L289:P289)</f>
        <v>0</v>
      </c>
      <c r="R289" s="26"/>
      <c r="S289" s="60">
        <v>99863</v>
      </c>
      <c r="T289" s="60"/>
      <c r="U289" s="60"/>
      <c r="V289" s="26">
        <f>SUM(R289:U289)</f>
        <v>99863</v>
      </c>
      <c r="W289" s="26">
        <f>SUM(V289,Q289)</f>
        <v>99863</v>
      </c>
      <c r="X289" s="26">
        <f>SUM(Q289/W289*100)</f>
        <v>0</v>
      </c>
      <c r="Y289" s="26">
        <f>SUM(V289/W289*100)</f>
        <v>100</v>
      </c>
      <c r="Z289" s="1"/>
    </row>
    <row r="290" spans="1:26" ht="23.25">
      <c r="A290" s="1"/>
      <c r="B290" s="85"/>
      <c r="C290" s="85"/>
      <c r="D290" s="85"/>
      <c r="E290" s="85"/>
      <c r="F290" s="85"/>
      <c r="G290" s="85"/>
      <c r="H290" s="85"/>
      <c r="I290" s="53"/>
      <c r="J290" s="54" t="s">
        <v>134</v>
      </c>
      <c r="K290" s="55"/>
      <c r="L290" s="60"/>
      <c r="M290" s="26"/>
      <c r="N290" s="60"/>
      <c r="O290" s="60"/>
      <c r="P290" s="26"/>
      <c r="Q290" s="26"/>
      <c r="R290" s="26"/>
      <c r="S290" s="60"/>
      <c r="T290" s="60"/>
      <c r="U290" s="60"/>
      <c r="V290" s="26"/>
      <c r="W290" s="26"/>
      <c r="X290" s="26"/>
      <c r="Y290" s="26"/>
      <c r="Z290" s="1"/>
    </row>
    <row r="291" spans="1:26" ht="23.25">
      <c r="A291" s="1"/>
      <c r="B291" s="85"/>
      <c r="C291" s="85"/>
      <c r="D291" s="85"/>
      <c r="E291" s="85"/>
      <c r="F291" s="85"/>
      <c r="G291" s="85"/>
      <c r="H291" s="85"/>
      <c r="I291" s="53"/>
      <c r="J291" s="54" t="s">
        <v>135</v>
      </c>
      <c r="K291" s="55"/>
      <c r="L291" s="60"/>
      <c r="M291" s="26"/>
      <c r="N291" s="60"/>
      <c r="O291" s="60"/>
      <c r="P291" s="26"/>
      <c r="Q291" s="26"/>
      <c r="R291" s="26"/>
      <c r="S291" s="60">
        <f>+S289/S288*100</f>
        <v>100</v>
      </c>
      <c r="T291" s="60"/>
      <c r="U291" s="60"/>
      <c r="V291" s="26">
        <f>+V289/V288*100</f>
        <v>100</v>
      </c>
      <c r="W291" s="26">
        <f>+W289/W288*100</f>
        <v>100</v>
      </c>
      <c r="X291" s="26"/>
      <c r="Y291" s="26"/>
      <c r="Z291" s="1"/>
    </row>
    <row r="292" spans="1:26" ht="23.25">
      <c r="A292" s="1"/>
      <c r="B292" s="86"/>
      <c r="C292" s="87"/>
      <c r="D292" s="87"/>
      <c r="E292" s="87"/>
      <c r="F292" s="87"/>
      <c r="G292" s="87"/>
      <c r="H292" s="87"/>
      <c r="I292" s="54"/>
      <c r="J292" s="54"/>
      <c r="K292" s="55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1"/>
    </row>
    <row r="293" spans="1:26" ht="23.25">
      <c r="A293" s="1"/>
      <c r="B293" s="85"/>
      <c r="C293" s="85"/>
      <c r="D293" s="85"/>
      <c r="E293" s="85" t="s">
        <v>94</v>
      </c>
      <c r="F293" s="85"/>
      <c r="G293" s="85"/>
      <c r="H293" s="85"/>
      <c r="I293" s="53"/>
      <c r="J293" s="54" t="s">
        <v>157</v>
      </c>
      <c r="K293" s="55"/>
      <c r="L293" s="60"/>
      <c r="M293" s="26"/>
      <c r="N293" s="60"/>
      <c r="O293" s="60"/>
      <c r="P293" s="26"/>
      <c r="Q293" s="26"/>
      <c r="R293" s="26"/>
      <c r="S293" s="60"/>
      <c r="T293" s="60"/>
      <c r="U293" s="60"/>
      <c r="V293" s="26"/>
      <c r="W293" s="26"/>
      <c r="X293" s="26"/>
      <c r="Y293" s="26"/>
      <c r="Z293" s="1"/>
    </row>
    <row r="294" spans="1:26" ht="23.25">
      <c r="A294" s="1"/>
      <c r="B294" s="85"/>
      <c r="C294" s="85"/>
      <c r="D294" s="85"/>
      <c r="E294" s="85"/>
      <c r="F294" s="85"/>
      <c r="G294" s="85"/>
      <c r="H294" s="85"/>
      <c r="I294" s="53"/>
      <c r="J294" s="54" t="s">
        <v>158</v>
      </c>
      <c r="K294" s="55"/>
      <c r="L294" s="60"/>
      <c r="M294" s="26"/>
      <c r="N294" s="60"/>
      <c r="O294" s="60"/>
      <c r="P294" s="26"/>
      <c r="Q294" s="26"/>
      <c r="R294" s="26"/>
      <c r="S294" s="60"/>
      <c r="T294" s="60"/>
      <c r="U294" s="60"/>
      <c r="V294" s="26"/>
      <c r="W294" s="26"/>
      <c r="X294" s="26"/>
      <c r="Y294" s="26"/>
      <c r="Z294" s="1"/>
    </row>
    <row r="295" spans="1:26" ht="23.25">
      <c r="A295" s="1"/>
      <c r="B295" s="85"/>
      <c r="C295" s="85"/>
      <c r="D295" s="85"/>
      <c r="E295" s="85"/>
      <c r="F295" s="85"/>
      <c r="G295" s="85"/>
      <c r="H295" s="85"/>
      <c r="I295" s="53"/>
      <c r="J295" s="58" t="s">
        <v>131</v>
      </c>
      <c r="K295" s="55"/>
      <c r="L295" s="60">
        <f aca="true" t="shared" si="29" ref="L295:P297">SUM(L302,L381,L426,L568)</f>
        <v>4938335.4</v>
      </c>
      <c r="M295" s="26">
        <f t="shared" si="29"/>
        <v>1430569.8</v>
      </c>
      <c r="N295" s="60">
        <f t="shared" si="29"/>
        <v>508875.89999999997</v>
      </c>
      <c r="O295" s="60">
        <f t="shared" si="29"/>
        <v>0</v>
      </c>
      <c r="P295" s="26">
        <f t="shared" si="29"/>
        <v>14723.5</v>
      </c>
      <c r="Q295" s="26">
        <f>SUM(L295:P295)</f>
        <v>6892504.600000001</v>
      </c>
      <c r="R295" s="26"/>
      <c r="S295" s="60">
        <f aca="true" t="shared" si="30" ref="S295:T297">SUM(S302,S381,S426,S568)</f>
        <v>379559</v>
      </c>
      <c r="T295" s="60">
        <f t="shared" si="30"/>
        <v>141260</v>
      </c>
      <c r="U295" s="60"/>
      <c r="V295" s="26">
        <f>SUM(R295:U295)</f>
        <v>520819</v>
      </c>
      <c r="W295" s="26">
        <f>SUM(V295,Q295)</f>
        <v>7413323.600000001</v>
      </c>
      <c r="X295" s="26">
        <f>SUM(Q295/W295*100)</f>
        <v>92.97455462486488</v>
      </c>
      <c r="Y295" s="26">
        <f>SUM(V295/W295*100)</f>
        <v>7.0254453751351145</v>
      </c>
      <c r="Z295" s="1"/>
    </row>
    <row r="296" spans="1:26" ht="23.25">
      <c r="A296" s="1"/>
      <c r="B296" s="85"/>
      <c r="C296" s="85"/>
      <c r="D296" s="85"/>
      <c r="E296" s="85"/>
      <c r="F296" s="85"/>
      <c r="G296" s="85"/>
      <c r="H296" s="85"/>
      <c r="I296" s="53"/>
      <c r="J296" s="58" t="s">
        <v>132</v>
      </c>
      <c r="K296" s="55"/>
      <c r="L296" s="60">
        <f t="shared" si="29"/>
        <v>4948930.999999999</v>
      </c>
      <c r="M296" s="26">
        <f t="shared" si="29"/>
        <v>1368518.9</v>
      </c>
      <c r="N296" s="60">
        <f t="shared" si="29"/>
        <v>608660.5</v>
      </c>
      <c r="O296" s="60">
        <f t="shared" si="29"/>
        <v>0</v>
      </c>
      <c r="P296" s="26">
        <f t="shared" si="29"/>
        <v>11348.400000000001</v>
      </c>
      <c r="Q296" s="26">
        <f>SUM(L296:P296)</f>
        <v>6937458.799999999</v>
      </c>
      <c r="R296" s="26"/>
      <c r="S296" s="60">
        <f t="shared" si="30"/>
        <v>269044.2</v>
      </c>
      <c r="T296" s="60">
        <f t="shared" si="30"/>
        <v>263983.30000000005</v>
      </c>
      <c r="U296" s="60"/>
      <c r="V296" s="26">
        <f>SUM(R296:U296)</f>
        <v>533027.5</v>
      </c>
      <c r="W296" s="26">
        <f>SUM(V296,Q296)</f>
        <v>7470486.299999999</v>
      </c>
      <c r="X296" s="26">
        <f>SUM(Q296/W296*100)</f>
        <v>92.8648888627237</v>
      </c>
      <c r="Y296" s="26">
        <f>SUM(V296/W296*100)</f>
        <v>7.135111137276298</v>
      </c>
      <c r="Z296" s="1"/>
    </row>
    <row r="297" spans="1:26" ht="23.25">
      <c r="A297" s="1"/>
      <c r="B297" s="85"/>
      <c r="C297" s="85"/>
      <c r="D297" s="85"/>
      <c r="E297" s="85"/>
      <c r="F297" s="85"/>
      <c r="G297" s="85"/>
      <c r="H297" s="85"/>
      <c r="I297" s="53"/>
      <c r="J297" s="58" t="s">
        <v>133</v>
      </c>
      <c r="K297" s="55"/>
      <c r="L297" s="60">
        <f t="shared" si="29"/>
        <v>4948930.999999999</v>
      </c>
      <c r="M297" s="26">
        <f t="shared" si="29"/>
        <v>1368518.9</v>
      </c>
      <c r="N297" s="60">
        <f t="shared" si="29"/>
        <v>608660.5</v>
      </c>
      <c r="O297" s="60">
        <f t="shared" si="29"/>
        <v>0</v>
      </c>
      <c r="P297" s="26">
        <f t="shared" si="29"/>
        <v>11184.7</v>
      </c>
      <c r="Q297" s="26">
        <f>SUM(L297:P297)</f>
        <v>6937295.099999999</v>
      </c>
      <c r="R297" s="26"/>
      <c r="S297" s="60">
        <f t="shared" si="30"/>
        <v>269044.10000000003</v>
      </c>
      <c r="T297" s="60">
        <f t="shared" si="30"/>
        <v>263983.2</v>
      </c>
      <c r="U297" s="60"/>
      <c r="V297" s="26">
        <f>SUM(R297:U297)</f>
        <v>533027.3</v>
      </c>
      <c r="W297" s="26">
        <f>SUM(V297,Q297)</f>
        <v>7470322.3999999985</v>
      </c>
      <c r="X297" s="26">
        <f>SUM(Q297/W297*100)</f>
        <v>92.86473499456999</v>
      </c>
      <c r="Y297" s="26">
        <f>SUM(V297/W297*100)</f>
        <v>7.135265005430022</v>
      </c>
      <c r="Z297" s="1"/>
    </row>
    <row r="298" spans="1:26" ht="23.25">
      <c r="A298" s="1"/>
      <c r="B298" s="85"/>
      <c r="C298" s="85"/>
      <c r="D298" s="85"/>
      <c r="E298" s="85"/>
      <c r="F298" s="85"/>
      <c r="G298" s="85"/>
      <c r="H298" s="85"/>
      <c r="I298" s="53"/>
      <c r="J298" s="54" t="s">
        <v>134</v>
      </c>
      <c r="K298" s="55"/>
      <c r="L298" s="60">
        <f>+L297/L295*100</f>
        <v>100.21455812823079</v>
      </c>
      <c r="M298" s="26">
        <f>+M297/M295*100</f>
        <v>95.66250454888674</v>
      </c>
      <c r="N298" s="60">
        <f>+N297/N295*100</f>
        <v>119.6088280069856</v>
      </c>
      <c r="O298" s="60"/>
      <c r="P298" s="26">
        <f>+P297/P295*100</f>
        <v>75.96495398512583</v>
      </c>
      <c r="Q298" s="26">
        <f>+Q297/Q295*100</f>
        <v>100.64984359966908</v>
      </c>
      <c r="R298" s="26"/>
      <c r="S298" s="60">
        <f>+S297/S295*100</f>
        <v>70.88334092986862</v>
      </c>
      <c r="T298" s="60">
        <f>+T297/T295*100</f>
        <v>186.87753079428006</v>
      </c>
      <c r="U298" s="60"/>
      <c r="V298" s="26">
        <f>+V297/V295*100</f>
        <v>102.34405810847915</v>
      </c>
      <c r="W298" s="26">
        <f>+W297/W295*100</f>
        <v>100.76886971452316</v>
      </c>
      <c r="X298" s="26"/>
      <c r="Y298" s="26"/>
      <c r="Z298" s="1"/>
    </row>
    <row r="299" spans="1:26" ht="23.25">
      <c r="A299" s="1"/>
      <c r="B299" s="85"/>
      <c r="C299" s="85"/>
      <c r="D299" s="85"/>
      <c r="E299" s="85"/>
      <c r="F299" s="85"/>
      <c r="G299" s="85"/>
      <c r="H299" s="85"/>
      <c r="I299" s="53"/>
      <c r="J299" s="54" t="s">
        <v>135</v>
      </c>
      <c r="K299" s="55"/>
      <c r="L299" s="60">
        <f>+L297/L296*100</f>
        <v>100</v>
      </c>
      <c r="M299" s="26">
        <f>+M297/M296*100</f>
        <v>100</v>
      </c>
      <c r="N299" s="60">
        <f>+N297/N296*100</f>
        <v>100</v>
      </c>
      <c r="O299" s="60"/>
      <c r="P299" s="26">
        <f>+P297/P296*100</f>
        <v>98.55750590391597</v>
      </c>
      <c r="Q299" s="26">
        <f>+Q297/Q296*100</f>
        <v>99.997640346347</v>
      </c>
      <c r="R299" s="26"/>
      <c r="S299" s="60">
        <f>+S297/S296*100</f>
        <v>99.99996283138609</v>
      </c>
      <c r="T299" s="60">
        <f>+T297/T296*100</f>
        <v>99.99996211881583</v>
      </c>
      <c r="U299" s="60"/>
      <c r="V299" s="26">
        <f>+V297/V296*100</f>
        <v>99.99996247848377</v>
      </c>
      <c r="W299" s="26">
        <f>+W297/W296*100</f>
        <v>99.9978060330557</v>
      </c>
      <c r="X299" s="26"/>
      <c r="Y299" s="26"/>
      <c r="Z299" s="1"/>
    </row>
    <row r="300" spans="1:26" ht="23.25">
      <c r="A300" s="1"/>
      <c r="B300" s="85"/>
      <c r="C300" s="85"/>
      <c r="D300" s="85"/>
      <c r="E300" s="85"/>
      <c r="F300" s="85"/>
      <c r="G300" s="85"/>
      <c r="H300" s="85"/>
      <c r="I300" s="53"/>
      <c r="J300" s="54"/>
      <c r="K300" s="55"/>
      <c r="L300" s="60"/>
      <c r="M300" s="26"/>
      <c r="N300" s="60"/>
      <c r="O300" s="60"/>
      <c r="P300" s="26"/>
      <c r="Q300" s="26"/>
      <c r="R300" s="26"/>
      <c r="S300" s="60"/>
      <c r="T300" s="60"/>
      <c r="U300" s="60"/>
      <c r="V300" s="26"/>
      <c r="W300" s="26"/>
      <c r="X300" s="26"/>
      <c r="Y300" s="26"/>
      <c r="Z300" s="1"/>
    </row>
    <row r="301" spans="1:26" ht="23.25">
      <c r="A301" s="1"/>
      <c r="B301" s="86"/>
      <c r="C301" s="87"/>
      <c r="D301" s="87"/>
      <c r="E301" s="87"/>
      <c r="F301" s="87" t="s">
        <v>82</v>
      </c>
      <c r="G301" s="87"/>
      <c r="H301" s="87"/>
      <c r="I301" s="54"/>
      <c r="J301" s="54" t="s">
        <v>83</v>
      </c>
      <c r="K301" s="55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1"/>
    </row>
    <row r="302" spans="1:26" ht="23.25">
      <c r="A302" s="1"/>
      <c r="B302" s="85"/>
      <c r="C302" s="85"/>
      <c r="D302" s="85"/>
      <c r="E302" s="85"/>
      <c r="F302" s="85"/>
      <c r="G302" s="85"/>
      <c r="H302" s="85"/>
      <c r="I302" s="53"/>
      <c r="J302" s="58" t="s">
        <v>131</v>
      </c>
      <c r="K302" s="55"/>
      <c r="L302" s="60">
        <f aca="true" t="shared" si="31" ref="L302:P304">SUM(L309)</f>
        <v>4825278.5</v>
      </c>
      <c r="M302" s="26">
        <f t="shared" si="31"/>
        <v>1167377.3</v>
      </c>
      <c r="N302" s="60">
        <f t="shared" si="31"/>
        <v>445833.6</v>
      </c>
      <c r="O302" s="60">
        <f t="shared" si="31"/>
        <v>0</v>
      </c>
      <c r="P302" s="26">
        <f t="shared" si="31"/>
        <v>14723.5</v>
      </c>
      <c r="Q302" s="26">
        <f>SUM(L302:P302)</f>
        <v>6453212.899999999</v>
      </c>
      <c r="R302" s="26"/>
      <c r="S302" s="60">
        <f aca="true" t="shared" si="32" ref="S302:T304">SUM(S309)</f>
        <v>96741</v>
      </c>
      <c r="T302" s="60">
        <f t="shared" si="32"/>
        <v>0</v>
      </c>
      <c r="U302" s="60"/>
      <c r="V302" s="26">
        <f>SUM(R302:U302)</f>
        <v>96741</v>
      </c>
      <c r="W302" s="26">
        <f>SUM(V302,Q302)</f>
        <v>6549953.899999999</v>
      </c>
      <c r="X302" s="26">
        <f>SUM(Q302/W302*100)</f>
        <v>98.52302777276036</v>
      </c>
      <c r="Y302" s="26">
        <f>SUM(V302/W302*100)</f>
        <v>1.4769722272396453</v>
      </c>
      <c r="Z302" s="1"/>
    </row>
    <row r="303" spans="1:26" ht="23.25">
      <c r="A303" s="1"/>
      <c r="B303" s="85"/>
      <c r="C303" s="85"/>
      <c r="D303" s="85"/>
      <c r="E303" s="85"/>
      <c r="F303" s="85"/>
      <c r="G303" s="85"/>
      <c r="H303" s="85"/>
      <c r="I303" s="53"/>
      <c r="J303" s="58" t="s">
        <v>132</v>
      </c>
      <c r="K303" s="55"/>
      <c r="L303" s="60">
        <f t="shared" si="31"/>
        <v>4843304.399999999</v>
      </c>
      <c r="M303" s="26">
        <f t="shared" si="31"/>
        <v>1010640.9</v>
      </c>
      <c r="N303" s="60">
        <f t="shared" si="31"/>
        <v>589759.7</v>
      </c>
      <c r="O303" s="60">
        <f t="shared" si="31"/>
        <v>0</v>
      </c>
      <c r="P303" s="26">
        <f t="shared" si="31"/>
        <v>11348.400000000001</v>
      </c>
      <c r="Q303" s="26">
        <f>SUM(L303:P303)</f>
        <v>6455053.4</v>
      </c>
      <c r="R303" s="26"/>
      <c r="S303" s="60">
        <f t="shared" si="32"/>
        <v>66109.6</v>
      </c>
      <c r="T303" s="60">
        <f t="shared" si="32"/>
        <v>0</v>
      </c>
      <c r="U303" s="60"/>
      <c r="V303" s="26">
        <f>SUM(R303:U303)</f>
        <v>66109.6</v>
      </c>
      <c r="W303" s="26">
        <f>SUM(V303,Q303)</f>
        <v>6521163</v>
      </c>
      <c r="X303" s="26">
        <f>SUM(Q303/W303*100)</f>
        <v>98.98622991021693</v>
      </c>
      <c r="Y303" s="26">
        <f>SUM(V303/W303*100)</f>
        <v>1.0137700897830648</v>
      </c>
      <c r="Z303" s="1"/>
    </row>
    <row r="304" spans="1:26" ht="23.25">
      <c r="A304" s="1"/>
      <c r="B304" s="85"/>
      <c r="C304" s="85"/>
      <c r="D304" s="85"/>
      <c r="E304" s="85"/>
      <c r="F304" s="85"/>
      <c r="G304" s="85"/>
      <c r="H304" s="85"/>
      <c r="I304" s="53"/>
      <c r="J304" s="58" t="s">
        <v>133</v>
      </c>
      <c r="K304" s="55"/>
      <c r="L304" s="60">
        <f t="shared" si="31"/>
        <v>4843304.399999999</v>
      </c>
      <c r="M304" s="26">
        <f t="shared" si="31"/>
        <v>1010640.9</v>
      </c>
      <c r="N304" s="60">
        <f t="shared" si="31"/>
        <v>589759.7</v>
      </c>
      <c r="O304" s="60">
        <f t="shared" si="31"/>
        <v>0</v>
      </c>
      <c r="P304" s="26">
        <f t="shared" si="31"/>
        <v>11184.7</v>
      </c>
      <c r="Q304" s="26">
        <f>SUM(L304:P304)</f>
        <v>6454889.7</v>
      </c>
      <c r="R304" s="26"/>
      <c r="S304" s="60">
        <f t="shared" si="32"/>
        <v>66109.6</v>
      </c>
      <c r="T304" s="60">
        <f t="shared" si="32"/>
        <v>0</v>
      </c>
      <c r="U304" s="60"/>
      <c r="V304" s="26">
        <f>SUM(R304:U304)</f>
        <v>66109.6</v>
      </c>
      <c r="W304" s="26">
        <f>SUM(V304,Q304)</f>
        <v>6520999.3</v>
      </c>
      <c r="X304" s="26">
        <f>SUM(Q304/W304*100)</f>
        <v>98.98620446102487</v>
      </c>
      <c r="Y304" s="26">
        <f>SUM(V304/W304*100)</f>
        <v>1.0137955389751385</v>
      </c>
      <c r="Z304" s="1"/>
    </row>
    <row r="305" spans="1:26" ht="23.25">
      <c r="A305" s="1"/>
      <c r="B305" s="85"/>
      <c r="C305" s="85"/>
      <c r="D305" s="85"/>
      <c r="E305" s="85"/>
      <c r="F305" s="85"/>
      <c r="G305" s="85"/>
      <c r="H305" s="85"/>
      <c r="I305" s="53"/>
      <c r="J305" s="54" t="s">
        <v>134</v>
      </c>
      <c r="K305" s="55"/>
      <c r="L305" s="60">
        <f>+L304/L302*100</f>
        <v>100.37357221971746</v>
      </c>
      <c r="M305" s="26">
        <f>+M304/M302*100</f>
        <v>86.5736296225736</v>
      </c>
      <c r="N305" s="60">
        <f>+N304/N302*100</f>
        <v>132.28247041048496</v>
      </c>
      <c r="O305" s="60"/>
      <c r="P305" s="26">
        <f>+P304/P302*100</f>
        <v>75.96495398512583</v>
      </c>
      <c r="Q305" s="26">
        <f>+Q304/Q302*100</f>
        <v>100.02598395599192</v>
      </c>
      <c r="R305" s="26"/>
      <c r="S305" s="60">
        <f>+S304/S302*100</f>
        <v>68.33669281897025</v>
      </c>
      <c r="T305" s="60"/>
      <c r="U305" s="60"/>
      <c r="V305" s="26">
        <f>+V304/V302*100</f>
        <v>68.33669281897025</v>
      </c>
      <c r="W305" s="26">
        <f>+W304/W302*100</f>
        <v>99.55794192688899</v>
      </c>
      <c r="X305" s="26"/>
      <c r="Y305" s="26"/>
      <c r="Z305" s="1"/>
    </row>
    <row r="306" spans="1:26" ht="23.25">
      <c r="A306" s="1"/>
      <c r="B306" s="86"/>
      <c r="C306" s="86"/>
      <c r="D306" s="86"/>
      <c r="E306" s="86"/>
      <c r="F306" s="86"/>
      <c r="G306" s="86"/>
      <c r="H306" s="86"/>
      <c r="I306" s="53"/>
      <c r="J306" s="54" t="s">
        <v>135</v>
      </c>
      <c r="K306" s="55"/>
      <c r="L306" s="60">
        <f>+L304/L303*100</f>
        <v>100</v>
      </c>
      <c r="M306" s="26">
        <f>+M304/M303*100</f>
        <v>100</v>
      </c>
      <c r="N306" s="60">
        <f>+N304/N303*100</f>
        <v>100</v>
      </c>
      <c r="O306" s="60"/>
      <c r="P306" s="26">
        <f>+P304/P303*100</f>
        <v>98.55750590391597</v>
      </c>
      <c r="Q306" s="26">
        <f>+Q304/Q303*100</f>
        <v>99.9974640023892</v>
      </c>
      <c r="R306" s="26"/>
      <c r="S306" s="60">
        <f>+S304/S303*100</f>
        <v>100</v>
      </c>
      <c r="T306" s="60"/>
      <c r="U306" s="60"/>
      <c r="V306" s="26">
        <f>+V304/V303*100</f>
        <v>100</v>
      </c>
      <c r="W306" s="26">
        <f>+W304/W303*100</f>
        <v>99.99748971157445</v>
      </c>
      <c r="X306" s="26"/>
      <c r="Y306" s="26"/>
      <c r="Z306" s="1"/>
    </row>
    <row r="307" spans="1:26" ht="23.25">
      <c r="A307" s="1"/>
      <c r="B307" s="86"/>
      <c r="C307" s="87"/>
      <c r="D307" s="87"/>
      <c r="E307" s="87"/>
      <c r="F307" s="87"/>
      <c r="G307" s="87"/>
      <c r="H307" s="87"/>
      <c r="I307" s="54"/>
      <c r="J307" s="54"/>
      <c r="K307" s="55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1"/>
    </row>
    <row r="308" spans="1:26" ht="23.25">
      <c r="A308" s="1"/>
      <c r="B308" s="86"/>
      <c r="C308" s="86"/>
      <c r="D308" s="86"/>
      <c r="E308" s="86"/>
      <c r="F308" s="86"/>
      <c r="G308" s="86" t="s">
        <v>56</v>
      </c>
      <c r="H308" s="86"/>
      <c r="I308" s="53"/>
      <c r="J308" s="54" t="s">
        <v>146</v>
      </c>
      <c r="K308" s="55"/>
      <c r="L308" s="60"/>
      <c r="M308" s="26"/>
      <c r="N308" s="60"/>
      <c r="O308" s="60"/>
      <c r="P308" s="26"/>
      <c r="Q308" s="26"/>
      <c r="R308" s="26"/>
      <c r="S308" s="60"/>
      <c r="T308" s="60"/>
      <c r="U308" s="60"/>
      <c r="V308" s="26"/>
      <c r="W308" s="26"/>
      <c r="X308" s="26"/>
      <c r="Y308" s="26"/>
      <c r="Z308" s="1"/>
    </row>
    <row r="309" spans="1:26" ht="23.25">
      <c r="A309" s="1"/>
      <c r="B309" s="86"/>
      <c r="C309" s="86"/>
      <c r="D309" s="86"/>
      <c r="E309" s="86"/>
      <c r="F309" s="86"/>
      <c r="G309" s="86"/>
      <c r="H309" s="86"/>
      <c r="I309" s="53"/>
      <c r="J309" s="58" t="s">
        <v>131</v>
      </c>
      <c r="K309" s="55"/>
      <c r="L309" s="60">
        <f>SUM(L324,L331,L338,L345,L352,L359,L374)</f>
        <v>4825278.5</v>
      </c>
      <c r="M309" s="26">
        <f>SUM(M324,M331,M338,M345,M352,M359,M374)</f>
        <v>1167377.3</v>
      </c>
      <c r="N309" s="60">
        <f>SUM(N324,N331,N338,N345,N352,N359,N374)</f>
        <v>445833.6</v>
      </c>
      <c r="O309" s="60">
        <f>SUM(O324,O331,O338,O345,O352,O359,O374)</f>
        <v>0</v>
      </c>
      <c r="P309" s="26">
        <f>SUM(P324,P331,P338,P345,P352,P359,P374)</f>
        <v>14723.5</v>
      </c>
      <c r="Q309" s="26">
        <f>SUM(L309:P309)</f>
        <v>6453212.899999999</v>
      </c>
      <c r="R309" s="26"/>
      <c r="S309" s="60">
        <f>SUM(S324,S331,S338,S345,S352,S359,S374)</f>
        <v>96741</v>
      </c>
      <c r="T309" s="60">
        <f>SUM(T324,T331,T338,T345,T352,T359,T374)</f>
        <v>0</v>
      </c>
      <c r="U309" s="60"/>
      <c r="V309" s="26">
        <f>SUM(R309:U309)</f>
        <v>96741</v>
      </c>
      <c r="W309" s="26">
        <f>SUM(V309,Q309)</f>
        <v>6549953.899999999</v>
      </c>
      <c r="X309" s="26">
        <f>SUM(Q309/W309*100)</f>
        <v>98.52302777276036</v>
      </c>
      <c r="Y309" s="26">
        <f>SUM(V309/W309*100)</f>
        <v>1.4769722272396453</v>
      </c>
      <c r="Z309" s="1"/>
    </row>
    <row r="310" spans="1:26" ht="23.25">
      <c r="A310" s="1"/>
      <c r="B310" s="86"/>
      <c r="C310" s="86"/>
      <c r="D310" s="86"/>
      <c r="E310" s="86"/>
      <c r="F310" s="86"/>
      <c r="G310" s="86"/>
      <c r="H310" s="86"/>
      <c r="I310" s="53"/>
      <c r="J310" s="58" t="s">
        <v>132</v>
      </c>
      <c r="K310" s="55"/>
      <c r="L310" s="60">
        <f aca="true" t="shared" si="33" ref="L310:P311">SUM(L325,L332,L339,L346,L353,L368,L375)</f>
        <v>4843304.399999999</v>
      </c>
      <c r="M310" s="26">
        <f t="shared" si="33"/>
        <v>1010640.9</v>
      </c>
      <c r="N310" s="60">
        <f t="shared" si="33"/>
        <v>589759.7</v>
      </c>
      <c r="O310" s="60">
        <f t="shared" si="33"/>
        <v>0</v>
      </c>
      <c r="P310" s="26">
        <f t="shared" si="33"/>
        <v>11348.400000000001</v>
      </c>
      <c r="Q310" s="26">
        <f>SUM(L310:P310)</f>
        <v>6455053.4</v>
      </c>
      <c r="R310" s="26"/>
      <c r="S310" s="60">
        <f>SUM(S325,S332,S339,S346,S353,S368,S375)</f>
        <v>66109.6</v>
      </c>
      <c r="T310" s="60">
        <f>SUM(T325,T332,T339,T346,T353,T368,T375)</f>
        <v>0</v>
      </c>
      <c r="U310" s="60"/>
      <c r="V310" s="26">
        <f>SUM(R310:U310)</f>
        <v>66109.6</v>
      </c>
      <c r="W310" s="26">
        <f>SUM(V310,Q310)</f>
        <v>6521163</v>
      </c>
      <c r="X310" s="26">
        <f>SUM(Q310/W310*100)</f>
        <v>98.98622991021693</v>
      </c>
      <c r="Y310" s="26">
        <f>SUM(V310/W310*100)</f>
        <v>1.0137700897830648</v>
      </c>
      <c r="Z310" s="1"/>
    </row>
    <row r="311" spans="1:26" ht="23.25">
      <c r="A311" s="1"/>
      <c r="B311" s="86"/>
      <c r="C311" s="86"/>
      <c r="D311" s="86"/>
      <c r="E311" s="86"/>
      <c r="F311" s="86"/>
      <c r="G311" s="86"/>
      <c r="H311" s="86"/>
      <c r="I311" s="53"/>
      <c r="J311" s="58" t="s">
        <v>133</v>
      </c>
      <c r="K311" s="55"/>
      <c r="L311" s="60">
        <f t="shared" si="33"/>
        <v>4843304.399999999</v>
      </c>
      <c r="M311" s="26">
        <f t="shared" si="33"/>
        <v>1010640.9</v>
      </c>
      <c r="N311" s="60">
        <f t="shared" si="33"/>
        <v>589759.7</v>
      </c>
      <c r="O311" s="60">
        <f t="shared" si="33"/>
        <v>0</v>
      </c>
      <c r="P311" s="26">
        <f t="shared" si="33"/>
        <v>11184.7</v>
      </c>
      <c r="Q311" s="26">
        <f>SUM(L311:P311)</f>
        <v>6454889.7</v>
      </c>
      <c r="R311" s="26"/>
      <c r="S311" s="60">
        <f>SUM(S326,S333,S340,S347,S354,S369,S376)</f>
        <v>66109.6</v>
      </c>
      <c r="T311" s="60">
        <f>SUM(T326,T333,T340,T347,T354,T369,T376)</f>
        <v>0</v>
      </c>
      <c r="U311" s="60"/>
      <c r="V311" s="26">
        <f>SUM(R311:U311)</f>
        <v>66109.6</v>
      </c>
      <c r="W311" s="26">
        <f>SUM(V311,Q311)</f>
        <v>6520999.3</v>
      </c>
      <c r="X311" s="26">
        <f>SUM(Q311/W311*100)</f>
        <v>98.98620446102487</v>
      </c>
      <c r="Y311" s="26">
        <f>SUM(V311/W311*100)</f>
        <v>1.0137955389751385</v>
      </c>
      <c r="Z311" s="1"/>
    </row>
    <row r="312" spans="1:26" ht="23.25">
      <c r="A312" s="1"/>
      <c r="B312" s="86"/>
      <c r="C312" s="86"/>
      <c r="D312" s="86"/>
      <c r="E312" s="86"/>
      <c r="F312" s="86"/>
      <c r="G312" s="86"/>
      <c r="H312" s="86"/>
      <c r="I312" s="53"/>
      <c r="J312" s="54" t="s">
        <v>134</v>
      </c>
      <c r="K312" s="55"/>
      <c r="L312" s="60">
        <f>+L311/L309*100</f>
        <v>100.37357221971746</v>
      </c>
      <c r="M312" s="26">
        <f>+M311/M309*100</f>
        <v>86.5736296225736</v>
      </c>
      <c r="N312" s="60">
        <f>+N311/N309*100</f>
        <v>132.28247041048496</v>
      </c>
      <c r="O312" s="60"/>
      <c r="P312" s="26">
        <f>+P311/P309*100</f>
        <v>75.96495398512583</v>
      </c>
      <c r="Q312" s="26">
        <f>+Q311/Q309*100</f>
        <v>100.02598395599192</v>
      </c>
      <c r="R312" s="26"/>
      <c r="S312" s="60">
        <f>+S311/S309*100</f>
        <v>68.33669281897025</v>
      </c>
      <c r="T312" s="60"/>
      <c r="U312" s="60"/>
      <c r="V312" s="26">
        <f>+V311/V309*100</f>
        <v>68.33669281897025</v>
      </c>
      <c r="W312" s="26">
        <f>+W311/W309*100</f>
        <v>99.55794192688899</v>
      </c>
      <c r="X312" s="26"/>
      <c r="Y312" s="26"/>
      <c r="Z312" s="1"/>
    </row>
    <row r="313" spans="1:26" ht="23.25">
      <c r="A313" s="1"/>
      <c r="B313" s="86"/>
      <c r="C313" s="87"/>
      <c r="D313" s="87"/>
      <c r="E313" s="87"/>
      <c r="F313" s="87"/>
      <c r="G313" s="87"/>
      <c r="H313" s="87"/>
      <c r="I313" s="54"/>
      <c r="J313" s="54" t="s">
        <v>135</v>
      </c>
      <c r="K313" s="55"/>
      <c r="L313" s="25">
        <f>+L311/L310*100</f>
        <v>100</v>
      </c>
      <c r="M313" s="26">
        <f>+M311/M310*100</f>
        <v>100</v>
      </c>
      <c r="N313" s="27">
        <f>+N311/N310*100</f>
        <v>100</v>
      </c>
      <c r="O313" s="56"/>
      <c r="P313" s="30">
        <f>+P311/P310*100</f>
        <v>98.55750590391597</v>
      </c>
      <c r="Q313" s="30">
        <f>+Q311/Q310*100</f>
        <v>99.9974640023892</v>
      </c>
      <c r="R313" s="26"/>
      <c r="S313" s="27">
        <f>+S311/S310*100</f>
        <v>100</v>
      </c>
      <c r="T313" s="25"/>
      <c r="U313" s="57"/>
      <c r="V313" s="30">
        <f>+V311/V310*100</f>
        <v>100</v>
      </c>
      <c r="W313" s="30">
        <f>+W311/W310*100</f>
        <v>99.99748971157445</v>
      </c>
      <c r="X313" s="30"/>
      <c r="Y313" s="26"/>
      <c r="Z313" s="1"/>
    </row>
    <row r="314" spans="1:26" ht="23.25">
      <c r="A314" s="1"/>
      <c r="B314" s="86"/>
      <c r="C314" s="87"/>
      <c r="D314" s="87"/>
      <c r="E314" s="87"/>
      <c r="F314" s="87"/>
      <c r="G314" s="87"/>
      <c r="H314" s="87"/>
      <c r="I314" s="54"/>
      <c r="J314" s="54"/>
      <c r="K314" s="55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1"/>
    </row>
    <row r="315" spans="1:26" ht="23.25">
      <c r="A315" s="1"/>
      <c r="B315" s="70"/>
      <c r="C315" s="70"/>
      <c r="D315" s="70"/>
      <c r="E315" s="70"/>
      <c r="F315" s="70"/>
      <c r="G315" s="70"/>
      <c r="H315" s="70"/>
      <c r="I315" s="64"/>
      <c r="J315" s="65"/>
      <c r="K315" s="66"/>
      <c r="L315" s="67"/>
      <c r="M315" s="68"/>
      <c r="N315" s="67"/>
      <c r="O315" s="67"/>
      <c r="P315" s="68"/>
      <c r="Q315" s="68"/>
      <c r="R315" s="68"/>
      <c r="S315" s="67"/>
      <c r="T315" s="67"/>
      <c r="U315" s="67"/>
      <c r="V315" s="68"/>
      <c r="W315" s="68"/>
      <c r="X315" s="68"/>
      <c r="Y315" s="68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5"/>
      <c r="W317" s="5"/>
      <c r="X317" s="5"/>
      <c r="Y317" s="5" t="s">
        <v>181</v>
      </c>
      <c r="Z317" s="1"/>
    </row>
    <row r="318" spans="1:26" ht="23.25">
      <c r="A318" s="1"/>
      <c r="B318" s="9" t="s">
        <v>3</v>
      </c>
      <c r="C318" s="10"/>
      <c r="D318" s="10"/>
      <c r="E318" s="10"/>
      <c r="F318" s="10"/>
      <c r="G318" s="10"/>
      <c r="H318" s="11"/>
      <c r="I318" s="12"/>
      <c r="J318" s="13"/>
      <c r="K318" s="14"/>
      <c r="L318" s="15" t="s">
        <v>4</v>
      </c>
      <c r="M318" s="15"/>
      <c r="N318" s="15"/>
      <c r="O318" s="15"/>
      <c r="P318" s="15"/>
      <c r="Q318" s="15"/>
      <c r="R318" s="16" t="s">
        <v>5</v>
      </c>
      <c r="S318" s="15"/>
      <c r="T318" s="15"/>
      <c r="U318" s="15"/>
      <c r="V318" s="17"/>
      <c r="W318" s="15" t="s">
        <v>6</v>
      </c>
      <c r="X318" s="15"/>
      <c r="Y318" s="18"/>
      <c r="Z318" s="1"/>
    </row>
    <row r="319" spans="1:26" ht="23.25">
      <c r="A319" s="1"/>
      <c r="B319" s="19" t="s">
        <v>7</v>
      </c>
      <c r="C319" s="20"/>
      <c r="D319" s="20"/>
      <c r="E319" s="20"/>
      <c r="F319" s="20"/>
      <c r="G319" s="20"/>
      <c r="H319" s="21"/>
      <c r="I319" s="22"/>
      <c r="J319" s="23"/>
      <c r="K319" s="24"/>
      <c r="L319" s="25"/>
      <c r="M319" s="26"/>
      <c r="N319" s="27"/>
      <c r="O319" s="28" t="s">
        <v>8</v>
      </c>
      <c r="P319" s="29"/>
      <c r="Q319" s="30"/>
      <c r="R319" s="31" t="s">
        <v>8</v>
      </c>
      <c r="S319" s="32" t="s">
        <v>9</v>
      </c>
      <c r="T319" s="25"/>
      <c r="U319" s="33" t="s">
        <v>10</v>
      </c>
      <c r="V319" s="30"/>
      <c r="W319" s="30"/>
      <c r="X319" s="34" t="s">
        <v>11</v>
      </c>
      <c r="Y319" s="35"/>
      <c r="Z319" s="1"/>
    </row>
    <row r="320" spans="1:26" ht="23.25">
      <c r="A320" s="1"/>
      <c r="B320" s="36"/>
      <c r="C320" s="37"/>
      <c r="D320" s="37"/>
      <c r="E320" s="37"/>
      <c r="F320" s="38"/>
      <c r="G320" s="37"/>
      <c r="H320" s="36"/>
      <c r="I320" s="22"/>
      <c r="J320" s="2" t="s">
        <v>12</v>
      </c>
      <c r="K320" s="24"/>
      <c r="L320" s="39" t="s">
        <v>13</v>
      </c>
      <c r="M320" s="40" t="s">
        <v>14</v>
      </c>
      <c r="N320" s="32" t="s">
        <v>13</v>
      </c>
      <c r="O320" s="39" t="s">
        <v>15</v>
      </c>
      <c r="P320" s="29" t="s">
        <v>16</v>
      </c>
      <c r="Q320" s="26"/>
      <c r="R320" s="41" t="s">
        <v>15</v>
      </c>
      <c r="S320" s="40" t="s">
        <v>17</v>
      </c>
      <c r="T320" s="39" t="s">
        <v>18</v>
      </c>
      <c r="U320" s="33" t="s">
        <v>19</v>
      </c>
      <c r="V320" s="30"/>
      <c r="W320" s="30"/>
      <c r="X320" s="30"/>
      <c r="Y320" s="40"/>
      <c r="Z320" s="1"/>
    </row>
    <row r="321" spans="1:26" ht="23.25">
      <c r="A321" s="1"/>
      <c r="B321" s="36" t="s">
        <v>20</v>
      </c>
      <c r="C321" s="36" t="s">
        <v>21</v>
      </c>
      <c r="D321" s="36" t="s">
        <v>22</v>
      </c>
      <c r="E321" s="36" t="s">
        <v>23</v>
      </c>
      <c r="F321" s="36" t="s">
        <v>24</v>
      </c>
      <c r="G321" s="36" t="s">
        <v>25</v>
      </c>
      <c r="H321" s="36" t="s">
        <v>26</v>
      </c>
      <c r="I321" s="22"/>
      <c r="J321" s="42"/>
      <c r="K321" s="24"/>
      <c r="L321" s="39" t="s">
        <v>27</v>
      </c>
      <c r="M321" s="40" t="s">
        <v>28</v>
      </c>
      <c r="N321" s="32" t="s">
        <v>29</v>
      </c>
      <c r="O321" s="39" t="s">
        <v>30</v>
      </c>
      <c r="P321" s="29" t="s">
        <v>31</v>
      </c>
      <c r="Q321" s="40" t="s">
        <v>32</v>
      </c>
      <c r="R321" s="41" t="s">
        <v>30</v>
      </c>
      <c r="S321" s="40" t="s">
        <v>33</v>
      </c>
      <c r="T321" s="39" t="s">
        <v>34</v>
      </c>
      <c r="U321" s="33" t="s">
        <v>35</v>
      </c>
      <c r="V321" s="29" t="s">
        <v>32</v>
      </c>
      <c r="W321" s="29" t="s">
        <v>36</v>
      </c>
      <c r="X321" s="29" t="s">
        <v>37</v>
      </c>
      <c r="Y321" s="40" t="s">
        <v>38</v>
      </c>
      <c r="Z321" s="1"/>
    </row>
    <row r="322" spans="1:26" ht="23.25">
      <c r="A322" s="1"/>
      <c r="B322" s="43"/>
      <c r="C322" s="43"/>
      <c r="D322" s="43"/>
      <c r="E322" s="43"/>
      <c r="F322" s="43"/>
      <c r="G322" s="43"/>
      <c r="H322" s="43"/>
      <c r="I322" s="44"/>
      <c r="J322" s="45"/>
      <c r="K322" s="46"/>
      <c r="L322" s="47"/>
      <c r="M322" s="48"/>
      <c r="N322" s="49"/>
      <c r="O322" s="47"/>
      <c r="P322" s="50"/>
      <c r="Q322" s="50"/>
      <c r="R322" s="48"/>
      <c r="S322" s="48"/>
      <c r="T322" s="47"/>
      <c r="U322" s="51"/>
      <c r="V322" s="50"/>
      <c r="W322" s="50"/>
      <c r="X322" s="50"/>
      <c r="Y322" s="48"/>
      <c r="Z322" s="1"/>
    </row>
    <row r="323" spans="1:26" ht="23.25">
      <c r="A323" s="1"/>
      <c r="B323" s="85" t="s">
        <v>46</v>
      </c>
      <c r="C323" s="85"/>
      <c r="D323" s="85"/>
      <c r="E323" s="85" t="s">
        <v>94</v>
      </c>
      <c r="F323" s="85" t="s">
        <v>82</v>
      </c>
      <c r="G323" s="85" t="s">
        <v>56</v>
      </c>
      <c r="H323" s="85" t="s">
        <v>69</v>
      </c>
      <c r="I323" s="53"/>
      <c r="J323" s="58" t="s">
        <v>84</v>
      </c>
      <c r="K323" s="59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26"/>
      <c r="W323" s="26"/>
      <c r="X323" s="26"/>
      <c r="Y323" s="26"/>
      <c r="Z323" s="1"/>
    </row>
    <row r="324" spans="1:26" ht="23.25">
      <c r="A324" s="1"/>
      <c r="B324" s="85"/>
      <c r="C324" s="85"/>
      <c r="D324" s="85"/>
      <c r="E324" s="85"/>
      <c r="F324" s="85"/>
      <c r="G324" s="85"/>
      <c r="H324" s="85"/>
      <c r="I324" s="53"/>
      <c r="J324" s="58" t="s">
        <v>131</v>
      </c>
      <c r="K324" s="55"/>
      <c r="L324" s="60"/>
      <c r="M324" s="60">
        <v>21201.1</v>
      </c>
      <c r="N324" s="60">
        <v>228516.4</v>
      </c>
      <c r="O324" s="60"/>
      <c r="P324" s="60"/>
      <c r="Q324" s="26">
        <f>SUM(L324:P324)</f>
        <v>249717.5</v>
      </c>
      <c r="R324" s="60"/>
      <c r="S324" s="60">
        <v>43741</v>
      </c>
      <c r="T324" s="60"/>
      <c r="U324" s="60"/>
      <c r="V324" s="26">
        <f>SUM(R324:U324)</f>
        <v>43741</v>
      </c>
      <c r="W324" s="26">
        <f>SUM(V324,Q324)</f>
        <v>293458.5</v>
      </c>
      <c r="X324" s="26">
        <f>SUM(Q324/W324*100)</f>
        <v>85.09465563273852</v>
      </c>
      <c r="Y324" s="26">
        <f>SUM(V324/W324*100)</f>
        <v>14.905344367261469</v>
      </c>
      <c r="Z324" s="1"/>
    </row>
    <row r="325" spans="1:26" ht="23.25">
      <c r="A325" s="1"/>
      <c r="B325" s="85"/>
      <c r="C325" s="85"/>
      <c r="D325" s="85"/>
      <c r="E325" s="85"/>
      <c r="F325" s="85"/>
      <c r="G325" s="85"/>
      <c r="H325" s="85"/>
      <c r="I325" s="53"/>
      <c r="J325" s="58" t="s">
        <v>132</v>
      </c>
      <c r="K325" s="55"/>
      <c r="L325" s="60"/>
      <c r="M325" s="26">
        <v>3161</v>
      </c>
      <c r="N325" s="60">
        <v>97515.8</v>
      </c>
      <c r="O325" s="60"/>
      <c r="P325" s="26"/>
      <c r="Q325" s="26">
        <f>SUM(L325:P325)</f>
        <v>100676.8</v>
      </c>
      <c r="R325" s="26"/>
      <c r="S325" s="60">
        <v>1643.9</v>
      </c>
      <c r="T325" s="60"/>
      <c r="U325" s="60"/>
      <c r="V325" s="26">
        <f>SUM(R325:U325)</f>
        <v>1643.9</v>
      </c>
      <c r="W325" s="26">
        <f>SUM(V325,Q325)</f>
        <v>102320.7</v>
      </c>
      <c r="X325" s="26">
        <f>SUM(Q325/W325*100)</f>
        <v>98.39338472078475</v>
      </c>
      <c r="Y325" s="26">
        <f>SUM(V325/W325*100)</f>
        <v>1.6066152792152517</v>
      </c>
      <c r="Z325" s="1"/>
    </row>
    <row r="326" spans="1:26" ht="23.25">
      <c r="A326" s="1"/>
      <c r="B326" s="85"/>
      <c r="C326" s="85"/>
      <c r="D326" s="85"/>
      <c r="E326" s="85"/>
      <c r="F326" s="85"/>
      <c r="G326" s="85"/>
      <c r="H326" s="85"/>
      <c r="I326" s="53"/>
      <c r="J326" s="58" t="s">
        <v>133</v>
      </c>
      <c r="K326" s="55"/>
      <c r="L326" s="60"/>
      <c r="M326" s="26">
        <v>3161</v>
      </c>
      <c r="N326" s="60">
        <v>97515.8</v>
      </c>
      <c r="O326" s="60"/>
      <c r="P326" s="26"/>
      <c r="Q326" s="26">
        <f>SUM(L326:P326)</f>
        <v>100676.8</v>
      </c>
      <c r="R326" s="26"/>
      <c r="S326" s="60">
        <v>1643.9</v>
      </c>
      <c r="T326" s="60"/>
      <c r="U326" s="60"/>
      <c r="V326" s="26">
        <f>SUM(R326:U326)</f>
        <v>1643.9</v>
      </c>
      <c r="W326" s="26">
        <f>SUM(V326,Q326)</f>
        <v>102320.7</v>
      </c>
      <c r="X326" s="26">
        <f>SUM(Q326/W326*100)</f>
        <v>98.39338472078475</v>
      </c>
      <c r="Y326" s="26">
        <f>SUM(V326/W326*100)</f>
        <v>1.6066152792152517</v>
      </c>
      <c r="Z326" s="1"/>
    </row>
    <row r="327" spans="1:26" ht="23.25">
      <c r="A327" s="1"/>
      <c r="B327" s="85"/>
      <c r="C327" s="85"/>
      <c r="D327" s="85"/>
      <c r="E327" s="85"/>
      <c r="F327" s="85"/>
      <c r="G327" s="85"/>
      <c r="H327" s="85"/>
      <c r="I327" s="53"/>
      <c r="J327" s="54" t="s">
        <v>134</v>
      </c>
      <c r="K327" s="55"/>
      <c r="L327" s="60"/>
      <c r="M327" s="26">
        <f>+M326/M324*100</f>
        <v>14.909603746975394</v>
      </c>
      <c r="N327" s="60">
        <f>+N326/N324*100</f>
        <v>42.67343612974824</v>
      </c>
      <c r="O327" s="60"/>
      <c r="P327" s="26"/>
      <c r="Q327" s="26">
        <f>+Q326/Q324*100</f>
        <v>40.316277393454605</v>
      </c>
      <c r="R327" s="26"/>
      <c r="S327" s="60">
        <f>+S326/S324*100</f>
        <v>3.7582588418188885</v>
      </c>
      <c r="T327" s="60"/>
      <c r="U327" s="60"/>
      <c r="V327" s="26">
        <f>+V326/V324*100</f>
        <v>3.7582588418188885</v>
      </c>
      <c r="W327" s="26">
        <f>+W326/W324*100</f>
        <v>34.86717883448597</v>
      </c>
      <c r="X327" s="26"/>
      <c r="Y327" s="26"/>
      <c r="Z327" s="1"/>
    </row>
    <row r="328" spans="1:26" ht="23.25">
      <c r="A328" s="1"/>
      <c r="B328" s="85"/>
      <c r="C328" s="85"/>
      <c r="D328" s="85"/>
      <c r="E328" s="85"/>
      <c r="F328" s="85"/>
      <c r="G328" s="85"/>
      <c r="H328" s="85"/>
      <c r="I328" s="53"/>
      <c r="J328" s="54" t="s">
        <v>135</v>
      </c>
      <c r="K328" s="55"/>
      <c r="L328" s="60"/>
      <c r="M328" s="26">
        <f>+M326/M325*100</f>
        <v>100</v>
      </c>
      <c r="N328" s="60">
        <f>+N326/N325*100</f>
        <v>100</v>
      </c>
      <c r="O328" s="60"/>
      <c r="P328" s="26"/>
      <c r="Q328" s="26">
        <f>+Q326/Q325*100</f>
        <v>100</v>
      </c>
      <c r="R328" s="26"/>
      <c r="S328" s="60">
        <f>+S326/S325*100</f>
        <v>100</v>
      </c>
      <c r="T328" s="60"/>
      <c r="U328" s="60"/>
      <c r="V328" s="26">
        <f>+V326/V325*100</f>
        <v>100</v>
      </c>
      <c r="W328" s="26">
        <f>+W326/W325*100</f>
        <v>100</v>
      </c>
      <c r="X328" s="26"/>
      <c r="Y328" s="26"/>
      <c r="Z328" s="1"/>
    </row>
    <row r="329" spans="1:26" ht="23.25">
      <c r="A329" s="1"/>
      <c r="B329" s="85"/>
      <c r="C329" s="85"/>
      <c r="D329" s="85"/>
      <c r="E329" s="85"/>
      <c r="F329" s="85"/>
      <c r="G329" s="85"/>
      <c r="H329" s="85"/>
      <c r="I329" s="53"/>
      <c r="J329" s="54"/>
      <c r="K329" s="55"/>
      <c r="L329" s="60"/>
      <c r="M329" s="26"/>
      <c r="N329" s="60"/>
      <c r="O329" s="60"/>
      <c r="P329" s="26"/>
      <c r="Q329" s="26"/>
      <c r="R329" s="26"/>
      <c r="S329" s="60"/>
      <c r="T329" s="60"/>
      <c r="U329" s="60"/>
      <c r="V329" s="26"/>
      <c r="W329" s="26"/>
      <c r="X329" s="26"/>
      <c r="Y329" s="26"/>
      <c r="Z329" s="1"/>
    </row>
    <row r="330" spans="1:26" ht="23.25">
      <c r="A330" s="1"/>
      <c r="B330" s="85"/>
      <c r="C330" s="85"/>
      <c r="D330" s="85"/>
      <c r="E330" s="85"/>
      <c r="F330" s="85"/>
      <c r="G330" s="85"/>
      <c r="H330" s="85" t="s">
        <v>95</v>
      </c>
      <c r="I330" s="53"/>
      <c r="J330" s="54" t="s">
        <v>96</v>
      </c>
      <c r="K330" s="55"/>
      <c r="L330" s="60"/>
      <c r="M330" s="26"/>
      <c r="N330" s="60"/>
      <c r="O330" s="60"/>
      <c r="P330" s="26"/>
      <c r="Q330" s="26"/>
      <c r="R330" s="26"/>
      <c r="S330" s="60"/>
      <c r="T330" s="60"/>
      <c r="U330" s="60"/>
      <c r="V330" s="26"/>
      <c r="W330" s="26"/>
      <c r="X330" s="26"/>
      <c r="Y330" s="26"/>
      <c r="Z330" s="1"/>
    </row>
    <row r="331" spans="1:26" ht="23.25">
      <c r="A331" s="1"/>
      <c r="B331" s="85"/>
      <c r="C331" s="85"/>
      <c r="D331" s="85"/>
      <c r="E331" s="85"/>
      <c r="F331" s="85"/>
      <c r="G331" s="85"/>
      <c r="H331" s="85"/>
      <c r="I331" s="53"/>
      <c r="J331" s="58" t="s">
        <v>131</v>
      </c>
      <c r="K331" s="55"/>
      <c r="L331" s="60">
        <v>965300.2</v>
      </c>
      <c r="M331" s="26">
        <v>81770.9</v>
      </c>
      <c r="N331" s="60">
        <v>13404.7</v>
      </c>
      <c r="O331" s="60"/>
      <c r="P331" s="26"/>
      <c r="Q331" s="26">
        <f>SUM(L331:P331)</f>
        <v>1060475.8</v>
      </c>
      <c r="R331" s="26"/>
      <c r="S331" s="60"/>
      <c r="T331" s="60"/>
      <c r="U331" s="60"/>
      <c r="V331" s="26">
        <f>SUM(R331:U331)</f>
        <v>0</v>
      </c>
      <c r="W331" s="26">
        <f>SUM(V331,Q331)</f>
        <v>1060475.8</v>
      </c>
      <c r="X331" s="26">
        <f>SUM(Q331/W331*100)</f>
        <v>100</v>
      </c>
      <c r="Y331" s="26">
        <f>SUM(V331/W331*100)</f>
        <v>0</v>
      </c>
      <c r="Z331" s="1"/>
    </row>
    <row r="332" spans="1:26" ht="23.25">
      <c r="A332" s="1"/>
      <c r="B332" s="85"/>
      <c r="C332" s="85"/>
      <c r="D332" s="85"/>
      <c r="E332" s="85"/>
      <c r="F332" s="85"/>
      <c r="G332" s="85"/>
      <c r="H332" s="85"/>
      <c r="I332" s="53"/>
      <c r="J332" s="58" t="s">
        <v>132</v>
      </c>
      <c r="K332" s="55"/>
      <c r="L332" s="60">
        <v>350116.8</v>
      </c>
      <c r="M332" s="26">
        <v>36500.4</v>
      </c>
      <c r="N332" s="60">
        <v>5235.3</v>
      </c>
      <c r="O332" s="60"/>
      <c r="P332" s="26"/>
      <c r="Q332" s="26">
        <f>SUM(L332:P332)</f>
        <v>391852.5</v>
      </c>
      <c r="R332" s="26"/>
      <c r="S332" s="60"/>
      <c r="T332" s="60"/>
      <c r="U332" s="60"/>
      <c r="V332" s="26">
        <f>SUM(R332:U332)</f>
        <v>0</v>
      </c>
      <c r="W332" s="26">
        <f>SUM(V332,Q332)</f>
        <v>391852.5</v>
      </c>
      <c r="X332" s="26">
        <f>SUM(Q332/W332*100)</f>
        <v>100</v>
      </c>
      <c r="Y332" s="26">
        <f>SUM(V332/W332*100)</f>
        <v>0</v>
      </c>
      <c r="Z332" s="1"/>
    </row>
    <row r="333" spans="1:26" ht="23.25">
      <c r="A333" s="1"/>
      <c r="B333" s="85"/>
      <c r="C333" s="85"/>
      <c r="D333" s="85"/>
      <c r="E333" s="85"/>
      <c r="F333" s="85"/>
      <c r="G333" s="85"/>
      <c r="H333" s="85"/>
      <c r="I333" s="53"/>
      <c r="J333" s="58" t="s">
        <v>133</v>
      </c>
      <c r="K333" s="55"/>
      <c r="L333" s="60">
        <v>350116.8</v>
      </c>
      <c r="M333" s="26">
        <v>36500.4</v>
      </c>
      <c r="N333" s="60">
        <v>5235.3</v>
      </c>
      <c r="O333" s="60"/>
      <c r="P333" s="26"/>
      <c r="Q333" s="26">
        <f>SUM(L333:P333)</f>
        <v>391852.5</v>
      </c>
      <c r="R333" s="26"/>
      <c r="S333" s="60"/>
      <c r="T333" s="60"/>
      <c r="U333" s="60"/>
      <c r="V333" s="26">
        <f>SUM(R333:U333)</f>
        <v>0</v>
      </c>
      <c r="W333" s="26">
        <f>SUM(V333,Q333)</f>
        <v>391852.5</v>
      </c>
      <c r="X333" s="26">
        <f>SUM(Q333/W333*100)</f>
        <v>100</v>
      </c>
      <c r="Y333" s="26">
        <f>SUM(V333/W333*100)</f>
        <v>0</v>
      </c>
      <c r="Z333" s="1"/>
    </row>
    <row r="334" spans="1:26" ht="23.25">
      <c r="A334" s="1"/>
      <c r="B334" s="85"/>
      <c r="C334" s="85"/>
      <c r="D334" s="85"/>
      <c r="E334" s="85"/>
      <c r="F334" s="85"/>
      <c r="G334" s="85"/>
      <c r="H334" s="85"/>
      <c r="I334" s="53"/>
      <c r="J334" s="54" t="s">
        <v>134</v>
      </c>
      <c r="K334" s="55"/>
      <c r="L334" s="60">
        <f>+L333/L331*100</f>
        <v>36.27025043608196</v>
      </c>
      <c r="M334" s="26">
        <f>+M333/M331*100</f>
        <v>44.63739545486231</v>
      </c>
      <c r="N334" s="60">
        <f>+N333/N331*100</f>
        <v>39.05570434250673</v>
      </c>
      <c r="O334" s="60"/>
      <c r="P334" s="26"/>
      <c r="Q334" s="26">
        <f>+Q333/Q331*100</f>
        <v>36.950631028072486</v>
      </c>
      <c r="R334" s="26"/>
      <c r="S334" s="60"/>
      <c r="T334" s="60"/>
      <c r="U334" s="60"/>
      <c r="V334" s="26"/>
      <c r="W334" s="26">
        <f>+W333/W331*100</f>
        <v>36.950631028072486</v>
      </c>
      <c r="X334" s="26"/>
      <c r="Y334" s="26"/>
      <c r="Z334" s="1"/>
    </row>
    <row r="335" spans="1:26" ht="23.25">
      <c r="A335" s="1"/>
      <c r="B335" s="85"/>
      <c r="C335" s="85"/>
      <c r="D335" s="85"/>
      <c r="E335" s="85"/>
      <c r="F335" s="85"/>
      <c r="G335" s="85"/>
      <c r="H335" s="85"/>
      <c r="I335" s="53"/>
      <c r="J335" s="54" t="s">
        <v>135</v>
      </c>
      <c r="K335" s="55"/>
      <c r="L335" s="60">
        <f>+L333/L332*100</f>
        <v>100</v>
      </c>
      <c r="M335" s="26">
        <f>+M333/M332*100</f>
        <v>100</v>
      </c>
      <c r="N335" s="60">
        <f>+N333/N332*100</f>
        <v>100</v>
      </c>
      <c r="O335" s="60"/>
      <c r="P335" s="26"/>
      <c r="Q335" s="26">
        <f>+Q333/Q332*100</f>
        <v>100</v>
      </c>
      <c r="R335" s="26"/>
      <c r="S335" s="60"/>
      <c r="T335" s="60"/>
      <c r="U335" s="60"/>
      <c r="V335" s="26"/>
      <c r="W335" s="26">
        <f>+W333/W332*100</f>
        <v>100</v>
      </c>
      <c r="X335" s="26"/>
      <c r="Y335" s="26"/>
      <c r="Z335" s="1"/>
    </row>
    <row r="336" spans="1:26" ht="23.25">
      <c r="A336" s="1"/>
      <c r="B336" s="86"/>
      <c r="C336" s="87"/>
      <c r="D336" s="87"/>
      <c r="E336" s="87"/>
      <c r="F336" s="87"/>
      <c r="G336" s="87"/>
      <c r="H336" s="87"/>
      <c r="I336" s="54"/>
      <c r="J336" s="54"/>
      <c r="K336" s="55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1"/>
    </row>
    <row r="337" spans="1:26" ht="23.25">
      <c r="A337" s="1"/>
      <c r="B337" s="85"/>
      <c r="C337" s="85"/>
      <c r="D337" s="85"/>
      <c r="E337" s="85"/>
      <c r="F337" s="85"/>
      <c r="G337" s="85"/>
      <c r="H337" s="85" t="s">
        <v>85</v>
      </c>
      <c r="I337" s="53"/>
      <c r="J337" s="54" t="s">
        <v>97</v>
      </c>
      <c r="K337" s="55"/>
      <c r="L337" s="60"/>
      <c r="M337" s="26"/>
      <c r="N337" s="60"/>
      <c r="O337" s="60"/>
      <c r="P337" s="26"/>
      <c r="Q337" s="26"/>
      <c r="R337" s="26"/>
      <c r="S337" s="60"/>
      <c r="T337" s="60"/>
      <c r="U337" s="60"/>
      <c r="V337" s="26"/>
      <c r="W337" s="26"/>
      <c r="X337" s="26"/>
      <c r="Y337" s="26"/>
      <c r="Z337" s="1"/>
    </row>
    <row r="338" spans="1:26" ht="23.25">
      <c r="A338" s="1"/>
      <c r="B338" s="85"/>
      <c r="C338" s="85"/>
      <c r="D338" s="85"/>
      <c r="E338" s="85"/>
      <c r="F338" s="85"/>
      <c r="G338" s="85"/>
      <c r="H338" s="85"/>
      <c r="I338" s="53"/>
      <c r="J338" s="58" t="s">
        <v>131</v>
      </c>
      <c r="K338" s="55"/>
      <c r="L338" s="60">
        <v>3859978.3</v>
      </c>
      <c r="M338" s="26">
        <v>909235.6</v>
      </c>
      <c r="N338" s="60">
        <v>176291.4</v>
      </c>
      <c r="O338" s="60"/>
      <c r="P338" s="26"/>
      <c r="Q338" s="26">
        <f>SUM(L338:P338)</f>
        <v>4945505.3</v>
      </c>
      <c r="R338" s="26"/>
      <c r="S338" s="60"/>
      <c r="T338" s="60"/>
      <c r="U338" s="60"/>
      <c r="V338" s="26">
        <f>SUM(R338:U338)</f>
        <v>0</v>
      </c>
      <c r="W338" s="26">
        <f>SUM(V338,Q338)</f>
        <v>4945505.3</v>
      </c>
      <c r="X338" s="26">
        <f>SUM(Q338/W338*100)</f>
        <v>100</v>
      </c>
      <c r="Y338" s="26">
        <f>SUM(V338/W338*100)</f>
        <v>0</v>
      </c>
      <c r="Z338" s="1"/>
    </row>
    <row r="339" spans="1:26" ht="23.25">
      <c r="A339" s="1"/>
      <c r="B339" s="85"/>
      <c r="C339" s="85"/>
      <c r="D339" s="85"/>
      <c r="E339" s="85"/>
      <c r="F339" s="85"/>
      <c r="G339" s="85"/>
      <c r="H339" s="85"/>
      <c r="I339" s="53"/>
      <c r="J339" s="58" t="s">
        <v>132</v>
      </c>
      <c r="K339" s="55"/>
      <c r="L339" s="60">
        <v>4493187.6</v>
      </c>
      <c r="M339" s="26">
        <v>955686.5</v>
      </c>
      <c r="N339" s="60">
        <v>473283.5</v>
      </c>
      <c r="O339" s="60"/>
      <c r="P339" s="26">
        <v>6514.1</v>
      </c>
      <c r="Q339" s="26">
        <f>SUM(L339:P339)</f>
        <v>5928671.699999999</v>
      </c>
      <c r="R339" s="26"/>
      <c r="S339" s="60">
        <v>49773.5</v>
      </c>
      <c r="T339" s="60"/>
      <c r="U339" s="60"/>
      <c r="V339" s="26">
        <f>SUM(R339:U339)</f>
        <v>49773.5</v>
      </c>
      <c r="W339" s="26">
        <f>SUM(V339,Q339)</f>
        <v>5978445.199999999</v>
      </c>
      <c r="X339" s="26">
        <f>SUM(Q339/W339*100)</f>
        <v>99.1674507612782</v>
      </c>
      <c r="Y339" s="26">
        <f>SUM(V339/W339*100)</f>
        <v>0.8325492387218003</v>
      </c>
      <c r="Z339" s="1"/>
    </row>
    <row r="340" spans="1:26" ht="23.25">
      <c r="A340" s="1"/>
      <c r="B340" s="85"/>
      <c r="C340" s="85"/>
      <c r="D340" s="85"/>
      <c r="E340" s="85"/>
      <c r="F340" s="85"/>
      <c r="G340" s="85"/>
      <c r="H340" s="85"/>
      <c r="I340" s="53"/>
      <c r="J340" s="58" t="s">
        <v>133</v>
      </c>
      <c r="K340" s="55"/>
      <c r="L340" s="60">
        <v>4493187.6</v>
      </c>
      <c r="M340" s="26">
        <v>955686.5</v>
      </c>
      <c r="N340" s="60">
        <v>473283.5</v>
      </c>
      <c r="O340" s="60"/>
      <c r="P340" s="26">
        <v>6350.4</v>
      </c>
      <c r="Q340" s="26">
        <f>SUM(L340:P340)</f>
        <v>5928508</v>
      </c>
      <c r="R340" s="26"/>
      <c r="S340" s="60">
        <v>49773.5</v>
      </c>
      <c r="T340" s="60"/>
      <c r="U340" s="60"/>
      <c r="V340" s="26">
        <f>SUM(R340:U340)</f>
        <v>49773.5</v>
      </c>
      <c r="W340" s="26">
        <f>SUM(V340,Q340)</f>
        <v>5978281.5</v>
      </c>
      <c r="X340" s="26">
        <f>SUM(Q340/W340*100)</f>
        <v>99.1674279640395</v>
      </c>
      <c r="Y340" s="26">
        <f>SUM(V340/W340*100)</f>
        <v>0.8325720359605014</v>
      </c>
      <c r="Z340" s="1"/>
    </row>
    <row r="341" spans="1:26" ht="23.25">
      <c r="A341" s="1"/>
      <c r="B341" s="85"/>
      <c r="C341" s="85"/>
      <c r="D341" s="85"/>
      <c r="E341" s="85"/>
      <c r="F341" s="85"/>
      <c r="G341" s="85"/>
      <c r="H341" s="85"/>
      <c r="I341" s="53"/>
      <c r="J341" s="54" t="s">
        <v>134</v>
      </c>
      <c r="K341" s="55"/>
      <c r="L341" s="60">
        <f>+L340/L338*100</f>
        <v>116.40447823242943</v>
      </c>
      <c r="M341" s="26">
        <f>+M340/M338*100</f>
        <v>105.10878588563844</v>
      </c>
      <c r="N341" s="60">
        <f>+N340/N338*100</f>
        <v>268.4665843030346</v>
      </c>
      <c r="O341" s="60"/>
      <c r="P341" s="26"/>
      <c r="Q341" s="26">
        <f>+Q340/Q338*100</f>
        <v>119.87668883905553</v>
      </c>
      <c r="R341" s="26"/>
      <c r="S341" s="60"/>
      <c r="T341" s="60"/>
      <c r="U341" s="60"/>
      <c r="V341" s="26"/>
      <c r="W341" s="26">
        <f>+W340/W338*100</f>
        <v>120.88312795863348</v>
      </c>
      <c r="X341" s="26"/>
      <c r="Y341" s="26"/>
      <c r="Z341" s="1"/>
    </row>
    <row r="342" spans="1:26" ht="23.25">
      <c r="A342" s="1"/>
      <c r="B342" s="85"/>
      <c r="C342" s="85"/>
      <c r="D342" s="85"/>
      <c r="E342" s="85"/>
      <c r="F342" s="85"/>
      <c r="G342" s="85"/>
      <c r="H342" s="85"/>
      <c r="I342" s="53"/>
      <c r="J342" s="54" t="s">
        <v>135</v>
      </c>
      <c r="K342" s="55"/>
      <c r="L342" s="60">
        <f>+L340/L339*100</f>
        <v>100</v>
      </c>
      <c r="M342" s="26">
        <f>+M340/M339*100</f>
        <v>100</v>
      </c>
      <c r="N342" s="60">
        <f>+N340/N339*100</f>
        <v>100</v>
      </c>
      <c r="O342" s="60"/>
      <c r="P342" s="26">
        <f>+P340/P339*100</f>
        <v>97.486989760673</v>
      </c>
      <c r="Q342" s="26">
        <f>+Q340/Q339*100</f>
        <v>99.9972388418809</v>
      </c>
      <c r="R342" s="26"/>
      <c r="S342" s="60">
        <f>+S340/S339*100</f>
        <v>100</v>
      </c>
      <c r="T342" s="60"/>
      <c r="U342" s="60"/>
      <c r="V342" s="26">
        <f>+V340/V339*100</f>
        <v>100</v>
      </c>
      <c r="W342" s="26">
        <f>+W340/W339*100</f>
        <v>99.99726182988181</v>
      </c>
      <c r="X342" s="26"/>
      <c r="Y342" s="26"/>
      <c r="Z342" s="1"/>
    </row>
    <row r="343" spans="1:26" ht="23.25">
      <c r="A343" s="1"/>
      <c r="B343" s="85"/>
      <c r="C343" s="85"/>
      <c r="D343" s="85"/>
      <c r="E343" s="85"/>
      <c r="F343" s="85"/>
      <c r="G343" s="85"/>
      <c r="H343" s="85"/>
      <c r="I343" s="53"/>
      <c r="J343" s="54"/>
      <c r="K343" s="55"/>
      <c r="L343" s="60"/>
      <c r="M343" s="26"/>
      <c r="N343" s="60"/>
      <c r="O343" s="60"/>
      <c r="P343" s="26"/>
      <c r="Q343" s="26"/>
      <c r="R343" s="26"/>
      <c r="S343" s="60"/>
      <c r="T343" s="60"/>
      <c r="U343" s="60"/>
      <c r="V343" s="26"/>
      <c r="W343" s="26"/>
      <c r="X343" s="26"/>
      <c r="Y343" s="26"/>
      <c r="Z343" s="1"/>
    </row>
    <row r="344" spans="1:26" ht="23.25">
      <c r="A344" s="1"/>
      <c r="B344" s="85"/>
      <c r="C344" s="85"/>
      <c r="D344" s="85"/>
      <c r="E344" s="85"/>
      <c r="F344" s="85"/>
      <c r="G344" s="85"/>
      <c r="H344" s="85" t="s">
        <v>98</v>
      </c>
      <c r="I344" s="53"/>
      <c r="J344" s="54" t="s">
        <v>99</v>
      </c>
      <c r="K344" s="55"/>
      <c r="L344" s="60"/>
      <c r="M344" s="26"/>
      <c r="N344" s="60"/>
      <c r="O344" s="60"/>
      <c r="P344" s="26"/>
      <c r="Q344" s="26"/>
      <c r="R344" s="26"/>
      <c r="S344" s="60"/>
      <c r="T344" s="60"/>
      <c r="U344" s="60"/>
      <c r="V344" s="26"/>
      <c r="W344" s="26"/>
      <c r="X344" s="26"/>
      <c r="Y344" s="26"/>
      <c r="Z344" s="1"/>
    </row>
    <row r="345" spans="1:26" ht="23.25">
      <c r="A345" s="1"/>
      <c r="B345" s="86"/>
      <c r="C345" s="87"/>
      <c r="D345" s="87"/>
      <c r="E345" s="87"/>
      <c r="F345" s="87"/>
      <c r="G345" s="87"/>
      <c r="H345" s="87"/>
      <c r="I345" s="54"/>
      <c r="J345" s="58" t="s">
        <v>131</v>
      </c>
      <c r="K345" s="55"/>
      <c r="L345" s="24"/>
      <c r="M345" s="24">
        <v>12717.7</v>
      </c>
      <c r="N345" s="24">
        <v>1842.5</v>
      </c>
      <c r="O345" s="24"/>
      <c r="P345" s="24">
        <v>14723.5</v>
      </c>
      <c r="Q345" s="24">
        <f>SUM(L345:P345)</f>
        <v>29283.7</v>
      </c>
      <c r="R345" s="24"/>
      <c r="S345" s="24"/>
      <c r="T345" s="24"/>
      <c r="U345" s="24"/>
      <c r="V345" s="24">
        <f>SUM(R345:U345)</f>
        <v>0</v>
      </c>
      <c r="W345" s="24">
        <f>SUM(V345,Q345)</f>
        <v>29283.7</v>
      </c>
      <c r="X345" s="24">
        <f>SUM(Q345/W345*100)</f>
        <v>100</v>
      </c>
      <c r="Y345" s="24">
        <f>SUM(V345/W345*100)</f>
        <v>0</v>
      </c>
      <c r="Z345" s="1"/>
    </row>
    <row r="346" spans="1:26" ht="23.25">
      <c r="A346" s="1"/>
      <c r="B346" s="85"/>
      <c r="C346" s="85"/>
      <c r="D346" s="85"/>
      <c r="E346" s="85"/>
      <c r="F346" s="85"/>
      <c r="G346" s="85"/>
      <c r="H346" s="85"/>
      <c r="I346" s="53"/>
      <c r="J346" s="58" t="s">
        <v>132</v>
      </c>
      <c r="K346" s="55"/>
      <c r="L346" s="60"/>
      <c r="M346" s="26">
        <v>4145.3</v>
      </c>
      <c r="N346" s="60">
        <v>561.2</v>
      </c>
      <c r="O346" s="60"/>
      <c r="P346" s="26">
        <v>4834.3</v>
      </c>
      <c r="Q346" s="26">
        <f>SUM(L346:P346)</f>
        <v>9540.8</v>
      </c>
      <c r="R346" s="26"/>
      <c r="S346" s="60"/>
      <c r="T346" s="60"/>
      <c r="U346" s="60"/>
      <c r="V346" s="26">
        <f>SUM(R346:U346)</f>
        <v>0</v>
      </c>
      <c r="W346" s="26">
        <f>SUM(V346,Q346)</f>
        <v>9540.8</v>
      </c>
      <c r="X346" s="26">
        <f>SUM(Q346/W346*100)</f>
        <v>100</v>
      </c>
      <c r="Y346" s="26">
        <f>SUM(V346/W346*100)</f>
        <v>0</v>
      </c>
      <c r="Z346" s="1"/>
    </row>
    <row r="347" spans="1:26" ht="23.25">
      <c r="A347" s="1"/>
      <c r="B347" s="85"/>
      <c r="C347" s="85"/>
      <c r="D347" s="85"/>
      <c r="E347" s="85"/>
      <c r="F347" s="85"/>
      <c r="G347" s="85"/>
      <c r="H347" s="85"/>
      <c r="I347" s="53"/>
      <c r="J347" s="58" t="s">
        <v>133</v>
      </c>
      <c r="K347" s="55"/>
      <c r="L347" s="60"/>
      <c r="M347" s="26">
        <v>4145.3</v>
      </c>
      <c r="N347" s="60">
        <v>561.2</v>
      </c>
      <c r="O347" s="60"/>
      <c r="P347" s="26">
        <v>4834.3</v>
      </c>
      <c r="Q347" s="26">
        <f>SUM(L347:P347)</f>
        <v>9540.8</v>
      </c>
      <c r="R347" s="26"/>
      <c r="S347" s="60"/>
      <c r="T347" s="60"/>
      <c r="U347" s="60"/>
      <c r="V347" s="26">
        <f>SUM(R347:U347)</f>
        <v>0</v>
      </c>
      <c r="W347" s="26">
        <f>SUM(V347,Q347)</f>
        <v>9540.8</v>
      </c>
      <c r="X347" s="26">
        <f>SUM(Q347/W347*100)</f>
        <v>100</v>
      </c>
      <c r="Y347" s="26">
        <f>SUM(V347/W347*100)</f>
        <v>0</v>
      </c>
      <c r="Z347" s="1"/>
    </row>
    <row r="348" spans="1:26" ht="23.25">
      <c r="A348" s="1"/>
      <c r="B348" s="85"/>
      <c r="C348" s="85"/>
      <c r="D348" s="85"/>
      <c r="E348" s="85"/>
      <c r="F348" s="85"/>
      <c r="G348" s="85"/>
      <c r="H348" s="85"/>
      <c r="I348" s="53"/>
      <c r="J348" s="54" t="s">
        <v>134</v>
      </c>
      <c r="K348" s="55"/>
      <c r="L348" s="60"/>
      <c r="M348" s="26">
        <f>+M347/M345*100</f>
        <v>32.59473017919907</v>
      </c>
      <c r="N348" s="60">
        <f>+N347/N345*100</f>
        <v>30.458616010854822</v>
      </c>
      <c r="O348" s="60"/>
      <c r="P348" s="26">
        <f>+P347/P345*100</f>
        <v>32.83390498183177</v>
      </c>
      <c r="Q348" s="26">
        <f>+Q347/Q345*100</f>
        <v>32.58058237176313</v>
      </c>
      <c r="R348" s="26"/>
      <c r="S348" s="60"/>
      <c r="T348" s="60"/>
      <c r="U348" s="60"/>
      <c r="V348" s="26"/>
      <c r="W348" s="26">
        <f>+W347/W345*100</f>
        <v>32.58058237176313</v>
      </c>
      <c r="X348" s="26"/>
      <c r="Y348" s="26"/>
      <c r="Z348" s="1"/>
    </row>
    <row r="349" spans="1:26" ht="23.25">
      <c r="A349" s="1"/>
      <c r="B349" s="85"/>
      <c r="C349" s="85"/>
      <c r="D349" s="85"/>
      <c r="E349" s="85"/>
      <c r="F349" s="85"/>
      <c r="G349" s="85"/>
      <c r="H349" s="85"/>
      <c r="I349" s="53"/>
      <c r="J349" s="54" t="s">
        <v>135</v>
      </c>
      <c r="K349" s="55"/>
      <c r="L349" s="60"/>
      <c r="M349" s="26">
        <f>+M347/M346*100</f>
        <v>100</v>
      </c>
      <c r="N349" s="60">
        <f>+N347/N346*100</f>
        <v>100</v>
      </c>
      <c r="O349" s="60"/>
      <c r="P349" s="26">
        <f>+P347/P346*100</f>
        <v>100</v>
      </c>
      <c r="Q349" s="26">
        <f>+Q347/Q346*100</f>
        <v>100</v>
      </c>
      <c r="R349" s="26"/>
      <c r="S349" s="60"/>
      <c r="T349" s="60"/>
      <c r="U349" s="60"/>
      <c r="V349" s="26"/>
      <c r="W349" s="26">
        <f>+W347/W346*100</f>
        <v>100</v>
      </c>
      <c r="X349" s="26"/>
      <c r="Y349" s="26"/>
      <c r="Z349" s="1"/>
    </row>
    <row r="350" spans="1:26" ht="23.25">
      <c r="A350" s="1"/>
      <c r="B350" s="86"/>
      <c r="C350" s="86"/>
      <c r="D350" s="86"/>
      <c r="E350" s="86"/>
      <c r="F350" s="86"/>
      <c r="G350" s="86"/>
      <c r="H350" s="86"/>
      <c r="I350" s="53"/>
      <c r="J350" s="54"/>
      <c r="K350" s="55"/>
      <c r="L350" s="60"/>
      <c r="M350" s="26"/>
      <c r="N350" s="60"/>
      <c r="O350" s="60"/>
      <c r="P350" s="26"/>
      <c r="Q350" s="26"/>
      <c r="R350" s="26"/>
      <c r="S350" s="60"/>
      <c r="T350" s="60"/>
      <c r="U350" s="60"/>
      <c r="V350" s="26"/>
      <c r="W350" s="26"/>
      <c r="X350" s="26"/>
      <c r="Y350" s="26"/>
      <c r="Z350" s="1"/>
    </row>
    <row r="351" spans="1:26" ht="23.25">
      <c r="A351" s="1"/>
      <c r="B351" s="86"/>
      <c r="C351" s="87"/>
      <c r="D351" s="87"/>
      <c r="E351" s="87"/>
      <c r="F351" s="87"/>
      <c r="G351" s="87"/>
      <c r="H351" s="87" t="s">
        <v>100</v>
      </c>
      <c r="I351" s="54"/>
      <c r="J351" s="54" t="s">
        <v>101</v>
      </c>
      <c r="K351" s="55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1"/>
    </row>
    <row r="352" spans="1:26" ht="23.25">
      <c r="A352" s="1"/>
      <c r="B352" s="86"/>
      <c r="C352" s="86"/>
      <c r="D352" s="86"/>
      <c r="E352" s="86"/>
      <c r="F352" s="86"/>
      <c r="G352" s="86"/>
      <c r="H352" s="86"/>
      <c r="I352" s="53"/>
      <c r="J352" s="58" t="s">
        <v>131</v>
      </c>
      <c r="K352" s="55"/>
      <c r="L352" s="60"/>
      <c r="M352" s="26">
        <v>42778.4</v>
      </c>
      <c r="N352" s="60">
        <v>16235</v>
      </c>
      <c r="O352" s="60"/>
      <c r="P352" s="26"/>
      <c r="Q352" s="26">
        <f>SUM(L352:P352)</f>
        <v>59013.4</v>
      </c>
      <c r="R352" s="26"/>
      <c r="S352" s="60">
        <v>18000</v>
      </c>
      <c r="T352" s="60"/>
      <c r="U352" s="60"/>
      <c r="V352" s="26">
        <f>SUM(R352:U352)</f>
        <v>18000</v>
      </c>
      <c r="W352" s="26">
        <f>SUM(V352,Q352)</f>
        <v>77013.4</v>
      </c>
      <c r="X352" s="26">
        <f>SUM(Q352/W352*100)</f>
        <v>76.62744405519041</v>
      </c>
      <c r="Y352" s="26">
        <f>SUM(V352/W352*100)</f>
        <v>23.372555944809605</v>
      </c>
      <c r="Z352" s="1"/>
    </row>
    <row r="353" spans="1:26" ht="23.25">
      <c r="A353" s="1"/>
      <c r="B353" s="86"/>
      <c r="C353" s="86"/>
      <c r="D353" s="86"/>
      <c r="E353" s="86"/>
      <c r="F353" s="86"/>
      <c r="G353" s="86"/>
      <c r="H353" s="86"/>
      <c r="I353" s="53"/>
      <c r="J353" s="58" t="s">
        <v>132</v>
      </c>
      <c r="K353" s="55"/>
      <c r="L353" s="60"/>
      <c r="M353" s="26">
        <v>9235.2</v>
      </c>
      <c r="N353" s="60">
        <v>13090.9</v>
      </c>
      <c r="O353" s="60"/>
      <c r="P353" s="26"/>
      <c r="Q353" s="26">
        <f>SUM(L353:P353)</f>
        <v>22326.1</v>
      </c>
      <c r="R353" s="26"/>
      <c r="S353" s="60">
        <v>1900</v>
      </c>
      <c r="T353" s="60"/>
      <c r="U353" s="60"/>
      <c r="V353" s="26">
        <f>SUM(R353:U353)</f>
        <v>1900</v>
      </c>
      <c r="W353" s="26">
        <f>SUM(V353,Q353)</f>
        <v>24226.1</v>
      </c>
      <c r="X353" s="26">
        <f>SUM(Q353/W353*100)</f>
        <v>92.15721886725474</v>
      </c>
      <c r="Y353" s="26">
        <f>SUM(V353/W353*100)</f>
        <v>7.842781132745263</v>
      </c>
      <c r="Z353" s="1"/>
    </row>
    <row r="354" spans="1:26" ht="23.25">
      <c r="A354" s="1"/>
      <c r="B354" s="86"/>
      <c r="C354" s="86"/>
      <c r="D354" s="86"/>
      <c r="E354" s="86"/>
      <c r="F354" s="86"/>
      <c r="G354" s="86"/>
      <c r="H354" s="86"/>
      <c r="I354" s="53"/>
      <c r="J354" s="58" t="s">
        <v>133</v>
      </c>
      <c r="K354" s="55"/>
      <c r="L354" s="60"/>
      <c r="M354" s="26">
        <v>9235.2</v>
      </c>
      <c r="N354" s="60">
        <v>13090.9</v>
      </c>
      <c r="O354" s="60"/>
      <c r="P354" s="26"/>
      <c r="Q354" s="26">
        <f>SUM(L354:P354)</f>
        <v>22326.1</v>
      </c>
      <c r="R354" s="26"/>
      <c r="S354" s="60">
        <v>1900</v>
      </c>
      <c r="T354" s="60"/>
      <c r="U354" s="60"/>
      <c r="V354" s="26">
        <f>SUM(R354:U354)</f>
        <v>1900</v>
      </c>
      <c r="W354" s="26">
        <f>SUM(V354,Q354)</f>
        <v>24226.1</v>
      </c>
      <c r="X354" s="26">
        <f>SUM(Q354/W354*100)</f>
        <v>92.15721886725474</v>
      </c>
      <c r="Y354" s="26">
        <f>SUM(V354/W354*100)</f>
        <v>7.842781132745263</v>
      </c>
      <c r="Z354" s="1"/>
    </row>
    <row r="355" spans="1:26" ht="23.25">
      <c r="A355" s="1"/>
      <c r="B355" s="86"/>
      <c r="C355" s="86"/>
      <c r="D355" s="86"/>
      <c r="E355" s="86"/>
      <c r="F355" s="86"/>
      <c r="G355" s="86"/>
      <c r="H355" s="86"/>
      <c r="I355" s="53"/>
      <c r="J355" s="54" t="s">
        <v>134</v>
      </c>
      <c r="K355" s="55"/>
      <c r="L355" s="60"/>
      <c r="M355" s="26">
        <f>+M354/M352*100</f>
        <v>21.58846520673985</v>
      </c>
      <c r="N355" s="60">
        <f>+N354/N352*100</f>
        <v>80.63381582999692</v>
      </c>
      <c r="O355" s="60"/>
      <c r="P355" s="26"/>
      <c r="Q355" s="26">
        <f>+Q354/Q352*100</f>
        <v>37.832255047158775</v>
      </c>
      <c r="R355" s="26"/>
      <c r="S355" s="60">
        <f>+S354/S352*100</f>
        <v>10.555555555555555</v>
      </c>
      <c r="T355" s="60"/>
      <c r="U355" s="60"/>
      <c r="V355" s="26">
        <f>+V354/V352*100</f>
        <v>10.555555555555555</v>
      </c>
      <c r="W355" s="26">
        <f>+W354/W352*100</f>
        <v>31.45699319858622</v>
      </c>
      <c r="X355" s="26"/>
      <c r="Y355" s="26"/>
      <c r="Z355" s="1"/>
    </row>
    <row r="356" spans="1:26" ht="23.25">
      <c r="A356" s="1"/>
      <c r="B356" s="86"/>
      <c r="C356" s="86"/>
      <c r="D356" s="86"/>
      <c r="E356" s="86"/>
      <c r="F356" s="86"/>
      <c r="G356" s="86"/>
      <c r="H356" s="86"/>
      <c r="I356" s="53"/>
      <c r="J356" s="54" t="s">
        <v>135</v>
      </c>
      <c r="K356" s="55"/>
      <c r="L356" s="60"/>
      <c r="M356" s="26">
        <f>+M354/M353*100</f>
        <v>100</v>
      </c>
      <c r="N356" s="60">
        <f>+N354/N353*100</f>
        <v>100</v>
      </c>
      <c r="O356" s="60"/>
      <c r="P356" s="26"/>
      <c r="Q356" s="26">
        <f>+Q354/Q353*100</f>
        <v>100</v>
      </c>
      <c r="R356" s="26"/>
      <c r="S356" s="60">
        <f>+S354/S353*100</f>
        <v>100</v>
      </c>
      <c r="T356" s="60"/>
      <c r="U356" s="60"/>
      <c r="V356" s="26">
        <f>+V354/V353*100</f>
        <v>100</v>
      </c>
      <c r="W356" s="26">
        <f>+W354/W353*100</f>
        <v>100</v>
      </c>
      <c r="X356" s="26"/>
      <c r="Y356" s="26"/>
      <c r="Z356" s="1"/>
    </row>
    <row r="357" spans="1:26" ht="23.25">
      <c r="A357" s="1"/>
      <c r="B357" s="86"/>
      <c r="C357" s="86"/>
      <c r="D357" s="86"/>
      <c r="E357" s="86"/>
      <c r="F357" s="86"/>
      <c r="G357" s="86"/>
      <c r="H357" s="86"/>
      <c r="I357" s="53"/>
      <c r="J357" s="54"/>
      <c r="K357" s="55"/>
      <c r="L357" s="60"/>
      <c r="M357" s="26"/>
      <c r="N357" s="60"/>
      <c r="O357" s="60"/>
      <c r="P357" s="26"/>
      <c r="Q357" s="26"/>
      <c r="R357" s="26"/>
      <c r="S357" s="60"/>
      <c r="T357" s="60"/>
      <c r="U357" s="60"/>
      <c r="V357" s="26"/>
      <c r="W357" s="26"/>
      <c r="X357" s="26"/>
      <c r="Y357" s="26"/>
      <c r="Z357" s="1"/>
    </row>
    <row r="358" spans="1:26" ht="23.25">
      <c r="A358" s="1"/>
      <c r="B358" s="86"/>
      <c r="C358" s="86"/>
      <c r="D358" s="86"/>
      <c r="E358" s="86"/>
      <c r="F358" s="86"/>
      <c r="G358" s="86"/>
      <c r="H358" s="85" t="s">
        <v>102</v>
      </c>
      <c r="I358" s="53"/>
      <c r="J358" s="54" t="s">
        <v>103</v>
      </c>
      <c r="K358" s="55"/>
      <c r="L358" s="25"/>
      <c r="M358" s="26"/>
      <c r="N358" s="27"/>
      <c r="O358" s="56"/>
      <c r="P358" s="30"/>
      <c r="Q358" s="30"/>
      <c r="R358" s="26"/>
      <c r="S358" s="27"/>
      <c r="T358" s="25"/>
      <c r="U358" s="57"/>
      <c r="V358" s="30"/>
      <c r="W358" s="30"/>
      <c r="X358" s="30"/>
      <c r="Y358" s="26"/>
      <c r="Z358" s="1"/>
    </row>
    <row r="359" spans="1:26" ht="23.25">
      <c r="A359" s="1"/>
      <c r="B359" s="86"/>
      <c r="C359" s="86"/>
      <c r="D359" s="86"/>
      <c r="E359" s="86"/>
      <c r="F359" s="86"/>
      <c r="G359" s="86"/>
      <c r="H359" s="86"/>
      <c r="I359" s="53"/>
      <c r="J359" s="58" t="s">
        <v>131</v>
      </c>
      <c r="K359" s="59"/>
      <c r="L359" s="60"/>
      <c r="M359" s="60">
        <v>100</v>
      </c>
      <c r="N359" s="60"/>
      <c r="O359" s="60"/>
      <c r="P359" s="60"/>
      <c r="Q359" s="60">
        <f>SUM(L359:P359)</f>
        <v>100</v>
      </c>
      <c r="R359" s="60"/>
      <c r="S359" s="60"/>
      <c r="T359" s="60"/>
      <c r="U359" s="69"/>
      <c r="V359" s="26">
        <f>SUM(R359:U359)</f>
        <v>0</v>
      </c>
      <c r="W359" s="26">
        <f>SUM(V359,Q359)</f>
        <v>100</v>
      </c>
      <c r="X359" s="26">
        <f>SUM(Q359/W359*100)</f>
        <v>100</v>
      </c>
      <c r="Y359" s="26">
        <f>SUM(V359/W359*100)</f>
        <v>0</v>
      </c>
      <c r="Z359" s="1"/>
    </row>
    <row r="360" spans="1:26" ht="23.25">
      <c r="A360" s="1"/>
      <c r="B360" s="70"/>
      <c r="C360" s="70"/>
      <c r="D360" s="70"/>
      <c r="E360" s="70"/>
      <c r="F360" s="70"/>
      <c r="G360" s="70"/>
      <c r="H360" s="70"/>
      <c r="I360" s="64"/>
      <c r="J360" s="65"/>
      <c r="K360" s="66"/>
      <c r="L360" s="67"/>
      <c r="M360" s="68"/>
      <c r="N360" s="67"/>
      <c r="O360" s="67"/>
      <c r="P360" s="68"/>
      <c r="Q360" s="68"/>
      <c r="R360" s="68"/>
      <c r="S360" s="67"/>
      <c r="T360" s="67"/>
      <c r="U360" s="67"/>
      <c r="V360" s="68"/>
      <c r="W360" s="68"/>
      <c r="X360" s="68"/>
      <c r="Y360" s="68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5"/>
      <c r="W362" s="5"/>
      <c r="X362" s="5"/>
      <c r="Y362" s="5" t="s">
        <v>180</v>
      </c>
      <c r="Z362" s="1"/>
    </row>
    <row r="363" spans="1:26" ht="23.25">
      <c r="A363" s="1"/>
      <c r="B363" s="9" t="s">
        <v>3</v>
      </c>
      <c r="C363" s="10"/>
      <c r="D363" s="10"/>
      <c r="E363" s="10"/>
      <c r="F363" s="10"/>
      <c r="G363" s="10"/>
      <c r="H363" s="11"/>
      <c r="I363" s="12"/>
      <c r="J363" s="13"/>
      <c r="K363" s="14"/>
      <c r="L363" s="15" t="s">
        <v>4</v>
      </c>
      <c r="M363" s="15"/>
      <c r="N363" s="15"/>
      <c r="O363" s="15"/>
      <c r="P363" s="15"/>
      <c r="Q363" s="15"/>
      <c r="R363" s="16" t="s">
        <v>5</v>
      </c>
      <c r="S363" s="15"/>
      <c r="T363" s="15"/>
      <c r="U363" s="15"/>
      <c r="V363" s="17"/>
      <c r="W363" s="15" t="s">
        <v>6</v>
      </c>
      <c r="X363" s="15"/>
      <c r="Y363" s="18"/>
      <c r="Z363" s="1"/>
    </row>
    <row r="364" spans="1:26" ht="23.25">
      <c r="A364" s="1"/>
      <c r="B364" s="19" t="s">
        <v>7</v>
      </c>
      <c r="C364" s="20"/>
      <c r="D364" s="20"/>
      <c r="E364" s="20"/>
      <c r="F364" s="20"/>
      <c r="G364" s="20"/>
      <c r="H364" s="21"/>
      <c r="I364" s="22"/>
      <c r="J364" s="23"/>
      <c r="K364" s="24"/>
      <c r="L364" s="25"/>
      <c r="M364" s="26"/>
      <c r="N364" s="27"/>
      <c r="O364" s="28" t="s">
        <v>8</v>
      </c>
      <c r="P364" s="29"/>
      <c r="Q364" s="30"/>
      <c r="R364" s="31" t="s">
        <v>8</v>
      </c>
      <c r="S364" s="32" t="s">
        <v>9</v>
      </c>
      <c r="T364" s="25"/>
      <c r="U364" s="33" t="s">
        <v>10</v>
      </c>
      <c r="V364" s="30"/>
      <c r="W364" s="30"/>
      <c r="X364" s="34" t="s">
        <v>11</v>
      </c>
      <c r="Y364" s="35"/>
      <c r="Z364" s="1"/>
    </row>
    <row r="365" spans="1:26" ht="23.25">
      <c r="A365" s="1"/>
      <c r="B365" s="36"/>
      <c r="C365" s="37"/>
      <c r="D365" s="37"/>
      <c r="E365" s="37"/>
      <c r="F365" s="38"/>
      <c r="G365" s="37"/>
      <c r="H365" s="36"/>
      <c r="I365" s="22"/>
      <c r="J365" s="2" t="s">
        <v>12</v>
      </c>
      <c r="K365" s="24"/>
      <c r="L365" s="39" t="s">
        <v>13</v>
      </c>
      <c r="M365" s="40" t="s">
        <v>14</v>
      </c>
      <c r="N365" s="32" t="s">
        <v>13</v>
      </c>
      <c r="O365" s="39" t="s">
        <v>15</v>
      </c>
      <c r="P365" s="29" t="s">
        <v>16</v>
      </c>
      <c r="Q365" s="26"/>
      <c r="R365" s="41" t="s">
        <v>15</v>
      </c>
      <c r="S365" s="40" t="s">
        <v>17</v>
      </c>
      <c r="T365" s="39" t="s">
        <v>18</v>
      </c>
      <c r="U365" s="33" t="s">
        <v>19</v>
      </c>
      <c r="V365" s="30"/>
      <c r="W365" s="30"/>
      <c r="X365" s="30"/>
      <c r="Y365" s="40"/>
      <c r="Z365" s="1"/>
    </row>
    <row r="366" spans="1:26" ht="23.25">
      <c r="A366" s="1"/>
      <c r="B366" s="36" t="s">
        <v>20</v>
      </c>
      <c r="C366" s="36" t="s">
        <v>21</v>
      </c>
      <c r="D366" s="36" t="s">
        <v>22</v>
      </c>
      <c r="E366" s="36" t="s">
        <v>23</v>
      </c>
      <c r="F366" s="36" t="s">
        <v>24</v>
      </c>
      <c r="G366" s="36" t="s">
        <v>25</v>
      </c>
      <c r="H366" s="36" t="s">
        <v>26</v>
      </c>
      <c r="I366" s="22"/>
      <c r="J366" s="42"/>
      <c r="K366" s="24"/>
      <c r="L366" s="39" t="s">
        <v>27</v>
      </c>
      <c r="M366" s="40" t="s">
        <v>28</v>
      </c>
      <c r="N366" s="32" t="s">
        <v>29</v>
      </c>
      <c r="O366" s="39" t="s">
        <v>30</v>
      </c>
      <c r="P366" s="29" t="s">
        <v>31</v>
      </c>
      <c r="Q366" s="40" t="s">
        <v>32</v>
      </c>
      <c r="R366" s="41" t="s">
        <v>30</v>
      </c>
      <c r="S366" s="40" t="s">
        <v>33</v>
      </c>
      <c r="T366" s="39" t="s">
        <v>34</v>
      </c>
      <c r="U366" s="33" t="s">
        <v>35</v>
      </c>
      <c r="V366" s="29" t="s">
        <v>32</v>
      </c>
      <c r="W366" s="29" t="s">
        <v>36</v>
      </c>
      <c r="X366" s="29" t="s">
        <v>37</v>
      </c>
      <c r="Y366" s="40" t="s">
        <v>38</v>
      </c>
      <c r="Z366" s="1"/>
    </row>
    <row r="367" spans="1:26" ht="23.25">
      <c r="A367" s="1"/>
      <c r="B367" s="43"/>
      <c r="C367" s="43"/>
      <c r="D367" s="43"/>
      <c r="E367" s="43"/>
      <c r="F367" s="43"/>
      <c r="G367" s="43"/>
      <c r="H367" s="43"/>
      <c r="I367" s="44"/>
      <c r="J367" s="45"/>
      <c r="K367" s="46"/>
      <c r="L367" s="47"/>
      <c r="M367" s="48"/>
      <c r="N367" s="49"/>
      <c r="O367" s="47"/>
      <c r="P367" s="50"/>
      <c r="Q367" s="50"/>
      <c r="R367" s="48"/>
      <c r="S367" s="48"/>
      <c r="T367" s="47"/>
      <c r="U367" s="51"/>
      <c r="V367" s="50"/>
      <c r="W367" s="50"/>
      <c r="X367" s="50"/>
      <c r="Y367" s="48"/>
      <c r="Z367" s="1"/>
    </row>
    <row r="368" spans="1:26" ht="23.25">
      <c r="A368" s="1"/>
      <c r="B368" s="85" t="s">
        <v>46</v>
      </c>
      <c r="C368" s="85"/>
      <c r="D368" s="85"/>
      <c r="E368" s="85" t="s">
        <v>94</v>
      </c>
      <c r="F368" s="85" t="s">
        <v>82</v>
      </c>
      <c r="G368" s="85" t="s">
        <v>56</v>
      </c>
      <c r="H368" s="85" t="s">
        <v>102</v>
      </c>
      <c r="I368" s="53"/>
      <c r="J368" s="58" t="s">
        <v>132</v>
      </c>
      <c r="K368" s="59"/>
      <c r="L368" s="60"/>
      <c r="M368" s="60">
        <v>26.5</v>
      </c>
      <c r="N368" s="60"/>
      <c r="O368" s="60"/>
      <c r="P368" s="60"/>
      <c r="Q368" s="60">
        <f>SUM(L368:P368)</f>
        <v>26.5</v>
      </c>
      <c r="R368" s="60"/>
      <c r="S368" s="60"/>
      <c r="T368" s="60"/>
      <c r="U368" s="60"/>
      <c r="V368" s="26">
        <f>SUM(R368:U368)</f>
        <v>0</v>
      </c>
      <c r="W368" s="26">
        <f>SUM(V368,Q368)</f>
        <v>26.5</v>
      </c>
      <c r="X368" s="26">
        <f>SUM(Q368/W368*100)</f>
        <v>100</v>
      </c>
      <c r="Y368" s="26">
        <f>SUM(V368/W368*100)</f>
        <v>0</v>
      </c>
      <c r="Z368" s="1"/>
    </row>
    <row r="369" spans="1:26" ht="23.25">
      <c r="A369" s="1"/>
      <c r="B369" s="85"/>
      <c r="C369" s="85"/>
      <c r="D369" s="85"/>
      <c r="E369" s="85"/>
      <c r="F369" s="85"/>
      <c r="G369" s="85"/>
      <c r="H369" s="85"/>
      <c r="I369" s="53"/>
      <c r="J369" s="58" t="s">
        <v>133</v>
      </c>
      <c r="K369" s="55"/>
      <c r="L369" s="60"/>
      <c r="M369" s="60">
        <v>26.5</v>
      </c>
      <c r="N369" s="60"/>
      <c r="O369" s="60"/>
      <c r="P369" s="60"/>
      <c r="Q369" s="26">
        <f>SUM(L369:P369)</f>
        <v>26.5</v>
      </c>
      <c r="R369" s="60"/>
      <c r="S369" s="60"/>
      <c r="T369" s="60"/>
      <c r="U369" s="60"/>
      <c r="V369" s="26">
        <f>SUM(R369:U369)</f>
        <v>0</v>
      </c>
      <c r="W369" s="26">
        <f>SUM(V369,Q369)</f>
        <v>26.5</v>
      </c>
      <c r="X369" s="26">
        <f>SUM(Q369/W369*100)</f>
        <v>100</v>
      </c>
      <c r="Y369" s="26">
        <f>SUM(V369/W369*100)</f>
        <v>0</v>
      </c>
      <c r="Z369" s="1"/>
    </row>
    <row r="370" spans="1:26" ht="23.25">
      <c r="A370" s="1"/>
      <c r="B370" s="85"/>
      <c r="C370" s="85"/>
      <c r="D370" s="85"/>
      <c r="E370" s="85"/>
      <c r="F370" s="85"/>
      <c r="G370" s="85"/>
      <c r="H370" s="85"/>
      <c r="I370" s="53"/>
      <c r="J370" s="54" t="s">
        <v>134</v>
      </c>
      <c r="K370" s="55"/>
      <c r="L370" s="60"/>
      <c r="M370" s="26">
        <f>+M369/M359*100</f>
        <v>26.5</v>
      </c>
      <c r="N370" s="60"/>
      <c r="O370" s="60"/>
      <c r="P370" s="26"/>
      <c r="Q370" s="26">
        <f>+Q369/Q359*100</f>
        <v>26.5</v>
      </c>
      <c r="R370" s="26"/>
      <c r="S370" s="60"/>
      <c r="T370" s="60"/>
      <c r="U370" s="60"/>
      <c r="V370" s="26"/>
      <c r="W370" s="26">
        <f>+W369/W359*100</f>
        <v>26.5</v>
      </c>
      <c r="X370" s="26"/>
      <c r="Y370" s="26"/>
      <c r="Z370" s="1"/>
    </row>
    <row r="371" spans="1:26" ht="23.25">
      <c r="A371" s="1"/>
      <c r="B371" s="85"/>
      <c r="C371" s="85"/>
      <c r="D371" s="85"/>
      <c r="E371" s="85"/>
      <c r="F371" s="85"/>
      <c r="G371" s="85"/>
      <c r="H371" s="85"/>
      <c r="I371" s="53"/>
      <c r="J371" s="54" t="s">
        <v>135</v>
      </c>
      <c r="K371" s="55"/>
      <c r="L371" s="60"/>
      <c r="M371" s="26">
        <f>+M369/M368*100</f>
        <v>100</v>
      </c>
      <c r="N371" s="60"/>
      <c r="O371" s="60"/>
      <c r="P371" s="26"/>
      <c r="Q371" s="26">
        <f>+Q369/Q368*100</f>
        <v>100</v>
      </c>
      <c r="R371" s="26"/>
      <c r="S371" s="60"/>
      <c r="T371" s="60"/>
      <c r="U371" s="60"/>
      <c r="V371" s="26"/>
      <c r="W371" s="26">
        <f>+W369/W368*100</f>
        <v>100</v>
      </c>
      <c r="X371" s="26"/>
      <c r="Y371" s="26"/>
      <c r="Z371" s="1"/>
    </row>
    <row r="372" spans="1:26" ht="23.25">
      <c r="A372" s="1"/>
      <c r="B372" s="85"/>
      <c r="C372" s="85"/>
      <c r="D372" s="85"/>
      <c r="E372" s="85"/>
      <c r="F372" s="85"/>
      <c r="G372" s="85"/>
      <c r="H372" s="85"/>
      <c r="I372" s="53"/>
      <c r="J372" s="54"/>
      <c r="K372" s="55"/>
      <c r="L372" s="60"/>
      <c r="M372" s="26"/>
      <c r="N372" s="60"/>
      <c r="O372" s="60"/>
      <c r="P372" s="26"/>
      <c r="Q372" s="26"/>
      <c r="R372" s="26"/>
      <c r="S372" s="60"/>
      <c r="T372" s="60"/>
      <c r="U372" s="60"/>
      <c r="V372" s="26"/>
      <c r="W372" s="26"/>
      <c r="X372" s="26"/>
      <c r="Y372" s="26"/>
      <c r="Z372" s="1"/>
    </row>
    <row r="373" spans="1:26" ht="23.25">
      <c r="A373" s="1"/>
      <c r="B373" s="85"/>
      <c r="C373" s="85"/>
      <c r="D373" s="85"/>
      <c r="E373" s="85"/>
      <c r="F373" s="85"/>
      <c r="G373" s="85"/>
      <c r="H373" s="85" t="s">
        <v>104</v>
      </c>
      <c r="I373" s="53"/>
      <c r="J373" s="54" t="s">
        <v>105</v>
      </c>
      <c r="K373" s="55"/>
      <c r="L373" s="60"/>
      <c r="M373" s="26"/>
      <c r="N373" s="60"/>
      <c r="O373" s="60"/>
      <c r="P373" s="26"/>
      <c r="Q373" s="26"/>
      <c r="R373" s="26"/>
      <c r="S373" s="60"/>
      <c r="T373" s="60"/>
      <c r="U373" s="60"/>
      <c r="V373" s="26"/>
      <c r="W373" s="26"/>
      <c r="X373" s="26"/>
      <c r="Y373" s="26"/>
      <c r="Z373" s="1"/>
    </row>
    <row r="374" spans="1:26" ht="23.25">
      <c r="A374" s="1"/>
      <c r="B374" s="85"/>
      <c r="C374" s="85"/>
      <c r="D374" s="85"/>
      <c r="E374" s="85"/>
      <c r="F374" s="85"/>
      <c r="G374" s="85"/>
      <c r="H374" s="85"/>
      <c r="I374" s="53"/>
      <c r="J374" s="58" t="s">
        <v>131</v>
      </c>
      <c r="K374" s="55"/>
      <c r="L374" s="60"/>
      <c r="M374" s="26">
        <v>99573.6</v>
      </c>
      <c r="N374" s="60">
        <v>9543.6</v>
      </c>
      <c r="O374" s="60"/>
      <c r="P374" s="26"/>
      <c r="Q374" s="26">
        <f>SUM(L374:P374)</f>
        <v>109117.20000000001</v>
      </c>
      <c r="R374" s="26"/>
      <c r="S374" s="60">
        <v>35000</v>
      </c>
      <c r="T374" s="60"/>
      <c r="U374" s="60"/>
      <c r="V374" s="26">
        <f>SUM(R374:U374)</f>
        <v>35000</v>
      </c>
      <c r="W374" s="26">
        <f>SUM(V374,Q374)</f>
        <v>144117.2</v>
      </c>
      <c r="X374" s="26">
        <f>SUM(Q374/W374*100)</f>
        <v>75.71421037877506</v>
      </c>
      <c r="Y374" s="26">
        <f>SUM(V374/W374*100)</f>
        <v>24.285789621224946</v>
      </c>
      <c r="Z374" s="1"/>
    </row>
    <row r="375" spans="1:26" ht="23.25">
      <c r="A375" s="1"/>
      <c r="B375" s="85"/>
      <c r="C375" s="85"/>
      <c r="D375" s="85"/>
      <c r="E375" s="85"/>
      <c r="F375" s="85"/>
      <c r="G375" s="85"/>
      <c r="H375" s="85"/>
      <c r="I375" s="53"/>
      <c r="J375" s="58" t="s">
        <v>132</v>
      </c>
      <c r="K375" s="55"/>
      <c r="L375" s="60"/>
      <c r="M375" s="26">
        <v>1886</v>
      </c>
      <c r="N375" s="60">
        <v>73</v>
      </c>
      <c r="O375" s="60"/>
      <c r="P375" s="26"/>
      <c r="Q375" s="26">
        <f>SUM(L375:P375)</f>
        <v>1959</v>
      </c>
      <c r="R375" s="26"/>
      <c r="S375" s="60">
        <v>12792.2</v>
      </c>
      <c r="T375" s="60"/>
      <c r="U375" s="60"/>
      <c r="V375" s="26">
        <f>SUM(R375:U375)</f>
        <v>12792.2</v>
      </c>
      <c r="W375" s="26">
        <f>SUM(V375,Q375)</f>
        <v>14751.2</v>
      </c>
      <c r="X375" s="26">
        <f>SUM(Q375/W375*100)</f>
        <v>13.280275503009925</v>
      </c>
      <c r="Y375" s="26">
        <f>SUM(V375/W375*100)</f>
        <v>86.71972449699008</v>
      </c>
      <c r="Z375" s="1"/>
    </row>
    <row r="376" spans="1:26" ht="23.25">
      <c r="A376" s="1"/>
      <c r="B376" s="85"/>
      <c r="C376" s="85"/>
      <c r="D376" s="85"/>
      <c r="E376" s="85"/>
      <c r="F376" s="85"/>
      <c r="G376" s="85"/>
      <c r="H376" s="85"/>
      <c r="I376" s="53"/>
      <c r="J376" s="58" t="s">
        <v>133</v>
      </c>
      <c r="K376" s="55"/>
      <c r="L376" s="60"/>
      <c r="M376" s="26">
        <v>1886</v>
      </c>
      <c r="N376" s="60">
        <v>73</v>
      </c>
      <c r="O376" s="60"/>
      <c r="P376" s="26"/>
      <c r="Q376" s="26">
        <f>SUM(L376:P376)</f>
        <v>1959</v>
      </c>
      <c r="R376" s="26"/>
      <c r="S376" s="60">
        <v>12792.2</v>
      </c>
      <c r="T376" s="60"/>
      <c r="U376" s="60"/>
      <c r="V376" s="26">
        <f>SUM(R376:U376)</f>
        <v>12792.2</v>
      </c>
      <c r="W376" s="26">
        <f>SUM(V376,Q376)</f>
        <v>14751.2</v>
      </c>
      <c r="X376" s="26">
        <f>SUM(Q376/W376*100)</f>
        <v>13.280275503009925</v>
      </c>
      <c r="Y376" s="26">
        <f>SUM(V376/W376*100)</f>
        <v>86.71972449699008</v>
      </c>
      <c r="Z376" s="1"/>
    </row>
    <row r="377" spans="1:26" ht="23.25">
      <c r="A377" s="1"/>
      <c r="B377" s="85"/>
      <c r="C377" s="85"/>
      <c r="D377" s="85"/>
      <c r="E377" s="85"/>
      <c r="F377" s="85"/>
      <c r="G377" s="85"/>
      <c r="H377" s="85"/>
      <c r="I377" s="53"/>
      <c r="J377" s="54" t="s">
        <v>134</v>
      </c>
      <c r="K377" s="55"/>
      <c r="L377" s="60"/>
      <c r="M377" s="26">
        <f>+M376/M374*100</f>
        <v>1.894076341520242</v>
      </c>
      <c r="N377" s="60">
        <f>+N376/N374*100</f>
        <v>0.7649105159478603</v>
      </c>
      <c r="O377" s="60"/>
      <c r="P377" s="26"/>
      <c r="Q377" s="26">
        <f>+Q376/Q374*100</f>
        <v>1.7953173285238255</v>
      </c>
      <c r="R377" s="26"/>
      <c r="S377" s="60">
        <f>+S376/S374*100</f>
        <v>36.549142857142854</v>
      </c>
      <c r="T377" s="60"/>
      <c r="U377" s="60"/>
      <c r="V377" s="26">
        <f>+V376/V374*100</f>
        <v>36.549142857142854</v>
      </c>
      <c r="W377" s="26">
        <f>+W376/W374*100</f>
        <v>10.235558281731812</v>
      </c>
      <c r="X377" s="26"/>
      <c r="Y377" s="26"/>
      <c r="Z377" s="1"/>
    </row>
    <row r="378" spans="1:26" ht="23.25">
      <c r="A378" s="1"/>
      <c r="B378" s="85"/>
      <c r="C378" s="85"/>
      <c r="D378" s="85"/>
      <c r="E378" s="85"/>
      <c r="F378" s="85"/>
      <c r="G378" s="85"/>
      <c r="H378" s="85"/>
      <c r="I378" s="53"/>
      <c r="J378" s="54" t="s">
        <v>135</v>
      </c>
      <c r="K378" s="55"/>
      <c r="L378" s="60"/>
      <c r="M378" s="26">
        <f>+M376/M375*100</f>
        <v>100</v>
      </c>
      <c r="N378" s="60">
        <f>+N376/N375*100</f>
        <v>100</v>
      </c>
      <c r="O378" s="60"/>
      <c r="P378" s="26"/>
      <c r="Q378" s="26">
        <f>+Q376/Q375*100</f>
        <v>100</v>
      </c>
      <c r="R378" s="26"/>
      <c r="S378" s="60">
        <f>+S376/S375*100</f>
        <v>100</v>
      </c>
      <c r="T378" s="60"/>
      <c r="U378" s="60"/>
      <c r="V378" s="26">
        <f>+V376/V375*100</f>
        <v>100</v>
      </c>
      <c r="W378" s="26">
        <f>+W376/W375*100</f>
        <v>100</v>
      </c>
      <c r="X378" s="26"/>
      <c r="Y378" s="26"/>
      <c r="Z378" s="1"/>
    </row>
    <row r="379" spans="1:26" ht="23.25">
      <c r="A379" s="1"/>
      <c r="B379" s="85"/>
      <c r="C379" s="85"/>
      <c r="D379" s="85"/>
      <c r="E379" s="85"/>
      <c r="F379" s="85"/>
      <c r="G379" s="85"/>
      <c r="H379" s="85"/>
      <c r="I379" s="53"/>
      <c r="J379" s="54"/>
      <c r="K379" s="55"/>
      <c r="L379" s="60"/>
      <c r="M379" s="26"/>
      <c r="N379" s="60"/>
      <c r="O379" s="60"/>
      <c r="P379" s="26"/>
      <c r="Q379" s="26"/>
      <c r="R379" s="26"/>
      <c r="S379" s="60"/>
      <c r="T379" s="60"/>
      <c r="U379" s="60"/>
      <c r="V379" s="26"/>
      <c r="W379" s="26"/>
      <c r="X379" s="26"/>
      <c r="Y379" s="26"/>
      <c r="Z379" s="1"/>
    </row>
    <row r="380" spans="1:26" ht="23.25">
      <c r="A380" s="1"/>
      <c r="B380" s="85"/>
      <c r="C380" s="85"/>
      <c r="D380" s="85"/>
      <c r="E380" s="85"/>
      <c r="F380" s="85" t="s">
        <v>106</v>
      </c>
      <c r="G380" s="85"/>
      <c r="H380" s="85"/>
      <c r="I380" s="53"/>
      <c r="J380" s="54" t="s">
        <v>107</v>
      </c>
      <c r="K380" s="55"/>
      <c r="L380" s="60"/>
      <c r="M380" s="26"/>
      <c r="N380" s="60"/>
      <c r="O380" s="60"/>
      <c r="P380" s="26"/>
      <c r="Q380" s="26"/>
      <c r="R380" s="26"/>
      <c r="S380" s="60"/>
      <c r="T380" s="60"/>
      <c r="U380" s="60"/>
      <c r="V380" s="26"/>
      <c r="W380" s="26"/>
      <c r="X380" s="26"/>
      <c r="Y380" s="26"/>
      <c r="Z380" s="1"/>
    </row>
    <row r="381" spans="1:26" ht="23.25">
      <c r="A381" s="1"/>
      <c r="B381" s="86"/>
      <c r="C381" s="87"/>
      <c r="D381" s="87"/>
      <c r="E381" s="87"/>
      <c r="F381" s="87"/>
      <c r="G381" s="87"/>
      <c r="H381" s="87"/>
      <c r="I381" s="54"/>
      <c r="J381" s="58" t="s">
        <v>131</v>
      </c>
      <c r="K381" s="55"/>
      <c r="L381" s="24">
        <f aca="true" t="shared" si="34" ref="L381:P383">SUM(L388)</f>
        <v>0</v>
      </c>
      <c r="M381" s="24">
        <f t="shared" si="34"/>
        <v>0</v>
      </c>
      <c r="N381" s="24">
        <f t="shared" si="34"/>
        <v>0</v>
      </c>
      <c r="O381" s="24">
        <f t="shared" si="34"/>
        <v>0</v>
      </c>
      <c r="P381" s="24">
        <f t="shared" si="34"/>
        <v>0</v>
      </c>
      <c r="Q381" s="24">
        <f>SUM(L381:P381)</f>
        <v>0</v>
      </c>
      <c r="R381" s="24">
        <f aca="true" t="shared" si="35" ref="R381:T383">SUM(R388)</f>
        <v>0</v>
      </c>
      <c r="S381" s="24">
        <f t="shared" si="35"/>
        <v>0</v>
      </c>
      <c r="T381" s="24">
        <f t="shared" si="35"/>
        <v>129346.5</v>
      </c>
      <c r="U381" s="24"/>
      <c r="V381" s="24">
        <f>SUM(R381:U381)</f>
        <v>129346.5</v>
      </c>
      <c r="W381" s="24">
        <f>SUM(V381,Q381)</f>
        <v>129346.5</v>
      </c>
      <c r="X381" s="24">
        <f>SUM(Q381/W381*100)</f>
        <v>0</v>
      </c>
      <c r="Y381" s="24">
        <f>SUM(V381/W381*100)</f>
        <v>100</v>
      </c>
      <c r="Z381" s="1"/>
    </row>
    <row r="382" spans="1:26" ht="23.25">
      <c r="A382" s="1"/>
      <c r="B382" s="85"/>
      <c r="C382" s="85"/>
      <c r="D382" s="85"/>
      <c r="E382" s="85"/>
      <c r="F382" s="85"/>
      <c r="G382" s="85"/>
      <c r="H382" s="85"/>
      <c r="I382" s="53"/>
      <c r="J382" s="58" t="s">
        <v>132</v>
      </c>
      <c r="K382" s="55"/>
      <c r="L382" s="60">
        <f t="shared" si="34"/>
        <v>0</v>
      </c>
      <c r="M382" s="26">
        <f t="shared" si="34"/>
        <v>0</v>
      </c>
      <c r="N382" s="60">
        <f t="shared" si="34"/>
        <v>0</v>
      </c>
      <c r="O382" s="60">
        <f t="shared" si="34"/>
        <v>0</v>
      </c>
      <c r="P382" s="26">
        <f t="shared" si="34"/>
        <v>0</v>
      </c>
      <c r="Q382" s="26">
        <f>SUM(L382:P382)</f>
        <v>0</v>
      </c>
      <c r="R382" s="26">
        <f t="shared" si="35"/>
        <v>0</v>
      </c>
      <c r="S382" s="60">
        <f t="shared" si="35"/>
        <v>0</v>
      </c>
      <c r="T382" s="60">
        <f t="shared" si="35"/>
        <v>223365.90000000002</v>
      </c>
      <c r="U382" s="60"/>
      <c r="V382" s="26">
        <f>SUM(R382:U382)</f>
        <v>223365.90000000002</v>
      </c>
      <c r="W382" s="26">
        <f>SUM(V382,Q382)</f>
        <v>223365.90000000002</v>
      </c>
      <c r="X382" s="26">
        <f>SUM(Q382/W382*100)</f>
        <v>0</v>
      </c>
      <c r="Y382" s="26">
        <f>SUM(V382/W382*100)</f>
        <v>100</v>
      </c>
      <c r="Z382" s="1"/>
    </row>
    <row r="383" spans="1:26" ht="23.25">
      <c r="A383" s="1"/>
      <c r="B383" s="85"/>
      <c r="C383" s="85"/>
      <c r="D383" s="85"/>
      <c r="E383" s="85"/>
      <c r="F383" s="85"/>
      <c r="G383" s="85"/>
      <c r="H383" s="85"/>
      <c r="I383" s="53"/>
      <c r="J383" s="58" t="s">
        <v>133</v>
      </c>
      <c r="K383" s="55"/>
      <c r="L383" s="60">
        <f t="shared" si="34"/>
        <v>0</v>
      </c>
      <c r="M383" s="26">
        <f t="shared" si="34"/>
        <v>0</v>
      </c>
      <c r="N383" s="60">
        <f t="shared" si="34"/>
        <v>0</v>
      </c>
      <c r="O383" s="60">
        <f t="shared" si="34"/>
        <v>0</v>
      </c>
      <c r="P383" s="26">
        <f t="shared" si="34"/>
        <v>0</v>
      </c>
      <c r="Q383" s="26">
        <f>SUM(L383:P383)</f>
        <v>0</v>
      </c>
      <c r="R383" s="26">
        <f t="shared" si="35"/>
        <v>0</v>
      </c>
      <c r="S383" s="60">
        <f t="shared" si="35"/>
        <v>0</v>
      </c>
      <c r="T383" s="60">
        <f t="shared" si="35"/>
        <v>223365.90000000002</v>
      </c>
      <c r="U383" s="60"/>
      <c r="V383" s="26">
        <f>SUM(R383:U383)</f>
        <v>223365.90000000002</v>
      </c>
      <c r="W383" s="26">
        <f>SUM(V383,Q383)</f>
        <v>223365.90000000002</v>
      </c>
      <c r="X383" s="26">
        <f>SUM(Q383/W383*100)</f>
        <v>0</v>
      </c>
      <c r="Y383" s="26">
        <f>SUM(V383/W383*100)</f>
        <v>100</v>
      </c>
      <c r="Z383" s="1"/>
    </row>
    <row r="384" spans="1:26" ht="23.25">
      <c r="A384" s="1"/>
      <c r="B384" s="85"/>
      <c r="C384" s="85"/>
      <c r="D384" s="85"/>
      <c r="E384" s="85"/>
      <c r="F384" s="85"/>
      <c r="G384" s="85"/>
      <c r="H384" s="85"/>
      <c r="I384" s="53"/>
      <c r="J384" s="54" t="s">
        <v>134</v>
      </c>
      <c r="K384" s="55"/>
      <c r="L384" s="60"/>
      <c r="M384" s="26"/>
      <c r="N384" s="60"/>
      <c r="O384" s="60"/>
      <c r="P384" s="26"/>
      <c r="Q384" s="26"/>
      <c r="R384" s="26"/>
      <c r="S384" s="60"/>
      <c r="T384" s="60">
        <f>+T383/T381*100</f>
        <v>172.6880124317241</v>
      </c>
      <c r="U384" s="60"/>
      <c r="V384" s="26">
        <f>+V383/V381*100</f>
        <v>172.6880124317241</v>
      </c>
      <c r="W384" s="26">
        <f>+W383/W381*100</f>
        <v>172.6880124317241</v>
      </c>
      <c r="X384" s="26"/>
      <c r="Y384" s="26"/>
      <c r="Z384" s="1"/>
    </row>
    <row r="385" spans="1:26" ht="23.25">
      <c r="A385" s="1"/>
      <c r="B385" s="85"/>
      <c r="C385" s="85"/>
      <c r="D385" s="85"/>
      <c r="E385" s="85"/>
      <c r="F385" s="85"/>
      <c r="G385" s="85"/>
      <c r="H385" s="85"/>
      <c r="I385" s="53"/>
      <c r="J385" s="54" t="s">
        <v>135</v>
      </c>
      <c r="K385" s="55"/>
      <c r="L385" s="60"/>
      <c r="M385" s="26"/>
      <c r="N385" s="60"/>
      <c r="O385" s="60"/>
      <c r="P385" s="26"/>
      <c r="Q385" s="26"/>
      <c r="R385" s="26"/>
      <c r="S385" s="60"/>
      <c r="T385" s="60">
        <f>+T383/T382*100</f>
        <v>100</v>
      </c>
      <c r="U385" s="60"/>
      <c r="V385" s="26">
        <f>+V383/V382*100</f>
        <v>100</v>
      </c>
      <c r="W385" s="26">
        <f>+W383/W382*100</f>
        <v>100</v>
      </c>
      <c r="X385" s="26"/>
      <c r="Y385" s="26"/>
      <c r="Z385" s="1"/>
    </row>
    <row r="386" spans="1:26" ht="23.25">
      <c r="A386" s="1"/>
      <c r="B386" s="85"/>
      <c r="C386" s="85"/>
      <c r="D386" s="85"/>
      <c r="E386" s="85"/>
      <c r="F386" s="85"/>
      <c r="G386" s="85"/>
      <c r="H386" s="85"/>
      <c r="I386" s="53"/>
      <c r="J386" s="54"/>
      <c r="K386" s="55"/>
      <c r="L386" s="60"/>
      <c r="M386" s="26"/>
      <c r="N386" s="60"/>
      <c r="O386" s="60"/>
      <c r="P386" s="26"/>
      <c r="Q386" s="26"/>
      <c r="R386" s="26"/>
      <c r="S386" s="60"/>
      <c r="T386" s="60"/>
      <c r="U386" s="60"/>
      <c r="V386" s="26"/>
      <c r="W386" s="26"/>
      <c r="X386" s="26"/>
      <c r="Y386" s="26"/>
      <c r="Z386" s="1"/>
    </row>
    <row r="387" spans="1:26" ht="23.25">
      <c r="A387" s="1"/>
      <c r="B387" s="85"/>
      <c r="C387" s="85"/>
      <c r="D387" s="85"/>
      <c r="E387" s="85"/>
      <c r="F387" s="85"/>
      <c r="G387" s="85" t="s">
        <v>56</v>
      </c>
      <c r="H387" s="85"/>
      <c r="I387" s="53"/>
      <c r="J387" s="54" t="s">
        <v>146</v>
      </c>
      <c r="K387" s="55"/>
      <c r="L387" s="60"/>
      <c r="M387" s="26"/>
      <c r="N387" s="60"/>
      <c r="O387" s="60"/>
      <c r="P387" s="26"/>
      <c r="Q387" s="26"/>
      <c r="R387" s="26"/>
      <c r="S387" s="60"/>
      <c r="T387" s="60"/>
      <c r="U387" s="60"/>
      <c r="V387" s="26"/>
      <c r="W387" s="26"/>
      <c r="X387" s="26"/>
      <c r="Y387" s="26"/>
      <c r="Z387" s="1"/>
    </row>
    <row r="388" spans="1:26" ht="23.25">
      <c r="A388" s="1"/>
      <c r="B388" s="85"/>
      <c r="C388" s="85"/>
      <c r="D388" s="85"/>
      <c r="E388" s="85"/>
      <c r="F388" s="85"/>
      <c r="G388" s="85"/>
      <c r="H388" s="85"/>
      <c r="I388" s="53"/>
      <c r="J388" s="58" t="s">
        <v>131</v>
      </c>
      <c r="K388" s="55"/>
      <c r="L388" s="60">
        <f aca="true" t="shared" si="36" ref="L388:P389">SUM(L395,L403,L418)</f>
        <v>0</v>
      </c>
      <c r="M388" s="26">
        <f t="shared" si="36"/>
        <v>0</v>
      </c>
      <c r="N388" s="60">
        <f t="shared" si="36"/>
        <v>0</v>
      </c>
      <c r="O388" s="60">
        <f t="shared" si="36"/>
        <v>0</v>
      </c>
      <c r="P388" s="26">
        <f t="shared" si="36"/>
        <v>0</v>
      </c>
      <c r="Q388" s="26">
        <f>SUM(L388:P388)</f>
        <v>0</v>
      </c>
      <c r="R388" s="26"/>
      <c r="S388" s="60">
        <f>SUM(S395,S403,S418)</f>
        <v>0</v>
      </c>
      <c r="T388" s="60">
        <f>SUM(T395,T403,T418)</f>
        <v>129346.5</v>
      </c>
      <c r="U388" s="60"/>
      <c r="V388" s="26">
        <f>SUM(R388:U388)</f>
        <v>129346.5</v>
      </c>
      <c r="W388" s="26">
        <f>SUM(V388,Q388)</f>
        <v>129346.5</v>
      </c>
      <c r="X388" s="26">
        <f>SUM(Q388/W388*100)</f>
        <v>0</v>
      </c>
      <c r="Y388" s="26">
        <f>SUM(V388/W388*100)</f>
        <v>100</v>
      </c>
      <c r="Z388" s="1"/>
    </row>
    <row r="389" spans="1:26" ht="23.25">
      <c r="A389" s="1"/>
      <c r="B389" s="86"/>
      <c r="C389" s="87"/>
      <c r="D389" s="87"/>
      <c r="E389" s="87"/>
      <c r="F389" s="87"/>
      <c r="G389" s="87"/>
      <c r="H389" s="87"/>
      <c r="I389" s="54"/>
      <c r="J389" s="58" t="s">
        <v>132</v>
      </c>
      <c r="K389" s="55"/>
      <c r="L389" s="24">
        <f t="shared" si="36"/>
        <v>0</v>
      </c>
      <c r="M389" s="24">
        <f t="shared" si="36"/>
        <v>0</v>
      </c>
      <c r="N389" s="24">
        <f t="shared" si="36"/>
        <v>0</v>
      </c>
      <c r="O389" s="24">
        <f t="shared" si="36"/>
        <v>0</v>
      </c>
      <c r="P389" s="24">
        <f t="shared" si="36"/>
        <v>0</v>
      </c>
      <c r="Q389" s="24">
        <f>SUM(L389:P389)</f>
        <v>0</v>
      </c>
      <c r="R389" s="24"/>
      <c r="S389" s="24">
        <f>SUM(S396,S404,S419)</f>
        <v>0</v>
      </c>
      <c r="T389" s="24">
        <f>SUM(T396,T404,T419)</f>
        <v>223365.90000000002</v>
      </c>
      <c r="U389" s="24"/>
      <c r="V389" s="24">
        <f>SUM(R389:U389)</f>
        <v>223365.90000000002</v>
      </c>
      <c r="W389" s="24">
        <f>SUM(V389,Q389)</f>
        <v>223365.90000000002</v>
      </c>
      <c r="X389" s="24">
        <f>SUM(Q389/W389*100)</f>
        <v>0</v>
      </c>
      <c r="Y389" s="24">
        <f>SUM(V389/W389*100)</f>
        <v>100</v>
      </c>
      <c r="Z389" s="1"/>
    </row>
    <row r="390" spans="1:26" ht="23.25">
      <c r="A390" s="1"/>
      <c r="B390" s="85"/>
      <c r="C390" s="85"/>
      <c r="D390" s="85"/>
      <c r="E390" s="85"/>
      <c r="F390" s="85"/>
      <c r="G390" s="85"/>
      <c r="H390" s="85"/>
      <c r="I390" s="53"/>
      <c r="J390" s="58" t="s">
        <v>133</v>
      </c>
      <c r="K390" s="55"/>
      <c r="L390" s="60">
        <f>SUM(L397,L413,L420)</f>
        <v>0</v>
      </c>
      <c r="M390" s="26">
        <f>SUM(M397,M413,M420)</f>
        <v>0</v>
      </c>
      <c r="N390" s="60">
        <f>SUM(N397,N413,N420)</f>
        <v>0</v>
      </c>
      <c r="O390" s="60">
        <f>SUM(O397,O413,O420)</f>
        <v>0</v>
      </c>
      <c r="P390" s="26">
        <f>SUM(P397,P413,P420)</f>
        <v>0</v>
      </c>
      <c r="Q390" s="26">
        <f>SUM(L390:P390)</f>
        <v>0</v>
      </c>
      <c r="R390" s="26"/>
      <c r="S390" s="60">
        <f>SUM(S397,S413,S420)</f>
        <v>0</v>
      </c>
      <c r="T390" s="60">
        <f>SUM(T397,T413,T420)</f>
        <v>223365.90000000002</v>
      </c>
      <c r="U390" s="60"/>
      <c r="V390" s="26">
        <f>SUM(R390:U390)</f>
        <v>223365.90000000002</v>
      </c>
      <c r="W390" s="26">
        <f>SUM(V390,Q390)</f>
        <v>223365.90000000002</v>
      </c>
      <c r="X390" s="26">
        <f>SUM(Q390/W390*100)</f>
        <v>0</v>
      </c>
      <c r="Y390" s="26">
        <f>SUM(V390/W390*100)</f>
        <v>100</v>
      </c>
      <c r="Z390" s="1"/>
    </row>
    <row r="391" spans="1:26" ht="23.25">
      <c r="A391" s="1"/>
      <c r="B391" s="85"/>
      <c r="C391" s="85"/>
      <c r="D391" s="85"/>
      <c r="E391" s="85"/>
      <c r="F391" s="85"/>
      <c r="G391" s="85"/>
      <c r="H391" s="85"/>
      <c r="I391" s="53"/>
      <c r="J391" s="54" t="s">
        <v>134</v>
      </c>
      <c r="K391" s="55"/>
      <c r="L391" s="60"/>
      <c r="M391" s="26"/>
      <c r="N391" s="60"/>
      <c r="O391" s="60"/>
      <c r="P391" s="26"/>
      <c r="Q391" s="26"/>
      <c r="R391" s="26"/>
      <c r="S391" s="60"/>
      <c r="T391" s="60">
        <f>+T390/T388*100</f>
        <v>172.6880124317241</v>
      </c>
      <c r="U391" s="60"/>
      <c r="V391" s="26">
        <f>+V390/V388*100</f>
        <v>172.6880124317241</v>
      </c>
      <c r="W391" s="26">
        <f>+W390/W388*100</f>
        <v>172.6880124317241</v>
      </c>
      <c r="X391" s="26"/>
      <c r="Y391" s="26"/>
      <c r="Z391" s="1"/>
    </row>
    <row r="392" spans="1:26" ht="23.25">
      <c r="A392" s="1"/>
      <c r="B392" s="85"/>
      <c r="C392" s="85"/>
      <c r="D392" s="85"/>
      <c r="E392" s="85"/>
      <c r="F392" s="85"/>
      <c r="G392" s="85"/>
      <c r="H392" s="85"/>
      <c r="I392" s="53"/>
      <c r="J392" s="54" t="s">
        <v>135</v>
      </c>
      <c r="K392" s="55"/>
      <c r="L392" s="60"/>
      <c r="M392" s="26"/>
      <c r="N392" s="60"/>
      <c r="O392" s="60"/>
      <c r="P392" s="26"/>
      <c r="Q392" s="26"/>
      <c r="R392" s="26"/>
      <c r="S392" s="60"/>
      <c r="T392" s="60">
        <f>+T390/T389*100</f>
        <v>100</v>
      </c>
      <c r="U392" s="60"/>
      <c r="V392" s="26">
        <f>+V390/V389*100</f>
        <v>100</v>
      </c>
      <c r="W392" s="26">
        <f>+W390/W389*100</f>
        <v>100</v>
      </c>
      <c r="X392" s="26"/>
      <c r="Y392" s="26"/>
      <c r="Z392" s="1"/>
    </row>
    <row r="393" spans="1:26" ht="23.25">
      <c r="A393" s="1"/>
      <c r="B393" s="85"/>
      <c r="C393" s="85"/>
      <c r="D393" s="85"/>
      <c r="E393" s="85"/>
      <c r="F393" s="85"/>
      <c r="G393" s="85"/>
      <c r="H393" s="85"/>
      <c r="I393" s="53"/>
      <c r="J393" s="54"/>
      <c r="K393" s="55"/>
      <c r="L393" s="60"/>
      <c r="M393" s="26"/>
      <c r="N393" s="60"/>
      <c r="O393" s="60"/>
      <c r="P393" s="26"/>
      <c r="Q393" s="26"/>
      <c r="R393" s="26"/>
      <c r="S393" s="60"/>
      <c r="T393" s="60"/>
      <c r="U393" s="60"/>
      <c r="V393" s="26"/>
      <c r="W393" s="26"/>
      <c r="X393" s="26"/>
      <c r="Y393" s="26"/>
      <c r="Z393" s="1"/>
    </row>
    <row r="394" spans="1:26" ht="23.25">
      <c r="A394" s="1"/>
      <c r="B394" s="86"/>
      <c r="C394" s="86"/>
      <c r="D394" s="86"/>
      <c r="E394" s="86"/>
      <c r="F394" s="86"/>
      <c r="G394" s="86"/>
      <c r="H394" s="86" t="s">
        <v>108</v>
      </c>
      <c r="I394" s="53"/>
      <c r="J394" s="54" t="s">
        <v>109</v>
      </c>
      <c r="K394" s="55"/>
      <c r="L394" s="60"/>
      <c r="M394" s="26"/>
      <c r="N394" s="60"/>
      <c r="O394" s="60"/>
      <c r="P394" s="26"/>
      <c r="Q394" s="26"/>
      <c r="R394" s="26"/>
      <c r="S394" s="60"/>
      <c r="T394" s="60"/>
      <c r="U394" s="60"/>
      <c r="V394" s="26"/>
      <c r="W394" s="26"/>
      <c r="X394" s="26"/>
      <c r="Y394" s="26"/>
      <c r="Z394" s="1"/>
    </row>
    <row r="395" spans="1:26" ht="23.25">
      <c r="A395" s="1"/>
      <c r="B395" s="86"/>
      <c r="C395" s="87"/>
      <c r="D395" s="87"/>
      <c r="E395" s="87"/>
      <c r="F395" s="87"/>
      <c r="G395" s="87"/>
      <c r="H395" s="87"/>
      <c r="I395" s="54"/>
      <c r="J395" s="58" t="s">
        <v>131</v>
      </c>
      <c r="K395" s="55"/>
      <c r="L395" s="24"/>
      <c r="M395" s="24"/>
      <c r="N395" s="24"/>
      <c r="O395" s="24"/>
      <c r="P395" s="24"/>
      <c r="Q395" s="24">
        <f>SUM(L395:P395)</f>
        <v>0</v>
      </c>
      <c r="R395" s="24"/>
      <c r="S395" s="24"/>
      <c r="T395" s="24">
        <v>129346.5</v>
      </c>
      <c r="U395" s="24"/>
      <c r="V395" s="24">
        <f>SUM(R395:U395)</f>
        <v>129346.5</v>
      </c>
      <c r="W395" s="24">
        <f>SUM(V395,Q395)</f>
        <v>129346.5</v>
      </c>
      <c r="X395" s="24">
        <f>SUM(Q395/W395*100)</f>
        <v>0</v>
      </c>
      <c r="Y395" s="24">
        <f>SUM(V395/W395*100)</f>
        <v>100</v>
      </c>
      <c r="Z395" s="1"/>
    </row>
    <row r="396" spans="1:26" ht="23.25">
      <c r="A396" s="1"/>
      <c r="B396" s="86"/>
      <c r="C396" s="86"/>
      <c r="D396" s="86"/>
      <c r="E396" s="86"/>
      <c r="F396" s="86"/>
      <c r="G396" s="86"/>
      <c r="H396" s="86"/>
      <c r="I396" s="53"/>
      <c r="J396" s="58" t="s">
        <v>132</v>
      </c>
      <c r="K396" s="55"/>
      <c r="L396" s="60"/>
      <c r="M396" s="26"/>
      <c r="N396" s="60"/>
      <c r="O396" s="60"/>
      <c r="P396" s="26"/>
      <c r="Q396" s="26">
        <f>SUM(L396:P396)</f>
        <v>0</v>
      </c>
      <c r="R396" s="26"/>
      <c r="S396" s="60"/>
      <c r="T396" s="60">
        <v>12525.1</v>
      </c>
      <c r="U396" s="60"/>
      <c r="V396" s="26">
        <f>SUM(R396:U396)</f>
        <v>12525.1</v>
      </c>
      <c r="W396" s="26">
        <f>SUM(V396,Q396)</f>
        <v>12525.1</v>
      </c>
      <c r="X396" s="26">
        <f>SUM(Q396/W396*100)</f>
        <v>0</v>
      </c>
      <c r="Y396" s="26">
        <f>SUM(V396/W396*100)</f>
        <v>100</v>
      </c>
      <c r="Z396" s="1"/>
    </row>
    <row r="397" spans="1:26" ht="23.25">
      <c r="A397" s="1"/>
      <c r="B397" s="86"/>
      <c r="C397" s="86"/>
      <c r="D397" s="86"/>
      <c r="E397" s="86"/>
      <c r="F397" s="86"/>
      <c r="G397" s="86"/>
      <c r="H397" s="86"/>
      <c r="I397" s="53"/>
      <c r="J397" s="58" t="s">
        <v>133</v>
      </c>
      <c r="K397" s="55"/>
      <c r="L397" s="60"/>
      <c r="M397" s="26"/>
      <c r="N397" s="60"/>
      <c r="O397" s="60"/>
      <c r="P397" s="26"/>
      <c r="Q397" s="26">
        <f>SUM(L397:P397)</f>
        <v>0</v>
      </c>
      <c r="R397" s="26"/>
      <c r="S397" s="60"/>
      <c r="T397" s="60">
        <v>12525.1</v>
      </c>
      <c r="U397" s="60"/>
      <c r="V397" s="26">
        <f>SUM(R397:U397)</f>
        <v>12525.1</v>
      </c>
      <c r="W397" s="26">
        <f>SUM(V397,Q397)</f>
        <v>12525.1</v>
      </c>
      <c r="X397" s="26">
        <f>SUM(Q397/W397*100)</f>
        <v>0</v>
      </c>
      <c r="Y397" s="26">
        <f>SUM(V397/W397*100)</f>
        <v>100</v>
      </c>
      <c r="Z397" s="1"/>
    </row>
    <row r="398" spans="1:26" ht="23.25">
      <c r="A398" s="1"/>
      <c r="B398" s="86"/>
      <c r="C398" s="86"/>
      <c r="D398" s="86"/>
      <c r="E398" s="86"/>
      <c r="F398" s="86"/>
      <c r="G398" s="86"/>
      <c r="H398" s="86"/>
      <c r="I398" s="53"/>
      <c r="J398" s="54" t="s">
        <v>134</v>
      </c>
      <c r="K398" s="55"/>
      <c r="L398" s="60"/>
      <c r="M398" s="26"/>
      <c r="N398" s="60"/>
      <c r="O398" s="60"/>
      <c r="P398" s="26"/>
      <c r="Q398" s="26"/>
      <c r="R398" s="26"/>
      <c r="S398" s="60"/>
      <c r="T398" s="60">
        <f>(T397/T395)*100</f>
        <v>9.683369863119605</v>
      </c>
      <c r="U398" s="60"/>
      <c r="V398" s="26">
        <f>+V397/V395*100</f>
        <v>9.683369863119605</v>
      </c>
      <c r="W398" s="26">
        <f>+W397/W395*100</f>
        <v>9.683369863119605</v>
      </c>
      <c r="X398" s="26"/>
      <c r="Y398" s="26"/>
      <c r="Z398" s="1"/>
    </row>
    <row r="399" spans="1:26" ht="23.25">
      <c r="A399" s="1"/>
      <c r="B399" s="86"/>
      <c r="C399" s="86"/>
      <c r="D399" s="86"/>
      <c r="E399" s="86"/>
      <c r="F399" s="86"/>
      <c r="G399" s="86"/>
      <c r="H399" s="86"/>
      <c r="I399" s="53"/>
      <c r="J399" s="54" t="s">
        <v>135</v>
      </c>
      <c r="K399" s="55"/>
      <c r="L399" s="60"/>
      <c r="M399" s="26"/>
      <c r="N399" s="60"/>
      <c r="O399" s="60"/>
      <c r="P399" s="26"/>
      <c r="Q399" s="26"/>
      <c r="R399" s="26"/>
      <c r="S399" s="60"/>
      <c r="T399" s="60">
        <f>+T397/T396*100</f>
        <v>100</v>
      </c>
      <c r="U399" s="60"/>
      <c r="V399" s="26">
        <f>+V397/V396*100</f>
        <v>100</v>
      </c>
      <c r="W399" s="26">
        <f>+W397/W396*100</f>
        <v>100</v>
      </c>
      <c r="X399" s="26"/>
      <c r="Y399" s="26"/>
      <c r="Z399" s="1"/>
    </row>
    <row r="400" spans="1:26" ht="23.25">
      <c r="A400" s="1"/>
      <c r="B400" s="86"/>
      <c r="C400" s="86"/>
      <c r="D400" s="86"/>
      <c r="E400" s="86"/>
      <c r="F400" s="86"/>
      <c r="G400" s="86"/>
      <c r="H400" s="86"/>
      <c r="I400" s="53"/>
      <c r="J400" s="54"/>
      <c r="K400" s="55"/>
      <c r="L400" s="60"/>
      <c r="M400" s="26"/>
      <c r="N400" s="60"/>
      <c r="O400" s="60"/>
      <c r="P400" s="26"/>
      <c r="Q400" s="26"/>
      <c r="R400" s="26"/>
      <c r="S400" s="60"/>
      <c r="T400" s="60"/>
      <c r="U400" s="60"/>
      <c r="V400" s="26"/>
      <c r="W400" s="26"/>
      <c r="X400" s="26"/>
      <c r="Y400" s="26"/>
      <c r="Z400" s="1"/>
    </row>
    <row r="401" spans="1:26" ht="23.25">
      <c r="A401" s="1"/>
      <c r="B401" s="85"/>
      <c r="C401" s="85"/>
      <c r="D401" s="85"/>
      <c r="E401" s="85"/>
      <c r="F401" s="85"/>
      <c r="G401" s="85"/>
      <c r="H401" s="86" t="s">
        <v>110</v>
      </c>
      <c r="I401" s="53"/>
      <c r="J401" s="54" t="s">
        <v>159</v>
      </c>
      <c r="K401" s="55"/>
      <c r="L401" s="60"/>
      <c r="M401" s="26"/>
      <c r="N401" s="60"/>
      <c r="O401" s="60"/>
      <c r="P401" s="26"/>
      <c r="Q401" s="26"/>
      <c r="R401" s="26"/>
      <c r="S401" s="60"/>
      <c r="T401" s="60"/>
      <c r="U401" s="60"/>
      <c r="V401" s="26"/>
      <c r="W401" s="26"/>
      <c r="X401" s="26"/>
      <c r="Y401" s="26"/>
      <c r="Z401" s="1"/>
    </row>
    <row r="402" spans="1:26" ht="23.25">
      <c r="A402" s="1"/>
      <c r="B402" s="86"/>
      <c r="C402" s="86"/>
      <c r="D402" s="86"/>
      <c r="E402" s="86"/>
      <c r="F402" s="86"/>
      <c r="G402" s="86"/>
      <c r="H402" s="86"/>
      <c r="I402" s="53"/>
      <c r="J402" s="54" t="s">
        <v>160</v>
      </c>
      <c r="K402" s="55"/>
      <c r="L402" s="25"/>
      <c r="M402" s="26"/>
      <c r="N402" s="27"/>
      <c r="O402" s="56"/>
      <c r="P402" s="30"/>
      <c r="Q402" s="30"/>
      <c r="R402" s="26"/>
      <c r="S402" s="27"/>
      <c r="T402" s="25"/>
      <c r="U402" s="57"/>
      <c r="V402" s="30">
        <f>SUM(R402:U402)</f>
        <v>0</v>
      </c>
      <c r="W402" s="30">
        <f>SUM(V402,Q402)</f>
        <v>0</v>
      </c>
      <c r="X402" s="30"/>
      <c r="Y402" s="26"/>
      <c r="Z402" s="1"/>
    </row>
    <row r="403" spans="1:26" ht="23.25">
      <c r="A403" s="1"/>
      <c r="B403" s="86"/>
      <c r="C403" s="86"/>
      <c r="D403" s="86"/>
      <c r="E403" s="86"/>
      <c r="F403" s="86"/>
      <c r="G403" s="86"/>
      <c r="H403" s="86"/>
      <c r="I403" s="53"/>
      <c r="J403" s="58" t="s">
        <v>131</v>
      </c>
      <c r="K403" s="59"/>
      <c r="L403" s="60"/>
      <c r="M403" s="60"/>
      <c r="N403" s="60"/>
      <c r="O403" s="60"/>
      <c r="P403" s="60"/>
      <c r="Q403" s="60">
        <f>SUM(L403:P403)</f>
        <v>0</v>
      </c>
      <c r="R403" s="60"/>
      <c r="S403" s="60"/>
      <c r="T403" s="60"/>
      <c r="U403" s="69"/>
      <c r="V403" s="26">
        <f>SUM(R403:U403)</f>
        <v>0</v>
      </c>
      <c r="W403" s="26">
        <f>SUM(V403,Q403)</f>
        <v>0</v>
      </c>
      <c r="X403" s="26"/>
      <c r="Y403" s="26"/>
      <c r="Z403" s="1"/>
    </row>
    <row r="404" spans="1:26" ht="23.25">
      <c r="A404" s="1"/>
      <c r="B404" s="86"/>
      <c r="C404" s="86"/>
      <c r="D404" s="86"/>
      <c r="E404" s="86"/>
      <c r="F404" s="86"/>
      <c r="G404" s="86"/>
      <c r="H404" s="86"/>
      <c r="I404" s="53"/>
      <c r="J404" s="58" t="s">
        <v>132</v>
      </c>
      <c r="K404" s="59"/>
      <c r="L404" s="60"/>
      <c r="M404" s="60"/>
      <c r="N404" s="60"/>
      <c r="O404" s="60"/>
      <c r="P404" s="60"/>
      <c r="Q404" s="60">
        <f>SUM(L404:P404)</f>
        <v>0</v>
      </c>
      <c r="R404" s="60"/>
      <c r="S404" s="60"/>
      <c r="T404" s="60">
        <v>92821.1</v>
      </c>
      <c r="U404" s="60"/>
      <c r="V404" s="26">
        <f>SUM(R404:U404)</f>
        <v>92821.1</v>
      </c>
      <c r="W404" s="26">
        <f>SUM(V404,Q404)</f>
        <v>92821.1</v>
      </c>
      <c r="X404" s="26">
        <f>SUM(Q404/W404*100)</f>
        <v>0</v>
      </c>
      <c r="Y404" s="26">
        <f>SUM(V404/W404*100)</f>
        <v>100</v>
      </c>
      <c r="Z404" s="1"/>
    </row>
    <row r="405" spans="1:26" ht="23.25">
      <c r="A405" s="1"/>
      <c r="B405" s="70"/>
      <c r="C405" s="70"/>
      <c r="D405" s="70"/>
      <c r="E405" s="70"/>
      <c r="F405" s="70"/>
      <c r="G405" s="70"/>
      <c r="H405" s="70"/>
      <c r="I405" s="64"/>
      <c r="J405" s="65"/>
      <c r="K405" s="66"/>
      <c r="L405" s="67"/>
      <c r="M405" s="68"/>
      <c r="N405" s="67"/>
      <c r="O405" s="67"/>
      <c r="P405" s="68"/>
      <c r="Q405" s="68"/>
      <c r="R405" s="68"/>
      <c r="S405" s="67"/>
      <c r="T405" s="67"/>
      <c r="U405" s="67"/>
      <c r="V405" s="68"/>
      <c r="W405" s="68"/>
      <c r="X405" s="68"/>
      <c r="Y405" s="68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5"/>
      <c r="W407" s="5"/>
      <c r="X407" s="5"/>
      <c r="Y407" s="5" t="s">
        <v>179</v>
      </c>
      <c r="Z407" s="1"/>
    </row>
    <row r="408" spans="1:26" ht="23.25">
      <c r="A408" s="1"/>
      <c r="B408" s="9" t="s">
        <v>3</v>
      </c>
      <c r="C408" s="10"/>
      <c r="D408" s="10"/>
      <c r="E408" s="10"/>
      <c r="F408" s="10"/>
      <c r="G408" s="10"/>
      <c r="H408" s="11"/>
      <c r="I408" s="12"/>
      <c r="J408" s="13"/>
      <c r="K408" s="14"/>
      <c r="L408" s="15" t="s">
        <v>4</v>
      </c>
      <c r="M408" s="15"/>
      <c r="N408" s="15"/>
      <c r="O408" s="15"/>
      <c r="P408" s="15"/>
      <c r="Q408" s="15"/>
      <c r="R408" s="16" t="s">
        <v>5</v>
      </c>
      <c r="S408" s="15"/>
      <c r="T408" s="15"/>
      <c r="U408" s="15"/>
      <c r="V408" s="17"/>
      <c r="W408" s="15" t="s">
        <v>6</v>
      </c>
      <c r="X408" s="15"/>
      <c r="Y408" s="18"/>
      <c r="Z408" s="1"/>
    </row>
    <row r="409" spans="1:26" ht="23.25">
      <c r="A409" s="1"/>
      <c r="B409" s="19" t="s">
        <v>7</v>
      </c>
      <c r="C409" s="20"/>
      <c r="D409" s="20"/>
      <c r="E409" s="20"/>
      <c r="F409" s="20"/>
      <c r="G409" s="20"/>
      <c r="H409" s="21"/>
      <c r="I409" s="22"/>
      <c r="J409" s="23"/>
      <c r="K409" s="24"/>
      <c r="L409" s="25"/>
      <c r="M409" s="26"/>
      <c r="N409" s="27"/>
      <c r="O409" s="28" t="s">
        <v>8</v>
      </c>
      <c r="P409" s="29"/>
      <c r="Q409" s="30"/>
      <c r="R409" s="31" t="s">
        <v>8</v>
      </c>
      <c r="S409" s="32" t="s">
        <v>9</v>
      </c>
      <c r="T409" s="25"/>
      <c r="U409" s="33" t="s">
        <v>10</v>
      </c>
      <c r="V409" s="30"/>
      <c r="W409" s="30"/>
      <c r="X409" s="34" t="s">
        <v>11</v>
      </c>
      <c r="Y409" s="35"/>
      <c r="Z409" s="1"/>
    </row>
    <row r="410" spans="1:26" ht="23.25">
      <c r="A410" s="1"/>
      <c r="B410" s="36"/>
      <c r="C410" s="37"/>
      <c r="D410" s="37"/>
      <c r="E410" s="37"/>
      <c r="F410" s="38"/>
      <c r="G410" s="37"/>
      <c r="H410" s="36"/>
      <c r="I410" s="22"/>
      <c r="J410" s="2" t="s">
        <v>12</v>
      </c>
      <c r="K410" s="24"/>
      <c r="L410" s="39" t="s">
        <v>13</v>
      </c>
      <c r="M410" s="40" t="s">
        <v>14</v>
      </c>
      <c r="N410" s="32" t="s">
        <v>13</v>
      </c>
      <c r="O410" s="39" t="s">
        <v>15</v>
      </c>
      <c r="P410" s="29" t="s">
        <v>16</v>
      </c>
      <c r="Q410" s="26"/>
      <c r="R410" s="41" t="s">
        <v>15</v>
      </c>
      <c r="S410" s="40" t="s">
        <v>17</v>
      </c>
      <c r="T410" s="39" t="s">
        <v>18</v>
      </c>
      <c r="U410" s="33" t="s">
        <v>19</v>
      </c>
      <c r="V410" s="30"/>
      <c r="W410" s="30"/>
      <c r="X410" s="30"/>
      <c r="Y410" s="40"/>
      <c r="Z410" s="1"/>
    </row>
    <row r="411" spans="1:26" ht="23.25">
      <c r="A411" s="1"/>
      <c r="B411" s="36" t="s">
        <v>20</v>
      </c>
      <c r="C411" s="36" t="s">
        <v>21</v>
      </c>
      <c r="D411" s="36" t="s">
        <v>22</v>
      </c>
      <c r="E411" s="36" t="s">
        <v>23</v>
      </c>
      <c r="F411" s="36" t="s">
        <v>24</v>
      </c>
      <c r="G411" s="36" t="s">
        <v>25</v>
      </c>
      <c r="H411" s="36" t="s">
        <v>26</v>
      </c>
      <c r="I411" s="22"/>
      <c r="J411" s="42"/>
      <c r="K411" s="24"/>
      <c r="L411" s="39" t="s">
        <v>27</v>
      </c>
      <c r="M411" s="40" t="s">
        <v>28</v>
      </c>
      <c r="N411" s="32" t="s">
        <v>29</v>
      </c>
      <c r="O411" s="39" t="s">
        <v>30</v>
      </c>
      <c r="P411" s="29" t="s">
        <v>31</v>
      </c>
      <c r="Q411" s="40" t="s">
        <v>32</v>
      </c>
      <c r="R411" s="41" t="s">
        <v>30</v>
      </c>
      <c r="S411" s="40" t="s">
        <v>33</v>
      </c>
      <c r="T411" s="39" t="s">
        <v>34</v>
      </c>
      <c r="U411" s="33" t="s">
        <v>35</v>
      </c>
      <c r="V411" s="29" t="s">
        <v>32</v>
      </c>
      <c r="W411" s="29" t="s">
        <v>36</v>
      </c>
      <c r="X411" s="29" t="s">
        <v>37</v>
      </c>
      <c r="Y411" s="40" t="s">
        <v>38</v>
      </c>
      <c r="Z411" s="1"/>
    </row>
    <row r="412" spans="1:26" ht="23.25">
      <c r="A412" s="1"/>
      <c r="B412" s="43"/>
      <c r="C412" s="43"/>
      <c r="D412" s="43"/>
      <c r="E412" s="43"/>
      <c r="F412" s="43"/>
      <c r="G412" s="43"/>
      <c r="H412" s="43"/>
      <c r="I412" s="44"/>
      <c r="J412" s="45"/>
      <c r="K412" s="46"/>
      <c r="L412" s="47"/>
      <c r="M412" s="48"/>
      <c r="N412" s="49"/>
      <c r="O412" s="47"/>
      <c r="P412" s="50"/>
      <c r="Q412" s="50"/>
      <c r="R412" s="48"/>
      <c r="S412" s="48"/>
      <c r="T412" s="47"/>
      <c r="U412" s="51"/>
      <c r="V412" s="50"/>
      <c r="W412" s="50"/>
      <c r="X412" s="50"/>
      <c r="Y412" s="48"/>
      <c r="Z412" s="1"/>
    </row>
    <row r="413" spans="1:26" ht="23.25">
      <c r="A413" s="1"/>
      <c r="B413" s="85" t="s">
        <v>46</v>
      </c>
      <c r="C413" s="85"/>
      <c r="D413" s="85"/>
      <c r="E413" s="85" t="s">
        <v>94</v>
      </c>
      <c r="F413" s="85" t="s">
        <v>106</v>
      </c>
      <c r="G413" s="85" t="s">
        <v>56</v>
      </c>
      <c r="H413" s="86" t="s">
        <v>110</v>
      </c>
      <c r="I413" s="53"/>
      <c r="J413" s="58" t="s">
        <v>133</v>
      </c>
      <c r="K413" s="55"/>
      <c r="L413" s="60"/>
      <c r="M413" s="60"/>
      <c r="N413" s="60"/>
      <c r="O413" s="60"/>
      <c r="P413" s="60"/>
      <c r="Q413" s="26">
        <f>SUM(L413:P413)</f>
        <v>0</v>
      </c>
      <c r="R413" s="60"/>
      <c r="S413" s="60"/>
      <c r="T413" s="60">
        <v>92821.1</v>
      </c>
      <c r="U413" s="60"/>
      <c r="V413" s="26">
        <f>SUM(R413:U413)</f>
        <v>92821.1</v>
      </c>
      <c r="W413" s="26">
        <f>SUM(V413,Q413)</f>
        <v>92821.1</v>
      </c>
      <c r="X413" s="26">
        <f>SUM(Q413/W413*100)</f>
        <v>0</v>
      </c>
      <c r="Y413" s="26">
        <f>SUM(V413/W413*100)</f>
        <v>100</v>
      </c>
      <c r="Z413" s="1"/>
    </row>
    <row r="414" spans="1:26" ht="23.25">
      <c r="A414" s="1"/>
      <c r="B414" s="85"/>
      <c r="C414" s="85"/>
      <c r="D414" s="85"/>
      <c r="E414" s="85"/>
      <c r="F414" s="85"/>
      <c r="G414" s="85"/>
      <c r="H414" s="85"/>
      <c r="I414" s="53"/>
      <c r="J414" s="54" t="s">
        <v>134</v>
      </c>
      <c r="K414" s="55"/>
      <c r="L414" s="60"/>
      <c r="M414" s="26"/>
      <c r="N414" s="60"/>
      <c r="O414" s="60"/>
      <c r="P414" s="26"/>
      <c r="Q414" s="26"/>
      <c r="R414" s="26"/>
      <c r="S414" s="60"/>
      <c r="T414" s="60"/>
      <c r="U414" s="60"/>
      <c r="V414" s="26"/>
      <c r="W414" s="26"/>
      <c r="X414" s="26"/>
      <c r="Y414" s="26"/>
      <c r="Z414" s="1"/>
    </row>
    <row r="415" spans="1:26" ht="23.25">
      <c r="A415" s="1"/>
      <c r="B415" s="85"/>
      <c r="C415" s="85"/>
      <c r="D415" s="85"/>
      <c r="E415" s="85"/>
      <c r="F415" s="85"/>
      <c r="G415" s="85"/>
      <c r="H415" s="85"/>
      <c r="I415" s="53"/>
      <c r="J415" s="54" t="s">
        <v>135</v>
      </c>
      <c r="K415" s="55"/>
      <c r="L415" s="60"/>
      <c r="M415" s="26"/>
      <c r="N415" s="60"/>
      <c r="O415" s="60"/>
      <c r="P415" s="26"/>
      <c r="Q415" s="26"/>
      <c r="R415" s="26"/>
      <c r="S415" s="60"/>
      <c r="T415" s="60">
        <f>+T413/T404*100</f>
        <v>100</v>
      </c>
      <c r="U415" s="60"/>
      <c r="V415" s="26">
        <f>+V413/V404*100</f>
        <v>100</v>
      </c>
      <c r="W415" s="26">
        <f>+W413/W404*100</f>
        <v>100</v>
      </c>
      <c r="X415" s="26"/>
      <c r="Y415" s="26"/>
      <c r="Z415" s="1"/>
    </row>
    <row r="416" spans="1:26" ht="23.25">
      <c r="A416" s="1"/>
      <c r="B416" s="85"/>
      <c r="C416" s="85"/>
      <c r="D416" s="85"/>
      <c r="E416" s="85"/>
      <c r="F416" s="85"/>
      <c r="G416" s="85"/>
      <c r="H416" s="85"/>
      <c r="I416" s="53"/>
      <c r="J416" s="54"/>
      <c r="K416" s="55"/>
      <c r="L416" s="60"/>
      <c r="M416" s="26"/>
      <c r="N416" s="60"/>
      <c r="O416" s="60"/>
      <c r="P416" s="26"/>
      <c r="Q416" s="26"/>
      <c r="R416" s="26"/>
      <c r="S416" s="60"/>
      <c r="T416" s="60"/>
      <c r="U416" s="60"/>
      <c r="V416" s="26"/>
      <c r="W416" s="26"/>
      <c r="X416" s="26"/>
      <c r="Y416" s="26"/>
      <c r="Z416" s="1"/>
    </row>
    <row r="417" spans="1:26" ht="23.25">
      <c r="A417" s="1"/>
      <c r="B417" s="85"/>
      <c r="C417" s="85"/>
      <c r="D417" s="85"/>
      <c r="E417" s="85"/>
      <c r="F417" s="85"/>
      <c r="G417" s="85"/>
      <c r="H417" s="85" t="s">
        <v>111</v>
      </c>
      <c r="I417" s="53"/>
      <c r="J417" s="54" t="s">
        <v>142</v>
      </c>
      <c r="K417" s="55"/>
      <c r="L417" s="60"/>
      <c r="M417" s="26"/>
      <c r="N417" s="60"/>
      <c r="O417" s="60"/>
      <c r="P417" s="26"/>
      <c r="Q417" s="26"/>
      <c r="R417" s="26"/>
      <c r="S417" s="60"/>
      <c r="T417" s="60"/>
      <c r="U417" s="60"/>
      <c r="V417" s="26"/>
      <c r="W417" s="26"/>
      <c r="X417" s="26"/>
      <c r="Y417" s="26"/>
      <c r="Z417" s="1"/>
    </row>
    <row r="418" spans="1:26" ht="23.25">
      <c r="A418" s="1"/>
      <c r="B418" s="85"/>
      <c r="C418" s="85"/>
      <c r="D418" s="85"/>
      <c r="E418" s="85"/>
      <c r="F418" s="85"/>
      <c r="G418" s="85"/>
      <c r="H418" s="85"/>
      <c r="I418" s="53"/>
      <c r="J418" s="58" t="s">
        <v>131</v>
      </c>
      <c r="K418" s="55"/>
      <c r="L418" s="60"/>
      <c r="M418" s="26"/>
      <c r="N418" s="60"/>
      <c r="O418" s="60"/>
      <c r="P418" s="26"/>
      <c r="Q418" s="26">
        <f>SUM(L418:P418)</f>
        <v>0</v>
      </c>
      <c r="R418" s="26"/>
      <c r="S418" s="60"/>
      <c r="T418" s="60"/>
      <c r="U418" s="60"/>
      <c r="V418" s="26">
        <f>SUM(R418:U418)</f>
        <v>0</v>
      </c>
      <c r="W418" s="26">
        <f>SUM(V418,Q418)</f>
        <v>0</v>
      </c>
      <c r="X418" s="26"/>
      <c r="Y418" s="26"/>
      <c r="Z418" s="1"/>
    </row>
    <row r="419" spans="1:26" ht="23.25">
      <c r="A419" s="1"/>
      <c r="B419" s="85"/>
      <c r="C419" s="85"/>
      <c r="D419" s="85"/>
      <c r="E419" s="85"/>
      <c r="F419" s="85"/>
      <c r="G419" s="85"/>
      <c r="H419" s="85"/>
      <c r="I419" s="53"/>
      <c r="J419" s="58" t="s">
        <v>132</v>
      </c>
      <c r="K419" s="55"/>
      <c r="L419" s="60"/>
      <c r="M419" s="26"/>
      <c r="N419" s="60"/>
      <c r="O419" s="60"/>
      <c r="P419" s="26"/>
      <c r="Q419" s="26">
        <f>SUM(L419:P419)</f>
        <v>0</v>
      </c>
      <c r="R419" s="26"/>
      <c r="S419" s="60"/>
      <c r="T419" s="60">
        <v>118019.7</v>
      </c>
      <c r="U419" s="60"/>
      <c r="V419" s="26">
        <f>SUM(R419:U419)</f>
        <v>118019.7</v>
      </c>
      <c r="W419" s="26">
        <f>SUM(V419,Q419)</f>
        <v>118019.7</v>
      </c>
      <c r="X419" s="26">
        <f>SUM(Q419/W419*100)</f>
        <v>0</v>
      </c>
      <c r="Y419" s="26">
        <f>SUM(V419/W419*100)</f>
        <v>100</v>
      </c>
      <c r="Z419" s="1"/>
    </row>
    <row r="420" spans="1:26" ht="23.25">
      <c r="A420" s="1"/>
      <c r="B420" s="85"/>
      <c r="C420" s="85"/>
      <c r="D420" s="85"/>
      <c r="E420" s="85"/>
      <c r="F420" s="85"/>
      <c r="G420" s="85"/>
      <c r="H420" s="85"/>
      <c r="I420" s="53"/>
      <c r="J420" s="58" t="s">
        <v>133</v>
      </c>
      <c r="K420" s="55"/>
      <c r="L420" s="60"/>
      <c r="M420" s="26"/>
      <c r="N420" s="60"/>
      <c r="O420" s="60"/>
      <c r="P420" s="26"/>
      <c r="Q420" s="26">
        <f>SUM(L420:P420)</f>
        <v>0</v>
      </c>
      <c r="R420" s="26"/>
      <c r="S420" s="60"/>
      <c r="T420" s="60">
        <v>118019.7</v>
      </c>
      <c r="U420" s="60"/>
      <c r="V420" s="26">
        <f>SUM(R420:U420)</f>
        <v>118019.7</v>
      </c>
      <c r="W420" s="26">
        <f>SUM(V420,Q420)</f>
        <v>118019.7</v>
      </c>
      <c r="X420" s="26">
        <f>SUM(Q420/W420*100)</f>
        <v>0</v>
      </c>
      <c r="Y420" s="26">
        <f>SUM(V420/W420*100)</f>
        <v>100</v>
      </c>
      <c r="Z420" s="1"/>
    </row>
    <row r="421" spans="1:26" ht="23.25">
      <c r="A421" s="1"/>
      <c r="B421" s="85"/>
      <c r="C421" s="85"/>
      <c r="D421" s="85"/>
      <c r="E421" s="85"/>
      <c r="F421" s="85"/>
      <c r="G421" s="85"/>
      <c r="H421" s="85"/>
      <c r="I421" s="53"/>
      <c r="J421" s="54" t="s">
        <v>134</v>
      </c>
      <c r="K421" s="55"/>
      <c r="L421" s="60"/>
      <c r="M421" s="26"/>
      <c r="N421" s="60"/>
      <c r="O421" s="60"/>
      <c r="P421" s="26"/>
      <c r="Q421" s="26"/>
      <c r="R421" s="26"/>
      <c r="S421" s="60"/>
      <c r="T421" s="60"/>
      <c r="U421" s="60"/>
      <c r="V421" s="26"/>
      <c r="W421" s="26"/>
      <c r="X421" s="26"/>
      <c r="Y421" s="26"/>
      <c r="Z421" s="1"/>
    </row>
    <row r="422" spans="1:26" ht="23.25">
      <c r="A422" s="1"/>
      <c r="B422" s="85"/>
      <c r="C422" s="85"/>
      <c r="D422" s="85"/>
      <c r="E422" s="85"/>
      <c r="F422" s="85"/>
      <c r="G422" s="85"/>
      <c r="H422" s="85"/>
      <c r="I422" s="53"/>
      <c r="J422" s="54" t="s">
        <v>135</v>
      </c>
      <c r="K422" s="55"/>
      <c r="L422" s="60"/>
      <c r="M422" s="26"/>
      <c r="N422" s="60"/>
      <c r="O422" s="60"/>
      <c r="P422" s="26"/>
      <c r="Q422" s="26"/>
      <c r="R422" s="26"/>
      <c r="S422" s="60"/>
      <c r="T422" s="60">
        <f>+T420/T419*100</f>
        <v>100</v>
      </c>
      <c r="U422" s="60"/>
      <c r="V422" s="26">
        <f>+V420/V419*100</f>
        <v>100</v>
      </c>
      <c r="W422" s="26">
        <f>+W420/W419*100</f>
        <v>100</v>
      </c>
      <c r="X422" s="26"/>
      <c r="Y422" s="26"/>
      <c r="Z422" s="1"/>
    </row>
    <row r="423" spans="1:26" ht="23.25">
      <c r="A423" s="1"/>
      <c r="B423" s="85"/>
      <c r="C423" s="85"/>
      <c r="D423" s="85"/>
      <c r="E423" s="85"/>
      <c r="F423" s="85"/>
      <c r="G423" s="85"/>
      <c r="H423" s="85"/>
      <c r="I423" s="53"/>
      <c r="J423" s="54"/>
      <c r="K423" s="55"/>
      <c r="L423" s="60"/>
      <c r="M423" s="26"/>
      <c r="N423" s="60"/>
      <c r="O423" s="60"/>
      <c r="P423" s="26"/>
      <c r="Q423" s="26"/>
      <c r="R423" s="26"/>
      <c r="S423" s="60"/>
      <c r="T423" s="60"/>
      <c r="U423" s="60"/>
      <c r="V423" s="26"/>
      <c r="W423" s="26"/>
      <c r="X423" s="26"/>
      <c r="Y423" s="26"/>
      <c r="Z423" s="1"/>
    </row>
    <row r="424" spans="1:26" ht="23.25">
      <c r="A424" s="1"/>
      <c r="B424" s="85"/>
      <c r="C424" s="85"/>
      <c r="D424" s="85"/>
      <c r="E424" s="85"/>
      <c r="F424" s="85" t="s">
        <v>112</v>
      </c>
      <c r="G424" s="85"/>
      <c r="H424" s="85"/>
      <c r="I424" s="53"/>
      <c r="J424" s="54" t="s">
        <v>161</v>
      </c>
      <c r="K424" s="55"/>
      <c r="L424" s="60"/>
      <c r="M424" s="26"/>
      <c r="N424" s="60"/>
      <c r="O424" s="60"/>
      <c r="P424" s="26"/>
      <c r="Q424" s="26"/>
      <c r="R424" s="26"/>
      <c r="S424" s="60"/>
      <c r="T424" s="60"/>
      <c r="U424" s="60"/>
      <c r="V424" s="26"/>
      <c r="W424" s="26"/>
      <c r="X424" s="26"/>
      <c r="Y424" s="26"/>
      <c r="Z424" s="1"/>
    </row>
    <row r="425" spans="1:26" ht="23.25">
      <c r="A425" s="1"/>
      <c r="B425" s="86"/>
      <c r="C425" s="87"/>
      <c r="D425" s="87"/>
      <c r="E425" s="87"/>
      <c r="F425" s="87"/>
      <c r="G425" s="87"/>
      <c r="H425" s="87"/>
      <c r="I425" s="54"/>
      <c r="J425" s="54" t="s">
        <v>162</v>
      </c>
      <c r="K425" s="55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1"/>
    </row>
    <row r="426" spans="1:26" ht="23.25">
      <c r="A426" s="1"/>
      <c r="B426" s="85"/>
      <c r="C426" s="85"/>
      <c r="D426" s="85"/>
      <c r="E426" s="85"/>
      <c r="F426" s="85"/>
      <c r="G426" s="85"/>
      <c r="H426" s="85"/>
      <c r="I426" s="53"/>
      <c r="J426" s="58" t="s">
        <v>131</v>
      </c>
      <c r="K426" s="55"/>
      <c r="L426" s="60">
        <f>SUM(L433,L449,L472)</f>
        <v>113056.9</v>
      </c>
      <c r="M426" s="26">
        <f>SUM(M433,M449,M472)</f>
        <v>128757.5</v>
      </c>
      <c r="N426" s="60">
        <f>SUM(N433,N449,N472)</f>
        <v>62927.3</v>
      </c>
      <c r="O426" s="60">
        <f>SUM(O433,O449,O472)</f>
        <v>0</v>
      </c>
      <c r="P426" s="26">
        <f>SUM(P433,P449,P472)</f>
        <v>0</v>
      </c>
      <c r="Q426" s="26">
        <f>SUM(L426:P426)</f>
        <v>304741.7</v>
      </c>
      <c r="R426" s="26"/>
      <c r="S426" s="60">
        <f>SUM(S433,S449,S472)</f>
        <v>282213</v>
      </c>
      <c r="T426" s="60">
        <f>SUM(T433,T449,T472)</f>
        <v>11913.5</v>
      </c>
      <c r="U426" s="60"/>
      <c r="V426" s="26">
        <f>SUM(R426:U426)</f>
        <v>294126.5</v>
      </c>
      <c r="W426" s="26">
        <f>SUM(V426,Q426)</f>
        <v>598868.2</v>
      </c>
      <c r="X426" s="26">
        <f>SUM(Q426/W426*100)</f>
        <v>50.886271804046366</v>
      </c>
      <c r="Y426" s="26">
        <f>SUM(V426/W426*100)</f>
        <v>49.11372819595364</v>
      </c>
      <c r="Z426" s="1"/>
    </row>
    <row r="427" spans="1:26" ht="23.25">
      <c r="A427" s="1"/>
      <c r="B427" s="85"/>
      <c r="C427" s="85"/>
      <c r="D427" s="85"/>
      <c r="E427" s="85"/>
      <c r="F427" s="85"/>
      <c r="G427" s="85"/>
      <c r="H427" s="85"/>
      <c r="I427" s="53"/>
      <c r="J427" s="58" t="s">
        <v>132</v>
      </c>
      <c r="K427" s="55"/>
      <c r="L427" s="60">
        <f aca="true" t="shared" si="37" ref="L427:P428">SUM(L434,L458,L473)</f>
        <v>105626.6</v>
      </c>
      <c r="M427" s="26">
        <f t="shared" si="37"/>
        <v>223443</v>
      </c>
      <c r="N427" s="60">
        <f t="shared" si="37"/>
        <v>18785.8</v>
      </c>
      <c r="O427" s="60">
        <f t="shared" si="37"/>
        <v>0</v>
      </c>
      <c r="P427" s="26">
        <f t="shared" si="37"/>
        <v>0</v>
      </c>
      <c r="Q427" s="26">
        <f>SUM(L427:P427)</f>
        <v>347855.39999999997</v>
      </c>
      <c r="R427" s="26"/>
      <c r="S427" s="60">
        <f>SUM(S434,S458,S473)</f>
        <v>202329.6</v>
      </c>
      <c r="T427" s="60">
        <f>SUM(T434,T458,T473)</f>
        <v>40617.399999999994</v>
      </c>
      <c r="U427" s="60"/>
      <c r="V427" s="26">
        <f>SUM(R427:U427)</f>
        <v>242947</v>
      </c>
      <c r="W427" s="26">
        <f>SUM(V427,Q427)</f>
        <v>590802.3999999999</v>
      </c>
      <c r="X427" s="26">
        <f>SUM(Q427/W427*100)</f>
        <v>58.87846765686802</v>
      </c>
      <c r="Y427" s="26">
        <f>SUM(V427/W427*100)</f>
        <v>41.12153234313199</v>
      </c>
      <c r="Z427" s="1"/>
    </row>
    <row r="428" spans="1:26" ht="23.25">
      <c r="A428" s="1"/>
      <c r="B428" s="85"/>
      <c r="C428" s="85"/>
      <c r="D428" s="85"/>
      <c r="E428" s="85"/>
      <c r="F428" s="85"/>
      <c r="G428" s="85"/>
      <c r="H428" s="85"/>
      <c r="I428" s="53"/>
      <c r="J428" s="58" t="s">
        <v>133</v>
      </c>
      <c r="K428" s="55"/>
      <c r="L428" s="60">
        <f t="shared" si="37"/>
        <v>105626.6</v>
      </c>
      <c r="M428" s="26">
        <f t="shared" si="37"/>
        <v>223443</v>
      </c>
      <c r="N428" s="60">
        <f t="shared" si="37"/>
        <v>18785.8</v>
      </c>
      <c r="O428" s="60">
        <f t="shared" si="37"/>
        <v>0</v>
      </c>
      <c r="P428" s="26">
        <f t="shared" si="37"/>
        <v>0</v>
      </c>
      <c r="Q428" s="26">
        <f>SUM(L428:P428)</f>
        <v>347855.39999999997</v>
      </c>
      <c r="R428" s="26"/>
      <c r="S428" s="60">
        <f>SUM(S435,S459,S474)</f>
        <v>202329.6</v>
      </c>
      <c r="T428" s="60">
        <f>SUM(T435,T459,T474)</f>
        <v>40617.3</v>
      </c>
      <c r="U428" s="60"/>
      <c r="V428" s="26">
        <f>SUM(R428:U428)</f>
        <v>242946.90000000002</v>
      </c>
      <c r="W428" s="26">
        <f>SUM(V428,Q428)</f>
        <v>590802.3</v>
      </c>
      <c r="X428" s="26">
        <f>SUM(Q428/W428*100)</f>
        <v>58.87847762271744</v>
      </c>
      <c r="Y428" s="26">
        <f>SUM(V428/W428*100)</f>
        <v>41.12152237728255</v>
      </c>
      <c r="Z428" s="1"/>
    </row>
    <row r="429" spans="1:26" ht="23.25">
      <c r="A429" s="1"/>
      <c r="B429" s="85"/>
      <c r="C429" s="85"/>
      <c r="D429" s="85"/>
      <c r="E429" s="85"/>
      <c r="F429" s="85"/>
      <c r="G429" s="85"/>
      <c r="H429" s="85"/>
      <c r="I429" s="53"/>
      <c r="J429" s="54" t="s">
        <v>134</v>
      </c>
      <c r="K429" s="55"/>
      <c r="L429" s="60">
        <f>+L428/L426*100</f>
        <v>93.42782262736729</v>
      </c>
      <c r="M429" s="26">
        <f>+M428/M426*100</f>
        <v>173.5378521639516</v>
      </c>
      <c r="N429" s="60">
        <f>+N428/N426*100</f>
        <v>29.853179780476836</v>
      </c>
      <c r="O429" s="60"/>
      <c r="P429" s="26"/>
      <c r="Q429" s="26">
        <f>+Q428/Q426*100</f>
        <v>114.14762075554476</v>
      </c>
      <c r="R429" s="26"/>
      <c r="S429" s="60">
        <f>+S428/S426*100</f>
        <v>71.69393330569463</v>
      </c>
      <c r="T429" s="60">
        <f>+T428/T426*100</f>
        <v>340.9350736559366</v>
      </c>
      <c r="U429" s="60"/>
      <c r="V429" s="26">
        <f>+V428/V426*100</f>
        <v>82.59945975626134</v>
      </c>
      <c r="W429" s="26">
        <f>+W428/W426*100</f>
        <v>98.65314271153487</v>
      </c>
      <c r="X429" s="26"/>
      <c r="Y429" s="26"/>
      <c r="Z429" s="1"/>
    </row>
    <row r="430" spans="1:26" ht="23.25">
      <c r="A430" s="1"/>
      <c r="B430" s="85"/>
      <c r="C430" s="85"/>
      <c r="D430" s="85"/>
      <c r="E430" s="85"/>
      <c r="F430" s="85"/>
      <c r="G430" s="85"/>
      <c r="H430" s="85"/>
      <c r="I430" s="53"/>
      <c r="J430" s="54" t="s">
        <v>135</v>
      </c>
      <c r="K430" s="55"/>
      <c r="L430" s="60">
        <f>+L428/L427*100</f>
        <v>100</v>
      </c>
      <c r="M430" s="26">
        <f>+M428/M427*100</f>
        <v>100</v>
      </c>
      <c r="N430" s="60">
        <f>+N428/N427*100</f>
        <v>100</v>
      </c>
      <c r="O430" s="60"/>
      <c r="P430" s="26"/>
      <c r="Q430" s="26">
        <f>+Q428/Q427*100</f>
        <v>100</v>
      </c>
      <c r="R430" s="26"/>
      <c r="S430" s="60">
        <f>+S428/S427*100</f>
        <v>100</v>
      </c>
      <c r="T430" s="60">
        <f>+T428/T427*100</f>
        <v>99.99975380009555</v>
      </c>
      <c r="U430" s="60"/>
      <c r="V430" s="26">
        <f>+V428/V427*100</f>
        <v>99.99995883875908</v>
      </c>
      <c r="W430" s="26">
        <f>+W428/W427*100</f>
        <v>99.99998307386703</v>
      </c>
      <c r="X430" s="26"/>
      <c r="Y430" s="26"/>
      <c r="Z430" s="1"/>
    </row>
    <row r="431" spans="1:26" ht="23.25">
      <c r="A431" s="1"/>
      <c r="B431" s="85"/>
      <c r="C431" s="85"/>
      <c r="D431" s="85"/>
      <c r="E431" s="85"/>
      <c r="F431" s="85"/>
      <c r="G431" s="85"/>
      <c r="H431" s="85"/>
      <c r="I431" s="53"/>
      <c r="J431" s="54"/>
      <c r="K431" s="55"/>
      <c r="L431" s="60"/>
      <c r="M431" s="26"/>
      <c r="N431" s="60"/>
      <c r="O431" s="60"/>
      <c r="P431" s="26"/>
      <c r="Q431" s="26"/>
      <c r="R431" s="26"/>
      <c r="S431" s="60"/>
      <c r="T431" s="60"/>
      <c r="U431" s="60"/>
      <c r="V431" s="26"/>
      <c r="W431" s="26"/>
      <c r="X431" s="26"/>
      <c r="Y431" s="26"/>
      <c r="Z431" s="1"/>
    </row>
    <row r="432" spans="1:26" ht="23.25">
      <c r="A432" s="1"/>
      <c r="B432" s="85"/>
      <c r="C432" s="85"/>
      <c r="D432" s="85"/>
      <c r="E432" s="85"/>
      <c r="F432" s="85"/>
      <c r="G432" s="85" t="s">
        <v>92</v>
      </c>
      <c r="H432" s="85"/>
      <c r="I432" s="53"/>
      <c r="J432" s="54" t="s">
        <v>113</v>
      </c>
      <c r="K432" s="55"/>
      <c r="L432" s="60"/>
      <c r="M432" s="26"/>
      <c r="N432" s="60"/>
      <c r="O432" s="60"/>
      <c r="P432" s="26"/>
      <c r="Q432" s="26"/>
      <c r="R432" s="26"/>
      <c r="S432" s="60"/>
      <c r="T432" s="60"/>
      <c r="U432" s="60"/>
      <c r="V432" s="26"/>
      <c r="W432" s="26"/>
      <c r="X432" s="26"/>
      <c r="Y432" s="26"/>
      <c r="Z432" s="1"/>
    </row>
    <row r="433" spans="1:26" ht="23.25">
      <c r="A433" s="1"/>
      <c r="B433" s="85"/>
      <c r="C433" s="85"/>
      <c r="D433" s="85"/>
      <c r="E433" s="85"/>
      <c r="F433" s="85"/>
      <c r="G433" s="85"/>
      <c r="H433" s="85"/>
      <c r="I433" s="53"/>
      <c r="J433" s="58" t="s">
        <v>131</v>
      </c>
      <c r="K433" s="55"/>
      <c r="L433" s="60">
        <f>SUM(L441)</f>
        <v>0</v>
      </c>
      <c r="M433" s="26">
        <f>SUM(M441)</f>
        <v>0</v>
      </c>
      <c r="N433" s="60">
        <f>SUM(N441)</f>
        <v>0</v>
      </c>
      <c r="O433" s="60">
        <f>SUM(O441)</f>
        <v>0</v>
      </c>
      <c r="P433" s="26">
        <f>SUM(P441)</f>
        <v>0</v>
      </c>
      <c r="Q433" s="26"/>
      <c r="R433" s="26"/>
      <c r="S433" s="60">
        <f aca="true" t="shared" si="38" ref="S433:T435">SUM(S441)</f>
        <v>68552</v>
      </c>
      <c r="T433" s="60">
        <f t="shared" si="38"/>
        <v>0</v>
      </c>
      <c r="U433" s="60"/>
      <c r="V433" s="26">
        <f>SUM(R433:U433)</f>
        <v>68552</v>
      </c>
      <c r="W433" s="26">
        <f>SUM(V433,Q433)</f>
        <v>68552</v>
      </c>
      <c r="X433" s="26">
        <f>SUM(Q433/W433*100)</f>
        <v>0</v>
      </c>
      <c r="Y433" s="26">
        <f>SUM(V433/W433*100)</f>
        <v>100</v>
      </c>
      <c r="Z433" s="1"/>
    </row>
    <row r="434" spans="1:26" ht="23.25">
      <c r="A434" s="1"/>
      <c r="B434" s="86"/>
      <c r="C434" s="87"/>
      <c r="D434" s="87"/>
      <c r="E434" s="87"/>
      <c r="F434" s="87"/>
      <c r="G434" s="87"/>
      <c r="H434" s="87"/>
      <c r="I434" s="54"/>
      <c r="J434" s="58" t="s">
        <v>132</v>
      </c>
      <c r="K434" s="55"/>
      <c r="L434" s="24">
        <f aca="true" t="shared" si="39" ref="L434:P435">SUM(L442)</f>
        <v>0</v>
      </c>
      <c r="M434" s="24">
        <f t="shared" si="39"/>
        <v>0</v>
      </c>
      <c r="N434" s="24">
        <f t="shared" si="39"/>
        <v>0</v>
      </c>
      <c r="O434" s="24">
        <f t="shared" si="39"/>
        <v>0</v>
      </c>
      <c r="P434" s="24">
        <f t="shared" si="39"/>
        <v>0</v>
      </c>
      <c r="Q434" s="24"/>
      <c r="R434" s="24"/>
      <c r="S434" s="24">
        <f t="shared" si="38"/>
        <v>25985</v>
      </c>
      <c r="T434" s="24">
        <f t="shared" si="38"/>
        <v>0</v>
      </c>
      <c r="U434" s="24"/>
      <c r="V434" s="24">
        <f>SUM(R434:U434)</f>
        <v>25985</v>
      </c>
      <c r="W434" s="24">
        <f>SUM(V434,Q434)</f>
        <v>25985</v>
      </c>
      <c r="X434" s="24">
        <f>SUM(Q434/W434*100)</f>
        <v>0</v>
      </c>
      <c r="Y434" s="24">
        <f>SUM(V434/W434*100)</f>
        <v>100</v>
      </c>
      <c r="Z434" s="1"/>
    </row>
    <row r="435" spans="1:26" ht="23.25">
      <c r="A435" s="1"/>
      <c r="B435" s="85"/>
      <c r="C435" s="85"/>
      <c r="D435" s="85"/>
      <c r="E435" s="85"/>
      <c r="F435" s="85"/>
      <c r="G435" s="85"/>
      <c r="H435" s="85"/>
      <c r="I435" s="53"/>
      <c r="J435" s="58" t="s">
        <v>133</v>
      </c>
      <c r="K435" s="55"/>
      <c r="L435" s="60">
        <f t="shared" si="39"/>
        <v>0</v>
      </c>
      <c r="M435" s="26">
        <f t="shared" si="39"/>
        <v>0</v>
      </c>
      <c r="N435" s="60">
        <f t="shared" si="39"/>
        <v>0</v>
      </c>
      <c r="O435" s="60">
        <f t="shared" si="39"/>
        <v>0</v>
      </c>
      <c r="P435" s="26">
        <f t="shared" si="39"/>
        <v>0</v>
      </c>
      <c r="Q435" s="26"/>
      <c r="R435" s="26"/>
      <c r="S435" s="60">
        <f t="shared" si="38"/>
        <v>25985</v>
      </c>
      <c r="T435" s="60">
        <f t="shared" si="38"/>
        <v>0</v>
      </c>
      <c r="U435" s="60"/>
      <c r="V435" s="26">
        <f>SUM(R435:U435)</f>
        <v>25985</v>
      </c>
      <c r="W435" s="26">
        <f>SUM(V435,Q435)</f>
        <v>25985</v>
      </c>
      <c r="X435" s="26">
        <f>SUM(Q435/W435*100)</f>
        <v>0</v>
      </c>
      <c r="Y435" s="26">
        <f>SUM(V435/W435*100)</f>
        <v>100</v>
      </c>
      <c r="Z435" s="1"/>
    </row>
    <row r="436" spans="1:26" ht="23.25">
      <c r="A436" s="1"/>
      <c r="B436" s="85"/>
      <c r="C436" s="85"/>
      <c r="D436" s="85"/>
      <c r="E436" s="85"/>
      <c r="F436" s="85"/>
      <c r="G436" s="85"/>
      <c r="H436" s="85"/>
      <c r="I436" s="53"/>
      <c r="J436" s="54" t="s">
        <v>134</v>
      </c>
      <c r="K436" s="55"/>
      <c r="L436" s="60"/>
      <c r="M436" s="26"/>
      <c r="N436" s="60"/>
      <c r="O436" s="60"/>
      <c r="P436" s="26"/>
      <c r="Q436" s="26"/>
      <c r="R436" s="26"/>
      <c r="S436" s="60">
        <f>+S435/S433*100</f>
        <v>37.90553156727739</v>
      </c>
      <c r="T436" s="60"/>
      <c r="U436" s="60"/>
      <c r="V436" s="26">
        <f>+V435/V433*100</f>
        <v>37.90553156727739</v>
      </c>
      <c r="W436" s="26">
        <f>+W435/W433*100</f>
        <v>37.90553156727739</v>
      </c>
      <c r="X436" s="26"/>
      <c r="Y436" s="26"/>
      <c r="Z436" s="1"/>
    </row>
    <row r="437" spans="1:26" ht="23.25">
      <c r="A437" s="1"/>
      <c r="B437" s="85"/>
      <c r="C437" s="85"/>
      <c r="D437" s="85"/>
      <c r="E437" s="85"/>
      <c r="F437" s="85"/>
      <c r="G437" s="85"/>
      <c r="H437" s="85"/>
      <c r="I437" s="53"/>
      <c r="J437" s="54" t="s">
        <v>135</v>
      </c>
      <c r="K437" s="55"/>
      <c r="L437" s="60"/>
      <c r="M437" s="26"/>
      <c r="N437" s="60"/>
      <c r="O437" s="60"/>
      <c r="P437" s="26"/>
      <c r="Q437" s="26"/>
      <c r="R437" s="26"/>
      <c r="S437" s="60">
        <f>+S435/S434*100</f>
        <v>100</v>
      </c>
      <c r="T437" s="60"/>
      <c r="U437" s="60"/>
      <c r="V437" s="26">
        <f>+V435/V434*100</f>
        <v>100</v>
      </c>
      <c r="W437" s="26">
        <f>+W435/W434*100</f>
        <v>100</v>
      </c>
      <c r="X437" s="26"/>
      <c r="Y437" s="26"/>
      <c r="Z437" s="1"/>
    </row>
    <row r="438" spans="1:26" ht="23.25">
      <c r="A438" s="1"/>
      <c r="B438" s="85"/>
      <c r="C438" s="85"/>
      <c r="D438" s="85"/>
      <c r="E438" s="85"/>
      <c r="F438" s="85"/>
      <c r="G438" s="85"/>
      <c r="H438" s="85"/>
      <c r="I438" s="53"/>
      <c r="J438" s="54"/>
      <c r="K438" s="55"/>
      <c r="L438" s="60"/>
      <c r="M438" s="26"/>
      <c r="N438" s="60"/>
      <c r="O438" s="60"/>
      <c r="P438" s="26"/>
      <c r="Q438" s="26"/>
      <c r="R438" s="26"/>
      <c r="S438" s="60"/>
      <c r="T438" s="60"/>
      <c r="U438" s="60"/>
      <c r="V438" s="26"/>
      <c r="W438" s="26"/>
      <c r="X438" s="26"/>
      <c r="Y438" s="26"/>
      <c r="Z438" s="1"/>
    </row>
    <row r="439" spans="1:26" ht="23.25">
      <c r="A439" s="1"/>
      <c r="B439" s="86"/>
      <c r="C439" s="86"/>
      <c r="D439" s="86"/>
      <c r="E439" s="86"/>
      <c r="F439" s="86"/>
      <c r="G439" s="86"/>
      <c r="H439" s="86" t="s">
        <v>114</v>
      </c>
      <c r="I439" s="53"/>
      <c r="J439" s="54" t="s">
        <v>163</v>
      </c>
      <c r="K439" s="55"/>
      <c r="L439" s="60"/>
      <c r="M439" s="26"/>
      <c r="N439" s="60"/>
      <c r="O439" s="60"/>
      <c r="P439" s="26"/>
      <c r="Q439" s="26"/>
      <c r="R439" s="26"/>
      <c r="S439" s="60"/>
      <c r="T439" s="60"/>
      <c r="U439" s="60"/>
      <c r="V439" s="26"/>
      <c r="W439" s="26"/>
      <c r="X439" s="26"/>
      <c r="Y439" s="26"/>
      <c r="Z439" s="1"/>
    </row>
    <row r="440" spans="1:26" ht="23.25">
      <c r="A440" s="1"/>
      <c r="B440" s="86"/>
      <c r="C440" s="87"/>
      <c r="D440" s="87"/>
      <c r="E440" s="87"/>
      <c r="F440" s="87"/>
      <c r="G440" s="87"/>
      <c r="H440" s="87"/>
      <c r="I440" s="54"/>
      <c r="J440" s="54" t="s">
        <v>164</v>
      </c>
      <c r="K440" s="55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1"/>
    </row>
    <row r="441" spans="1:26" ht="23.25">
      <c r="A441" s="1"/>
      <c r="B441" s="86"/>
      <c r="C441" s="86"/>
      <c r="D441" s="86"/>
      <c r="E441" s="86"/>
      <c r="F441" s="86"/>
      <c r="G441" s="86"/>
      <c r="H441" s="86"/>
      <c r="I441" s="53"/>
      <c r="J441" s="58" t="s">
        <v>131</v>
      </c>
      <c r="K441" s="55"/>
      <c r="L441" s="60"/>
      <c r="M441" s="26"/>
      <c r="N441" s="60"/>
      <c r="O441" s="60"/>
      <c r="P441" s="26"/>
      <c r="Q441" s="26"/>
      <c r="R441" s="26"/>
      <c r="S441" s="60">
        <v>68552</v>
      </c>
      <c r="T441" s="60"/>
      <c r="U441" s="60"/>
      <c r="V441" s="26">
        <f>SUM(R441:U441)</f>
        <v>68552</v>
      </c>
      <c r="W441" s="26">
        <f>SUM(V441,Q441)</f>
        <v>68552</v>
      </c>
      <c r="X441" s="26">
        <f>SUM(Q441/W441*100)</f>
        <v>0</v>
      </c>
      <c r="Y441" s="26">
        <f>SUM(V441/W441*100)</f>
        <v>100</v>
      </c>
      <c r="Z441" s="1"/>
    </row>
    <row r="442" spans="1:26" ht="23.25">
      <c r="A442" s="1"/>
      <c r="B442" s="86"/>
      <c r="C442" s="86"/>
      <c r="D442" s="86"/>
      <c r="E442" s="86"/>
      <c r="F442" s="86"/>
      <c r="G442" s="86"/>
      <c r="H442" s="86"/>
      <c r="I442" s="53"/>
      <c r="J442" s="58" t="s">
        <v>132</v>
      </c>
      <c r="K442" s="55"/>
      <c r="L442" s="60"/>
      <c r="M442" s="26"/>
      <c r="N442" s="60"/>
      <c r="O442" s="60"/>
      <c r="P442" s="26"/>
      <c r="Q442" s="26"/>
      <c r="R442" s="26"/>
      <c r="S442" s="60">
        <v>25985</v>
      </c>
      <c r="T442" s="60"/>
      <c r="U442" s="60"/>
      <c r="V442" s="26">
        <f>SUM(R442:U442)</f>
        <v>25985</v>
      </c>
      <c r="W442" s="26">
        <f>SUM(V442,Q442)</f>
        <v>25985</v>
      </c>
      <c r="X442" s="26">
        <f>SUM(Q442/W442*100)</f>
        <v>0</v>
      </c>
      <c r="Y442" s="26">
        <f>SUM(V442/W442*100)</f>
        <v>100</v>
      </c>
      <c r="Z442" s="1"/>
    </row>
    <row r="443" spans="1:26" ht="23.25">
      <c r="A443" s="1"/>
      <c r="B443" s="86"/>
      <c r="C443" s="86"/>
      <c r="D443" s="86"/>
      <c r="E443" s="86"/>
      <c r="F443" s="86"/>
      <c r="G443" s="86"/>
      <c r="H443" s="86"/>
      <c r="I443" s="53"/>
      <c r="J443" s="58" t="s">
        <v>133</v>
      </c>
      <c r="K443" s="55"/>
      <c r="L443" s="60"/>
      <c r="M443" s="26"/>
      <c r="N443" s="60"/>
      <c r="O443" s="60"/>
      <c r="P443" s="26"/>
      <c r="Q443" s="26"/>
      <c r="R443" s="26"/>
      <c r="S443" s="60">
        <v>25985</v>
      </c>
      <c r="T443" s="60"/>
      <c r="U443" s="60"/>
      <c r="V443" s="26">
        <f>SUM(R443:U443)</f>
        <v>25985</v>
      </c>
      <c r="W443" s="26">
        <f>SUM(V443,Q443)</f>
        <v>25985</v>
      </c>
      <c r="X443" s="26">
        <f>SUM(Q443/W443*100)</f>
        <v>0</v>
      </c>
      <c r="Y443" s="26">
        <f>SUM(V443/W443*100)</f>
        <v>100</v>
      </c>
      <c r="Z443" s="1"/>
    </row>
    <row r="444" spans="1:26" ht="23.25">
      <c r="A444" s="1"/>
      <c r="B444" s="86"/>
      <c r="C444" s="86"/>
      <c r="D444" s="86"/>
      <c r="E444" s="86"/>
      <c r="F444" s="86"/>
      <c r="G444" s="86"/>
      <c r="H444" s="86"/>
      <c r="I444" s="53"/>
      <c r="J444" s="54" t="s">
        <v>134</v>
      </c>
      <c r="K444" s="55"/>
      <c r="L444" s="60"/>
      <c r="M444" s="26"/>
      <c r="N444" s="60"/>
      <c r="O444" s="60"/>
      <c r="P444" s="26"/>
      <c r="Q444" s="26"/>
      <c r="R444" s="26"/>
      <c r="S444" s="60">
        <f>+S443/S441*100</f>
        <v>37.90553156727739</v>
      </c>
      <c r="T444" s="60"/>
      <c r="U444" s="60"/>
      <c r="V444" s="26">
        <f>+V443/V441*100</f>
        <v>37.90553156727739</v>
      </c>
      <c r="W444" s="26">
        <f>+W443/W441*100</f>
        <v>37.90553156727739</v>
      </c>
      <c r="X444" s="26"/>
      <c r="Y444" s="26"/>
      <c r="Z444" s="1"/>
    </row>
    <row r="445" spans="1:26" ht="23.25">
      <c r="A445" s="1"/>
      <c r="B445" s="86"/>
      <c r="C445" s="86"/>
      <c r="D445" s="86"/>
      <c r="E445" s="86"/>
      <c r="F445" s="86"/>
      <c r="G445" s="86"/>
      <c r="H445" s="86"/>
      <c r="I445" s="53"/>
      <c r="J445" s="54" t="s">
        <v>135</v>
      </c>
      <c r="K445" s="55"/>
      <c r="L445" s="60"/>
      <c r="M445" s="26"/>
      <c r="N445" s="60"/>
      <c r="O445" s="60"/>
      <c r="P445" s="26"/>
      <c r="Q445" s="26"/>
      <c r="R445" s="26"/>
      <c r="S445" s="60">
        <f>+S443/S442*100</f>
        <v>100</v>
      </c>
      <c r="T445" s="60"/>
      <c r="U445" s="60"/>
      <c r="V445" s="26">
        <f>+V443/V442*100</f>
        <v>100</v>
      </c>
      <c r="W445" s="26">
        <f>+W443/W442*100</f>
        <v>100</v>
      </c>
      <c r="X445" s="26"/>
      <c r="Y445" s="26"/>
      <c r="Z445" s="1"/>
    </row>
    <row r="446" spans="1:26" ht="23.25">
      <c r="A446" s="1"/>
      <c r="B446" s="85"/>
      <c r="C446" s="85"/>
      <c r="D446" s="85"/>
      <c r="E446" s="85"/>
      <c r="F446" s="85"/>
      <c r="G446" s="85"/>
      <c r="H446" s="85"/>
      <c r="I446" s="53"/>
      <c r="J446" s="54"/>
      <c r="K446" s="55"/>
      <c r="L446" s="60"/>
      <c r="M446" s="26"/>
      <c r="N446" s="60"/>
      <c r="O446" s="60"/>
      <c r="P446" s="26"/>
      <c r="Q446" s="26"/>
      <c r="R446" s="26"/>
      <c r="S446" s="60"/>
      <c r="T446" s="60"/>
      <c r="U446" s="60"/>
      <c r="V446" s="26"/>
      <c r="W446" s="26"/>
      <c r="X446" s="26"/>
      <c r="Y446" s="26"/>
      <c r="Z446" s="1"/>
    </row>
    <row r="447" spans="1:26" ht="23.25">
      <c r="A447" s="1"/>
      <c r="B447" s="85"/>
      <c r="C447" s="85"/>
      <c r="D447" s="85"/>
      <c r="E447" s="85"/>
      <c r="F447" s="85"/>
      <c r="G447" s="85" t="s">
        <v>93</v>
      </c>
      <c r="H447" s="86"/>
      <c r="J447" s="54" t="s">
        <v>155</v>
      </c>
      <c r="K447" s="55"/>
      <c r="L447" s="25"/>
      <c r="M447" s="26"/>
      <c r="N447" s="27"/>
      <c r="O447" s="56"/>
      <c r="P447" s="30"/>
      <c r="Q447" s="30"/>
      <c r="R447" s="26"/>
      <c r="S447" s="27"/>
      <c r="T447" s="25"/>
      <c r="U447" s="57"/>
      <c r="V447" s="30"/>
      <c r="W447" s="30"/>
      <c r="X447" s="30"/>
      <c r="Y447" s="26"/>
      <c r="Z447" s="1"/>
    </row>
    <row r="448" spans="1:26" ht="23.25">
      <c r="A448" s="1"/>
      <c r="B448" s="86"/>
      <c r="C448" s="86"/>
      <c r="D448" s="86"/>
      <c r="E448" s="86"/>
      <c r="F448" s="86"/>
      <c r="G448" s="86"/>
      <c r="H448" s="86"/>
      <c r="J448" s="58" t="s">
        <v>165</v>
      </c>
      <c r="K448" s="59"/>
      <c r="L448" s="60"/>
      <c r="M448" s="60"/>
      <c r="N448" s="60"/>
      <c r="O448" s="60"/>
      <c r="P448" s="60"/>
      <c r="Q448" s="60"/>
      <c r="R448" s="60"/>
      <c r="S448" s="60"/>
      <c r="T448" s="60"/>
      <c r="U448" s="69"/>
      <c r="V448" s="26"/>
      <c r="W448" s="26"/>
      <c r="X448" s="26"/>
      <c r="Y448" s="26"/>
      <c r="Z448" s="1"/>
    </row>
    <row r="449" spans="1:26" ht="23.25">
      <c r="A449" s="1"/>
      <c r="B449" s="61"/>
      <c r="C449" s="61"/>
      <c r="D449" s="61"/>
      <c r="E449" s="61"/>
      <c r="F449" s="61"/>
      <c r="G449" s="61"/>
      <c r="H449" s="61"/>
      <c r="J449" s="58" t="s">
        <v>48</v>
      </c>
      <c r="K449" s="59"/>
      <c r="L449" s="60">
        <f>SUM(L465)</f>
        <v>0</v>
      </c>
      <c r="M449" s="60">
        <f>SUM(M465)</f>
        <v>0</v>
      </c>
      <c r="N449" s="60">
        <f>SUM(N465)</f>
        <v>0</v>
      </c>
      <c r="O449" s="60">
        <f>SUM(O465)</f>
        <v>0</v>
      </c>
      <c r="P449" s="60">
        <f>SUM(P465)</f>
        <v>0</v>
      </c>
      <c r="Q449" s="60"/>
      <c r="R449" s="60"/>
      <c r="S449" s="60">
        <f>SUM(S465)</f>
        <v>115467</v>
      </c>
      <c r="T449" s="60">
        <f>SUM(T465)</f>
        <v>0</v>
      </c>
      <c r="U449" s="60"/>
      <c r="V449" s="26">
        <f>SUM(R449:U449)</f>
        <v>115467</v>
      </c>
      <c r="W449" s="26">
        <f>SUM(V449,Q449)</f>
        <v>115467</v>
      </c>
      <c r="X449" s="26">
        <f>SUM(Q449/W449*100)</f>
        <v>0</v>
      </c>
      <c r="Y449" s="26">
        <f>SUM(V449/W449*100)</f>
        <v>100</v>
      </c>
      <c r="Z449" s="1"/>
    </row>
    <row r="450" spans="1:26" ht="23.25">
      <c r="A450" s="1"/>
      <c r="B450" s="70"/>
      <c r="C450" s="70"/>
      <c r="D450" s="70"/>
      <c r="E450" s="70"/>
      <c r="F450" s="70"/>
      <c r="G450" s="70"/>
      <c r="H450" s="70"/>
      <c r="I450" s="64"/>
      <c r="J450" s="65"/>
      <c r="K450" s="66"/>
      <c r="L450" s="67"/>
      <c r="M450" s="68"/>
      <c r="N450" s="67"/>
      <c r="O450" s="67"/>
      <c r="P450" s="68"/>
      <c r="Q450" s="68"/>
      <c r="R450" s="68"/>
      <c r="S450" s="67"/>
      <c r="T450" s="67"/>
      <c r="U450" s="67"/>
      <c r="V450" s="68"/>
      <c r="W450" s="68"/>
      <c r="X450" s="68"/>
      <c r="Y450" s="68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5"/>
      <c r="W452" s="5"/>
      <c r="X452" s="5"/>
      <c r="Y452" s="5" t="s">
        <v>178</v>
      </c>
      <c r="Z452" s="1"/>
    </row>
    <row r="453" spans="1:26" ht="23.25">
      <c r="A453" s="1"/>
      <c r="B453" s="9" t="s">
        <v>3</v>
      </c>
      <c r="C453" s="10"/>
      <c r="D453" s="10"/>
      <c r="E453" s="10"/>
      <c r="F453" s="10"/>
      <c r="G453" s="10"/>
      <c r="H453" s="11"/>
      <c r="I453" s="12"/>
      <c r="J453" s="13"/>
      <c r="K453" s="14"/>
      <c r="L453" s="15" t="s">
        <v>4</v>
      </c>
      <c r="M453" s="15"/>
      <c r="N453" s="15"/>
      <c r="O453" s="15"/>
      <c r="P453" s="15"/>
      <c r="Q453" s="15"/>
      <c r="R453" s="16" t="s">
        <v>5</v>
      </c>
      <c r="S453" s="15"/>
      <c r="T453" s="15"/>
      <c r="U453" s="15"/>
      <c r="V453" s="17"/>
      <c r="W453" s="15" t="s">
        <v>6</v>
      </c>
      <c r="X453" s="15"/>
      <c r="Y453" s="18"/>
      <c r="Z453" s="1"/>
    </row>
    <row r="454" spans="1:26" ht="23.25">
      <c r="A454" s="1"/>
      <c r="B454" s="19" t="s">
        <v>7</v>
      </c>
      <c r="C454" s="20"/>
      <c r="D454" s="20"/>
      <c r="E454" s="20"/>
      <c r="F454" s="20"/>
      <c r="G454" s="20"/>
      <c r="H454" s="21"/>
      <c r="I454" s="22"/>
      <c r="J454" s="23"/>
      <c r="K454" s="24"/>
      <c r="L454" s="25"/>
      <c r="M454" s="26"/>
      <c r="N454" s="27"/>
      <c r="O454" s="28" t="s">
        <v>8</v>
      </c>
      <c r="P454" s="29"/>
      <c r="Q454" s="30"/>
      <c r="R454" s="31" t="s">
        <v>8</v>
      </c>
      <c r="S454" s="32" t="s">
        <v>9</v>
      </c>
      <c r="T454" s="25"/>
      <c r="U454" s="33" t="s">
        <v>10</v>
      </c>
      <c r="V454" s="30"/>
      <c r="W454" s="30"/>
      <c r="X454" s="34" t="s">
        <v>11</v>
      </c>
      <c r="Y454" s="35"/>
      <c r="Z454" s="1"/>
    </row>
    <row r="455" spans="1:26" ht="23.25">
      <c r="A455" s="1"/>
      <c r="B455" s="36"/>
      <c r="C455" s="37"/>
      <c r="D455" s="37"/>
      <c r="E455" s="37"/>
      <c r="F455" s="38"/>
      <c r="G455" s="37"/>
      <c r="H455" s="36"/>
      <c r="I455" s="22"/>
      <c r="J455" s="2" t="s">
        <v>12</v>
      </c>
      <c r="K455" s="24"/>
      <c r="L455" s="39" t="s">
        <v>13</v>
      </c>
      <c r="M455" s="40" t="s">
        <v>14</v>
      </c>
      <c r="N455" s="32" t="s">
        <v>13</v>
      </c>
      <c r="O455" s="39" t="s">
        <v>15</v>
      </c>
      <c r="P455" s="29" t="s">
        <v>16</v>
      </c>
      <c r="Q455" s="26"/>
      <c r="R455" s="41" t="s">
        <v>15</v>
      </c>
      <c r="S455" s="40" t="s">
        <v>17</v>
      </c>
      <c r="T455" s="39" t="s">
        <v>18</v>
      </c>
      <c r="U455" s="33" t="s">
        <v>19</v>
      </c>
      <c r="V455" s="30"/>
      <c r="W455" s="30"/>
      <c r="X455" s="30"/>
      <c r="Y455" s="40"/>
      <c r="Z455" s="1"/>
    </row>
    <row r="456" spans="1:26" ht="23.25">
      <c r="A456" s="1"/>
      <c r="B456" s="36" t="s">
        <v>20</v>
      </c>
      <c r="C456" s="36" t="s">
        <v>21</v>
      </c>
      <c r="D456" s="36" t="s">
        <v>22</v>
      </c>
      <c r="E456" s="36" t="s">
        <v>23</v>
      </c>
      <c r="F456" s="36" t="s">
        <v>24</v>
      </c>
      <c r="G456" s="36" t="s">
        <v>25</v>
      </c>
      <c r="H456" s="36" t="s">
        <v>26</v>
      </c>
      <c r="I456" s="22"/>
      <c r="J456" s="42"/>
      <c r="K456" s="24"/>
      <c r="L456" s="39" t="s">
        <v>27</v>
      </c>
      <c r="M456" s="40" t="s">
        <v>28</v>
      </c>
      <c r="N456" s="32" t="s">
        <v>29</v>
      </c>
      <c r="O456" s="39" t="s">
        <v>30</v>
      </c>
      <c r="P456" s="29" t="s">
        <v>31</v>
      </c>
      <c r="Q456" s="40" t="s">
        <v>32</v>
      </c>
      <c r="R456" s="41" t="s">
        <v>30</v>
      </c>
      <c r="S456" s="40" t="s">
        <v>33</v>
      </c>
      <c r="T456" s="39" t="s">
        <v>34</v>
      </c>
      <c r="U456" s="33" t="s">
        <v>35</v>
      </c>
      <c r="V456" s="29" t="s">
        <v>32</v>
      </c>
      <c r="W456" s="29" t="s">
        <v>36</v>
      </c>
      <c r="X456" s="29" t="s">
        <v>37</v>
      </c>
      <c r="Y456" s="40" t="s">
        <v>38</v>
      </c>
      <c r="Z456" s="1"/>
    </row>
    <row r="457" spans="1:26" ht="23.25">
      <c r="A457" s="1"/>
      <c r="B457" s="43"/>
      <c r="C457" s="43"/>
      <c r="D457" s="43"/>
      <c r="E457" s="43"/>
      <c r="F457" s="43"/>
      <c r="G457" s="43"/>
      <c r="H457" s="43"/>
      <c r="I457" s="44"/>
      <c r="J457" s="45"/>
      <c r="K457" s="46"/>
      <c r="L457" s="47"/>
      <c r="M457" s="48"/>
      <c r="N457" s="49"/>
      <c r="O457" s="47"/>
      <c r="P457" s="50"/>
      <c r="Q457" s="50"/>
      <c r="R457" s="48"/>
      <c r="S457" s="48"/>
      <c r="T457" s="47"/>
      <c r="U457" s="51"/>
      <c r="V457" s="50"/>
      <c r="W457" s="50"/>
      <c r="X457" s="50"/>
      <c r="Y457" s="48"/>
      <c r="Z457" s="1"/>
    </row>
    <row r="458" spans="1:26" ht="23.25">
      <c r="A458" s="1"/>
      <c r="B458" s="85" t="s">
        <v>46</v>
      </c>
      <c r="C458" s="85"/>
      <c r="D458" s="85"/>
      <c r="E458" s="85" t="s">
        <v>94</v>
      </c>
      <c r="F458" s="85" t="s">
        <v>112</v>
      </c>
      <c r="G458" s="85" t="s">
        <v>93</v>
      </c>
      <c r="H458" s="85"/>
      <c r="I458" s="53"/>
      <c r="J458" s="54" t="s">
        <v>49</v>
      </c>
      <c r="K458" s="55"/>
      <c r="L458" s="60">
        <f aca="true" t="shared" si="40" ref="L458:P459">SUM(L466)</f>
        <v>0</v>
      </c>
      <c r="M458" s="60">
        <f t="shared" si="40"/>
        <v>0</v>
      </c>
      <c r="N458" s="60">
        <f t="shared" si="40"/>
        <v>0</v>
      </c>
      <c r="O458" s="60">
        <f t="shared" si="40"/>
        <v>0</v>
      </c>
      <c r="P458" s="60">
        <f t="shared" si="40"/>
        <v>0</v>
      </c>
      <c r="Q458" s="26"/>
      <c r="R458" s="60"/>
      <c r="S458" s="60">
        <f>SUM(S466)</f>
        <v>15604</v>
      </c>
      <c r="T458" s="60">
        <f>SUM(T466)</f>
        <v>0</v>
      </c>
      <c r="U458" s="60"/>
      <c r="V458" s="26">
        <f>SUM(R458:U458)</f>
        <v>15604</v>
      </c>
      <c r="W458" s="26">
        <f>SUM(V458,Q458)</f>
        <v>15604</v>
      </c>
      <c r="X458" s="26">
        <f>SUM(Q458/W458*100)</f>
        <v>0</v>
      </c>
      <c r="Y458" s="26">
        <f>SUM(V458/W458*100)</f>
        <v>100</v>
      </c>
      <c r="Z458" s="1"/>
    </row>
    <row r="459" spans="1:26" ht="23.25">
      <c r="A459" s="1"/>
      <c r="B459" s="85"/>
      <c r="C459" s="85"/>
      <c r="D459" s="85"/>
      <c r="E459" s="85"/>
      <c r="F459" s="85"/>
      <c r="G459" s="85"/>
      <c r="H459" s="85"/>
      <c r="I459" s="53"/>
      <c r="J459" s="54" t="s">
        <v>50</v>
      </c>
      <c r="K459" s="55"/>
      <c r="L459" s="60">
        <f t="shared" si="40"/>
        <v>0</v>
      </c>
      <c r="M459" s="26">
        <f t="shared" si="40"/>
        <v>0</v>
      </c>
      <c r="N459" s="60">
        <f t="shared" si="40"/>
        <v>0</v>
      </c>
      <c r="O459" s="60">
        <f t="shared" si="40"/>
        <v>0</v>
      </c>
      <c r="P459" s="26">
        <f t="shared" si="40"/>
        <v>0</v>
      </c>
      <c r="Q459" s="26"/>
      <c r="R459" s="26"/>
      <c r="S459" s="60">
        <f>SUM(S467)</f>
        <v>15604</v>
      </c>
      <c r="T459" s="60">
        <f>SUM(T467)</f>
        <v>0</v>
      </c>
      <c r="U459" s="60"/>
      <c r="V459" s="26">
        <f>SUM(R459:U459)</f>
        <v>15604</v>
      </c>
      <c r="W459" s="26">
        <f>SUM(V459,Q459)</f>
        <v>15604</v>
      </c>
      <c r="X459" s="26">
        <f>SUM(Q459/W459*100)</f>
        <v>0</v>
      </c>
      <c r="Y459" s="26">
        <f>SUM(V459/W459*100)</f>
        <v>100</v>
      </c>
      <c r="Z459" s="1"/>
    </row>
    <row r="460" spans="1:26" ht="23.25">
      <c r="A460" s="1"/>
      <c r="B460" s="85"/>
      <c r="C460" s="85"/>
      <c r="D460" s="85"/>
      <c r="E460" s="85"/>
      <c r="F460" s="85"/>
      <c r="G460" s="85"/>
      <c r="H460" s="85"/>
      <c r="I460" s="53"/>
      <c r="J460" s="54" t="s">
        <v>51</v>
      </c>
      <c r="K460" s="55"/>
      <c r="L460" s="60"/>
      <c r="M460" s="26"/>
      <c r="N460" s="60"/>
      <c r="O460" s="60"/>
      <c r="P460" s="26"/>
      <c r="Q460" s="26"/>
      <c r="R460" s="26"/>
      <c r="S460" s="60">
        <f>+S459/S449*100</f>
        <v>13.513817800756925</v>
      </c>
      <c r="T460" s="60"/>
      <c r="U460" s="60"/>
      <c r="V460" s="26">
        <f>+V459/V449*100</f>
        <v>13.513817800756925</v>
      </c>
      <c r="W460" s="26">
        <f>+W459/W449*100</f>
        <v>13.513817800756925</v>
      </c>
      <c r="X460" s="26"/>
      <c r="Y460" s="26"/>
      <c r="Z460" s="1"/>
    </row>
    <row r="461" spans="1:26" ht="23.25">
      <c r="A461" s="1"/>
      <c r="B461" s="85"/>
      <c r="C461" s="85"/>
      <c r="D461" s="85"/>
      <c r="E461" s="85"/>
      <c r="F461" s="85"/>
      <c r="G461" s="85"/>
      <c r="H461" s="85"/>
      <c r="I461" s="53"/>
      <c r="J461" s="54" t="s">
        <v>52</v>
      </c>
      <c r="K461" s="55"/>
      <c r="L461" s="60"/>
      <c r="M461" s="26"/>
      <c r="N461" s="60"/>
      <c r="O461" s="60"/>
      <c r="P461" s="26"/>
      <c r="Q461" s="26"/>
      <c r="R461" s="26"/>
      <c r="S461" s="60">
        <f>+S459/S458*100</f>
        <v>100</v>
      </c>
      <c r="T461" s="60"/>
      <c r="U461" s="60"/>
      <c r="V461" s="26">
        <f>+V459/V458*100</f>
        <v>100</v>
      </c>
      <c r="W461" s="26">
        <f>+W459/W458*100</f>
        <v>100</v>
      </c>
      <c r="X461" s="26"/>
      <c r="Y461" s="26"/>
      <c r="Z461" s="1"/>
    </row>
    <row r="462" spans="1:26" ht="23.25">
      <c r="A462" s="1"/>
      <c r="B462" s="85"/>
      <c r="C462" s="85"/>
      <c r="D462" s="85"/>
      <c r="E462" s="85"/>
      <c r="F462" s="85"/>
      <c r="G462" s="85"/>
      <c r="H462" s="85"/>
      <c r="I462" s="53"/>
      <c r="J462" s="54"/>
      <c r="K462" s="55"/>
      <c r="L462" s="60"/>
      <c r="M462" s="26"/>
      <c r="N462" s="60"/>
      <c r="O462" s="60"/>
      <c r="P462" s="26"/>
      <c r="Q462" s="26"/>
      <c r="R462" s="26"/>
      <c r="S462" s="60"/>
      <c r="T462" s="60"/>
      <c r="U462" s="60"/>
      <c r="V462" s="26"/>
      <c r="W462" s="26"/>
      <c r="X462" s="26"/>
      <c r="Y462" s="26"/>
      <c r="Z462" s="1"/>
    </row>
    <row r="463" spans="1:26" ht="23.25">
      <c r="A463" s="1"/>
      <c r="B463" s="85"/>
      <c r="C463" s="85"/>
      <c r="D463" s="85"/>
      <c r="E463" s="85"/>
      <c r="F463" s="85"/>
      <c r="G463" s="85"/>
      <c r="H463" s="85" t="s">
        <v>114</v>
      </c>
      <c r="I463" s="53"/>
      <c r="J463" s="54" t="s">
        <v>115</v>
      </c>
      <c r="K463" s="55"/>
      <c r="L463" s="60"/>
      <c r="M463" s="26"/>
      <c r="N463" s="60"/>
      <c r="O463" s="60"/>
      <c r="P463" s="26"/>
      <c r="Q463" s="26"/>
      <c r="R463" s="26"/>
      <c r="S463" s="60"/>
      <c r="T463" s="60"/>
      <c r="U463" s="60"/>
      <c r="V463" s="26"/>
      <c r="W463" s="26"/>
      <c r="X463" s="26"/>
      <c r="Y463" s="26"/>
      <c r="Z463" s="1"/>
    </row>
    <row r="464" spans="1:26" ht="23.25">
      <c r="A464" s="1"/>
      <c r="B464" s="85"/>
      <c r="C464" s="85"/>
      <c r="D464" s="85"/>
      <c r="E464" s="85"/>
      <c r="F464" s="85"/>
      <c r="G464" s="85"/>
      <c r="H464" s="85"/>
      <c r="I464" s="53"/>
      <c r="J464" s="54" t="s">
        <v>116</v>
      </c>
      <c r="K464" s="55"/>
      <c r="L464" s="60"/>
      <c r="M464" s="26"/>
      <c r="N464" s="60"/>
      <c r="O464" s="60"/>
      <c r="P464" s="26"/>
      <c r="Q464" s="26"/>
      <c r="R464" s="26"/>
      <c r="S464" s="60"/>
      <c r="T464" s="60"/>
      <c r="U464" s="60"/>
      <c r="V464" s="26"/>
      <c r="W464" s="26"/>
      <c r="X464" s="26"/>
      <c r="Y464" s="26"/>
      <c r="Z464" s="1"/>
    </row>
    <row r="465" spans="1:26" ht="23.25">
      <c r="A465" s="1"/>
      <c r="B465" s="85"/>
      <c r="C465" s="85"/>
      <c r="D465" s="85"/>
      <c r="E465" s="85"/>
      <c r="F465" s="85"/>
      <c r="G465" s="85"/>
      <c r="H465" s="85"/>
      <c r="I465" s="53"/>
      <c r="J465" s="54" t="s">
        <v>48</v>
      </c>
      <c r="K465" s="55"/>
      <c r="L465" s="60"/>
      <c r="M465" s="26"/>
      <c r="N465" s="60"/>
      <c r="O465" s="60"/>
      <c r="P465" s="26"/>
      <c r="Q465" s="26"/>
      <c r="R465" s="26"/>
      <c r="S465" s="60">
        <v>115467</v>
      </c>
      <c r="T465" s="60"/>
      <c r="U465" s="60"/>
      <c r="V465" s="26">
        <f>SUM(R465:U465)</f>
        <v>115467</v>
      </c>
      <c r="W465" s="26">
        <f>SUM(V465,Q465)</f>
        <v>115467</v>
      </c>
      <c r="X465" s="26">
        <f>SUM(Q465/W465*100)</f>
        <v>0</v>
      </c>
      <c r="Y465" s="26">
        <f>SUM(V465/W465*100)</f>
        <v>100</v>
      </c>
      <c r="Z465" s="1"/>
    </row>
    <row r="466" spans="1:26" ht="23.25">
      <c r="A466" s="1"/>
      <c r="B466" s="85"/>
      <c r="C466" s="85"/>
      <c r="D466" s="85"/>
      <c r="E466" s="85"/>
      <c r="F466" s="85"/>
      <c r="G466" s="85"/>
      <c r="H466" s="85"/>
      <c r="I466" s="53"/>
      <c r="J466" s="54" t="s">
        <v>49</v>
      </c>
      <c r="K466" s="55"/>
      <c r="L466" s="60"/>
      <c r="M466" s="26"/>
      <c r="N466" s="60"/>
      <c r="O466" s="60"/>
      <c r="P466" s="26"/>
      <c r="Q466" s="26"/>
      <c r="R466" s="26"/>
      <c r="S466" s="60">
        <v>15604</v>
      </c>
      <c r="T466" s="60"/>
      <c r="U466" s="60"/>
      <c r="V466" s="26">
        <f>SUM(R466:U466)</f>
        <v>15604</v>
      </c>
      <c r="W466" s="26">
        <f>SUM(V466,Q466)</f>
        <v>15604</v>
      </c>
      <c r="X466" s="26">
        <f>SUM(Q466/W466*100)</f>
        <v>0</v>
      </c>
      <c r="Y466" s="26">
        <f>SUM(V466/W466*100)</f>
        <v>100</v>
      </c>
      <c r="Z466" s="1"/>
    </row>
    <row r="467" spans="1:26" ht="23.25">
      <c r="A467" s="1"/>
      <c r="B467" s="85"/>
      <c r="C467" s="85"/>
      <c r="D467" s="85"/>
      <c r="E467" s="85"/>
      <c r="F467" s="85"/>
      <c r="G467" s="85"/>
      <c r="H467" s="85"/>
      <c r="I467" s="53"/>
      <c r="J467" s="54" t="s">
        <v>50</v>
      </c>
      <c r="K467" s="55"/>
      <c r="L467" s="60"/>
      <c r="M467" s="26"/>
      <c r="N467" s="60"/>
      <c r="O467" s="60"/>
      <c r="P467" s="26"/>
      <c r="Q467" s="26"/>
      <c r="R467" s="26"/>
      <c r="S467" s="60">
        <v>15604</v>
      </c>
      <c r="T467" s="60"/>
      <c r="U467" s="60"/>
      <c r="V467" s="26">
        <f>SUM(R467:U467)</f>
        <v>15604</v>
      </c>
      <c r="W467" s="26">
        <f>SUM(V467,Q467)</f>
        <v>15604</v>
      </c>
      <c r="X467" s="26">
        <f>SUM(Q467/W467*100)</f>
        <v>0</v>
      </c>
      <c r="Y467" s="26">
        <f>SUM(V467/W467*100)</f>
        <v>100</v>
      </c>
      <c r="Z467" s="1"/>
    </row>
    <row r="468" spans="1:26" ht="23.25">
      <c r="A468" s="1"/>
      <c r="B468" s="85"/>
      <c r="C468" s="85"/>
      <c r="D468" s="85"/>
      <c r="E468" s="85"/>
      <c r="F468" s="85"/>
      <c r="G468" s="85"/>
      <c r="H468" s="85"/>
      <c r="I468" s="53"/>
      <c r="J468" s="54" t="s">
        <v>51</v>
      </c>
      <c r="K468" s="55"/>
      <c r="L468" s="60"/>
      <c r="M468" s="26"/>
      <c r="N468" s="60"/>
      <c r="O468" s="60"/>
      <c r="P468" s="26"/>
      <c r="Q468" s="26"/>
      <c r="R468" s="26"/>
      <c r="S468" s="60">
        <f>+S467/S465*100</f>
        <v>13.513817800756925</v>
      </c>
      <c r="T468" s="60"/>
      <c r="U468" s="60"/>
      <c r="V468" s="26">
        <f>+V467/V465*100</f>
        <v>13.513817800756925</v>
      </c>
      <c r="W468" s="26">
        <f>+W467/W465*100</f>
        <v>13.513817800756925</v>
      </c>
      <c r="X468" s="26"/>
      <c r="Y468" s="26"/>
      <c r="Z468" s="1"/>
    </row>
    <row r="469" spans="1:26" ht="23.25">
      <c r="A469" s="1"/>
      <c r="B469" s="85"/>
      <c r="C469" s="85"/>
      <c r="D469" s="85"/>
      <c r="E469" s="85"/>
      <c r="F469" s="85"/>
      <c r="G469" s="85"/>
      <c r="H469" s="85"/>
      <c r="I469" s="53"/>
      <c r="J469" s="54" t="s">
        <v>52</v>
      </c>
      <c r="K469" s="55"/>
      <c r="L469" s="60"/>
      <c r="M469" s="26"/>
      <c r="N469" s="60"/>
      <c r="O469" s="60"/>
      <c r="P469" s="26"/>
      <c r="Q469" s="26"/>
      <c r="R469" s="26"/>
      <c r="S469" s="60">
        <f>+S467/S466*100</f>
        <v>100</v>
      </c>
      <c r="T469" s="60"/>
      <c r="U469" s="60"/>
      <c r="V469" s="26">
        <f>+V467/V466*100</f>
        <v>100</v>
      </c>
      <c r="W469" s="26">
        <f>+W467/W466*100</f>
        <v>100</v>
      </c>
      <c r="X469" s="26"/>
      <c r="Y469" s="26"/>
      <c r="Z469" s="1"/>
    </row>
    <row r="470" spans="1:26" ht="23.25">
      <c r="A470" s="1"/>
      <c r="B470" s="86"/>
      <c r="C470" s="87"/>
      <c r="D470" s="87"/>
      <c r="E470" s="87"/>
      <c r="F470" s="87"/>
      <c r="G470" s="87"/>
      <c r="H470" s="87"/>
      <c r="I470" s="54"/>
      <c r="J470" s="54"/>
      <c r="K470" s="55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1"/>
    </row>
    <row r="471" spans="1:26" ht="23.25">
      <c r="A471" s="1"/>
      <c r="B471" s="85"/>
      <c r="C471" s="85"/>
      <c r="D471" s="85"/>
      <c r="E471" s="85"/>
      <c r="F471" s="85"/>
      <c r="G471" s="85" t="s">
        <v>56</v>
      </c>
      <c r="H471" s="85"/>
      <c r="I471" s="53"/>
      <c r="J471" s="54" t="s">
        <v>146</v>
      </c>
      <c r="K471" s="55"/>
      <c r="L471" s="60"/>
      <c r="M471" s="26"/>
      <c r="N471" s="60"/>
      <c r="O471" s="60"/>
      <c r="P471" s="26"/>
      <c r="Q471" s="26"/>
      <c r="R471" s="26"/>
      <c r="S471" s="60"/>
      <c r="T471" s="60"/>
      <c r="U471" s="60"/>
      <c r="V471" s="26"/>
      <c r="W471" s="26"/>
      <c r="X471" s="26"/>
      <c r="Y471" s="26"/>
      <c r="Z471" s="1"/>
    </row>
    <row r="472" spans="1:26" ht="23.25">
      <c r="A472" s="1"/>
      <c r="B472" s="85"/>
      <c r="C472" s="85"/>
      <c r="D472" s="85"/>
      <c r="E472" s="85"/>
      <c r="F472" s="85"/>
      <c r="G472" s="85"/>
      <c r="H472" s="85"/>
      <c r="I472" s="53"/>
      <c r="J472" s="58" t="s">
        <v>131</v>
      </c>
      <c r="K472" s="55"/>
      <c r="L472" s="60">
        <f>SUM(L479,L487,L494,L510,L518,L525,L532,L539,L554,L561)</f>
        <v>113056.9</v>
      </c>
      <c r="M472" s="26">
        <f>SUM(M479,M487,M494,M510,M518,M525,M532,M539,M554,M561)</f>
        <v>128757.5</v>
      </c>
      <c r="N472" s="60">
        <f>SUM(N479,N487,N494,N510,N518,N525,N532,N539,N554,N561)</f>
        <v>62927.3</v>
      </c>
      <c r="O472" s="60">
        <f>SUM(O479,O487,O494,O510,O518,O525,O532,O539,O554,O561)</f>
        <v>0</v>
      </c>
      <c r="P472" s="26">
        <f>SUM(P479,P487,P494,P510,P518,P525,P532,P539,P554,P561)</f>
        <v>0</v>
      </c>
      <c r="Q472" s="26">
        <f>SUM(L472:P472)</f>
        <v>304741.7</v>
      </c>
      <c r="R472" s="26"/>
      <c r="S472" s="60">
        <f>SUM(S479,S487,S494,S510,S518,S525,S532,S539,S554,S561)</f>
        <v>98194</v>
      </c>
      <c r="T472" s="60">
        <f>SUM(T479,T487,T494,T510,T518,T525,T532,T539,T554,T561)</f>
        <v>11913.5</v>
      </c>
      <c r="U472" s="60"/>
      <c r="V472" s="26">
        <f>SUM(R472:U472)</f>
        <v>110107.5</v>
      </c>
      <c r="W472" s="26">
        <f>SUM(V472,Q472)</f>
        <v>414849.2</v>
      </c>
      <c r="X472" s="26">
        <f>SUM(Q472/W472*100)</f>
        <v>73.45842778532537</v>
      </c>
      <c r="Y472" s="26">
        <f>SUM(V472/W472*100)</f>
        <v>26.54157221467463</v>
      </c>
      <c r="Z472" s="1"/>
    </row>
    <row r="473" spans="1:26" ht="23.25">
      <c r="A473" s="1"/>
      <c r="B473" s="85"/>
      <c r="C473" s="85"/>
      <c r="D473" s="85"/>
      <c r="E473" s="85"/>
      <c r="F473" s="85"/>
      <c r="G473" s="85"/>
      <c r="H473" s="85"/>
      <c r="I473" s="53"/>
      <c r="J473" s="58" t="s">
        <v>132</v>
      </c>
      <c r="K473" s="55"/>
      <c r="L473" s="60">
        <f aca="true" t="shared" si="41" ref="L473:P474">SUM(L480,L488,L503,L511,L519,L526,L533,L548,L555,L562)</f>
        <v>105626.6</v>
      </c>
      <c r="M473" s="26">
        <f t="shared" si="41"/>
        <v>223443</v>
      </c>
      <c r="N473" s="60">
        <f t="shared" si="41"/>
        <v>18785.8</v>
      </c>
      <c r="O473" s="60">
        <f t="shared" si="41"/>
        <v>0</v>
      </c>
      <c r="P473" s="26">
        <f t="shared" si="41"/>
        <v>0</v>
      </c>
      <c r="Q473" s="26">
        <f>SUM(L473:P473)</f>
        <v>347855.39999999997</v>
      </c>
      <c r="R473" s="26"/>
      <c r="S473" s="60">
        <f>SUM(S480,S488,S503,S511,S519,S526,S533,S548,S555,S562)</f>
        <v>160740.6</v>
      </c>
      <c r="T473" s="60">
        <f>SUM(T480,T488,T503,T511,T519,T526,T533,T548,T555,T562)</f>
        <v>40617.399999999994</v>
      </c>
      <c r="U473" s="60"/>
      <c r="V473" s="26">
        <f>SUM(R473:U473)</f>
        <v>201358</v>
      </c>
      <c r="W473" s="26">
        <f>SUM(V473,Q473)</f>
        <v>549213.3999999999</v>
      </c>
      <c r="X473" s="26"/>
      <c r="Y473" s="26"/>
      <c r="Z473" s="1"/>
    </row>
    <row r="474" spans="1:26" ht="23.25">
      <c r="A474" s="1"/>
      <c r="B474" s="85"/>
      <c r="C474" s="85"/>
      <c r="D474" s="85"/>
      <c r="E474" s="85"/>
      <c r="F474" s="85"/>
      <c r="G474" s="85"/>
      <c r="H474" s="85"/>
      <c r="I474" s="53"/>
      <c r="J474" s="58" t="s">
        <v>133</v>
      </c>
      <c r="K474" s="55"/>
      <c r="L474" s="60">
        <f t="shared" si="41"/>
        <v>105626.6</v>
      </c>
      <c r="M474" s="26">
        <f t="shared" si="41"/>
        <v>223443</v>
      </c>
      <c r="N474" s="60">
        <f t="shared" si="41"/>
        <v>18785.8</v>
      </c>
      <c r="O474" s="60">
        <f t="shared" si="41"/>
        <v>0</v>
      </c>
      <c r="P474" s="26">
        <f t="shared" si="41"/>
        <v>0</v>
      </c>
      <c r="Q474" s="26">
        <f>SUM(L474:P474)</f>
        <v>347855.39999999997</v>
      </c>
      <c r="R474" s="26"/>
      <c r="S474" s="60">
        <f>SUM(S481,S489,S504,S512,S520,S527,S534,S549,S556,S563)</f>
        <v>160740.6</v>
      </c>
      <c r="T474" s="60">
        <f>SUM(T481,T489,T504,T512,T520,T527,T534,T549,T556,T563)</f>
        <v>40617.3</v>
      </c>
      <c r="U474" s="60"/>
      <c r="V474" s="26">
        <f>SUM(R474:U474)</f>
        <v>201357.90000000002</v>
      </c>
      <c r="W474" s="26">
        <f>SUM(V474,Q474)</f>
        <v>549213.3</v>
      </c>
      <c r="X474" s="26"/>
      <c r="Y474" s="26"/>
      <c r="Z474" s="1"/>
    </row>
    <row r="475" spans="1:26" ht="23.25">
      <c r="A475" s="1"/>
      <c r="B475" s="85"/>
      <c r="C475" s="85"/>
      <c r="D475" s="85"/>
      <c r="E475" s="85"/>
      <c r="F475" s="85"/>
      <c r="G475" s="85"/>
      <c r="H475" s="85"/>
      <c r="I475" s="53"/>
      <c r="J475" s="54" t="s">
        <v>134</v>
      </c>
      <c r="K475" s="55"/>
      <c r="L475" s="60">
        <f>+L474/L472*100</f>
        <v>93.42782262736729</v>
      </c>
      <c r="M475" s="26">
        <f>+M474/M472*100</f>
        <v>173.5378521639516</v>
      </c>
      <c r="N475" s="60">
        <f>+N474/N472*100</f>
        <v>29.853179780476836</v>
      </c>
      <c r="O475" s="60"/>
      <c r="P475" s="26"/>
      <c r="Q475" s="26">
        <f>+Q474/Q472*100</f>
        <v>114.14762075554476</v>
      </c>
      <c r="R475" s="26"/>
      <c r="S475" s="60">
        <f>+S474/S472*100</f>
        <v>163.6969672281402</v>
      </c>
      <c r="T475" s="60">
        <f>+T474/T472*100</f>
        <v>340.9350736559366</v>
      </c>
      <c r="U475" s="60"/>
      <c r="V475" s="26">
        <f>+V474/V472*100</f>
        <v>182.8739186703903</v>
      </c>
      <c r="W475" s="26">
        <f>+W474/W472*100</f>
        <v>132.38866074708594</v>
      </c>
      <c r="X475" s="26"/>
      <c r="Y475" s="26"/>
      <c r="Z475" s="1"/>
    </row>
    <row r="476" spans="1:26" ht="23.25">
      <c r="A476" s="1"/>
      <c r="B476" s="85"/>
      <c r="C476" s="85"/>
      <c r="D476" s="85"/>
      <c r="E476" s="85"/>
      <c r="F476" s="85"/>
      <c r="G476" s="85"/>
      <c r="H476" s="85"/>
      <c r="I476" s="53"/>
      <c r="J476" s="54" t="s">
        <v>135</v>
      </c>
      <c r="K476" s="55"/>
      <c r="L476" s="60">
        <f>+L474/L473*100</f>
        <v>100</v>
      </c>
      <c r="M476" s="26">
        <f>+M474/M473*100</f>
        <v>100</v>
      </c>
      <c r="N476" s="60">
        <f>+N474/N473*100</f>
        <v>100</v>
      </c>
      <c r="O476" s="60"/>
      <c r="P476" s="26"/>
      <c r="Q476" s="26">
        <f>+Q474/Q473*100</f>
        <v>100</v>
      </c>
      <c r="R476" s="26"/>
      <c r="S476" s="60">
        <f>+S474/S473*100</f>
        <v>100</v>
      </c>
      <c r="T476" s="60">
        <f>+T474/T473*100</f>
        <v>99.99975380009555</v>
      </c>
      <c r="U476" s="60"/>
      <c r="V476" s="26">
        <f>+V474/V473*100</f>
        <v>99.99995033721035</v>
      </c>
      <c r="W476" s="26">
        <f>+W474/W473*100</f>
        <v>99.99998179214128</v>
      </c>
      <c r="X476" s="26"/>
      <c r="Y476" s="26"/>
      <c r="Z476" s="1"/>
    </row>
    <row r="477" spans="1:26" ht="23.25">
      <c r="A477" s="1"/>
      <c r="B477" s="85"/>
      <c r="C477" s="85"/>
      <c r="D477" s="85"/>
      <c r="E477" s="85"/>
      <c r="F477" s="85"/>
      <c r="G477" s="85"/>
      <c r="H477" s="85"/>
      <c r="I477" s="53"/>
      <c r="J477" s="54"/>
      <c r="K477" s="55"/>
      <c r="L477" s="60"/>
      <c r="M477" s="26"/>
      <c r="N477" s="60"/>
      <c r="O477" s="60"/>
      <c r="P477" s="26"/>
      <c r="Q477" s="26"/>
      <c r="R477" s="26"/>
      <c r="S477" s="60"/>
      <c r="T477" s="60"/>
      <c r="U477" s="60"/>
      <c r="V477" s="26"/>
      <c r="W477" s="26"/>
      <c r="X477" s="26"/>
      <c r="Y477" s="26"/>
      <c r="Z477" s="1"/>
    </row>
    <row r="478" spans="1:26" ht="23.25">
      <c r="A478" s="1"/>
      <c r="B478" s="85"/>
      <c r="C478" s="85"/>
      <c r="D478" s="85"/>
      <c r="E478" s="85"/>
      <c r="F478" s="85"/>
      <c r="G478" s="85"/>
      <c r="H478" s="85" t="s">
        <v>69</v>
      </c>
      <c r="I478" s="88"/>
      <c r="J478" s="54" t="s">
        <v>84</v>
      </c>
      <c r="K478" s="55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1"/>
    </row>
    <row r="479" spans="1:26" ht="23.25">
      <c r="A479" s="1"/>
      <c r="B479" s="86"/>
      <c r="C479" s="85"/>
      <c r="D479" s="85"/>
      <c r="E479" s="85"/>
      <c r="F479" s="85"/>
      <c r="G479" s="85"/>
      <c r="H479" s="85"/>
      <c r="I479" s="53"/>
      <c r="J479" s="58" t="s">
        <v>131</v>
      </c>
      <c r="K479" s="55"/>
      <c r="L479" s="60"/>
      <c r="M479" s="26">
        <v>26308</v>
      </c>
      <c r="N479" s="60">
        <v>53913</v>
      </c>
      <c r="O479" s="60"/>
      <c r="P479" s="26"/>
      <c r="Q479" s="26">
        <f>SUM(L479:P479)</f>
        <v>80221</v>
      </c>
      <c r="R479" s="26"/>
      <c r="S479" s="60">
        <v>44228.8</v>
      </c>
      <c r="T479" s="60"/>
      <c r="U479" s="60"/>
      <c r="V479" s="26">
        <f>SUM(R479:U479)</f>
        <v>44228.8</v>
      </c>
      <c r="W479" s="26">
        <f>SUM(V479,Q479)</f>
        <v>124449.8</v>
      </c>
      <c r="X479" s="26">
        <f>SUM(Q479/W479*100)</f>
        <v>64.46052946649974</v>
      </c>
      <c r="Y479" s="26">
        <f>SUM(V479/W479*100)</f>
        <v>35.53947053350026</v>
      </c>
      <c r="Z479" s="1"/>
    </row>
    <row r="480" spans="1:26" ht="23.25">
      <c r="A480" s="1"/>
      <c r="B480" s="85"/>
      <c r="C480" s="85"/>
      <c r="D480" s="85"/>
      <c r="E480" s="85"/>
      <c r="F480" s="85"/>
      <c r="G480" s="85"/>
      <c r="H480" s="85"/>
      <c r="I480" s="53"/>
      <c r="J480" s="58" t="s">
        <v>132</v>
      </c>
      <c r="K480" s="55"/>
      <c r="L480" s="60"/>
      <c r="M480" s="26">
        <v>815.5</v>
      </c>
      <c r="N480" s="60">
        <v>3889.5</v>
      </c>
      <c r="O480" s="60"/>
      <c r="P480" s="26"/>
      <c r="Q480" s="26">
        <f>SUM(L480:P480)</f>
        <v>4705</v>
      </c>
      <c r="R480" s="26"/>
      <c r="S480" s="60"/>
      <c r="T480" s="60"/>
      <c r="U480" s="60"/>
      <c r="V480" s="26">
        <f>SUM(R480:U480)</f>
        <v>0</v>
      </c>
      <c r="W480" s="26">
        <f>SUM(V480,Q480)</f>
        <v>4705</v>
      </c>
      <c r="X480" s="26">
        <f>SUM(Q480/W480*100)</f>
        <v>100</v>
      </c>
      <c r="Y480" s="26">
        <f>SUM(V480/W480*100)</f>
        <v>0</v>
      </c>
      <c r="Z480" s="1"/>
    </row>
    <row r="481" spans="1:26" ht="23.25">
      <c r="A481" s="1"/>
      <c r="B481" s="85"/>
      <c r="C481" s="85"/>
      <c r="D481" s="85"/>
      <c r="E481" s="85"/>
      <c r="F481" s="85"/>
      <c r="G481" s="85"/>
      <c r="H481" s="85"/>
      <c r="I481" s="53"/>
      <c r="J481" s="58" t="s">
        <v>133</v>
      </c>
      <c r="K481" s="55"/>
      <c r="L481" s="60"/>
      <c r="M481" s="26">
        <v>815.5</v>
      </c>
      <c r="N481" s="60">
        <v>3889.5</v>
      </c>
      <c r="O481" s="60"/>
      <c r="P481" s="26"/>
      <c r="Q481" s="26">
        <f>SUM(L481:P481)</f>
        <v>4705</v>
      </c>
      <c r="R481" s="26"/>
      <c r="S481" s="60"/>
      <c r="T481" s="60"/>
      <c r="U481" s="60"/>
      <c r="V481" s="26">
        <f>SUM(R481:U481)</f>
        <v>0</v>
      </c>
      <c r="W481" s="26">
        <f>SUM(V481,Q481)</f>
        <v>4705</v>
      </c>
      <c r="X481" s="26">
        <f>SUM(Q481/W481*100)</f>
        <v>100</v>
      </c>
      <c r="Y481" s="26">
        <f>SUM(V481/W481*100)</f>
        <v>0</v>
      </c>
      <c r="Z481" s="1"/>
    </row>
    <row r="482" spans="1:26" ht="23.25">
      <c r="A482" s="1"/>
      <c r="B482" s="85"/>
      <c r="C482" s="85"/>
      <c r="D482" s="85"/>
      <c r="E482" s="85"/>
      <c r="F482" s="85"/>
      <c r="G482" s="85"/>
      <c r="H482" s="85"/>
      <c r="I482" s="53"/>
      <c r="J482" s="54" t="s">
        <v>134</v>
      </c>
      <c r="K482" s="55"/>
      <c r="L482" s="60"/>
      <c r="M482" s="26">
        <f>+M481/M479*100</f>
        <v>3.099817545993614</v>
      </c>
      <c r="N482" s="60">
        <f>+N481/N479*100</f>
        <v>7.214400979355629</v>
      </c>
      <c r="O482" s="60"/>
      <c r="P482" s="26"/>
      <c r="Q482" s="26">
        <f>+Q481/Q479*100</f>
        <v>5.865047805437479</v>
      </c>
      <c r="R482" s="26"/>
      <c r="S482" s="60"/>
      <c r="T482" s="60"/>
      <c r="U482" s="60"/>
      <c r="V482" s="26"/>
      <c r="W482" s="26">
        <f>+W481/W479*100</f>
        <v>3.780640868848323</v>
      </c>
      <c r="X482" s="26"/>
      <c r="Y482" s="26"/>
      <c r="Z482" s="1"/>
    </row>
    <row r="483" spans="1:26" ht="23.25">
      <c r="A483" s="1"/>
      <c r="B483" s="85"/>
      <c r="C483" s="86"/>
      <c r="D483" s="86"/>
      <c r="E483" s="86"/>
      <c r="F483" s="86"/>
      <c r="G483" s="86"/>
      <c r="H483" s="86"/>
      <c r="I483" s="53"/>
      <c r="J483" s="54" t="s">
        <v>135</v>
      </c>
      <c r="K483" s="55"/>
      <c r="L483" s="60"/>
      <c r="M483" s="26">
        <f>+M481/M480*100</f>
        <v>100</v>
      </c>
      <c r="N483" s="60">
        <f>+N481/N480*100</f>
        <v>100</v>
      </c>
      <c r="O483" s="60"/>
      <c r="P483" s="26"/>
      <c r="Q483" s="26">
        <f>+Q481/Q480*100</f>
        <v>100</v>
      </c>
      <c r="R483" s="26"/>
      <c r="S483" s="60"/>
      <c r="T483" s="60"/>
      <c r="U483" s="60"/>
      <c r="V483" s="26"/>
      <c r="W483" s="26">
        <f>+W481/W480*100</f>
        <v>100</v>
      </c>
      <c r="X483" s="26"/>
      <c r="Y483" s="26"/>
      <c r="Z483" s="1"/>
    </row>
    <row r="484" spans="1:26" ht="23.25">
      <c r="A484" s="1"/>
      <c r="B484" s="86"/>
      <c r="C484" s="87"/>
      <c r="D484" s="87"/>
      <c r="E484" s="87"/>
      <c r="F484" s="87"/>
      <c r="G484" s="87"/>
      <c r="H484" s="87"/>
      <c r="I484" s="54"/>
      <c r="J484" s="54"/>
      <c r="K484" s="55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1"/>
    </row>
    <row r="485" spans="1:26" ht="23.25">
      <c r="A485" s="1"/>
      <c r="B485" s="86"/>
      <c r="C485" s="86"/>
      <c r="D485" s="86"/>
      <c r="E485" s="86"/>
      <c r="F485" s="86"/>
      <c r="G485" s="86"/>
      <c r="H485" s="86" t="s">
        <v>114</v>
      </c>
      <c r="I485" s="53"/>
      <c r="J485" s="54" t="s">
        <v>163</v>
      </c>
      <c r="K485" s="55"/>
      <c r="L485" s="60"/>
      <c r="M485" s="26"/>
      <c r="N485" s="60"/>
      <c r="O485" s="60"/>
      <c r="P485" s="26"/>
      <c r="Q485" s="26"/>
      <c r="R485" s="26"/>
      <c r="S485" s="60"/>
      <c r="T485" s="60"/>
      <c r="U485" s="60"/>
      <c r="V485" s="26"/>
      <c r="W485" s="26"/>
      <c r="X485" s="26"/>
      <c r="Y485" s="26"/>
      <c r="Z485" s="1"/>
    </row>
    <row r="486" spans="1:26" ht="23.25">
      <c r="A486" s="1"/>
      <c r="B486" s="86"/>
      <c r="C486" s="86"/>
      <c r="D486" s="86"/>
      <c r="E486" s="86"/>
      <c r="F486" s="86"/>
      <c r="G486" s="86"/>
      <c r="H486" s="86"/>
      <c r="I486" s="53"/>
      <c r="J486" s="54" t="s">
        <v>164</v>
      </c>
      <c r="K486" s="55"/>
      <c r="L486" s="60"/>
      <c r="M486" s="26"/>
      <c r="N486" s="60"/>
      <c r="O486" s="60"/>
      <c r="P486" s="26"/>
      <c r="Q486" s="26"/>
      <c r="R486" s="26"/>
      <c r="S486" s="60"/>
      <c r="T486" s="60"/>
      <c r="U486" s="60"/>
      <c r="V486" s="26"/>
      <c r="W486" s="26"/>
      <c r="X486" s="26"/>
      <c r="Y486" s="26"/>
      <c r="Z486" s="1"/>
    </row>
    <row r="487" spans="1:26" ht="23.25">
      <c r="A487" s="1"/>
      <c r="B487" s="86"/>
      <c r="C487" s="86"/>
      <c r="D487" s="86"/>
      <c r="E487" s="86"/>
      <c r="F487" s="86"/>
      <c r="G487" s="86"/>
      <c r="H487" s="86"/>
      <c r="I487" s="53"/>
      <c r="J487" s="58" t="s">
        <v>131</v>
      </c>
      <c r="K487" s="55"/>
      <c r="L487" s="60">
        <v>2727.1</v>
      </c>
      <c r="M487" s="26">
        <v>10774.7</v>
      </c>
      <c r="N487" s="60">
        <v>5927.3</v>
      </c>
      <c r="O487" s="60"/>
      <c r="P487" s="26"/>
      <c r="Q487" s="26">
        <f>SUM(L487:P487)</f>
        <v>19429.100000000002</v>
      </c>
      <c r="R487" s="26"/>
      <c r="S487" s="60">
        <v>8000</v>
      </c>
      <c r="T487" s="60"/>
      <c r="U487" s="60"/>
      <c r="V487" s="26">
        <f>SUM(R487:U487)</f>
        <v>8000</v>
      </c>
      <c r="W487" s="26">
        <f>SUM(V487,Q487)</f>
        <v>27429.100000000002</v>
      </c>
      <c r="X487" s="26">
        <f>SUM(Q487/W487*100)</f>
        <v>70.83389538847429</v>
      </c>
      <c r="Y487" s="26">
        <f>SUM(V487/W487*100)</f>
        <v>29.16610461152571</v>
      </c>
      <c r="Z487" s="1"/>
    </row>
    <row r="488" spans="1:26" ht="23.25">
      <c r="A488" s="1"/>
      <c r="B488" s="86"/>
      <c r="C488" s="86"/>
      <c r="D488" s="86"/>
      <c r="E488" s="86"/>
      <c r="F488" s="86"/>
      <c r="G488" s="86"/>
      <c r="H488" s="86"/>
      <c r="I488" s="53"/>
      <c r="J488" s="58" t="s">
        <v>132</v>
      </c>
      <c r="K488" s="55"/>
      <c r="L488" s="60">
        <v>997.5</v>
      </c>
      <c r="M488" s="26">
        <v>2190.2</v>
      </c>
      <c r="N488" s="60">
        <v>765.8</v>
      </c>
      <c r="O488" s="60"/>
      <c r="P488" s="26"/>
      <c r="Q488" s="26">
        <f>SUM(L488:P488)</f>
        <v>3953.5</v>
      </c>
      <c r="R488" s="26"/>
      <c r="S488" s="60"/>
      <c r="T488" s="60"/>
      <c r="U488" s="60"/>
      <c r="V488" s="26">
        <f>SUM(R488:U488)</f>
        <v>0</v>
      </c>
      <c r="W488" s="26">
        <f>SUM(V488,Q488)</f>
        <v>3953.5</v>
      </c>
      <c r="X488" s="26">
        <f>SUM(Q488/W488*100)</f>
        <v>100</v>
      </c>
      <c r="Y488" s="26">
        <f>SUM(V488/W488*100)</f>
        <v>0</v>
      </c>
      <c r="Z488" s="1"/>
    </row>
    <row r="489" spans="1:26" ht="23.25">
      <c r="A489" s="1"/>
      <c r="B489" s="86"/>
      <c r="C489" s="86"/>
      <c r="D489" s="86"/>
      <c r="E489" s="86"/>
      <c r="F489" s="86"/>
      <c r="G489" s="86"/>
      <c r="H489" s="86"/>
      <c r="I489" s="53"/>
      <c r="J489" s="58" t="s">
        <v>133</v>
      </c>
      <c r="K489" s="55"/>
      <c r="L489" s="60">
        <v>997.5</v>
      </c>
      <c r="M489" s="26">
        <v>2190.2</v>
      </c>
      <c r="N489" s="60">
        <v>765.8</v>
      </c>
      <c r="O489" s="60"/>
      <c r="P489" s="26"/>
      <c r="Q489" s="26">
        <f>SUM(L489:P489)</f>
        <v>3953.5</v>
      </c>
      <c r="R489" s="26"/>
      <c r="S489" s="60"/>
      <c r="T489" s="60"/>
      <c r="U489" s="60"/>
      <c r="V489" s="26">
        <f>SUM(R489:U489)</f>
        <v>0</v>
      </c>
      <c r="W489" s="26">
        <f>SUM(V489,Q489)</f>
        <v>3953.5</v>
      </c>
      <c r="X489" s="26">
        <f>SUM(Q489/W489*100)</f>
        <v>100</v>
      </c>
      <c r="Y489" s="26">
        <f>SUM(V489/W489*100)</f>
        <v>0</v>
      </c>
      <c r="Z489" s="1"/>
    </row>
    <row r="490" spans="1:26" ht="23.25">
      <c r="A490" s="1"/>
      <c r="B490" s="86"/>
      <c r="C490" s="86"/>
      <c r="D490" s="86"/>
      <c r="E490" s="86"/>
      <c r="F490" s="86"/>
      <c r="G490" s="86"/>
      <c r="H490" s="86"/>
      <c r="I490" s="53"/>
      <c r="J490" s="54" t="s">
        <v>134</v>
      </c>
      <c r="K490" s="55"/>
      <c r="L490" s="60">
        <f>+L489/L487*100</f>
        <v>36.577316563382354</v>
      </c>
      <c r="M490" s="26">
        <f>+M489/M487*100</f>
        <v>20.327248090434068</v>
      </c>
      <c r="N490" s="60">
        <f>+N489/N487*100</f>
        <v>12.9198792030098</v>
      </c>
      <c r="O490" s="60"/>
      <c r="P490" s="26"/>
      <c r="Q490" s="26">
        <f>+Q489/Q487*100</f>
        <v>20.348343464185163</v>
      </c>
      <c r="R490" s="26"/>
      <c r="S490" s="60"/>
      <c r="T490" s="60"/>
      <c r="U490" s="60"/>
      <c r="V490" s="26"/>
      <c r="W490" s="26">
        <f>+W489/W487*100</f>
        <v>14.413524322708362</v>
      </c>
      <c r="X490" s="26"/>
      <c r="Y490" s="26"/>
      <c r="Z490" s="1"/>
    </row>
    <row r="491" spans="1:26" ht="23.25">
      <c r="A491" s="1"/>
      <c r="B491" s="86"/>
      <c r="C491" s="87"/>
      <c r="D491" s="87"/>
      <c r="E491" s="87"/>
      <c r="F491" s="87"/>
      <c r="G491" s="87"/>
      <c r="H491" s="87"/>
      <c r="I491" s="54"/>
      <c r="J491" s="54" t="s">
        <v>135</v>
      </c>
      <c r="K491" s="55"/>
      <c r="L491" s="25">
        <f>+L489/L488*100</f>
        <v>100</v>
      </c>
      <c r="M491" s="26">
        <f>+M489/M488*100</f>
        <v>100</v>
      </c>
      <c r="N491" s="27">
        <f>+N489/N488*100</f>
        <v>100</v>
      </c>
      <c r="O491" s="56"/>
      <c r="P491" s="30"/>
      <c r="Q491" s="30">
        <f>+Q489/Q488*100</f>
        <v>100</v>
      </c>
      <c r="R491" s="26"/>
      <c r="S491" s="27"/>
      <c r="T491" s="25"/>
      <c r="U491" s="57"/>
      <c r="V491" s="30"/>
      <c r="W491" s="30">
        <f>+W489/W488*100</f>
        <v>100</v>
      </c>
      <c r="X491" s="30"/>
      <c r="Y491" s="26"/>
      <c r="Z491" s="1"/>
    </row>
    <row r="492" spans="1:26" ht="23.25">
      <c r="A492" s="1"/>
      <c r="B492" s="86"/>
      <c r="C492" s="87"/>
      <c r="D492" s="87"/>
      <c r="E492" s="87"/>
      <c r="F492" s="87"/>
      <c r="G492" s="87"/>
      <c r="H492" s="87"/>
      <c r="I492" s="54"/>
      <c r="J492" s="54"/>
      <c r="K492" s="55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1"/>
    </row>
    <row r="493" spans="1:26" ht="23.25">
      <c r="A493" s="1"/>
      <c r="B493" s="86"/>
      <c r="C493" s="87"/>
      <c r="D493" s="87"/>
      <c r="E493" s="87"/>
      <c r="F493" s="87"/>
      <c r="G493" s="87"/>
      <c r="H493" s="85" t="s">
        <v>108</v>
      </c>
      <c r="I493" s="53"/>
      <c r="J493" s="58" t="s">
        <v>109</v>
      </c>
      <c r="K493" s="59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26"/>
      <c r="W493" s="26"/>
      <c r="X493" s="26"/>
      <c r="Y493" s="26"/>
      <c r="Z493" s="1"/>
    </row>
    <row r="494" spans="1:26" ht="23.25">
      <c r="A494" s="1"/>
      <c r="B494" s="85"/>
      <c r="C494" s="85"/>
      <c r="D494" s="85"/>
      <c r="E494" s="85"/>
      <c r="F494" s="85"/>
      <c r="G494" s="85"/>
      <c r="H494" s="85"/>
      <c r="I494" s="53"/>
      <c r="J494" s="58" t="s">
        <v>131</v>
      </c>
      <c r="K494" s="55"/>
      <c r="L494" s="60">
        <v>874.2</v>
      </c>
      <c r="M494" s="60">
        <v>993</v>
      </c>
      <c r="N494" s="60">
        <v>1072</v>
      </c>
      <c r="O494" s="60"/>
      <c r="P494" s="60"/>
      <c r="Q494" s="26">
        <f>SUM(L494:P494)</f>
        <v>2939.2</v>
      </c>
      <c r="R494" s="60"/>
      <c r="S494" s="60"/>
      <c r="T494" s="60">
        <v>6600</v>
      </c>
      <c r="U494" s="60"/>
      <c r="V494" s="26">
        <f>SUM(R494:U494)</f>
        <v>6600</v>
      </c>
      <c r="W494" s="26">
        <f>SUM(V494,Q494)</f>
        <v>9539.2</v>
      </c>
      <c r="X494" s="26">
        <f>SUM(Q494/W494*100)</f>
        <v>30.811808118081174</v>
      </c>
      <c r="Y494" s="26">
        <f>SUM(V494/W494*100)</f>
        <v>69.18819188191881</v>
      </c>
      <c r="Z494" s="1"/>
    </row>
    <row r="495" spans="1:26" ht="23.25">
      <c r="A495" s="1"/>
      <c r="B495" s="70"/>
      <c r="C495" s="70"/>
      <c r="D495" s="70"/>
      <c r="E495" s="70"/>
      <c r="F495" s="70"/>
      <c r="G495" s="70"/>
      <c r="H495" s="70"/>
      <c r="I495" s="64"/>
      <c r="J495" s="65"/>
      <c r="K495" s="66"/>
      <c r="L495" s="67"/>
      <c r="M495" s="68"/>
      <c r="N495" s="67"/>
      <c r="O495" s="67"/>
      <c r="P495" s="68"/>
      <c r="Q495" s="68"/>
      <c r="R495" s="68"/>
      <c r="S495" s="67"/>
      <c r="T495" s="67"/>
      <c r="U495" s="67"/>
      <c r="V495" s="68"/>
      <c r="W495" s="68"/>
      <c r="X495" s="68"/>
      <c r="Y495" s="68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5"/>
      <c r="W497" s="5"/>
      <c r="X497" s="5"/>
      <c r="Y497" s="5" t="s">
        <v>177</v>
      </c>
      <c r="Z497" s="1"/>
    </row>
    <row r="498" spans="1:26" ht="23.25">
      <c r="A498" s="1"/>
      <c r="B498" s="9" t="s">
        <v>3</v>
      </c>
      <c r="C498" s="10"/>
      <c r="D498" s="10"/>
      <c r="E498" s="10"/>
      <c r="F498" s="10"/>
      <c r="G498" s="10"/>
      <c r="H498" s="11"/>
      <c r="I498" s="12"/>
      <c r="J498" s="13"/>
      <c r="K498" s="14"/>
      <c r="L498" s="15" t="s">
        <v>4</v>
      </c>
      <c r="M498" s="15"/>
      <c r="N498" s="15"/>
      <c r="O498" s="15"/>
      <c r="P498" s="15"/>
      <c r="Q498" s="15"/>
      <c r="R498" s="16" t="s">
        <v>5</v>
      </c>
      <c r="S498" s="15"/>
      <c r="T498" s="15"/>
      <c r="U498" s="15"/>
      <c r="V498" s="17"/>
      <c r="W498" s="15" t="s">
        <v>6</v>
      </c>
      <c r="X498" s="15"/>
      <c r="Y498" s="18"/>
      <c r="Z498" s="1"/>
    </row>
    <row r="499" spans="1:26" ht="23.25">
      <c r="A499" s="1"/>
      <c r="B499" s="19" t="s">
        <v>7</v>
      </c>
      <c r="C499" s="20"/>
      <c r="D499" s="20"/>
      <c r="E499" s="20"/>
      <c r="F499" s="20"/>
      <c r="G499" s="20"/>
      <c r="H499" s="21"/>
      <c r="I499" s="22"/>
      <c r="J499" s="23"/>
      <c r="K499" s="24"/>
      <c r="L499" s="25"/>
      <c r="M499" s="26"/>
      <c r="N499" s="27"/>
      <c r="O499" s="28" t="s">
        <v>8</v>
      </c>
      <c r="P499" s="29"/>
      <c r="Q499" s="30"/>
      <c r="R499" s="31" t="s">
        <v>8</v>
      </c>
      <c r="S499" s="32" t="s">
        <v>9</v>
      </c>
      <c r="T499" s="25"/>
      <c r="U499" s="33" t="s">
        <v>10</v>
      </c>
      <c r="V499" s="30"/>
      <c r="W499" s="30"/>
      <c r="X499" s="34" t="s">
        <v>11</v>
      </c>
      <c r="Y499" s="35"/>
      <c r="Z499" s="1"/>
    </row>
    <row r="500" spans="1:26" ht="23.25">
      <c r="A500" s="1"/>
      <c r="B500" s="36"/>
      <c r="C500" s="37"/>
      <c r="D500" s="37"/>
      <c r="E500" s="37"/>
      <c r="F500" s="38"/>
      <c r="G500" s="37"/>
      <c r="H500" s="36"/>
      <c r="I500" s="22"/>
      <c r="J500" s="2" t="s">
        <v>12</v>
      </c>
      <c r="K500" s="24"/>
      <c r="L500" s="39" t="s">
        <v>13</v>
      </c>
      <c r="M500" s="40" t="s">
        <v>14</v>
      </c>
      <c r="N500" s="32" t="s">
        <v>13</v>
      </c>
      <c r="O500" s="39" t="s">
        <v>15</v>
      </c>
      <c r="P500" s="29" t="s">
        <v>16</v>
      </c>
      <c r="Q500" s="26"/>
      <c r="R500" s="41" t="s">
        <v>15</v>
      </c>
      <c r="S500" s="40" t="s">
        <v>17</v>
      </c>
      <c r="T500" s="39" t="s">
        <v>18</v>
      </c>
      <c r="U500" s="33" t="s">
        <v>19</v>
      </c>
      <c r="V500" s="30"/>
      <c r="W500" s="30"/>
      <c r="X500" s="30"/>
      <c r="Y500" s="40"/>
      <c r="Z500" s="1"/>
    </row>
    <row r="501" spans="1:26" ht="23.25">
      <c r="A501" s="1"/>
      <c r="B501" s="36" t="s">
        <v>20</v>
      </c>
      <c r="C501" s="36" t="s">
        <v>21</v>
      </c>
      <c r="D501" s="36" t="s">
        <v>22</v>
      </c>
      <c r="E501" s="36" t="s">
        <v>23</v>
      </c>
      <c r="F501" s="36" t="s">
        <v>24</v>
      </c>
      <c r="G501" s="36" t="s">
        <v>25</v>
      </c>
      <c r="H501" s="36" t="s">
        <v>26</v>
      </c>
      <c r="I501" s="22"/>
      <c r="J501" s="42"/>
      <c r="K501" s="24"/>
      <c r="L501" s="39" t="s">
        <v>27</v>
      </c>
      <c r="M501" s="40" t="s">
        <v>28</v>
      </c>
      <c r="N501" s="32" t="s">
        <v>29</v>
      </c>
      <c r="O501" s="39" t="s">
        <v>30</v>
      </c>
      <c r="P501" s="29" t="s">
        <v>31</v>
      </c>
      <c r="Q501" s="40" t="s">
        <v>32</v>
      </c>
      <c r="R501" s="41" t="s">
        <v>30</v>
      </c>
      <c r="S501" s="40" t="s">
        <v>33</v>
      </c>
      <c r="T501" s="39" t="s">
        <v>34</v>
      </c>
      <c r="U501" s="33" t="s">
        <v>35</v>
      </c>
      <c r="V501" s="29" t="s">
        <v>32</v>
      </c>
      <c r="W501" s="29" t="s">
        <v>36</v>
      </c>
      <c r="X501" s="29" t="s">
        <v>37</v>
      </c>
      <c r="Y501" s="40" t="s">
        <v>38</v>
      </c>
      <c r="Z501" s="1"/>
    </row>
    <row r="502" spans="1:26" ht="23.25">
      <c r="A502" s="1"/>
      <c r="B502" s="43"/>
      <c r="C502" s="43"/>
      <c r="D502" s="43"/>
      <c r="E502" s="43"/>
      <c r="F502" s="43"/>
      <c r="G502" s="43"/>
      <c r="H502" s="43"/>
      <c r="I502" s="44"/>
      <c r="J502" s="45"/>
      <c r="K502" s="46"/>
      <c r="L502" s="47"/>
      <c r="M502" s="48"/>
      <c r="N502" s="49"/>
      <c r="O502" s="47"/>
      <c r="P502" s="50"/>
      <c r="Q502" s="50"/>
      <c r="R502" s="48"/>
      <c r="S502" s="48"/>
      <c r="T502" s="47"/>
      <c r="U502" s="51"/>
      <c r="V502" s="50"/>
      <c r="W502" s="50"/>
      <c r="X502" s="50"/>
      <c r="Y502" s="48"/>
      <c r="Z502" s="1"/>
    </row>
    <row r="503" spans="1:26" ht="23.25">
      <c r="A503" s="1"/>
      <c r="B503" s="85" t="s">
        <v>46</v>
      </c>
      <c r="C503" s="85"/>
      <c r="D503" s="85"/>
      <c r="E503" s="85" t="s">
        <v>94</v>
      </c>
      <c r="F503" s="85" t="s">
        <v>112</v>
      </c>
      <c r="G503" s="85" t="s">
        <v>56</v>
      </c>
      <c r="H503" s="85" t="s">
        <v>108</v>
      </c>
      <c r="I503" s="53"/>
      <c r="J503" s="58" t="s">
        <v>132</v>
      </c>
      <c r="K503" s="55"/>
      <c r="L503" s="60">
        <v>319.4</v>
      </c>
      <c r="M503" s="26">
        <v>208.3</v>
      </c>
      <c r="N503" s="60">
        <v>491</v>
      </c>
      <c r="O503" s="60"/>
      <c r="P503" s="26"/>
      <c r="Q503" s="26">
        <f>SUM(L503:P503)</f>
        <v>1018.7</v>
      </c>
      <c r="R503" s="26"/>
      <c r="S503" s="60"/>
      <c r="T503" s="60">
        <v>6279.3</v>
      </c>
      <c r="U503" s="60"/>
      <c r="V503" s="26">
        <f>SUM(R503:U503)</f>
        <v>6279.3</v>
      </c>
      <c r="W503" s="26">
        <f>SUM(V503,Q503)</f>
        <v>7298</v>
      </c>
      <c r="X503" s="26">
        <f>SUM(Q503/W503*100)</f>
        <v>13.958618799671143</v>
      </c>
      <c r="Y503" s="26">
        <f>SUM(V503/W503*100)</f>
        <v>86.04138120032886</v>
      </c>
      <c r="Z503" s="1"/>
    </row>
    <row r="504" spans="1:26" ht="23.25">
      <c r="A504" s="1"/>
      <c r="B504" s="85"/>
      <c r="C504" s="85"/>
      <c r="D504" s="85"/>
      <c r="E504" s="85"/>
      <c r="F504" s="85"/>
      <c r="G504" s="85"/>
      <c r="H504" s="85"/>
      <c r="I504" s="53"/>
      <c r="J504" s="58" t="s">
        <v>133</v>
      </c>
      <c r="K504" s="55"/>
      <c r="L504" s="60">
        <v>319.4</v>
      </c>
      <c r="M504" s="26">
        <v>208.3</v>
      </c>
      <c r="N504" s="60">
        <v>491</v>
      </c>
      <c r="O504" s="60"/>
      <c r="P504" s="26"/>
      <c r="Q504" s="26">
        <f>SUM(L504:P504)</f>
        <v>1018.7</v>
      </c>
      <c r="R504" s="26"/>
      <c r="S504" s="60"/>
      <c r="T504" s="60">
        <v>6279.3</v>
      </c>
      <c r="U504" s="60"/>
      <c r="V504" s="26">
        <f>SUM(R504:U504)</f>
        <v>6279.3</v>
      </c>
      <c r="W504" s="26">
        <f>SUM(V504,Q504)</f>
        <v>7298</v>
      </c>
      <c r="X504" s="26">
        <f>SUM(Q504/W504*100)</f>
        <v>13.958618799671143</v>
      </c>
      <c r="Y504" s="26">
        <f>SUM(V504/W504*100)</f>
        <v>86.04138120032886</v>
      </c>
      <c r="Z504" s="1"/>
    </row>
    <row r="505" spans="1:26" ht="23.25">
      <c r="A505" s="1"/>
      <c r="B505" s="85"/>
      <c r="C505" s="85"/>
      <c r="D505" s="85"/>
      <c r="E505" s="85"/>
      <c r="F505" s="85"/>
      <c r="G505" s="85"/>
      <c r="H505" s="85"/>
      <c r="I505" s="53"/>
      <c r="J505" s="54" t="s">
        <v>134</v>
      </c>
      <c r="K505" s="55"/>
      <c r="L505" s="60">
        <f>+L504/L494*100</f>
        <v>36.536261725005716</v>
      </c>
      <c r="M505" s="26">
        <f>+M504/M494*100</f>
        <v>20.97683786505539</v>
      </c>
      <c r="N505" s="60">
        <f>+N504/N494*100</f>
        <v>45.80223880597015</v>
      </c>
      <c r="O505" s="60"/>
      <c r="P505" s="26"/>
      <c r="Q505" s="26">
        <f>+Q504/Q494*100</f>
        <v>34.659090909090914</v>
      </c>
      <c r="R505" s="26"/>
      <c r="S505" s="60"/>
      <c r="T505" s="60">
        <f>+T504/T494*100</f>
        <v>95.1409090909091</v>
      </c>
      <c r="U505" s="60"/>
      <c r="V505" s="26">
        <f>+V504/V494*100</f>
        <v>95.1409090909091</v>
      </c>
      <c r="W505" s="26">
        <f>+W504/W494*100</f>
        <v>76.50536732640053</v>
      </c>
      <c r="X505" s="26"/>
      <c r="Y505" s="26"/>
      <c r="Z505" s="1"/>
    </row>
    <row r="506" spans="1:26" ht="23.25">
      <c r="A506" s="1"/>
      <c r="B506" s="85"/>
      <c r="C506" s="85"/>
      <c r="D506" s="85"/>
      <c r="E506" s="85"/>
      <c r="F506" s="85"/>
      <c r="G506" s="85"/>
      <c r="H506" s="85"/>
      <c r="I506" s="53"/>
      <c r="J506" s="54" t="s">
        <v>135</v>
      </c>
      <c r="K506" s="55"/>
      <c r="L506" s="60">
        <f>+L504/L503*100</f>
        <v>100</v>
      </c>
      <c r="M506" s="26">
        <f>+M504/M503*100</f>
        <v>100</v>
      </c>
      <c r="N506" s="60">
        <f>+N504/N503*100</f>
        <v>100</v>
      </c>
      <c r="O506" s="60"/>
      <c r="P506" s="26"/>
      <c r="Q506" s="26">
        <f>+Q504/Q503*100</f>
        <v>100</v>
      </c>
      <c r="R506" s="26"/>
      <c r="S506" s="60"/>
      <c r="T506" s="60">
        <f>+T504/T503*100</f>
        <v>100</v>
      </c>
      <c r="U506" s="60"/>
      <c r="V506" s="26">
        <f>+V504/V503*100</f>
        <v>100</v>
      </c>
      <c r="W506" s="26">
        <f>+W504/W503*100</f>
        <v>100</v>
      </c>
      <c r="X506" s="26"/>
      <c r="Y506" s="26"/>
      <c r="Z506" s="1"/>
    </row>
    <row r="507" spans="1:26" ht="23.25">
      <c r="A507" s="1"/>
      <c r="B507" s="85"/>
      <c r="C507" s="85"/>
      <c r="D507" s="85"/>
      <c r="E507" s="85"/>
      <c r="F507" s="85"/>
      <c r="G507" s="85"/>
      <c r="H507" s="85"/>
      <c r="I507" s="53"/>
      <c r="J507" s="54"/>
      <c r="K507" s="55"/>
      <c r="L507" s="60"/>
      <c r="M507" s="26"/>
      <c r="N507" s="60"/>
      <c r="O507" s="60"/>
      <c r="P507" s="26"/>
      <c r="Q507" s="26"/>
      <c r="R507" s="26"/>
      <c r="S507" s="60"/>
      <c r="T507" s="60"/>
      <c r="U507" s="60"/>
      <c r="V507" s="26"/>
      <c r="W507" s="26"/>
      <c r="X507" s="26"/>
      <c r="Y507" s="26"/>
      <c r="Z507" s="1"/>
    </row>
    <row r="508" spans="1:26" ht="23.25">
      <c r="A508" s="1"/>
      <c r="B508" s="85"/>
      <c r="C508" s="85"/>
      <c r="D508" s="85"/>
      <c r="E508" s="85"/>
      <c r="F508" s="85"/>
      <c r="G508" s="85"/>
      <c r="H508" s="85" t="s">
        <v>110</v>
      </c>
      <c r="I508" s="53"/>
      <c r="J508" s="54" t="s">
        <v>159</v>
      </c>
      <c r="K508" s="55"/>
      <c r="L508" s="60"/>
      <c r="M508" s="26"/>
      <c r="N508" s="60"/>
      <c r="O508" s="60"/>
      <c r="P508" s="26"/>
      <c r="Q508" s="26"/>
      <c r="R508" s="26"/>
      <c r="S508" s="60"/>
      <c r="T508" s="60"/>
      <c r="U508" s="60"/>
      <c r="V508" s="26"/>
      <c r="W508" s="26"/>
      <c r="X508" s="26"/>
      <c r="Y508" s="26"/>
      <c r="Z508" s="1"/>
    </row>
    <row r="509" spans="1:26" ht="23.25">
      <c r="A509" s="1"/>
      <c r="B509" s="85"/>
      <c r="C509" s="85"/>
      <c r="D509" s="85"/>
      <c r="E509" s="85"/>
      <c r="F509" s="85"/>
      <c r="G509" s="85"/>
      <c r="H509" s="85"/>
      <c r="I509" s="53"/>
      <c r="J509" s="54" t="s">
        <v>166</v>
      </c>
      <c r="K509" s="55"/>
      <c r="L509" s="60"/>
      <c r="M509" s="26"/>
      <c r="N509" s="60"/>
      <c r="O509" s="60"/>
      <c r="P509" s="26"/>
      <c r="Q509" s="26"/>
      <c r="R509" s="26"/>
      <c r="S509" s="60"/>
      <c r="T509" s="60"/>
      <c r="U509" s="60"/>
      <c r="V509" s="26"/>
      <c r="W509" s="26"/>
      <c r="X509" s="26"/>
      <c r="Y509" s="26"/>
      <c r="Z509" s="1"/>
    </row>
    <row r="510" spans="1:26" ht="23.25">
      <c r="A510" s="1"/>
      <c r="B510" s="85"/>
      <c r="C510" s="85"/>
      <c r="D510" s="85"/>
      <c r="E510" s="85"/>
      <c r="F510" s="85"/>
      <c r="G510" s="85"/>
      <c r="H510" s="85"/>
      <c r="I510" s="53"/>
      <c r="J510" s="58" t="s">
        <v>131</v>
      </c>
      <c r="K510" s="55"/>
      <c r="L510" s="60">
        <v>95131.7</v>
      </c>
      <c r="M510" s="26">
        <v>69082</v>
      </c>
      <c r="N510" s="60">
        <v>503</v>
      </c>
      <c r="O510" s="60"/>
      <c r="P510" s="26"/>
      <c r="Q510" s="26">
        <f>SUM(L510:P510)</f>
        <v>164716.7</v>
      </c>
      <c r="R510" s="26"/>
      <c r="S510" s="60">
        <v>38000</v>
      </c>
      <c r="T510" s="60">
        <v>5313.5</v>
      </c>
      <c r="U510" s="60"/>
      <c r="V510" s="26">
        <f>SUM(R510:U510)</f>
        <v>43313.5</v>
      </c>
      <c r="W510" s="26">
        <f>SUM(V510,Q510)</f>
        <v>208030.2</v>
      </c>
      <c r="X510" s="26">
        <f>SUM(Q510/W510*100)</f>
        <v>79.1792249394559</v>
      </c>
      <c r="Y510" s="26">
        <f>SUM(V510/W510*100)</f>
        <v>20.82077506054409</v>
      </c>
      <c r="Z510" s="1"/>
    </row>
    <row r="511" spans="1:26" ht="23.25">
      <c r="A511" s="1"/>
      <c r="B511" s="85"/>
      <c r="C511" s="85"/>
      <c r="D511" s="85"/>
      <c r="E511" s="85"/>
      <c r="F511" s="85"/>
      <c r="G511" s="85"/>
      <c r="H511" s="85"/>
      <c r="I511" s="53"/>
      <c r="J511" s="58" t="s">
        <v>132</v>
      </c>
      <c r="K511" s="55"/>
      <c r="L511" s="60">
        <v>98405.3</v>
      </c>
      <c r="M511" s="26">
        <v>54753.2</v>
      </c>
      <c r="N511" s="60">
        <v>1898.8</v>
      </c>
      <c r="O511" s="60"/>
      <c r="P511" s="26"/>
      <c r="Q511" s="26">
        <f>SUM(L511:P511)</f>
        <v>155057.3</v>
      </c>
      <c r="R511" s="26"/>
      <c r="S511" s="60">
        <v>18822.3</v>
      </c>
      <c r="T511" s="60">
        <v>5313.5</v>
      </c>
      <c r="U511" s="60"/>
      <c r="V511" s="26">
        <f>SUM(R511:U511)</f>
        <v>24135.8</v>
      </c>
      <c r="W511" s="26">
        <f>SUM(V511,Q511)</f>
        <v>179193.09999999998</v>
      </c>
      <c r="X511" s="26">
        <f>SUM(Q511/W511*100)</f>
        <v>86.5308429844676</v>
      </c>
      <c r="Y511" s="26">
        <f>SUM(V511/W511*100)</f>
        <v>13.469157015532407</v>
      </c>
      <c r="Z511" s="1"/>
    </row>
    <row r="512" spans="1:26" ht="23.25">
      <c r="A512" s="1"/>
      <c r="B512" s="85"/>
      <c r="C512" s="85"/>
      <c r="D512" s="85"/>
      <c r="E512" s="85"/>
      <c r="F512" s="85"/>
      <c r="G512" s="85"/>
      <c r="H512" s="85"/>
      <c r="I512" s="53"/>
      <c r="J512" s="58" t="s">
        <v>133</v>
      </c>
      <c r="K512" s="55"/>
      <c r="L512" s="60">
        <v>98405.3</v>
      </c>
      <c r="M512" s="26">
        <v>54753.2</v>
      </c>
      <c r="N512" s="60">
        <v>1898.8</v>
      </c>
      <c r="O512" s="60"/>
      <c r="P512" s="26"/>
      <c r="Q512" s="26">
        <f>SUM(L512:P512)</f>
        <v>155057.3</v>
      </c>
      <c r="R512" s="26"/>
      <c r="S512" s="60">
        <v>18822.3</v>
      </c>
      <c r="T512" s="60">
        <v>5313.5</v>
      </c>
      <c r="U512" s="60"/>
      <c r="V512" s="26">
        <f>SUM(R512:U512)</f>
        <v>24135.8</v>
      </c>
      <c r="W512" s="26">
        <f>SUM(V512,Q512)</f>
        <v>179193.09999999998</v>
      </c>
      <c r="X512" s="26">
        <f>SUM(Q512/W512*100)</f>
        <v>86.5308429844676</v>
      </c>
      <c r="Y512" s="26">
        <f>SUM(V512/W512*100)</f>
        <v>13.469157015532407</v>
      </c>
      <c r="Z512" s="1"/>
    </row>
    <row r="513" spans="1:26" ht="23.25">
      <c r="A513" s="1"/>
      <c r="B513" s="85"/>
      <c r="C513" s="85"/>
      <c r="D513" s="85"/>
      <c r="E513" s="85"/>
      <c r="F513" s="85"/>
      <c r="G513" s="85"/>
      <c r="H513" s="85"/>
      <c r="I513" s="53"/>
      <c r="J513" s="54" t="s">
        <v>134</v>
      </c>
      <c r="K513" s="55"/>
      <c r="L513" s="60">
        <f>+L512/L510*100</f>
        <v>103.44112425195809</v>
      </c>
      <c r="M513" s="26">
        <f>+M512/M510*100</f>
        <v>79.25827277727917</v>
      </c>
      <c r="N513" s="60">
        <f>+N512/N510*100</f>
        <v>377.49502982107356</v>
      </c>
      <c r="O513" s="60"/>
      <c r="P513" s="26"/>
      <c r="Q513" s="26">
        <f>+Q512/Q510*100</f>
        <v>94.13574944131346</v>
      </c>
      <c r="R513" s="26"/>
      <c r="S513" s="60">
        <f>+S512/S510*100</f>
        <v>49.53236842105263</v>
      </c>
      <c r="T513" s="60">
        <f>+T512/T510*100</f>
        <v>100</v>
      </c>
      <c r="U513" s="60"/>
      <c r="V513" s="26">
        <f>+V512/V510*100</f>
        <v>55.723504219238805</v>
      </c>
      <c r="W513" s="26">
        <f>+W512/W510*100</f>
        <v>86.1380222679207</v>
      </c>
      <c r="X513" s="26"/>
      <c r="Y513" s="26"/>
      <c r="Z513" s="1"/>
    </row>
    <row r="514" spans="1:26" ht="23.25">
      <c r="A514" s="1"/>
      <c r="B514" s="86"/>
      <c r="C514" s="87"/>
      <c r="D514" s="87"/>
      <c r="E514" s="87"/>
      <c r="F514" s="87"/>
      <c r="G514" s="87"/>
      <c r="H514" s="87"/>
      <c r="I514" s="54"/>
      <c r="J514" s="54" t="s">
        <v>135</v>
      </c>
      <c r="K514" s="55"/>
      <c r="L514" s="24">
        <f>+L512/L511*100</f>
        <v>100</v>
      </c>
      <c r="M514" s="24">
        <f>+M512/M511*100</f>
        <v>100</v>
      </c>
      <c r="N514" s="24">
        <f>+N512/N511*100</f>
        <v>100</v>
      </c>
      <c r="O514" s="24"/>
      <c r="P514" s="24"/>
      <c r="Q514" s="24">
        <f>+Q512/Q511*100</f>
        <v>100</v>
      </c>
      <c r="R514" s="24"/>
      <c r="S514" s="24">
        <f>+S512/S511*100</f>
        <v>100</v>
      </c>
      <c r="T514" s="24">
        <f>+T512/T511*100</f>
        <v>100</v>
      </c>
      <c r="U514" s="24"/>
      <c r="V514" s="24">
        <f>+V512/V511*100</f>
        <v>100</v>
      </c>
      <c r="W514" s="24">
        <f>+W512/W511*100</f>
        <v>100</v>
      </c>
      <c r="X514" s="24"/>
      <c r="Y514" s="24"/>
      <c r="Z514" s="1"/>
    </row>
    <row r="515" spans="1:26" ht="23.25">
      <c r="A515" s="1"/>
      <c r="B515" s="85"/>
      <c r="C515" s="85"/>
      <c r="D515" s="85"/>
      <c r="E515" s="85"/>
      <c r="F515" s="85"/>
      <c r="G515" s="85"/>
      <c r="H515" s="85"/>
      <c r="I515" s="53"/>
      <c r="J515" s="54"/>
      <c r="K515" s="55"/>
      <c r="L515" s="60"/>
      <c r="M515" s="26"/>
      <c r="N515" s="60"/>
      <c r="O515" s="60"/>
      <c r="P515" s="26"/>
      <c r="Q515" s="26"/>
      <c r="R515" s="26"/>
      <c r="S515" s="60"/>
      <c r="T515" s="60"/>
      <c r="U515" s="60"/>
      <c r="V515" s="26"/>
      <c r="W515" s="26"/>
      <c r="X515" s="26"/>
      <c r="Y515" s="26"/>
      <c r="Z515" s="1"/>
    </row>
    <row r="516" spans="1:26" ht="23.25">
      <c r="A516" s="1"/>
      <c r="B516" s="85"/>
      <c r="C516" s="85"/>
      <c r="D516" s="85"/>
      <c r="E516" s="85"/>
      <c r="F516" s="85"/>
      <c r="G516" s="85"/>
      <c r="H516" s="85" t="s">
        <v>117</v>
      </c>
      <c r="I516" s="53"/>
      <c r="J516" s="54" t="s">
        <v>167</v>
      </c>
      <c r="K516" s="55"/>
      <c r="L516" s="60"/>
      <c r="M516" s="26"/>
      <c r="N516" s="60"/>
      <c r="O516" s="60"/>
      <c r="P516" s="26"/>
      <c r="Q516" s="26"/>
      <c r="R516" s="26"/>
      <c r="S516" s="60"/>
      <c r="T516" s="60"/>
      <c r="U516" s="60"/>
      <c r="V516" s="26"/>
      <c r="W516" s="26"/>
      <c r="X516" s="26"/>
      <c r="Y516" s="26"/>
      <c r="Z516" s="1"/>
    </row>
    <row r="517" spans="1:26" ht="23.25">
      <c r="A517" s="1"/>
      <c r="B517" s="85"/>
      <c r="C517" s="85"/>
      <c r="D517" s="85"/>
      <c r="E517" s="85"/>
      <c r="F517" s="85"/>
      <c r="G517" s="85"/>
      <c r="H517" s="85"/>
      <c r="I517" s="53"/>
      <c r="J517" s="54" t="s">
        <v>168</v>
      </c>
      <c r="K517" s="55"/>
      <c r="L517" s="60"/>
      <c r="M517" s="26"/>
      <c r="N517" s="60"/>
      <c r="O517" s="60"/>
      <c r="P517" s="26"/>
      <c r="Q517" s="26"/>
      <c r="R517" s="26"/>
      <c r="S517" s="60"/>
      <c r="T517" s="60"/>
      <c r="U517" s="60"/>
      <c r="V517" s="26"/>
      <c r="W517" s="26"/>
      <c r="X517" s="26"/>
      <c r="Y517" s="26"/>
      <c r="Z517" s="1"/>
    </row>
    <row r="518" spans="1:26" ht="23.25">
      <c r="A518" s="1"/>
      <c r="B518" s="85"/>
      <c r="C518" s="85"/>
      <c r="D518" s="85"/>
      <c r="E518" s="85"/>
      <c r="F518" s="85"/>
      <c r="G518" s="85"/>
      <c r="H518" s="85"/>
      <c r="I518" s="53"/>
      <c r="J518" s="58" t="s">
        <v>131</v>
      </c>
      <c r="K518" s="55"/>
      <c r="L518" s="60">
        <v>7031</v>
      </c>
      <c r="M518" s="26">
        <v>3765</v>
      </c>
      <c r="N518" s="60">
        <v>359</v>
      </c>
      <c r="O518" s="60"/>
      <c r="P518" s="26"/>
      <c r="Q518" s="26">
        <f>SUM(L518:P518)</f>
        <v>11155</v>
      </c>
      <c r="R518" s="26"/>
      <c r="S518" s="60">
        <v>1000</v>
      </c>
      <c r="T518" s="60"/>
      <c r="U518" s="60"/>
      <c r="V518" s="26">
        <f>SUM(R518:U518)</f>
        <v>1000</v>
      </c>
      <c r="W518" s="26">
        <f>SUM(V518,Q518)</f>
        <v>12155</v>
      </c>
      <c r="X518" s="26">
        <f>SUM(Q518/W518*100)</f>
        <v>91.77293294940354</v>
      </c>
      <c r="Y518" s="26">
        <f>SUM(V518/W518*100)</f>
        <v>8.227067050596462</v>
      </c>
      <c r="Z518" s="1"/>
    </row>
    <row r="519" spans="1:26" ht="23.25">
      <c r="A519" s="1"/>
      <c r="B519" s="85"/>
      <c r="C519" s="85"/>
      <c r="D519" s="85"/>
      <c r="E519" s="85"/>
      <c r="F519" s="85"/>
      <c r="G519" s="85"/>
      <c r="H519" s="85"/>
      <c r="I519" s="53"/>
      <c r="J519" s="58" t="s">
        <v>132</v>
      </c>
      <c r="K519" s="55"/>
      <c r="L519" s="60">
        <v>2770.8</v>
      </c>
      <c r="M519" s="26">
        <v>886.7</v>
      </c>
      <c r="N519" s="60">
        <v>92</v>
      </c>
      <c r="O519" s="60"/>
      <c r="P519" s="26"/>
      <c r="Q519" s="26">
        <f>SUM(L519:P519)</f>
        <v>3749.5</v>
      </c>
      <c r="R519" s="26"/>
      <c r="S519" s="60">
        <v>20.6</v>
      </c>
      <c r="T519" s="60"/>
      <c r="U519" s="60"/>
      <c r="V519" s="26">
        <f>SUM(R519:U519)</f>
        <v>20.6</v>
      </c>
      <c r="W519" s="26">
        <f>SUM(V519,Q519)</f>
        <v>3770.1</v>
      </c>
      <c r="X519" s="26">
        <f>SUM(Q519/W519*100)</f>
        <v>99.4535953953476</v>
      </c>
      <c r="Y519" s="26">
        <f>SUM(V519/W519*100)</f>
        <v>0.5464046046523965</v>
      </c>
      <c r="Z519" s="1"/>
    </row>
    <row r="520" spans="1:26" ht="23.25">
      <c r="A520" s="1"/>
      <c r="B520" s="85"/>
      <c r="C520" s="85"/>
      <c r="D520" s="85"/>
      <c r="E520" s="85"/>
      <c r="F520" s="85"/>
      <c r="G520" s="85"/>
      <c r="H520" s="85"/>
      <c r="I520" s="53"/>
      <c r="J520" s="58" t="s">
        <v>133</v>
      </c>
      <c r="K520" s="55"/>
      <c r="L520" s="60">
        <v>2770.8</v>
      </c>
      <c r="M520" s="26">
        <v>886.7</v>
      </c>
      <c r="N520" s="60">
        <v>92</v>
      </c>
      <c r="O520" s="60"/>
      <c r="P520" s="26"/>
      <c r="Q520" s="26">
        <f>SUM(L520:P520)</f>
        <v>3749.5</v>
      </c>
      <c r="R520" s="26"/>
      <c r="S520" s="60">
        <v>20.6</v>
      </c>
      <c r="T520" s="60"/>
      <c r="U520" s="60"/>
      <c r="V520" s="26">
        <f>SUM(R520:U520)</f>
        <v>20.6</v>
      </c>
      <c r="W520" s="26">
        <f>SUM(V520,Q520)</f>
        <v>3770.1</v>
      </c>
      <c r="X520" s="26">
        <f>SUM(Q520/W520*100)</f>
        <v>99.4535953953476</v>
      </c>
      <c r="Y520" s="26">
        <f>SUM(V520/W520*100)</f>
        <v>0.5464046046523965</v>
      </c>
      <c r="Z520" s="1"/>
    </row>
    <row r="521" spans="1:26" ht="23.25">
      <c r="A521" s="1"/>
      <c r="B521" s="85"/>
      <c r="C521" s="85"/>
      <c r="D521" s="85"/>
      <c r="E521" s="85"/>
      <c r="F521" s="85"/>
      <c r="G521" s="85"/>
      <c r="H521" s="85"/>
      <c r="I521" s="53"/>
      <c r="J521" s="54" t="s">
        <v>134</v>
      </c>
      <c r="K521" s="55"/>
      <c r="L521" s="60">
        <f>+L520/L518*100</f>
        <v>39.408334518560665</v>
      </c>
      <c r="M521" s="26">
        <f>+M520/M518*100</f>
        <v>23.55112881806109</v>
      </c>
      <c r="N521" s="60">
        <f>+N520/N518*100</f>
        <v>25.62674094707521</v>
      </c>
      <c r="O521" s="60"/>
      <c r="P521" s="26"/>
      <c r="Q521" s="26">
        <f>+Q520/Q518*100</f>
        <v>33.61272971761542</v>
      </c>
      <c r="R521" s="26"/>
      <c r="S521" s="60">
        <f>+S520/S518*100</f>
        <v>2.06</v>
      </c>
      <c r="T521" s="60"/>
      <c r="U521" s="60"/>
      <c r="V521" s="26">
        <f>+V520/V518*100</f>
        <v>2.06</v>
      </c>
      <c r="W521" s="26">
        <f>+W520/W518*100</f>
        <v>31.01686548745372</v>
      </c>
      <c r="X521" s="26"/>
      <c r="Y521" s="26"/>
      <c r="Z521" s="1"/>
    </row>
    <row r="522" spans="1:26" ht="23.25">
      <c r="A522" s="1"/>
      <c r="B522" s="85"/>
      <c r="C522" s="85"/>
      <c r="D522" s="85"/>
      <c r="E522" s="85"/>
      <c r="F522" s="85"/>
      <c r="G522" s="85"/>
      <c r="H522" s="85"/>
      <c r="I522" s="53"/>
      <c r="J522" s="54" t="s">
        <v>135</v>
      </c>
      <c r="K522" s="55"/>
      <c r="L522" s="60">
        <f>+L520/L519*100</f>
        <v>100</v>
      </c>
      <c r="M522" s="26">
        <f>+M520/M519*100</f>
        <v>100</v>
      </c>
      <c r="N522" s="60">
        <f>+N520/N519*100</f>
        <v>100</v>
      </c>
      <c r="O522" s="60"/>
      <c r="P522" s="26"/>
      <c r="Q522" s="26">
        <f>+Q520/Q519*100</f>
        <v>100</v>
      </c>
      <c r="R522" s="26"/>
      <c r="S522" s="60">
        <f>+S520/S519*100</f>
        <v>100</v>
      </c>
      <c r="T522" s="60"/>
      <c r="U522" s="60"/>
      <c r="V522" s="26">
        <f>+V520/V519*100</f>
        <v>100</v>
      </c>
      <c r="W522" s="26">
        <f>+W520/W519*100</f>
        <v>100</v>
      </c>
      <c r="X522" s="26"/>
      <c r="Y522" s="26"/>
      <c r="Z522" s="1"/>
    </row>
    <row r="523" spans="1:26" ht="23.25">
      <c r="A523" s="1"/>
      <c r="B523" s="86"/>
      <c r="C523" s="87"/>
      <c r="D523" s="87"/>
      <c r="E523" s="87"/>
      <c r="F523" s="87"/>
      <c r="G523" s="87"/>
      <c r="H523" s="87"/>
      <c r="I523" s="54"/>
      <c r="J523" s="54"/>
      <c r="K523" s="55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1"/>
    </row>
    <row r="524" spans="1:26" ht="23.25">
      <c r="A524" s="1"/>
      <c r="B524" s="85"/>
      <c r="C524" s="85"/>
      <c r="D524" s="85"/>
      <c r="E524" s="85"/>
      <c r="F524" s="85"/>
      <c r="G524" s="85"/>
      <c r="H524" s="85" t="s">
        <v>118</v>
      </c>
      <c r="I524" s="53"/>
      <c r="J524" s="54" t="s">
        <v>119</v>
      </c>
      <c r="K524" s="55"/>
      <c r="L524" s="60"/>
      <c r="M524" s="26"/>
      <c r="N524" s="60"/>
      <c r="O524" s="60"/>
      <c r="P524" s="26"/>
      <c r="Q524" s="26"/>
      <c r="R524" s="26"/>
      <c r="S524" s="60"/>
      <c r="T524" s="60"/>
      <c r="U524" s="60"/>
      <c r="V524" s="26"/>
      <c r="W524" s="26"/>
      <c r="X524" s="26"/>
      <c r="Y524" s="26"/>
      <c r="Z524" s="1"/>
    </row>
    <row r="525" spans="1:26" ht="23.25">
      <c r="A525" s="1"/>
      <c r="B525" s="85"/>
      <c r="C525" s="85"/>
      <c r="D525" s="85"/>
      <c r="E525" s="85"/>
      <c r="F525" s="85"/>
      <c r="G525" s="85"/>
      <c r="H525" s="85"/>
      <c r="I525" s="53"/>
      <c r="J525" s="58" t="s">
        <v>131</v>
      </c>
      <c r="K525" s="55"/>
      <c r="L525" s="60">
        <v>2382.9</v>
      </c>
      <c r="M525" s="26">
        <v>234</v>
      </c>
      <c r="N525" s="60">
        <v>21</v>
      </c>
      <c r="O525" s="60"/>
      <c r="P525" s="26"/>
      <c r="Q525" s="26">
        <f>SUM(L525:P525)</f>
        <v>2637.9</v>
      </c>
      <c r="R525" s="26"/>
      <c r="S525" s="60">
        <v>104.9</v>
      </c>
      <c r="T525" s="60"/>
      <c r="U525" s="60"/>
      <c r="V525" s="26">
        <f>SUM(R525:U525)</f>
        <v>104.9</v>
      </c>
      <c r="W525" s="26">
        <f>SUM(V525,Q525)</f>
        <v>2742.8</v>
      </c>
      <c r="X525" s="26">
        <f>SUM(Q525/W525*100)</f>
        <v>96.17544115502406</v>
      </c>
      <c r="Y525" s="26">
        <f>SUM(V525/W525*100)</f>
        <v>3.8245588449759373</v>
      </c>
      <c r="Z525" s="1"/>
    </row>
    <row r="526" spans="1:26" ht="23.25">
      <c r="A526" s="1"/>
      <c r="B526" s="85"/>
      <c r="C526" s="85"/>
      <c r="D526" s="85"/>
      <c r="E526" s="85"/>
      <c r="F526" s="85"/>
      <c r="G526" s="85"/>
      <c r="H526" s="85"/>
      <c r="I526" s="53"/>
      <c r="J526" s="58" t="s">
        <v>132</v>
      </c>
      <c r="K526" s="55"/>
      <c r="L526" s="60">
        <v>980.5</v>
      </c>
      <c r="M526" s="26">
        <v>50.7</v>
      </c>
      <c r="N526" s="60">
        <v>8</v>
      </c>
      <c r="O526" s="60"/>
      <c r="P526" s="26"/>
      <c r="Q526" s="26">
        <f>SUM(L526:P526)</f>
        <v>1039.2</v>
      </c>
      <c r="R526" s="26"/>
      <c r="S526" s="60"/>
      <c r="T526" s="60"/>
      <c r="U526" s="60"/>
      <c r="V526" s="26">
        <f>SUM(R526:U526)</f>
        <v>0</v>
      </c>
      <c r="W526" s="26">
        <f>SUM(V526,Q526)</f>
        <v>1039.2</v>
      </c>
      <c r="X526" s="26">
        <f>SUM(Q526/W526*100)</f>
        <v>100</v>
      </c>
      <c r="Y526" s="26">
        <f>SUM(V526/W526*100)</f>
        <v>0</v>
      </c>
      <c r="Z526" s="1"/>
    </row>
    <row r="527" spans="1:26" ht="23.25">
      <c r="A527" s="1"/>
      <c r="B527" s="85"/>
      <c r="C527" s="85"/>
      <c r="D527" s="85"/>
      <c r="E527" s="85"/>
      <c r="F527" s="85"/>
      <c r="G527" s="85"/>
      <c r="H527" s="85"/>
      <c r="I527" s="53"/>
      <c r="J527" s="58" t="s">
        <v>133</v>
      </c>
      <c r="K527" s="55"/>
      <c r="L527" s="60">
        <v>980.5</v>
      </c>
      <c r="M527" s="26">
        <v>50.7</v>
      </c>
      <c r="N527" s="60">
        <v>8</v>
      </c>
      <c r="O527" s="60"/>
      <c r="P527" s="26"/>
      <c r="Q527" s="26">
        <f>SUM(L527:P527)</f>
        <v>1039.2</v>
      </c>
      <c r="R527" s="26"/>
      <c r="S527" s="60"/>
      <c r="T527" s="60"/>
      <c r="U527" s="60"/>
      <c r="V527" s="26">
        <f>SUM(R527:U527)</f>
        <v>0</v>
      </c>
      <c r="W527" s="26">
        <f>SUM(V527,Q527)</f>
        <v>1039.2</v>
      </c>
      <c r="X527" s="26">
        <f>SUM(Q527/W527*100)</f>
        <v>100</v>
      </c>
      <c r="Y527" s="26">
        <f>SUM(V527/W527*100)</f>
        <v>0</v>
      </c>
      <c r="Z527" s="1"/>
    </row>
    <row r="528" spans="1:26" ht="23.25">
      <c r="A528" s="1"/>
      <c r="B528" s="86"/>
      <c r="C528" s="86"/>
      <c r="D528" s="86"/>
      <c r="E528" s="86"/>
      <c r="F528" s="86"/>
      <c r="G528" s="86"/>
      <c r="H528" s="86"/>
      <c r="I528" s="53"/>
      <c r="J528" s="54" t="s">
        <v>134</v>
      </c>
      <c r="K528" s="55"/>
      <c r="L528" s="60">
        <f>+L527/L525*100</f>
        <v>41.147341474673716</v>
      </c>
      <c r="M528" s="26">
        <f>+M527/M525*100</f>
        <v>21.666666666666668</v>
      </c>
      <c r="N528" s="60">
        <f>+N527/N525*100</f>
        <v>38.095238095238095</v>
      </c>
      <c r="O528" s="60"/>
      <c r="P528" s="26"/>
      <c r="Q528" s="26">
        <f>+Q527/Q525*100</f>
        <v>39.39497327419538</v>
      </c>
      <c r="R528" s="26"/>
      <c r="S528" s="60"/>
      <c r="T528" s="60"/>
      <c r="U528" s="60"/>
      <c r="V528" s="26"/>
      <c r="W528" s="26">
        <f>+W527/W525*100</f>
        <v>37.888289339361236</v>
      </c>
      <c r="X528" s="26"/>
      <c r="Y528" s="26"/>
      <c r="Z528" s="1"/>
    </row>
    <row r="529" spans="1:26" ht="23.25">
      <c r="A529" s="1"/>
      <c r="B529" s="86"/>
      <c r="C529" s="87"/>
      <c r="D529" s="87"/>
      <c r="E529" s="87"/>
      <c r="F529" s="87"/>
      <c r="G529" s="87"/>
      <c r="H529" s="87"/>
      <c r="I529" s="54"/>
      <c r="J529" s="54" t="s">
        <v>135</v>
      </c>
      <c r="K529" s="55"/>
      <c r="L529" s="24">
        <f>+L527/L526*100</f>
        <v>100</v>
      </c>
      <c r="M529" s="24">
        <f>+M527/M526*100</f>
        <v>100</v>
      </c>
      <c r="N529" s="24">
        <f>+N527/N526*100</f>
        <v>100</v>
      </c>
      <c r="O529" s="24"/>
      <c r="P529" s="24"/>
      <c r="Q529" s="24">
        <f>+Q527/Q526*100</f>
        <v>100</v>
      </c>
      <c r="R529" s="24"/>
      <c r="S529" s="24"/>
      <c r="T529" s="24"/>
      <c r="U529" s="24"/>
      <c r="V529" s="24"/>
      <c r="W529" s="24">
        <f>+W527/W526*100</f>
        <v>100</v>
      </c>
      <c r="X529" s="24"/>
      <c r="Y529" s="24"/>
      <c r="Z529" s="1"/>
    </row>
    <row r="530" spans="1:26" ht="23.25">
      <c r="A530" s="1"/>
      <c r="B530" s="86"/>
      <c r="C530" s="86"/>
      <c r="D530" s="86"/>
      <c r="E530" s="86"/>
      <c r="F530" s="86"/>
      <c r="G530" s="86"/>
      <c r="H530" s="86"/>
      <c r="I530" s="53"/>
      <c r="J530" s="54"/>
      <c r="K530" s="55"/>
      <c r="L530" s="60"/>
      <c r="M530" s="26"/>
      <c r="N530" s="60"/>
      <c r="O530" s="60"/>
      <c r="P530" s="26"/>
      <c r="Q530" s="26"/>
      <c r="R530" s="26"/>
      <c r="S530" s="60"/>
      <c r="T530" s="60"/>
      <c r="U530" s="60"/>
      <c r="V530" s="26"/>
      <c r="W530" s="26"/>
      <c r="X530" s="26"/>
      <c r="Y530" s="26"/>
      <c r="Z530" s="1"/>
    </row>
    <row r="531" spans="1:26" ht="23.25">
      <c r="A531" s="1"/>
      <c r="B531" s="86"/>
      <c r="C531" s="86"/>
      <c r="D531" s="86"/>
      <c r="E531" s="86"/>
      <c r="F531" s="86"/>
      <c r="G531" s="86"/>
      <c r="H531" s="86" t="s">
        <v>120</v>
      </c>
      <c r="I531" s="53"/>
      <c r="J531" s="54" t="s">
        <v>121</v>
      </c>
      <c r="K531" s="55"/>
      <c r="L531" s="60"/>
      <c r="M531" s="26"/>
      <c r="N531" s="60"/>
      <c r="O531" s="60"/>
      <c r="P531" s="26"/>
      <c r="Q531" s="26"/>
      <c r="R531" s="26"/>
      <c r="S531" s="60"/>
      <c r="T531" s="60"/>
      <c r="U531" s="60"/>
      <c r="V531" s="26"/>
      <c r="W531" s="26"/>
      <c r="X531" s="26"/>
      <c r="Y531" s="26"/>
      <c r="Z531" s="1"/>
    </row>
    <row r="532" spans="1:26" ht="23.25">
      <c r="A532" s="1"/>
      <c r="B532" s="86"/>
      <c r="C532" s="86"/>
      <c r="D532" s="86"/>
      <c r="E532" s="86"/>
      <c r="F532" s="86"/>
      <c r="G532" s="86"/>
      <c r="H532" s="86"/>
      <c r="I532" s="53"/>
      <c r="J532" s="54" t="s">
        <v>48</v>
      </c>
      <c r="K532" s="55"/>
      <c r="L532" s="60"/>
      <c r="M532" s="26">
        <v>13663</v>
      </c>
      <c r="N532" s="60">
        <v>322</v>
      </c>
      <c r="O532" s="60"/>
      <c r="P532" s="26"/>
      <c r="Q532" s="26">
        <f>SUM(L532:P532)</f>
        <v>13985</v>
      </c>
      <c r="R532" s="26"/>
      <c r="S532" s="60">
        <v>6000</v>
      </c>
      <c r="T532" s="60"/>
      <c r="U532" s="60"/>
      <c r="V532" s="26">
        <f>SUM(R532:U532)</f>
        <v>6000</v>
      </c>
      <c r="W532" s="26">
        <f>SUM(V532,Q532)</f>
        <v>19985</v>
      </c>
      <c r="X532" s="26">
        <f>SUM(Q532/W532*100)</f>
        <v>69.97748311233426</v>
      </c>
      <c r="Y532" s="26">
        <f>SUM(V532/W532*100)</f>
        <v>30.022516887665752</v>
      </c>
      <c r="Z532" s="1"/>
    </row>
    <row r="533" spans="1:26" ht="23.25">
      <c r="A533" s="1"/>
      <c r="B533" s="86"/>
      <c r="C533" s="86"/>
      <c r="D533" s="86"/>
      <c r="E533" s="86"/>
      <c r="F533" s="86"/>
      <c r="G533" s="86"/>
      <c r="H533" s="86"/>
      <c r="I533" s="53"/>
      <c r="J533" s="54" t="s">
        <v>49</v>
      </c>
      <c r="K533" s="55"/>
      <c r="L533" s="60"/>
      <c r="M533" s="26">
        <v>4043.1</v>
      </c>
      <c r="N533" s="60">
        <v>208</v>
      </c>
      <c r="O533" s="60"/>
      <c r="P533" s="26"/>
      <c r="Q533" s="26">
        <f>SUM(L533:P533)</f>
        <v>4251.1</v>
      </c>
      <c r="R533" s="26"/>
      <c r="S533" s="60">
        <v>6634.6</v>
      </c>
      <c r="T533" s="60"/>
      <c r="U533" s="60"/>
      <c r="V533" s="26">
        <f>SUM(R533:U533)</f>
        <v>6634.6</v>
      </c>
      <c r="W533" s="26">
        <f>SUM(V533,Q533)</f>
        <v>10885.7</v>
      </c>
      <c r="X533" s="26">
        <f>SUM(Q533/W533*100)</f>
        <v>39.05215098707478</v>
      </c>
      <c r="Y533" s="26">
        <f>SUM(V533/W533*100)</f>
        <v>60.94784901292522</v>
      </c>
      <c r="Z533" s="1"/>
    </row>
    <row r="534" spans="1:26" ht="23.25">
      <c r="A534" s="1"/>
      <c r="B534" s="86"/>
      <c r="C534" s="86"/>
      <c r="D534" s="86"/>
      <c r="E534" s="86"/>
      <c r="F534" s="86"/>
      <c r="G534" s="86"/>
      <c r="H534" s="86"/>
      <c r="I534" s="53"/>
      <c r="J534" s="54" t="s">
        <v>50</v>
      </c>
      <c r="K534" s="55"/>
      <c r="L534" s="60"/>
      <c r="M534" s="26">
        <v>4043.1</v>
      </c>
      <c r="N534" s="60">
        <v>208</v>
      </c>
      <c r="O534" s="60"/>
      <c r="P534" s="26"/>
      <c r="Q534" s="26">
        <f>SUM(L534:P534)</f>
        <v>4251.1</v>
      </c>
      <c r="R534" s="26"/>
      <c r="S534" s="60">
        <v>6634.6</v>
      </c>
      <c r="T534" s="60"/>
      <c r="U534" s="60"/>
      <c r="V534" s="26">
        <f>SUM(R534:U534)</f>
        <v>6634.6</v>
      </c>
      <c r="W534" s="26">
        <f>SUM(V534,Q534)</f>
        <v>10885.7</v>
      </c>
      <c r="X534" s="26">
        <f>SUM(Q534/W534*100)</f>
        <v>39.05215098707478</v>
      </c>
      <c r="Y534" s="26">
        <f>SUM(V534/W534*100)</f>
        <v>60.94784901292522</v>
      </c>
      <c r="Z534" s="1"/>
    </row>
    <row r="535" spans="1:26" ht="23.25">
      <c r="A535" s="1"/>
      <c r="B535" s="86"/>
      <c r="C535" s="86"/>
      <c r="D535" s="86"/>
      <c r="E535" s="86"/>
      <c r="F535" s="86"/>
      <c r="G535" s="86"/>
      <c r="H535" s="86"/>
      <c r="I535" s="53"/>
      <c r="J535" s="54" t="s">
        <v>51</v>
      </c>
      <c r="K535" s="55"/>
      <c r="L535" s="60"/>
      <c r="M535" s="26">
        <f>+M534/M532*100</f>
        <v>29.59159774573666</v>
      </c>
      <c r="N535" s="60">
        <f>+N534/N532*100</f>
        <v>64.59627329192547</v>
      </c>
      <c r="O535" s="60"/>
      <c r="P535" s="26"/>
      <c r="Q535" s="26">
        <f>+Q534/Q532*100</f>
        <v>30.397568823739725</v>
      </c>
      <c r="R535" s="26"/>
      <c r="S535" s="60">
        <f>+S534/S532*100</f>
        <v>110.57666666666668</v>
      </c>
      <c r="T535" s="60"/>
      <c r="U535" s="60"/>
      <c r="V535" s="26">
        <f>+V534/V532*100</f>
        <v>110.57666666666668</v>
      </c>
      <c r="W535" s="26">
        <f>+W534/W532*100</f>
        <v>54.46935201401051</v>
      </c>
      <c r="X535" s="26"/>
      <c r="Y535" s="26"/>
      <c r="Z535" s="1"/>
    </row>
    <row r="536" spans="1:26" ht="23.25">
      <c r="A536" s="1"/>
      <c r="B536" s="86"/>
      <c r="C536" s="86"/>
      <c r="D536" s="86"/>
      <c r="E536" s="86"/>
      <c r="F536" s="86"/>
      <c r="G536" s="86"/>
      <c r="H536" s="86"/>
      <c r="I536" s="53"/>
      <c r="J536" s="54" t="s">
        <v>52</v>
      </c>
      <c r="K536" s="55"/>
      <c r="L536" s="25"/>
      <c r="M536" s="26">
        <f>(M534/M533)*100</f>
        <v>100</v>
      </c>
      <c r="N536" s="26">
        <f>(N534/N533)*100</f>
        <v>100</v>
      </c>
      <c r="O536" s="56"/>
      <c r="P536" s="30"/>
      <c r="Q536" s="26">
        <f>(Q534/Q533)*100</f>
        <v>100</v>
      </c>
      <c r="R536" s="26"/>
      <c r="S536" s="26">
        <f>(S534/S533)*100</f>
        <v>100</v>
      </c>
      <c r="T536" s="25"/>
      <c r="U536" s="57"/>
      <c r="V536" s="26">
        <f>(V534/V533)*100</f>
        <v>100</v>
      </c>
      <c r="W536" s="26">
        <f>(W534/W533)*100</f>
        <v>100</v>
      </c>
      <c r="X536" s="30"/>
      <c r="Y536" s="26"/>
      <c r="Z536" s="1"/>
    </row>
    <row r="537" spans="1:26" ht="23.25">
      <c r="A537" s="1"/>
      <c r="B537" s="86"/>
      <c r="C537" s="86"/>
      <c r="D537" s="86"/>
      <c r="E537" s="86"/>
      <c r="F537" s="86"/>
      <c r="G537" s="86"/>
      <c r="H537" s="86"/>
      <c r="I537" s="53"/>
      <c r="J537" s="54"/>
      <c r="K537" s="55"/>
      <c r="L537" s="60"/>
      <c r="M537" s="26"/>
      <c r="N537" s="60"/>
      <c r="O537" s="60"/>
      <c r="P537" s="26"/>
      <c r="Q537" s="26"/>
      <c r="R537" s="26"/>
      <c r="S537" s="60"/>
      <c r="T537" s="60"/>
      <c r="U537" s="60"/>
      <c r="V537" s="26"/>
      <c r="W537" s="26"/>
      <c r="X537" s="26"/>
      <c r="Y537" s="26"/>
      <c r="Z537" s="1"/>
    </row>
    <row r="538" spans="1:26" ht="23.25">
      <c r="A538" s="1"/>
      <c r="B538" s="85"/>
      <c r="C538" s="85"/>
      <c r="D538" s="85"/>
      <c r="E538" s="85"/>
      <c r="F538" s="85"/>
      <c r="G538" s="85"/>
      <c r="H538" s="85" t="s">
        <v>122</v>
      </c>
      <c r="I538" s="53"/>
      <c r="J538" s="58" t="s">
        <v>123</v>
      </c>
      <c r="K538" s="59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26"/>
      <c r="W538" s="26"/>
      <c r="X538" s="26"/>
      <c r="Y538" s="26"/>
      <c r="Z538" s="1"/>
    </row>
    <row r="539" spans="1:26" ht="23.25">
      <c r="A539" s="1"/>
      <c r="B539" s="61"/>
      <c r="C539" s="61"/>
      <c r="D539" s="61"/>
      <c r="E539" s="61"/>
      <c r="F539" s="61"/>
      <c r="G539" s="61"/>
      <c r="H539" s="52"/>
      <c r="I539" s="53"/>
      <c r="J539" s="58" t="s">
        <v>131</v>
      </c>
      <c r="K539" s="55"/>
      <c r="L539" s="60">
        <v>4910</v>
      </c>
      <c r="M539" s="60">
        <v>3937.8</v>
      </c>
      <c r="N539" s="60">
        <v>810</v>
      </c>
      <c r="O539" s="60"/>
      <c r="P539" s="60"/>
      <c r="Q539" s="26">
        <f>SUM(L539:P539)</f>
        <v>9657.8</v>
      </c>
      <c r="R539" s="60"/>
      <c r="S539" s="60">
        <v>860.3</v>
      </c>
      <c r="T539" s="60"/>
      <c r="U539" s="60"/>
      <c r="V539" s="26">
        <f>SUM(R539:U539)</f>
        <v>860.3</v>
      </c>
      <c r="W539" s="26">
        <f>SUM(V539,Q539)</f>
        <v>10518.099999999999</v>
      </c>
      <c r="X539" s="26">
        <f>SUM(Q539/W539*100)</f>
        <v>91.82076610794726</v>
      </c>
      <c r="Y539" s="26">
        <f>SUM(V539/W539*100)</f>
        <v>8.179233892052748</v>
      </c>
      <c r="Z539" s="1"/>
    </row>
    <row r="540" spans="1:26" ht="23.25">
      <c r="A540" s="1"/>
      <c r="B540" s="70"/>
      <c r="C540" s="70"/>
      <c r="D540" s="70"/>
      <c r="E540" s="70"/>
      <c r="F540" s="70"/>
      <c r="G540" s="70"/>
      <c r="H540" s="70"/>
      <c r="I540" s="64"/>
      <c r="J540" s="65"/>
      <c r="K540" s="66"/>
      <c r="L540" s="67"/>
      <c r="M540" s="68"/>
      <c r="N540" s="67"/>
      <c r="O540" s="67"/>
      <c r="P540" s="68"/>
      <c r="Q540" s="68"/>
      <c r="R540" s="68"/>
      <c r="S540" s="67"/>
      <c r="T540" s="67"/>
      <c r="U540" s="67"/>
      <c r="V540" s="68"/>
      <c r="W540" s="68"/>
      <c r="X540" s="68"/>
      <c r="Y540" s="68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5"/>
      <c r="W542" s="5"/>
      <c r="X542" s="5"/>
      <c r="Y542" s="5" t="s">
        <v>176</v>
      </c>
      <c r="Z542" s="1"/>
    </row>
    <row r="543" spans="1:26" ht="23.25">
      <c r="A543" s="1"/>
      <c r="B543" s="9" t="s">
        <v>3</v>
      </c>
      <c r="C543" s="10"/>
      <c r="D543" s="10"/>
      <c r="E543" s="10"/>
      <c r="F543" s="10"/>
      <c r="G543" s="10"/>
      <c r="H543" s="11"/>
      <c r="I543" s="12"/>
      <c r="J543" s="13"/>
      <c r="K543" s="14"/>
      <c r="L543" s="15" t="s">
        <v>4</v>
      </c>
      <c r="M543" s="15"/>
      <c r="N543" s="15"/>
      <c r="O543" s="15"/>
      <c r="P543" s="15"/>
      <c r="Q543" s="15"/>
      <c r="R543" s="16" t="s">
        <v>5</v>
      </c>
      <c r="S543" s="15"/>
      <c r="T543" s="15"/>
      <c r="U543" s="15"/>
      <c r="V543" s="17"/>
      <c r="W543" s="15" t="s">
        <v>6</v>
      </c>
      <c r="X543" s="15"/>
      <c r="Y543" s="18"/>
      <c r="Z543" s="1"/>
    </row>
    <row r="544" spans="1:26" ht="23.25">
      <c r="A544" s="1"/>
      <c r="B544" s="19" t="s">
        <v>7</v>
      </c>
      <c r="C544" s="20"/>
      <c r="D544" s="20"/>
      <c r="E544" s="20"/>
      <c r="F544" s="20"/>
      <c r="G544" s="20"/>
      <c r="H544" s="21"/>
      <c r="I544" s="22"/>
      <c r="J544" s="23"/>
      <c r="K544" s="24"/>
      <c r="L544" s="25"/>
      <c r="M544" s="26"/>
      <c r="N544" s="27"/>
      <c r="O544" s="28" t="s">
        <v>8</v>
      </c>
      <c r="P544" s="29"/>
      <c r="Q544" s="30"/>
      <c r="R544" s="31" t="s">
        <v>8</v>
      </c>
      <c r="S544" s="32" t="s">
        <v>9</v>
      </c>
      <c r="T544" s="25"/>
      <c r="U544" s="33" t="s">
        <v>10</v>
      </c>
      <c r="V544" s="30"/>
      <c r="W544" s="30"/>
      <c r="X544" s="34" t="s">
        <v>11</v>
      </c>
      <c r="Y544" s="35"/>
      <c r="Z544" s="1"/>
    </row>
    <row r="545" spans="1:26" ht="23.25">
      <c r="A545" s="1"/>
      <c r="B545" s="36"/>
      <c r="C545" s="37"/>
      <c r="D545" s="37"/>
      <c r="E545" s="37"/>
      <c r="F545" s="38"/>
      <c r="G545" s="37"/>
      <c r="H545" s="36"/>
      <c r="I545" s="22"/>
      <c r="J545" s="2" t="s">
        <v>12</v>
      </c>
      <c r="K545" s="24"/>
      <c r="L545" s="39" t="s">
        <v>13</v>
      </c>
      <c r="M545" s="40" t="s">
        <v>14</v>
      </c>
      <c r="N545" s="32" t="s">
        <v>13</v>
      </c>
      <c r="O545" s="39" t="s">
        <v>15</v>
      </c>
      <c r="P545" s="29" t="s">
        <v>16</v>
      </c>
      <c r="Q545" s="26"/>
      <c r="R545" s="41" t="s">
        <v>15</v>
      </c>
      <c r="S545" s="40" t="s">
        <v>17</v>
      </c>
      <c r="T545" s="39" t="s">
        <v>18</v>
      </c>
      <c r="U545" s="33" t="s">
        <v>19</v>
      </c>
      <c r="V545" s="30"/>
      <c r="W545" s="30"/>
      <c r="X545" s="30"/>
      <c r="Y545" s="40"/>
      <c r="Z545" s="1"/>
    </row>
    <row r="546" spans="1:26" ht="23.25">
      <c r="A546" s="1"/>
      <c r="B546" s="36" t="s">
        <v>20</v>
      </c>
      <c r="C546" s="36" t="s">
        <v>21</v>
      </c>
      <c r="D546" s="36" t="s">
        <v>22</v>
      </c>
      <c r="E546" s="36" t="s">
        <v>23</v>
      </c>
      <c r="F546" s="36" t="s">
        <v>24</v>
      </c>
      <c r="G546" s="36" t="s">
        <v>25</v>
      </c>
      <c r="H546" s="36" t="s">
        <v>26</v>
      </c>
      <c r="I546" s="22"/>
      <c r="J546" s="42"/>
      <c r="K546" s="24"/>
      <c r="L546" s="39" t="s">
        <v>27</v>
      </c>
      <c r="M546" s="40" t="s">
        <v>28</v>
      </c>
      <c r="N546" s="32" t="s">
        <v>29</v>
      </c>
      <c r="O546" s="39" t="s">
        <v>30</v>
      </c>
      <c r="P546" s="29" t="s">
        <v>31</v>
      </c>
      <c r="Q546" s="40" t="s">
        <v>32</v>
      </c>
      <c r="R546" s="41" t="s">
        <v>30</v>
      </c>
      <c r="S546" s="40" t="s">
        <v>33</v>
      </c>
      <c r="T546" s="39" t="s">
        <v>34</v>
      </c>
      <c r="U546" s="33" t="s">
        <v>35</v>
      </c>
      <c r="V546" s="29" t="s">
        <v>32</v>
      </c>
      <c r="W546" s="29" t="s">
        <v>36</v>
      </c>
      <c r="X546" s="29" t="s">
        <v>37</v>
      </c>
      <c r="Y546" s="40" t="s">
        <v>38</v>
      </c>
      <c r="Z546" s="1"/>
    </row>
    <row r="547" spans="1:26" ht="23.25">
      <c r="A547" s="1"/>
      <c r="B547" s="43"/>
      <c r="C547" s="43"/>
      <c r="D547" s="43"/>
      <c r="E547" s="43"/>
      <c r="F547" s="43"/>
      <c r="G547" s="43"/>
      <c r="H547" s="43"/>
      <c r="I547" s="44"/>
      <c r="J547" s="45"/>
      <c r="K547" s="46"/>
      <c r="L547" s="47"/>
      <c r="M547" s="48"/>
      <c r="N547" s="49"/>
      <c r="O547" s="47"/>
      <c r="P547" s="50"/>
      <c r="Q547" s="50"/>
      <c r="R547" s="48"/>
      <c r="S547" s="48"/>
      <c r="T547" s="47"/>
      <c r="U547" s="51"/>
      <c r="V547" s="50"/>
      <c r="W547" s="50"/>
      <c r="X547" s="50"/>
      <c r="Y547" s="48"/>
      <c r="Z547" s="1"/>
    </row>
    <row r="548" spans="1:26" ht="23.25">
      <c r="A548" s="1"/>
      <c r="B548" s="85" t="s">
        <v>46</v>
      </c>
      <c r="C548" s="85"/>
      <c r="D548" s="85"/>
      <c r="E548" s="85" t="s">
        <v>94</v>
      </c>
      <c r="F548" s="85" t="s">
        <v>112</v>
      </c>
      <c r="G548" s="85" t="s">
        <v>56</v>
      </c>
      <c r="H548" s="85" t="s">
        <v>122</v>
      </c>
      <c r="I548" s="53"/>
      <c r="J548" s="58" t="s">
        <v>132</v>
      </c>
      <c r="K548" s="55"/>
      <c r="L548" s="60">
        <v>1731.6</v>
      </c>
      <c r="M548" s="26">
        <v>356.1</v>
      </c>
      <c r="N548" s="60">
        <v>164.9</v>
      </c>
      <c r="O548" s="60"/>
      <c r="P548" s="26"/>
      <c r="Q548" s="26">
        <f>SUM(L548:P548)</f>
        <v>2252.6</v>
      </c>
      <c r="R548" s="26"/>
      <c r="S548" s="60">
        <v>68.2</v>
      </c>
      <c r="T548" s="60"/>
      <c r="U548" s="60"/>
      <c r="V548" s="26">
        <f>SUM(R548:U548)</f>
        <v>68.2</v>
      </c>
      <c r="W548" s="26">
        <f>SUM(V548,Q548)</f>
        <v>2320.7999999999997</v>
      </c>
      <c r="X548" s="26">
        <f>SUM(Q548/W548*100)</f>
        <v>97.06135815236127</v>
      </c>
      <c r="Y548" s="26">
        <f>SUM(V548/W548*100)</f>
        <v>2.938641847638746</v>
      </c>
      <c r="Z548" s="1"/>
    </row>
    <row r="549" spans="1:26" ht="23.25">
      <c r="A549" s="1"/>
      <c r="B549" s="85"/>
      <c r="C549" s="85"/>
      <c r="D549" s="85"/>
      <c r="E549" s="85"/>
      <c r="F549" s="85"/>
      <c r="G549" s="85"/>
      <c r="H549" s="85"/>
      <c r="I549" s="53"/>
      <c r="J549" s="58" t="s">
        <v>133</v>
      </c>
      <c r="K549" s="55"/>
      <c r="L549" s="60">
        <v>1731.6</v>
      </c>
      <c r="M549" s="26">
        <v>356.1</v>
      </c>
      <c r="N549" s="60">
        <v>164.9</v>
      </c>
      <c r="O549" s="60"/>
      <c r="P549" s="26"/>
      <c r="Q549" s="26">
        <f>SUM(L549:P549)</f>
        <v>2252.6</v>
      </c>
      <c r="R549" s="26"/>
      <c r="S549" s="60">
        <v>68.2</v>
      </c>
      <c r="T549" s="60"/>
      <c r="U549" s="60"/>
      <c r="V549" s="26">
        <f>SUM(R549:U549)</f>
        <v>68.2</v>
      </c>
      <c r="W549" s="26">
        <f>SUM(V549,Q549)</f>
        <v>2320.7999999999997</v>
      </c>
      <c r="X549" s="26">
        <f>SUM(Q549/W549*100)</f>
        <v>97.06135815236127</v>
      </c>
      <c r="Y549" s="26">
        <f>SUM(V549/W549*100)</f>
        <v>2.938641847638746</v>
      </c>
      <c r="Z549" s="1"/>
    </row>
    <row r="550" spans="1:26" ht="23.25">
      <c r="A550" s="1"/>
      <c r="B550" s="85"/>
      <c r="C550" s="85"/>
      <c r="D550" s="85"/>
      <c r="E550" s="85"/>
      <c r="F550" s="85"/>
      <c r="G550" s="85"/>
      <c r="H550" s="85"/>
      <c r="I550" s="53"/>
      <c r="J550" s="54" t="s">
        <v>134</v>
      </c>
      <c r="K550" s="55"/>
      <c r="L550" s="60">
        <f>+L549/L539*100</f>
        <v>35.26680244399185</v>
      </c>
      <c r="M550" s="26">
        <f>+M549/M539*100</f>
        <v>9.043120524150542</v>
      </c>
      <c r="N550" s="60">
        <f>+N549/N539*100</f>
        <v>20.358024691358025</v>
      </c>
      <c r="O550" s="60"/>
      <c r="P550" s="26"/>
      <c r="Q550" s="26">
        <f>+Q549/Q539*100</f>
        <v>23.324152498498623</v>
      </c>
      <c r="R550" s="26"/>
      <c r="S550" s="60">
        <f>+S549/S539*100</f>
        <v>7.927467162617692</v>
      </c>
      <c r="T550" s="60"/>
      <c r="U550" s="60"/>
      <c r="V550" s="26">
        <f>+V549/V539*100</f>
        <v>7.927467162617692</v>
      </c>
      <c r="W550" s="26">
        <f>+W549/W539*100</f>
        <v>22.064821593253534</v>
      </c>
      <c r="X550" s="26"/>
      <c r="Y550" s="26"/>
      <c r="Z550" s="1"/>
    </row>
    <row r="551" spans="1:26" ht="23.25">
      <c r="A551" s="1"/>
      <c r="B551" s="85"/>
      <c r="C551" s="85"/>
      <c r="D551" s="85"/>
      <c r="E551" s="85"/>
      <c r="F551" s="85"/>
      <c r="G551" s="85"/>
      <c r="H551" s="85"/>
      <c r="I551" s="53"/>
      <c r="J551" s="54" t="s">
        <v>135</v>
      </c>
      <c r="K551" s="55"/>
      <c r="L551" s="60">
        <f>+L549/L548*100</f>
        <v>100</v>
      </c>
      <c r="M551" s="26">
        <f>+M549/M548*100</f>
        <v>100</v>
      </c>
      <c r="N551" s="60">
        <f>+N549/N548*100</f>
        <v>100</v>
      </c>
      <c r="O551" s="60"/>
      <c r="P551" s="26"/>
      <c r="Q551" s="26">
        <f>+Q549/Q548*100</f>
        <v>100</v>
      </c>
      <c r="R551" s="26"/>
      <c r="S551" s="60">
        <f>+S549/S548*100</f>
        <v>100</v>
      </c>
      <c r="T551" s="60"/>
      <c r="U551" s="60"/>
      <c r="V551" s="26">
        <f>+V549/V548*100</f>
        <v>100</v>
      </c>
      <c r="W551" s="26">
        <f>+W549/W548*100</f>
        <v>100</v>
      </c>
      <c r="X551" s="26"/>
      <c r="Y551" s="26"/>
      <c r="Z551" s="1"/>
    </row>
    <row r="552" spans="1:26" ht="23.25">
      <c r="A552" s="1"/>
      <c r="B552" s="85"/>
      <c r="C552" s="85"/>
      <c r="D552" s="85"/>
      <c r="E552" s="85"/>
      <c r="F552" s="85"/>
      <c r="G552" s="85"/>
      <c r="H552" s="85"/>
      <c r="I552" s="53"/>
      <c r="J552" s="54"/>
      <c r="K552" s="55"/>
      <c r="L552" s="60"/>
      <c r="M552" s="26"/>
      <c r="N552" s="60"/>
      <c r="O552" s="60"/>
      <c r="P552" s="26"/>
      <c r="Q552" s="26"/>
      <c r="R552" s="26"/>
      <c r="S552" s="60"/>
      <c r="T552" s="60"/>
      <c r="U552" s="60"/>
      <c r="V552" s="26"/>
      <c r="W552" s="26"/>
      <c r="X552" s="26"/>
      <c r="Y552" s="26"/>
      <c r="Z552" s="1"/>
    </row>
    <row r="553" spans="1:26" ht="23.25">
      <c r="A553" s="1"/>
      <c r="B553" s="85"/>
      <c r="C553" s="85"/>
      <c r="D553" s="85"/>
      <c r="E553" s="85"/>
      <c r="F553" s="85"/>
      <c r="G553" s="85"/>
      <c r="H553" s="85" t="s">
        <v>90</v>
      </c>
      <c r="I553" s="53"/>
      <c r="J553" s="54" t="s">
        <v>141</v>
      </c>
      <c r="K553" s="55"/>
      <c r="L553" s="60"/>
      <c r="M553" s="26"/>
      <c r="N553" s="60"/>
      <c r="O553" s="60"/>
      <c r="P553" s="26"/>
      <c r="Q553" s="26"/>
      <c r="R553" s="26"/>
      <c r="S553" s="60"/>
      <c r="T553" s="60"/>
      <c r="U553" s="60"/>
      <c r="V553" s="26"/>
      <c r="W553" s="26"/>
      <c r="X553" s="26"/>
      <c r="Y553" s="26"/>
      <c r="Z553" s="1"/>
    </row>
    <row r="554" spans="1:26" ht="23.25">
      <c r="A554" s="1"/>
      <c r="B554" s="85"/>
      <c r="C554" s="85"/>
      <c r="D554" s="85"/>
      <c r="E554" s="85"/>
      <c r="F554" s="85"/>
      <c r="G554" s="85"/>
      <c r="H554" s="85"/>
      <c r="I554" s="53"/>
      <c r="J554" s="58" t="s">
        <v>131</v>
      </c>
      <c r="K554" s="55"/>
      <c r="L554" s="60"/>
      <c r="M554" s="26"/>
      <c r="N554" s="60"/>
      <c r="O554" s="60"/>
      <c r="P554" s="26"/>
      <c r="Q554" s="26"/>
      <c r="R554" s="26"/>
      <c r="S554" s="60"/>
      <c r="T554" s="60"/>
      <c r="U554" s="60"/>
      <c r="V554" s="26">
        <f>SUM(R554:U554)</f>
        <v>0</v>
      </c>
      <c r="W554" s="26">
        <f>SUM(V554,Q554)</f>
        <v>0</v>
      </c>
      <c r="X554" s="26"/>
      <c r="Y554" s="26"/>
      <c r="Z554" s="1"/>
    </row>
    <row r="555" spans="1:26" ht="23.25">
      <c r="A555" s="1"/>
      <c r="B555" s="85"/>
      <c r="C555" s="85"/>
      <c r="D555" s="85"/>
      <c r="E555" s="85"/>
      <c r="F555" s="85"/>
      <c r="G555" s="85"/>
      <c r="H555" s="85"/>
      <c r="I555" s="53"/>
      <c r="J555" s="58" t="s">
        <v>132</v>
      </c>
      <c r="K555" s="55"/>
      <c r="L555" s="60"/>
      <c r="M555" s="26">
        <v>28173.1</v>
      </c>
      <c r="N555" s="60">
        <v>8932.8</v>
      </c>
      <c r="O555" s="60"/>
      <c r="P555" s="26"/>
      <c r="Q555" s="26">
        <f>SUM(L555:P555)</f>
        <v>37105.899999999994</v>
      </c>
      <c r="R555" s="26"/>
      <c r="S555" s="60">
        <v>56762.6</v>
      </c>
      <c r="T555" s="60"/>
      <c r="U555" s="60"/>
      <c r="V555" s="26">
        <f>SUM(R555:U555)</f>
        <v>56762.6</v>
      </c>
      <c r="W555" s="26">
        <f>SUM(V555,Q555)</f>
        <v>93868.5</v>
      </c>
      <c r="X555" s="26">
        <f>SUM(Q555/W555*100)</f>
        <v>39.52966117494153</v>
      </c>
      <c r="Y555" s="26">
        <f>SUM(V555/W555*100)</f>
        <v>60.470338825058455</v>
      </c>
      <c r="Z555" s="1"/>
    </row>
    <row r="556" spans="1:26" ht="23.25">
      <c r="A556" s="1"/>
      <c r="B556" s="85"/>
      <c r="C556" s="85"/>
      <c r="D556" s="85"/>
      <c r="E556" s="85"/>
      <c r="F556" s="85"/>
      <c r="G556" s="85"/>
      <c r="H556" s="85"/>
      <c r="I556" s="53"/>
      <c r="J556" s="58" t="s">
        <v>133</v>
      </c>
      <c r="K556" s="55"/>
      <c r="L556" s="60"/>
      <c r="M556" s="26">
        <v>28173.1</v>
      </c>
      <c r="N556" s="60">
        <v>8932.8</v>
      </c>
      <c r="O556" s="60"/>
      <c r="P556" s="26"/>
      <c r="Q556" s="26">
        <f>SUM(L556:P556)</f>
        <v>37105.899999999994</v>
      </c>
      <c r="R556" s="26"/>
      <c r="S556" s="60">
        <v>56762.6</v>
      </c>
      <c r="T556" s="60"/>
      <c r="U556" s="60"/>
      <c r="V556" s="26">
        <f>SUM(R556:U556)</f>
        <v>56762.6</v>
      </c>
      <c r="W556" s="26">
        <f>SUM(V556,Q556)</f>
        <v>93868.5</v>
      </c>
      <c r="X556" s="26">
        <f>SUM(Q556/W556*100)</f>
        <v>39.52966117494153</v>
      </c>
      <c r="Y556" s="26">
        <f>SUM(V556/W556*100)</f>
        <v>60.470338825058455</v>
      </c>
      <c r="Z556" s="1"/>
    </row>
    <row r="557" spans="1:26" ht="23.25">
      <c r="A557" s="1"/>
      <c r="B557" s="85"/>
      <c r="C557" s="85"/>
      <c r="D557" s="85"/>
      <c r="E557" s="85"/>
      <c r="F557" s="85"/>
      <c r="G557" s="85"/>
      <c r="H557" s="85"/>
      <c r="I557" s="53"/>
      <c r="J557" s="54" t="s">
        <v>134</v>
      </c>
      <c r="K557" s="55"/>
      <c r="L557" s="60"/>
      <c r="M557" s="26"/>
      <c r="N557" s="60"/>
      <c r="O557" s="60"/>
      <c r="P557" s="26"/>
      <c r="Q557" s="26"/>
      <c r="R557" s="26"/>
      <c r="S557" s="60"/>
      <c r="T557" s="60"/>
      <c r="U557" s="60"/>
      <c r="V557" s="26"/>
      <c r="W557" s="26"/>
      <c r="X557" s="26"/>
      <c r="Y557" s="26"/>
      <c r="Z557" s="1"/>
    </row>
    <row r="558" spans="1:26" ht="23.25">
      <c r="A558" s="1"/>
      <c r="B558" s="85"/>
      <c r="C558" s="85"/>
      <c r="D558" s="85"/>
      <c r="E558" s="85"/>
      <c r="F558" s="85"/>
      <c r="G558" s="85"/>
      <c r="H558" s="85"/>
      <c r="I558" s="53"/>
      <c r="J558" s="54" t="s">
        <v>135</v>
      </c>
      <c r="K558" s="55"/>
      <c r="L558" s="60"/>
      <c r="M558" s="26">
        <f>+M556/M555*100</f>
        <v>100</v>
      </c>
      <c r="N558" s="60">
        <f>+N556/N555*100</f>
        <v>100</v>
      </c>
      <c r="O558" s="60"/>
      <c r="P558" s="26"/>
      <c r="Q558" s="26">
        <f>+Q556/Q555*100</f>
        <v>100</v>
      </c>
      <c r="R558" s="26"/>
      <c r="S558" s="60">
        <f>+S556/S555*100</f>
        <v>100</v>
      </c>
      <c r="T558" s="60"/>
      <c r="U558" s="60"/>
      <c r="V558" s="26">
        <f>+V556/V555*100</f>
        <v>100</v>
      </c>
      <c r="W558" s="26">
        <f>+W556/W555*100</f>
        <v>100</v>
      </c>
      <c r="X558" s="26"/>
      <c r="Y558" s="26"/>
      <c r="Z558" s="1"/>
    </row>
    <row r="559" spans="1:26" ht="23.25">
      <c r="A559" s="1"/>
      <c r="B559" s="86"/>
      <c r="C559" s="87"/>
      <c r="D559" s="87"/>
      <c r="E559" s="87"/>
      <c r="F559" s="87"/>
      <c r="G559" s="87"/>
      <c r="H559" s="87"/>
      <c r="I559" s="54"/>
      <c r="J559" s="54"/>
      <c r="K559" s="55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1"/>
    </row>
    <row r="560" spans="1:26" ht="23.25">
      <c r="A560" s="1"/>
      <c r="B560" s="85"/>
      <c r="C560" s="85"/>
      <c r="D560" s="85"/>
      <c r="E560" s="85"/>
      <c r="F560" s="85"/>
      <c r="G560" s="85"/>
      <c r="H560" s="85" t="s">
        <v>111</v>
      </c>
      <c r="I560" s="53"/>
      <c r="J560" s="54" t="s">
        <v>142</v>
      </c>
      <c r="K560" s="55"/>
      <c r="L560" s="60"/>
      <c r="M560" s="26"/>
      <c r="N560" s="60"/>
      <c r="O560" s="60"/>
      <c r="P560" s="26"/>
      <c r="Q560" s="26"/>
      <c r="R560" s="26"/>
      <c r="S560" s="60"/>
      <c r="T560" s="60"/>
      <c r="U560" s="60"/>
      <c r="V560" s="26"/>
      <c r="W560" s="26"/>
      <c r="X560" s="26"/>
      <c r="Y560" s="26"/>
      <c r="Z560" s="1"/>
    </row>
    <row r="561" spans="1:26" ht="23.25">
      <c r="A561" s="1"/>
      <c r="B561" s="85"/>
      <c r="C561" s="85"/>
      <c r="D561" s="85"/>
      <c r="E561" s="85"/>
      <c r="F561" s="85"/>
      <c r="G561" s="85"/>
      <c r="H561" s="85"/>
      <c r="I561" s="53"/>
      <c r="J561" s="58" t="s">
        <v>131</v>
      </c>
      <c r="K561" s="55"/>
      <c r="L561" s="60"/>
      <c r="M561" s="26"/>
      <c r="N561" s="60"/>
      <c r="O561" s="60"/>
      <c r="P561" s="26"/>
      <c r="Q561" s="26"/>
      <c r="R561" s="26"/>
      <c r="S561" s="60"/>
      <c r="T561" s="60"/>
      <c r="U561" s="60"/>
      <c r="V561" s="26">
        <f>SUM(R561:U561)</f>
        <v>0</v>
      </c>
      <c r="W561" s="26">
        <f>SUM(V561,Q561)</f>
        <v>0</v>
      </c>
      <c r="X561" s="26"/>
      <c r="Y561" s="26"/>
      <c r="Z561" s="1"/>
    </row>
    <row r="562" spans="1:26" ht="23.25">
      <c r="A562" s="1"/>
      <c r="B562" s="85"/>
      <c r="C562" s="85"/>
      <c r="D562" s="85"/>
      <c r="E562" s="85"/>
      <c r="F562" s="85"/>
      <c r="G562" s="85"/>
      <c r="H562" s="85"/>
      <c r="I562" s="53"/>
      <c r="J562" s="58" t="s">
        <v>132</v>
      </c>
      <c r="K562" s="55"/>
      <c r="L562" s="60">
        <v>421.5</v>
      </c>
      <c r="M562" s="26">
        <v>131966.1</v>
      </c>
      <c r="N562" s="60">
        <v>2335</v>
      </c>
      <c r="O562" s="60"/>
      <c r="P562" s="26"/>
      <c r="Q562" s="26">
        <f>SUM(L562:P562)</f>
        <v>134722.6</v>
      </c>
      <c r="R562" s="26"/>
      <c r="S562" s="60">
        <v>78432.3</v>
      </c>
      <c r="T562" s="60">
        <v>29024.6</v>
      </c>
      <c r="U562" s="60"/>
      <c r="V562" s="26">
        <f>SUM(R562:U562)</f>
        <v>107456.9</v>
      </c>
      <c r="W562" s="26">
        <f>SUM(V562,Q562)</f>
        <v>242179.5</v>
      </c>
      <c r="X562" s="26">
        <f>SUM(Q562/W562*100)</f>
        <v>55.62923368823538</v>
      </c>
      <c r="Y562" s="26">
        <f>SUM(V562/W562*100)</f>
        <v>44.37076631176462</v>
      </c>
      <c r="Z562" s="1"/>
    </row>
    <row r="563" spans="1:26" ht="23.25">
      <c r="A563" s="1"/>
      <c r="B563" s="85"/>
      <c r="C563" s="85"/>
      <c r="D563" s="85"/>
      <c r="E563" s="85"/>
      <c r="F563" s="85"/>
      <c r="G563" s="85"/>
      <c r="H563" s="85"/>
      <c r="I563" s="53"/>
      <c r="J563" s="58" t="s">
        <v>133</v>
      </c>
      <c r="K563" s="55"/>
      <c r="L563" s="60">
        <v>421.5</v>
      </c>
      <c r="M563" s="26">
        <v>131966.1</v>
      </c>
      <c r="N563" s="60">
        <v>2335</v>
      </c>
      <c r="O563" s="60"/>
      <c r="P563" s="26"/>
      <c r="Q563" s="26">
        <f>SUM(L563:P563)</f>
        <v>134722.6</v>
      </c>
      <c r="R563" s="26"/>
      <c r="S563" s="60">
        <v>78432.3</v>
      </c>
      <c r="T563" s="60">
        <v>29024.5</v>
      </c>
      <c r="U563" s="60"/>
      <c r="V563" s="26">
        <f>SUM(R563:U563)</f>
        <v>107456.8</v>
      </c>
      <c r="W563" s="26">
        <f>SUM(V563,Q563)</f>
        <v>242179.40000000002</v>
      </c>
      <c r="X563" s="26">
        <f>SUM(Q563/W563*100)</f>
        <v>55.62925665849367</v>
      </c>
      <c r="Y563" s="26">
        <f>SUM(V563/W563*100)</f>
        <v>44.37074334150633</v>
      </c>
      <c r="Z563" s="1"/>
    </row>
    <row r="564" spans="1:26" ht="23.25">
      <c r="A564" s="1"/>
      <c r="B564" s="85"/>
      <c r="C564" s="85"/>
      <c r="D564" s="85"/>
      <c r="E564" s="85"/>
      <c r="F564" s="85"/>
      <c r="G564" s="85"/>
      <c r="H564" s="85"/>
      <c r="I564" s="53"/>
      <c r="J564" s="54" t="s">
        <v>134</v>
      </c>
      <c r="K564" s="55"/>
      <c r="L564" s="60"/>
      <c r="M564" s="26"/>
      <c r="N564" s="60"/>
      <c r="O564" s="60"/>
      <c r="P564" s="26"/>
      <c r="Q564" s="26"/>
      <c r="R564" s="26"/>
      <c r="S564" s="60"/>
      <c r="T564" s="60"/>
      <c r="U564" s="60"/>
      <c r="V564" s="26"/>
      <c r="W564" s="26"/>
      <c r="X564" s="26"/>
      <c r="Y564" s="26"/>
      <c r="Z564" s="1"/>
    </row>
    <row r="565" spans="1:26" ht="23.25">
      <c r="A565" s="1"/>
      <c r="B565" s="85"/>
      <c r="C565" s="85"/>
      <c r="D565" s="85"/>
      <c r="E565" s="85"/>
      <c r="F565" s="85"/>
      <c r="G565" s="85"/>
      <c r="H565" s="85"/>
      <c r="I565" s="53"/>
      <c r="J565" s="54" t="s">
        <v>135</v>
      </c>
      <c r="K565" s="55"/>
      <c r="L565" s="60">
        <f>+L563/L562*100</f>
        <v>100</v>
      </c>
      <c r="M565" s="26">
        <f>+M563/M562*100</f>
        <v>100</v>
      </c>
      <c r="N565" s="60">
        <f>+N563/N562*100</f>
        <v>100</v>
      </c>
      <c r="O565" s="60"/>
      <c r="P565" s="26"/>
      <c r="Q565" s="26">
        <f>+Q563/Q562*100</f>
        <v>100</v>
      </c>
      <c r="R565" s="26"/>
      <c r="S565" s="60">
        <f>+S563/S562*100</f>
        <v>100</v>
      </c>
      <c r="T565" s="60">
        <f>+T563/T562*100</f>
        <v>99.9996554646748</v>
      </c>
      <c r="U565" s="60"/>
      <c r="V565" s="26">
        <f>+V563/V562*100</f>
        <v>99.9999069394334</v>
      </c>
      <c r="W565" s="26">
        <f>+W563/W562*100</f>
        <v>99.99995870831347</v>
      </c>
      <c r="X565" s="26"/>
      <c r="Y565" s="26"/>
      <c r="Z565" s="1"/>
    </row>
    <row r="566" spans="1:26" ht="23.25">
      <c r="A566" s="1"/>
      <c r="B566" s="85"/>
      <c r="C566" s="85"/>
      <c r="D566" s="85"/>
      <c r="E566" s="85"/>
      <c r="F566" s="85"/>
      <c r="G566" s="85"/>
      <c r="H566" s="85"/>
      <c r="I566" s="53"/>
      <c r="J566" s="54"/>
      <c r="K566" s="55"/>
      <c r="L566" s="60"/>
      <c r="M566" s="26"/>
      <c r="N566" s="60"/>
      <c r="O566" s="60"/>
      <c r="P566" s="26"/>
      <c r="Q566" s="26"/>
      <c r="R566" s="26"/>
      <c r="S566" s="60"/>
      <c r="T566" s="60"/>
      <c r="U566" s="60"/>
      <c r="V566" s="26"/>
      <c r="W566" s="26"/>
      <c r="X566" s="26"/>
      <c r="Y566" s="26"/>
      <c r="Z566" s="1"/>
    </row>
    <row r="567" spans="1:26" ht="23.25">
      <c r="A567" s="1"/>
      <c r="B567" s="85"/>
      <c r="C567" s="85"/>
      <c r="D567" s="85"/>
      <c r="E567" s="85"/>
      <c r="F567" s="85" t="s">
        <v>124</v>
      </c>
      <c r="G567" s="85"/>
      <c r="H567" s="85"/>
      <c r="I567" s="53"/>
      <c r="J567" s="54" t="s">
        <v>125</v>
      </c>
      <c r="K567" s="55"/>
      <c r="L567" s="60"/>
      <c r="M567" s="26"/>
      <c r="N567" s="60"/>
      <c r="O567" s="60"/>
      <c r="P567" s="26"/>
      <c r="Q567" s="26"/>
      <c r="R567" s="26"/>
      <c r="S567" s="60"/>
      <c r="T567" s="60"/>
      <c r="U567" s="60"/>
      <c r="V567" s="26"/>
      <c r="W567" s="26"/>
      <c r="X567" s="26"/>
      <c r="Y567" s="26"/>
      <c r="Z567" s="1"/>
    </row>
    <row r="568" spans="1:26" ht="23.25">
      <c r="A568" s="1"/>
      <c r="B568" s="86"/>
      <c r="C568" s="87"/>
      <c r="D568" s="87"/>
      <c r="E568" s="87"/>
      <c r="F568" s="87"/>
      <c r="G568" s="87"/>
      <c r="H568" s="87"/>
      <c r="I568" s="54"/>
      <c r="J568" s="58" t="s">
        <v>131</v>
      </c>
      <c r="K568" s="55"/>
      <c r="L568" s="24">
        <f aca="true" t="shared" si="42" ref="L568:P570">SUM(L575)</f>
        <v>0</v>
      </c>
      <c r="M568" s="24">
        <f t="shared" si="42"/>
        <v>134435</v>
      </c>
      <c r="N568" s="24">
        <f t="shared" si="42"/>
        <v>115</v>
      </c>
      <c r="O568" s="24">
        <f t="shared" si="42"/>
        <v>0</v>
      </c>
      <c r="P568" s="24">
        <f t="shared" si="42"/>
        <v>0</v>
      </c>
      <c r="Q568" s="24">
        <f>SUM(L568:P568)</f>
        <v>134550</v>
      </c>
      <c r="R568" s="24"/>
      <c r="S568" s="24">
        <f aca="true" t="shared" si="43" ref="S568:T570">SUM(S575)</f>
        <v>605</v>
      </c>
      <c r="T568" s="24">
        <f t="shared" si="43"/>
        <v>0</v>
      </c>
      <c r="U568" s="24"/>
      <c r="V568" s="24">
        <f>SUM(R568:U568)</f>
        <v>605</v>
      </c>
      <c r="W568" s="24">
        <f>SUM(V568,Q568)</f>
        <v>135155</v>
      </c>
      <c r="X568" s="24">
        <f>SUM(Q568/W568*100)</f>
        <v>99.55236580222707</v>
      </c>
      <c r="Y568" s="24">
        <f>SUM(V568/W568*100)</f>
        <v>0.44763419777292734</v>
      </c>
      <c r="Z568" s="1"/>
    </row>
    <row r="569" spans="1:26" ht="23.25">
      <c r="A569" s="1"/>
      <c r="B569" s="85"/>
      <c r="C569" s="85"/>
      <c r="D569" s="85"/>
      <c r="E569" s="85"/>
      <c r="F569" s="85"/>
      <c r="G569" s="85"/>
      <c r="H569" s="85"/>
      <c r="I569" s="53"/>
      <c r="J569" s="58" t="s">
        <v>132</v>
      </c>
      <c r="K569" s="55"/>
      <c r="L569" s="60">
        <f t="shared" si="42"/>
        <v>0</v>
      </c>
      <c r="M569" s="26">
        <f t="shared" si="42"/>
        <v>134435</v>
      </c>
      <c r="N569" s="60">
        <f t="shared" si="42"/>
        <v>115</v>
      </c>
      <c r="O569" s="60">
        <f t="shared" si="42"/>
        <v>0</v>
      </c>
      <c r="P569" s="26">
        <f t="shared" si="42"/>
        <v>0</v>
      </c>
      <c r="Q569" s="26">
        <f>SUM(L569:P569)</f>
        <v>134550</v>
      </c>
      <c r="R569" s="26"/>
      <c r="S569" s="60">
        <f t="shared" si="43"/>
        <v>605</v>
      </c>
      <c r="T569" s="60">
        <f t="shared" si="43"/>
        <v>0</v>
      </c>
      <c r="U569" s="60"/>
      <c r="V569" s="26">
        <f>SUM(R569:U569)</f>
        <v>605</v>
      </c>
      <c r="W569" s="26">
        <f>SUM(V569,Q569)</f>
        <v>135155</v>
      </c>
      <c r="X569" s="26">
        <f>SUM(Q569/W569*100)</f>
        <v>99.55236580222707</v>
      </c>
      <c r="Y569" s="26">
        <f>SUM(V569/W569*100)</f>
        <v>0.44763419777292734</v>
      </c>
      <c r="Z569" s="1"/>
    </row>
    <row r="570" spans="1:26" ht="23.25">
      <c r="A570" s="1"/>
      <c r="B570" s="85"/>
      <c r="C570" s="85"/>
      <c r="D570" s="85"/>
      <c r="E570" s="85"/>
      <c r="F570" s="85"/>
      <c r="G570" s="85"/>
      <c r="H570" s="85"/>
      <c r="I570" s="53"/>
      <c r="J570" s="58" t="s">
        <v>133</v>
      </c>
      <c r="K570" s="55"/>
      <c r="L570" s="60">
        <f t="shared" si="42"/>
        <v>0</v>
      </c>
      <c r="M570" s="26">
        <f t="shared" si="42"/>
        <v>134435</v>
      </c>
      <c r="N570" s="60">
        <f t="shared" si="42"/>
        <v>115</v>
      </c>
      <c r="O570" s="60">
        <f t="shared" si="42"/>
        <v>0</v>
      </c>
      <c r="P570" s="26">
        <f t="shared" si="42"/>
        <v>0</v>
      </c>
      <c r="Q570" s="26">
        <f>SUM(L570:P570)</f>
        <v>134550</v>
      </c>
      <c r="R570" s="26"/>
      <c r="S570" s="60">
        <f t="shared" si="43"/>
        <v>604.9</v>
      </c>
      <c r="T570" s="60">
        <f t="shared" si="43"/>
        <v>0</v>
      </c>
      <c r="U570" s="60"/>
      <c r="V570" s="26">
        <f>SUM(R570:U570)</f>
        <v>604.9</v>
      </c>
      <c r="W570" s="26">
        <f>SUM(V570,Q570)</f>
        <v>135154.9</v>
      </c>
      <c r="X570" s="26">
        <f>SUM(Q570/W570*100)</f>
        <v>99.55243946020455</v>
      </c>
      <c r="Y570" s="26">
        <f>SUM(V570/W570*100)</f>
        <v>0.4475605397954495</v>
      </c>
      <c r="Z570" s="1"/>
    </row>
    <row r="571" spans="1:26" ht="23.25">
      <c r="A571" s="1"/>
      <c r="B571" s="85"/>
      <c r="C571" s="85"/>
      <c r="D571" s="85"/>
      <c r="E571" s="85"/>
      <c r="F571" s="85"/>
      <c r="G571" s="85"/>
      <c r="H571" s="85"/>
      <c r="I571" s="53"/>
      <c r="J571" s="54" t="s">
        <v>134</v>
      </c>
      <c r="K571" s="55"/>
      <c r="L571" s="60"/>
      <c r="M571" s="26">
        <f>+M570/M568*100</f>
        <v>100</v>
      </c>
      <c r="N571" s="60">
        <f>+N570/N568*100</f>
        <v>100</v>
      </c>
      <c r="O571" s="60"/>
      <c r="P571" s="26"/>
      <c r="Q571" s="26">
        <f>+Q570/Q568*100</f>
        <v>100</v>
      </c>
      <c r="R571" s="26"/>
      <c r="S571" s="60">
        <f>+S570/S568*100</f>
        <v>99.98347107438016</v>
      </c>
      <c r="T571" s="60"/>
      <c r="U571" s="60"/>
      <c r="V571" s="26">
        <f>+V570/V568*100</f>
        <v>99.98347107438016</v>
      </c>
      <c r="W571" s="26">
        <f>+W570/W568*100</f>
        <v>99.9999260108764</v>
      </c>
      <c r="X571" s="26"/>
      <c r="Y571" s="26"/>
      <c r="Z571" s="1"/>
    </row>
    <row r="572" spans="1:26" ht="23.25">
      <c r="A572" s="1"/>
      <c r="B572" s="85"/>
      <c r="C572" s="85"/>
      <c r="D572" s="85"/>
      <c r="E572" s="85"/>
      <c r="F572" s="85"/>
      <c r="G572" s="85"/>
      <c r="H572" s="85"/>
      <c r="I572" s="53"/>
      <c r="J572" s="54" t="s">
        <v>135</v>
      </c>
      <c r="K572" s="55"/>
      <c r="L572" s="60"/>
      <c r="M572" s="26">
        <f>+M570/M569*100</f>
        <v>100</v>
      </c>
      <c r="N572" s="60">
        <f>+N570/N569*100</f>
        <v>100</v>
      </c>
      <c r="O572" s="60"/>
      <c r="P572" s="26"/>
      <c r="Q572" s="26">
        <f>+Q570/Q569*100</f>
        <v>100</v>
      </c>
      <c r="R572" s="26"/>
      <c r="S572" s="60">
        <f>+S570/S569*100</f>
        <v>99.98347107438016</v>
      </c>
      <c r="T572" s="60"/>
      <c r="U572" s="60"/>
      <c r="V572" s="26">
        <f>+V570/V569*100</f>
        <v>99.98347107438016</v>
      </c>
      <c r="W572" s="26">
        <f>+W570/W569*100</f>
        <v>99.9999260108764</v>
      </c>
      <c r="X572" s="26"/>
      <c r="Y572" s="26"/>
      <c r="Z572" s="1"/>
    </row>
    <row r="573" spans="1:26" ht="23.25">
      <c r="A573" s="1"/>
      <c r="B573" s="86"/>
      <c r="C573" s="86"/>
      <c r="D573" s="86"/>
      <c r="E573" s="86"/>
      <c r="F573" s="86"/>
      <c r="G573" s="86"/>
      <c r="H573" s="86"/>
      <c r="I573" s="53"/>
      <c r="J573" s="54"/>
      <c r="K573" s="55"/>
      <c r="L573" s="60"/>
      <c r="M573" s="26"/>
      <c r="N573" s="60"/>
      <c r="O573" s="60"/>
      <c r="P573" s="26"/>
      <c r="Q573" s="26"/>
      <c r="R573" s="26"/>
      <c r="S573" s="60"/>
      <c r="T573" s="60"/>
      <c r="U573" s="60"/>
      <c r="V573" s="26"/>
      <c r="W573" s="26"/>
      <c r="X573" s="26"/>
      <c r="Y573" s="26"/>
      <c r="Z573" s="1"/>
    </row>
    <row r="574" spans="1:26" ht="23.25">
      <c r="A574" s="1"/>
      <c r="B574" s="86"/>
      <c r="C574" s="87"/>
      <c r="D574" s="87"/>
      <c r="E574" s="87"/>
      <c r="F574" s="87"/>
      <c r="G574" s="87" t="s">
        <v>56</v>
      </c>
      <c r="H574" s="87"/>
      <c r="I574" s="54"/>
      <c r="J574" s="54" t="s">
        <v>146</v>
      </c>
      <c r="K574" s="55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1"/>
    </row>
    <row r="575" spans="1:26" ht="23.25">
      <c r="A575" s="1"/>
      <c r="B575" s="86"/>
      <c r="C575" s="86"/>
      <c r="D575" s="86"/>
      <c r="E575" s="86"/>
      <c r="F575" s="86"/>
      <c r="G575" s="86"/>
      <c r="H575" s="86"/>
      <c r="I575" s="53"/>
      <c r="J575" s="58" t="s">
        <v>131</v>
      </c>
      <c r="K575" s="55"/>
      <c r="L575" s="60">
        <f aca="true" t="shared" si="44" ref="L575:P577">SUM(L582,L597)</f>
        <v>0</v>
      </c>
      <c r="M575" s="26">
        <f t="shared" si="44"/>
        <v>134435</v>
      </c>
      <c r="N575" s="60">
        <f t="shared" si="44"/>
        <v>115</v>
      </c>
      <c r="O575" s="60">
        <f t="shared" si="44"/>
        <v>0</v>
      </c>
      <c r="P575" s="26">
        <f t="shared" si="44"/>
        <v>0</v>
      </c>
      <c r="Q575" s="26">
        <f>SUM(L575:P575)</f>
        <v>134550</v>
      </c>
      <c r="R575" s="26"/>
      <c r="S575" s="60">
        <f aca="true" t="shared" si="45" ref="S575:T577">SUM(S582,S597)</f>
        <v>605</v>
      </c>
      <c r="T575" s="60">
        <f t="shared" si="45"/>
        <v>0</v>
      </c>
      <c r="U575" s="60"/>
      <c r="V575" s="26">
        <f>SUM(R575:U575)</f>
        <v>605</v>
      </c>
      <c r="W575" s="26">
        <f>SUM(V575,Q575)</f>
        <v>135155</v>
      </c>
      <c r="X575" s="26">
        <f>SUM(Q575/W575*100)</f>
        <v>99.55236580222707</v>
      </c>
      <c r="Y575" s="26">
        <f>SUM(V575/W575*100)</f>
        <v>0.44763419777292734</v>
      </c>
      <c r="Z575" s="1"/>
    </row>
    <row r="576" spans="1:26" ht="23.25">
      <c r="A576" s="1"/>
      <c r="B576" s="86"/>
      <c r="C576" s="86"/>
      <c r="D576" s="86"/>
      <c r="E576" s="86"/>
      <c r="F576" s="86"/>
      <c r="G576" s="86"/>
      <c r="H576" s="86"/>
      <c r="I576" s="53"/>
      <c r="J576" s="58" t="s">
        <v>132</v>
      </c>
      <c r="K576" s="55"/>
      <c r="L576" s="60">
        <f t="shared" si="44"/>
        <v>0</v>
      </c>
      <c r="M576" s="26">
        <f t="shared" si="44"/>
        <v>134435</v>
      </c>
      <c r="N576" s="60">
        <f t="shared" si="44"/>
        <v>115</v>
      </c>
      <c r="O576" s="60">
        <f t="shared" si="44"/>
        <v>0</v>
      </c>
      <c r="P576" s="26">
        <f t="shared" si="44"/>
        <v>0</v>
      </c>
      <c r="Q576" s="26">
        <f>SUM(L576:P576)</f>
        <v>134550</v>
      </c>
      <c r="R576" s="26"/>
      <c r="S576" s="60">
        <f t="shared" si="45"/>
        <v>605</v>
      </c>
      <c r="T576" s="60">
        <f t="shared" si="45"/>
        <v>0</v>
      </c>
      <c r="U576" s="60"/>
      <c r="V576" s="26">
        <f>SUM(R576:U576)</f>
        <v>605</v>
      </c>
      <c r="W576" s="26">
        <f>SUM(V576,Q576)</f>
        <v>135155</v>
      </c>
      <c r="X576" s="26">
        <f>SUM(Q576/W576*100)</f>
        <v>99.55236580222707</v>
      </c>
      <c r="Y576" s="26">
        <f>SUM(V576/W576*100)</f>
        <v>0.44763419777292734</v>
      </c>
      <c r="Z576" s="1"/>
    </row>
    <row r="577" spans="1:26" ht="23.25">
      <c r="A577" s="1"/>
      <c r="B577" s="86"/>
      <c r="C577" s="86"/>
      <c r="D577" s="86"/>
      <c r="E577" s="86"/>
      <c r="F577" s="86"/>
      <c r="G577" s="86"/>
      <c r="H577" s="86"/>
      <c r="I577" s="53"/>
      <c r="J577" s="58" t="s">
        <v>133</v>
      </c>
      <c r="K577" s="55"/>
      <c r="L577" s="60">
        <f t="shared" si="44"/>
        <v>0</v>
      </c>
      <c r="M577" s="26">
        <f t="shared" si="44"/>
        <v>134435</v>
      </c>
      <c r="N577" s="60">
        <f t="shared" si="44"/>
        <v>115</v>
      </c>
      <c r="O577" s="60">
        <f t="shared" si="44"/>
        <v>0</v>
      </c>
      <c r="P577" s="26">
        <f t="shared" si="44"/>
        <v>0</v>
      </c>
      <c r="Q577" s="26">
        <f>SUM(L577:P577)</f>
        <v>134550</v>
      </c>
      <c r="R577" s="26"/>
      <c r="S577" s="60">
        <f t="shared" si="45"/>
        <v>604.9</v>
      </c>
      <c r="T577" s="60">
        <f t="shared" si="45"/>
        <v>0</v>
      </c>
      <c r="U577" s="60"/>
      <c r="V577" s="26">
        <f>SUM(R577:U577)</f>
        <v>604.9</v>
      </c>
      <c r="W577" s="26">
        <f>SUM(V577,Q577)</f>
        <v>135154.9</v>
      </c>
      <c r="X577" s="26">
        <f>SUM(Q577/W577*100)</f>
        <v>99.55243946020455</v>
      </c>
      <c r="Y577" s="26">
        <f>SUM(V577/W577*100)</f>
        <v>0.4475605397954495</v>
      </c>
      <c r="Z577" s="1"/>
    </row>
    <row r="578" spans="1:26" ht="23.25">
      <c r="A578" s="1"/>
      <c r="B578" s="86"/>
      <c r="C578" s="86"/>
      <c r="D578" s="86"/>
      <c r="E578" s="86"/>
      <c r="F578" s="86"/>
      <c r="G578" s="86"/>
      <c r="H578" s="86"/>
      <c r="I578" s="53"/>
      <c r="J578" s="54" t="s">
        <v>134</v>
      </c>
      <c r="K578" s="55"/>
      <c r="L578" s="60"/>
      <c r="M578" s="26">
        <f>+M577/M575*100</f>
        <v>100</v>
      </c>
      <c r="N578" s="60">
        <f>+N577/N575*100</f>
        <v>100</v>
      </c>
      <c r="O578" s="60"/>
      <c r="P578" s="26"/>
      <c r="Q578" s="26">
        <f>+Q577/Q575*100</f>
        <v>100</v>
      </c>
      <c r="R578" s="26"/>
      <c r="S578" s="60">
        <f>+S577/S575*100</f>
        <v>99.98347107438016</v>
      </c>
      <c r="T578" s="60"/>
      <c r="U578" s="60"/>
      <c r="V578" s="26">
        <f>+V577/V575*100</f>
        <v>99.98347107438016</v>
      </c>
      <c r="W578" s="26">
        <f>+W577/W575*100</f>
        <v>99.9999260108764</v>
      </c>
      <c r="X578" s="26"/>
      <c r="Y578" s="26"/>
      <c r="Z578" s="1"/>
    </row>
    <row r="579" spans="1:26" ht="23.25">
      <c r="A579" s="1"/>
      <c r="B579" s="86"/>
      <c r="C579" s="86"/>
      <c r="D579" s="86"/>
      <c r="E579" s="86"/>
      <c r="F579" s="86"/>
      <c r="G579" s="86"/>
      <c r="H579" s="86"/>
      <c r="I579" s="53"/>
      <c r="J579" s="54" t="s">
        <v>135</v>
      </c>
      <c r="K579" s="55"/>
      <c r="L579" s="60"/>
      <c r="M579" s="26">
        <f>+M577/M576*100</f>
        <v>100</v>
      </c>
      <c r="N579" s="60">
        <f>+N577/N576*100</f>
        <v>100</v>
      </c>
      <c r="O579" s="60"/>
      <c r="P579" s="26"/>
      <c r="Q579" s="26">
        <f>+Q577/Q576*100</f>
        <v>100</v>
      </c>
      <c r="R579" s="26"/>
      <c r="S579" s="60">
        <f>+S577/S576*100</f>
        <v>99.98347107438016</v>
      </c>
      <c r="T579" s="60"/>
      <c r="U579" s="60"/>
      <c r="V579" s="26">
        <f>+V577/V576*100</f>
        <v>99.98347107438016</v>
      </c>
      <c r="W579" s="26">
        <f>+W577/W576*100</f>
        <v>99.9999260108764</v>
      </c>
      <c r="X579" s="26"/>
      <c r="Y579" s="26"/>
      <c r="Z579" s="1"/>
    </row>
    <row r="580" spans="1:26" ht="23.25">
      <c r="A580" s="1"/>
      <c r="B580" s="86"/>
      <c r="C580" s="86"/>
      <c r="D580" s="86"/>
      <c r="E580" s="86"/>
      <c r="F580" s="86"/>
      <c r="G580" s="86"/>
      <c r="H580" s="86"/>
      <c r="I580" s="53"/>
      <c r="J580" s="54"/>
      <c r="K580" s="55"/>
      <c r="L580" s="60"/>
      <c r="M580" s="26"/>
      <c r="N580" s="60"/>
      <c r="O580" s="60"/>
      <c r="P580" s="26"/>
      <c r="Q580" s="26"/>
      <c r="R580" s="26"/>
      <c r="S580" s="60"/>
      <c r="T580" s="60"/>
      <c r="U580" s="60"/>
      <c r="V580" s="26"/>
      <c r="W580" s="26"/>
      <c r="X580" s="26"/>
      <c r="Y580" s="26"/>
      <c r="Z580" s="1"/>
    </row>
    <row r="581" spans="1:26" ht="23.25">
      <c r="A581" s="1"/>
      <c r="B581" s="85"/>
      <c r="C581" s="85"/>
      <c r="D581" s="85"/>
      <c r="E581" s="85"/>
      <c r="F581" s="85"/>
      <c r="G581" s="85"/>
      <c r="H581" s="85" t="s">
        <v>126</v>
      </c>
      <c r="I581" s="53"/>
      <c r="J581" s="54" t="s">
        <v>127</v>
      </c>
      <c r="K581" s="55"/>
      <c r="L581" s="25"/>
      <c r="M581" s="26"/>
      <c r="N581" s="27"/>
      <c r="O581" s="56"/>
      <c r="P581" s="30"/>
      <c r="Q581" s="30"/>
      <c r="R581" s="26"/>
      <c r="S581" s="27"/>
      <c r="T581" s="25"/>
      <c r="U581" s="57"/>
      <c r="V581" s="30"/>
      <c r="W581" s="30"/>
      <c r="X581" s="30"/>
      <c r="Y581" s="26"/>
      <c r="Z581" s="1"/>
    </row>
    <row r="582" spans="1:26" ht="23.25">
      <c r="A582" s="1"/>
      <c r="B582" s="86"/>
      <c r="C582" s="86"/>
      <c r="D582" s="86"/>
      <c r="E582" s="86"/>
      <c r="F582" s="86"/>
      <c r="G582" s="86"/>
      <c r="H582" s="86"/>
      <c r="I582" s="53"/>
      <c r="J582" s="58" t="s">
        <v>131</v>
      </c>
      <c r="K582" s="59"/>
      <c r="L582" s="60"/>
      <c r="M582" s="60">
        <v>134435</v>
      </c>
      <c r="N582" s="60">
        <v>115</v>
      </c>
      <c r="O582" s="60"/>
      <c r="P582" s="60"/>
      <c r="Q582" s="60">
        <f>SUM(L582:P582)</f>
        <v>134550</v>
      </c>
      <c r="R582" s="60"/>
      <c r="S582" s="60">
        <v>605</v>
      </c>
      <c r="T582" s="60"/>
      <c r="U582" s="69"/>
      <c r="V582" s="26">
        <f>SUM(R582:U582)</f>
        <v>605</v>
      </c>
      <c r="W582" s="26">
        <f>SUM(V582,Q582)</f>
        <v>135155</v>
      </c>
      <c r="X582" s="26">
        <f>SUM(Q582/W582*100)</f>
        <v>99.55236580222707</v>
      </c>
      <c r="Y582" s="26">
        <f>SUM(V582/W582*100)</f>
        <v>0.44763419777292734</v>
      </c>
      <c r="Z582" s="1"/>
    </row>
    <row r="583" spans="1:26" ht="23.25">
      <c r="A583" s="1"/>
      <c r="B583" s="86"/>
      <c r="C583" s="86"/>
      <c r="D583" s="86"/>
      <c r="E583" s="86"/>
      <c r="F583" s="86"/>
      <c r="G583" s="86"/>
      <c r="H583" s="86"/>
      <c r="I583" s="53"/>
      <c r="J583" s="58" t="s">
        <v>132</v>
      </c>
      <c r="K583" s="59"/>
      <c r="L583" s="60"/>
      <c r="M583" s="60">
        <v>17428.5</v>
      </c>
      <c r="N583" s="60">
        <v>26.4</v>
      </c>
      <c r="O583" s="60"/>
      <c r="P583" s="60"/>
      <c r="Q583" s="60">
        <f>SUM(L583:P583)</f>
        <v>17454.9</v>
      </c>
      <c r="R583" s="60"/>
      <c r="S583" s="60">
        <v>72</v>
      </c>
      <c r="T583" s="60"/>
      <c r="U583" s="60"/>
      <c r="V583" s="26">
        <f>SUM(R583:U583)</f>
        <v>72</v>
      </c>
      <c r="W583" s="26">
        <f>SUM(V583,Q583)</f>
        <v>17526.9</v>
      </c>
      <c r="X583" s="26">
        <f>SUM(Q583/W583*100)</f>
        <v>99.58920288242645</v>
      </c>
      <c r="Y583" s="26">
        <f>SUM(V583/W583*100)</f>
        <v>0.41079711757355836</v>
      </c>
      <c r="Z583" s="1"/>
    </row>
    <row r="584" spans="1:26" ht="23.25">
      <c r="A584" s="1"/>
      <c r="B584" s="86"/>
      <c r="C584" s="86"/>
      <c r="D584" s="86"/>
      <c r="E584" s="86"/>
      <c r="F584" s="86"/>
      <c r="G584" s="86"/>
      <c r="H584" s="86"/>
      <c r="I584" s="53"/>
      <c r="J584" s="58" t="s">
        <v>133</v>
      </c>
      <c r="K584" s="55"/>
      <c r="L584" s="60"/>
      <c r="M584" s="60">
        <v>17428.5</v>
      </c>
      <c r="N584" s="60">
        <v>26.4</v>
      </c>
      <c r="O584" s="60"/>
      <c r="P584" s="60"/>
      <c r="Q584" s="26">
        <f>SUM(L584:P584)</f>
        <v>17454.9</v>
      </c>
      <c r="R584" s="60"/>
      <c r="S584" s="60">
        <v>72</v>
      </c>
      <c r="T584" s="60"/>
      <c r="U584" s="60"/>
      <c r="V584" s="26">
        <f>SUM(R584:U584)</f>
        <v>72</v>
      </c>
      <c r="W584" s="26">
        <f>SUM(V584,Q584)</f>
        <v>17526.9</v>
      </c>
      <c r="X584" s="26">
        <f>SUM(Q584/W584*100)</f>
        <v>99.58920288242645</v>
      </c>
      <c r="Y584" s="26">
        <f>SUM(V584/W584*100)</f>
        <v>0.41079711757355836</v>
      </c>
      <c r="Z584" s="1"/>
    </row>
    <row r="585" spans="1:26" ht="23.25">
      <c r="A585" s="1"/>
      <c r="B585" s="70"/>
      <c r="C585" s="70"/>
      <c r="D585" s="70"/>
      <c r="E585" s="70"/>
      <c r="F585" s="70"/>
      <c r="G585" s="70"/>
      <c r="H585" s="70"/>
      <c r="I585" s="64"/>
      <c r="J585" s="65"/>
      <c r="K585" s="66"/>
      <c r="L585" s="67"/>
      <c r="M585" s="68"/>
      <c r="N585" s="67"/>
      <c r="O585" s="67"/>
      <c r="P585" s="68"/>
      <c r="Q585" s="68"/>
      <c r="R585" s="68"/>
      <c r="S585" s="67"/>
      <c r="T585" s="67"/>
      <c r="U585" s="67"/>
      <c r="V585" s="68"/>
      <c r="W585" s="68"/>
      <c r="X585" s="68"/>
      <c r="Y585" s="68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5"/>
      <c r="W587" s="5"/>
      <c r="X587" s="5"/>
      <c r="Y587" s="5" t="s">
        <v>175</v>
      </c>
      <c r="Z587" s="1"/>
    </row>
    <row r="588" spans="1:26" ht="23.25">
      <c r="A588" s="1"/>
      <c r="B588" s="9" t="s">
        <v>3</v>
      </c>
      <c r="C588" s="10"/>
      <c r="D588" s="10"/>
      <c r="E588" s="10"/>
      <c r="F588" s="10"/>
      <c r="G588" s="10"/>
      <c r="H588" s="11"/>
      <c r="I588" s="12"/>
      <c r="J588" s="13"/>
      <c r="K588" s="14"/>
      <c r="L588" s="15" t="s">
        <v>4</v>
      </c>
      <c r="M588" s="15"/>
      <c r="N588" s="15"/>
      <c r="O588" s="15"/>
      <c r="P588" s="15"/>
      <c r="Q588" s="15"/>
      <c r="R588" s="16" t="s">
        <v>5</v>
      </c>
      <c r="S588" s="15"/>
      <c r="T588" s="15"/>
      <c r="U588" s="15"/>
      <c r="V588" s="17"/>
      <c r="W588" s="15" t="s">
        <v>6</v>
      </c>
      <c r="X588" s="15"/>
      <c r="Y588" s="18"/>
      <c r="Z588" s="1"/>
    </row>
    <row r="589" spans="1:26" ht="23.25">
      <c r="A589" s="1"/>
      <c r="B589" s="19" t="s">
        <v>7</v>
      </c>
      <c r="C589" s="20"/>
      <c r="D589" s="20"/>
      <c r="E589" s="20"/>
      <c r="F589" s="20"/>
      <c r="G589" s="20"/>
      <c r="H589" s="21"/>
      <c r="I589" s="22"/>
      <c r="J589" s="23"/>
      <c r="K589" s="24"/>
      <c r="L589" s="25"/>
      <c r="M589" s="26"/>
      <c r="N589" s="27"/>
      <c r="O589" s="28" t="s">
        <v>8</v>
      </c>
      <c r="P589" s="29"/>
      <c r="Q589" s="30"/>
      <c r="R589" s="31" t="s">
        <v>8</v>
      </c>
      <c r="S589" s="32" t="s">
        <v>9</v>
      </c>
      <c r="T589" s="25"/>
      <c r="U589" s="33" t="s">
        <v>10</v>
      </c>
      <c r="V589" s="30"/>
      <c r="W589" s="30"/>
      <c r="X589" s="34" t="s">
        <v>11</v>
      </c>
      <c r="Y589" s="35"/>
      <c r="Z589" s="1"/>
    </row>
    <row r="590" spans="1:26" ht="23.25">
      <c r="A590" s="1"/>
      <c r="B590" s="36"/>
      <c r="C590" s="37"/>
      <c r="D590" s="37"/>
      <c r="E590" s="37"/>
      <c r="F590" s="38"/>
      <c r="G590" s="37"/>
      <c r="H590" s="36"/>
      <c r="I590" s="22"/>
      <c r="J590" s="2" t="s">
        <v>12</v>
      </c>
      <c r="K590" s="24"/>
      <c r="L590" s="39" t="s">
        <v>13</v>
      </c>
      <c r="M590" s="40" t="s">
        <v>14</v>
      </c>
      <c r="N590" s="32" t="s">
        <v>13</v>
      </c>
      <c r="O590" s="39" t="s">
        <v>15</v>
      </c>
      <c r="P590" s="29" t="s">
        <v>16</v>
      </c>
      <c r="Q590" s="26"/>
      <c r="R590" s="41" t="s">
        <v>15</v>
      </c>
      <c r="S590" s="40" t="s">
        <v>17</v>
      </c>
      <c r="T590" s="39" t="s">
        <v>18</v>
      </c>
      <c r="U590" s="33" t="s">
        <v>19</v>
      </c>
      <c r="V590" s="30"/>
      <c r="W590" s="30"/>
      <c r="X590" s="30"/>
      <c r="Y590" s="40"/>
      <c r="Z590" s="1"/>
    </row>
    <row r="591" spans="1:26" ht="23.25">
      <c r="A591" s="1"/>
      <c r="B591" s="36" t="s">
        <v>20</v>
      </c>
      <c r="C591" s="36" t="s">
        <v>21</v>
      </c>
      <c r="D591" s="36" t="s">
        <v>22</v>
      </c>
      <c r="E591" s="36" t="s">
        <v>23</v>
      </c>
      <c r="F591" s="36" t="s">
        <v>24</v>
      </c>
      <c r="G591" s="36" t="s">
        <v>25</v>
      </c>
      <c r="H591" s="36" t="s">
        <v>26</v>
      </c>
      <c r="I591" s="22"/>
      <c r="J591" s="42"/>
      <c r="K591" s="24"/>
      <c r="L591" s="39" t="s">
        <v>27</v>
      </c>
      <c r="M591" s="40" t="s">
        <v>28</v>
      </c>
      <c r="N591" s="32" t="s">
        <v>29</v>
      </c>
      <c r="O591" s="39" t="s">
        <v>30</v>
      </c>
      <c r="P591" s="29" t="s">
        <v>31</v>
      </c>
      <c r="Q591" s="40" t="s">
        <v>32</v>
      </c>
      <c r="R591" s="41" t="s">
        <v>30</v>
      </c>
      <c r="S591" s="40" t="s">
        <v>33</v>
      </c>
      <c r="T591" s="39" t="s">
        <v>34</v>
      </c>
      <c r="U591" s="33" t="s">
        <v>35</v>
      </c>
      <c r="V591" s="29" t="s">
        <v>32</v>
      </c>
      <c r="W591" s="29" t="s">
        <v>36</v>
      </c>
      <c r="X591" s="29" t="s">
        <v>37</v>
      </c>
      <c r="Y591" s="40" t="s">
        <v>38</v>
      </c>
      <c r="Z591" s="1"/>
    </row>
    <row r="592" spans="1:26" ht="23.25">
      <c r="A592" s="1"/>
      <c r="B592" s="43"/>
      <c r="C592" s="43"/>
      <c r="D592" s="43"/>
      <c r="E592" s="43"/>
      <c r="F592" s="43"/>
      <c r="G592" s="43"/>
      <c r="H592" s="43"/>
      <c r="I592" s="44"/>
      <c r="J592" s="45"/>
      <c r="K592" s="46"/>
      <c r="L592" s="47"/>
      <c r="M592" s="48"/>
      <c r="N592" s="49"/>
      <c r="O592" s="47"/>
      <c r="P592" s="50"/>
      <c r="Q592" s="50"/>
      <c r="R592" s="48"/>
      <c r="S592" s="48"/>
      <c r="T592" s="47"/>
      <c r="U592" s="51"/>
      <c r="V592" s="50"/>
      <c r="W592" s="50"/>
      <c r="X592" s="50"/>
      <c r="Y592" s="48"/>
      <c r="Z592" s="1"/>
    </row>
    <row r="593" spans="1:26" ht="23.25">
      <c r="A593" s="1"/>
      <c r="B593" s="85" t="s">
        <v>46</v>
      </c>
      <c r="C593" s="85"/>
      <c r="D593" s="85"/>
      <c r="E593" s="85" t="s">
        <v>94</v>
      </c>
      <c r="F593" s="85" t="s">
        <v>124</v>
      </c>
      <c r="G593" s="85" t="s">
        <v>56</v>
      </c>
      <c r="H593" s="85" t="s">
        <v>126</v>
      </c>
      <c r="I593" s="53"/>
      <c r="J593" s="54" t="s">
        <v>134</v>
      </c>
      <c r="K593" s="55"/>
      <c r="L593" s="60"/>
      <c r="M593" s="26">
        <f>+M584/M582*100</f>
        <v>12.9642578197642</v>
      </c>
      <c r="N593" s="60">
        <f>+N584/N582*100</f>
        <v>22.956521739130434</v>
      </c>
      <c r="O593" s="60"/>
      <c r="P593" s="26"/>
      <c r="Q593" s="26">
        <f>+Q584/Q582*100</f>
        <v>12.972798216276479</v>
      </c>
      <c r="R593" s="26"/>
      <c r="S593" s="60">
        <f>+S584/S582*100</f>
        <v>11.900826446280991</v>
      </c>
      <c r="T593" s="60"/>
      <c r="U593" s="60"/>
      <c r="V593" s="26">
        <f>+V584/V582*100</f>
        <v>11.900826446280991</v>
      </c>
      <c r="W593" s="26">
        <f>+W584/W582*100</f>
        <v>12.967999704043507</v>
      </c>
      <c r="X593" s="26"/>
      <c r="Y593" s="26"/>
      <c r="Z593" s="1"/>
    </row>
    <row r="594" spans="1:26" ht="23.25">
      <c r="A594" s="1"/>
      <c r="B594" s="85"/>
      <c r="C594" s="85"/>
      <c r="D594" s="85"/>
      <c r="E594" s="85"/>
      <c r="F594" s="85"/>
      <c r="G594" s="85"/>
      <c r="H594" s="85"/>
      <c r="I594" s="53"/>
      <c r="J594" s="54" t="s">
        <v>135</v>
      </c>
      <c r="K594" s="55"/>
      <c r="L594" s="60"/>
      <c r="M594" s="26">
        <f>+M584/M583*100</f>
        <v>100</v>
      </c>
      <c r="N594" s="60">
        <f>+N584/N583*100</f>
        <v>100</v>
      </c>
      <c r="O594" s="60"/>
      <c r="P594" s="26"/>
      <c r="Q594" s="26">
        <f>+Q584/Q583*100</f>
        <v>100</v>
      </c>
      <c r="R594" s="26"/>
      <c r="S594" s="60">
        <f>+S584/S583*100</f>
        <v>100</v>
      </c>
      <c r="T594" s="60"/>
      <c r="U594" s="60"/>
      <c r="V594" s="26">
        <f>+V584/V583*100</f>
        <v>100</v>
      </c>
      <c r="W594" s="26">
        <f>+W584/W583*100</f>
        <v>100</v>
      </c>
      <c r="X594" s="26"/>
      <c r="Y594" s="26"/>
      <c r="Z594" s="1"/>
    </row>
    <row r="595" spans="1:26" ht="23.25">
      <c r="A595" s="1"/>
      <c r="B595" s="85"/>
      <c r="C595" s="85"/>
      <c r="D595" s="85"/>
      <c r="E595" s="85"/>
      <c r="F595" s="85"/>
      <c r="G595" s="85"/>
      <c r="H595" s="85"/>
      <c r="I595" s="53"/>
      <c r="J595" s="54"/>
      <c r="K595" s="55"/>
      <c r="L595" s="60"/>
      <c r="M595" s="26"/>
      <c r="N595" s="60"/>
      <c r="O595" s="60"/>
      <c r="P595" s="26"/>
      <c r="Q595" s="26"/>
      <c r="R595" s="26"/>
      <c r="S595" s="60"/>
      <c r="T595" s="60"/>
      <c r="U595" s="60"/>
      <c r="V595" s="26"/>
      <c r="W595" s="26"/>
      <c r="X595" s="26"/>
      <c r="Y595" s="26"/>
      <c r="Z595" s="1"/>
    </row>
    <row r="596" spans="1:26" ht="23.25">
      <c r="A596" s="1"/>
      <c r="B596" s="85"/>
      <c r="C596" s="85"/>
      <c r="D596" s="85"/>
      <c r="E596" s="85"/>
      <c r="F596" s="85"/>
      <c r="G596" s="85"/>
      <c r="H596" s="85" t="s">
        <v>77</v>
      </c>
      <c r="I596" s="53"/>
      <c r="J596" s="54" t="s">
        <v>143</v>
      </c>
      <c r="K596" s="55"/>
      <c r="L596" s="60"/>
      <c r="M596" s="26"/>
      <c r="N596" s="60"/>
      <c r="O596" s="60"/>
      <c r="P596" s="26"/>
      <c r="Q596" s="26"/>
      <c r="R596" s="26"/>
      <c r="S596" s="60"/>
      <c r="T596" s="60"/>
      <c r="U596" s="60"/>
      <c r="V596" s="26"/>
      <c r="W596" s="26"/>
      <c r="X596" s="26"/>
      <c r="Y596" s="26"/>
      <c r="Z596" s="1"/>
    </row>
    <row r="597" spans="1:26" ht="23.25">
      <c r="A597" s="1"/>
      <c r="B597" s="85"/>
      <c r="C597" s="85"/>
      <c r="D597" s="85"/>
      <c r="E597" s="85"/>
      <c r="F597" s="85"/>
      <c r="G597" s="85"/>
      <c r="H597" s="85"/>
      <c r="I597" s="53"/>
      <c r="J597" s="58" t="s">
        <v>131</v>
      </c>
      <c r="K597" s="55"/>
      <c r="L597" s="60"/>
      <c r="M597" s="26"/>
      <c r="N597" s="60"/>
      <c r="O597" s="60"/>
      <c r="P597" s="26"/>
      <c r="Q597" s="26">
        <f>SUM(L597:P597)</f>
        <v>0</v>
      </c>
      <c r="R597" s="26"/>
      <c r="S597" s="60"/>
      <c r="T597" s="60"/>
      <c r="U597" s="60"/>
      <c r="V597" s="26">
        <f>SUM(R597:U597)</f>
        <v>0</v>
      </c>
      <c r="W597" s="26">
        <f>SUM(V597,Q597)</f>
        <v>0</v>
      </c>
      <c r="X597" s="26"/>
      <c r="Y597" s="26"/>
      <c r="Z597" s="1"/>
    </row>
    <row r="598" spans="1:26" ht="23.25">
      <c r="A598" s="1"/>
      <c r="B598" s="85"/>
      <c r="C598" s="85"/>
      <c r="D598" s="85"/>
      <c r="E598" s="85"/>
      <c r="F598" s="85"/>
      <c r="G598" s="85"/>
      <c r="H598" s="85"/>
      <c r="I598" s="53"/>
      <c r="J598" s="58" t="s">
        <v>132</v>
      </c>
      <c r="K598" s="55"/>
      <c r="L598" s="60"/>
      <c r="M598" s="26">
        <v>117006.5</v>
      </c>
      <c r="N598" s="60">
        <v>88.6</v>
      </c>
      <c r="O598" s="60"/>
      <c r="P598" s="26"/>
      <c r="Q598" s="26">
        <f>SUM(L598:P598)</f>
        <v>117095.1</v>
      </c>
      <c r="R598" s="26"/>
      <c r="S598" s="60">
        <v>533</v>
      </c>
      <c r="T598" s="60"/>
      <c r="U598" s="60"/>
      <c r="V598" s="26">
        <f>SUM(R598:U598)</f>
        <v>533</v>
      </c>
      <c r="W598" s="26">
        <f>SUM(V598,Q598)</f>
        <v>117628.1</v>
      </c>
      <c r="X598" s="26">
        <f>SUM(Q598/W598*100)</f>
        <v>99.5468769792252</v>
      </c>
      <c r="Y598" s="26">
        <f>SUM(V598/W598*100)</f>
        <v>0.4531230207747978</v>
      </c>
      <c r="Z598" s="1"/>
    </row>
    <row r="599" spans="1:26" ht="23.25">
      <c r="A599" s="1"/>
      <c r="B599" s="85"/>
      <c r="C599" s="85"/>
      <c r="D599" s="85"/>
      <c r="E599" s="85"/>
      <c r="F599" s="85"/>
      <c r="G599" s="85"/>
      <c r="H599" s="85"/>
      <c r="I599" s="53"/>
      <c r="J599" s="58" t="s">
        <v>133</v>
      </c>
      <c r="K599" s="55"/>
      <c r="L599" s="60"/>
      <c r="M599" s="26">
        <v>117006.5</v>
      </c>
      <c r="N599" s="60">
        <v>88.6</v>
      </c>
      <c r="O599" s="60"/>
      <c r="P599" s="26"/>
      <c r="Q599" s="26">
        <f>SUM(L599:P599)</f>
        <v>117095.1</v>
      </c>
      <c r="R599" s="26"/>
      <c r="S599" s="60">
        <v>532.9</v>
      </c>
      <c r="T599" s="60"/>
      <c r="U599" s="60"/>
      <c r="V599" s="26">
        <f>SUM(R599:U599)</f>
        <v>532.9</v>
      </c>
      <c r="W599" s="26">
        <f>SUM(V599,Q599)</f>
        <v>117628</v>
      </c>
      <c r="X599" s="26">
        <f>SUM(Q599/W599*100)</f>
        <v>99.54696160778047</v>
      </c>
      <c r="Y599" s="26">
        <f>SUM(V599/W599*100)</f>
        <v>0.45303839221953957</v>
      </c>
      <c r="Z599" s="1"/>
    </row>
    <row r="600" spans="1:26" ht="23.25">
      <c r="A600" s="1"/>
      <c r="B600" s="85"/>
      <c r="C600" s="85"/>
      <c r="D600" s="85"/>
      <c r="E600" s="85"/>
      <c r="F600" s="85"/>
      <c r="G600" s="85"/>
      <c r="H600" s="85"/>
      <c r="I600" s="53"/>
      <c r="J600" s="54" t="s">
        <v>134</v>
      </c>
      <c r="K600" s="55"/>
      <c r="L600" s="60"/>
      <c r="M600" s="26"/>
      <c r="N600" s="60"/>
      <c r="O600" s="60"/>
      <c r="P600" s="26"/>
      <c r="Q600" s="26"/>
      <c r="R600" s="26"/>
      <c r="S600" s="60"/>
      <c r="T600" s="60"/>
      <c r="U600" s="60"/>
      <c r="V600" s="26"/>
      <c r="W600" s="26"/>
      <c r="X600" s="26"/>
      <c r="Y600" s="26"/>
      <c r="Z600" s="1"/>
    </row>
    <row r="601" spans="1:26" ht="23.25">
      <c r="A601" s="1"/>
      <c r="B601" s="85"/>
      <c r="C601" s="85"/>
      <c r="D601" s="85"/>
      <c r="E601" s="85"/>
      <c r="F601" s="85"/>
      <c r="G601" s="85"/>
      <c r="H601" s="85"/>
      <c r="I601" s="53"/>
      <c r="J601" s="54" t="s">
        <v>135</v>
      </c>
      <c r="K601" s="55"/>
      <c r="L601" s="60"/>
      <c r="M601" s="26">
        <f>+M599/M598*100</f>
        <v>100</v>
      </c>
      <c r="N601" s="60">
        <f>+N599/N598*100</f>
        <v>100</v>
      </c>
      <c r="O601" s="60"/>
      <c r="P601" s="26"/>
      <c r="Q601" s="26">
        <f>+Q599/Q598*100</f>
        <v>100</v>
      </c>
      <c r="R601" s="26"/>
      <c r="S601" s="60">
        <f>+S599/S598*100</f>
        <v>99.98123827392119</v>
      </c>
      <c r="T601" s="60"/>
      <c r="U601" s="60"/>
      <c r="V601" s="26">
        <f>+V599/V598*100</f>
        <v>99.98123827392119</v>
      </c>
      <c r="W601" s="26">
        <f>+W599/W598*100</f>
        <v>99.99991498630004</v>
      </c>
      <c r="X601" s="26"/>
      <c r="Y601" s="26"/>
      <c r="Z601" s="1"/>
    </row>
    <row r="602" spans="1:26" ht="23.25">
      <c r="A602" s="1"/>
      <c r="B602" s="85"/>
      <c r="C602" s="85"/>
      <c r="D602" s="85"/>
      <c r="E602" s="85"/>
      <c r="F602" s="85"/>
      <c r="G602" s="85"/>
      <c r="H602" s="85"/>
      <c r="I602" s="53"/>
      <c r="J602" s="54"/>
      <c r="K602" s="55"/>
      <c r="L602" s="60"/>
      <c r="M602" s="26"/>
      <c r="N602" s="60"/>
      <c r="O602" s="60"/>
      <c r="P602" s="26"/>
      <c r="Q602" s="26"/>
      <c r="R602" s="26"/>
      <c r="S602" s="60"/>
      <c r="T602" s="60"/>
      <c r="U602" s="60"/>
      <c r="V602" s="26"/>
      <c r="W602" s="26"/>
      <c r="X602" s="26"/>
      <c r="Y602" s="26"/>
      <c r="Z602" s="1"/>
    </row>
    <row r="603" spans="1:26" ht="23.25">
      <c r="A603" s="1"/>
      <c r="B603" s="85"/>
      <c r="C603" s="85"/>
      <c r="D603" s="85"/>
      <c r="E603" s="85" t="s">
        <v>128</v>
      </c>
      <c r="F603" s="85"/>
      <c r="G603" s="85"/>
      <c r="H603" s="85"/>
      <c r="I603" s="53"/>
      <c r="J603" s="54" t="s">
        <v>169</v>
      </c>
      <c r="K603" s="55"/>
      <c r="L603" s="60"/>
      <c r="M603" s="26"/>
      <c r="N603" s="60"/>
      <c r="O603" s="60"/>
      <c r="P603" s="26"/>
      <c r="Q603" s="26"/>
      <c r="R603" s="26"/>
      <c r="S603" s="60"/>
      <c r="T603" s="60"/>
      <c r="U603" s="60"/>
      <c r="V603" s="26"/>
      <c r="W603" s="26"/>
      <c r="X603" s="26"/>
      <c r="Y603" s="26"/>
      <c r="Z603" s="1"/>
    </row>
    <row r="604" spans="1:26" ht="23.25">
      <c r="A604" s="1"/>
      <c r="B604" s="86"/>
      <c r="C604" s="87"/>
      <c r="D604" s="87"/>
      <c r="E604" s="87"/>
      <c r="F604" s="87"/>
      <c r="G604" s="87"/>
      <c r="H604" s="87"/>
      <c r="I604" s="54"/>
      <c r="J604" s="54" t="s">
        <v>170</v>
      </c>
      <c r="K604" s="55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1"/>
    </row>
    <row r="605" spans="1:26" ht="23.25">
      <c r="A605" s="1"/>
      <c r="B605" s="85"/>
      <c r="C605" s="85"/>
      <c r="D605" s="85"/>
      <c r="E605" s="85"/>
      <c r="F605" s="85"/>
      <c r="G605" s="85"/>
      <c r="H605" s="85"/>
      <c r="I605" s="53"/>
      <c r="J605" s="58" t="s">
        <v>131</v>
      </c>
      <c r="K605" s="55"/>
      <c r="L605" s="60">
        <f>SUM(L612)</f>
        <v>0</v>
      </c>
      <c r="M605" s="26">
        <f>SUM(M612)</f>
        <v>0</v>
      </c>
      <c r="N605" s="60">
        <f>SUM(N612)</f>
        <v>0</v>
      </c>
      <c r="O605" s="60">
        <f>SUM(O612)</f>
        <v>0</v>
      </c>
      <c r="P605" s="26">
        <f>SUM(P612)</f>
        <v>0</v>
      </c>
      <c r="Q605" s="26"/>
      <c r="R605" s="26"/>
      <c r="S605" s="60">
        <f aca="true" t="shared" si="46" ref="S605:T607">SUM(S612)</f>
        <v>0</v>
      </c>
      <c r="T605" s="60">
        <f t="shared" si="46"/>
        <v>669200</v>
      </c>
      <c r="U605" s="60"/>
      <c r="V605" s="26">
        <f>SUM(R605:U605)</f>
        <v>669200</v>
      </c>
      <c r="W605" s="26">
        <f>SUM(V605,Q605)</f>
        <v>669200</v>
      </c>
      <c r="X605" s="26">
        <f>SUM(Q605/W605*100)</f>
        <v>0</v>
      </c>
      <c r="Y605" s="26">
        <f>SUM(V605/W605*100)</f>
        <v>100</v>
      </c>
      <c r="Z605" s="1"/>
    </row>
    <row r="606" spans="1:26" ht="23.25">
      <c r="A606" s="1"/>
      <c r="B606" s="85"/>
      <c r="C606" s="85"/>
      <c r="D606" s="85"/>
      <c r="E606" s="85"/>
      <c r="F606" s="85"/>
      <c r="G606" s="85"/>
      <c r="H606" s="85"/>
      <c r="I606" s="53"/>
      <c r="J606" s="58" t="s">
        <v>132</v>
      </c>
      <c r="K606" s="55"/>
      <c r="L606" s="60">
        <f aca="true" t="shared" si="47" ref="L606:P607">SUM(L613)</f>
        <v>0</v>
      </c>
      <c r="M606" s="26">
        <f t="shared" si="47"/>
        <v>0</v>
      </c>
      <c r="N606" s="60">
        <f t="shared" si="47"/>
        <v>0</v>
      </c>
      <c r="O606" s="60">
        <f t="shared" si="47"/>
        <v>0</v>
      </c>
      <c r="P606" s="26">
        <f t="shared" si="47"/>
        <v>0</v>
      </c>
      <c r="Q606" s="26"/>
      <c r="R606" s="26"/>
      <c r="S606" s="60">
        <f t="shared" si="46"/>
        <v>0</v>
      </c>
      <c r="T606" s="60">
        <f t="shared" si="46"/>
        <v>669200</v>
      </c>
      <c r="U606" s="60"/>
      <c r="V606" s="26">
        <f>SUM(R606:U606)</f>
        <v>669200</v>
      </c>
      <c r="W606" s="26">
        <f>SUM(V606,Q606)</f>
        <v>669200</v>
      </c>
      <c r="X606" s="26">
        <f>SUM(Q606/W606*100)</f>
        <v>0</v>
      </c>
      <c r="Y606" s="26">
        <f>SUM(V606/W606*100)</f>
        <v>100</v>
      </c>
      <c r="Z606" s="1"/>
    </row>
    <row r="607" spans="1:26" ht="23.25">
      <c r="A607" s="1"/>
      <c r="B607" s="85"/>
      <c r="C607" s="85"/>
      <c r="D607" s="85"/>
      <c r="E607" s="85"/>
      <c r="F607" s="85"/>
      <c r="G607" s="85"/>
      <c r="H607" s="85"/>
      <c r="I607" s="53"/>
      <c r="J607" s="58" t="s">
        <v>133</v>
      </c>
      <c r="K607" s="55"/>
      <c r="L607" s="60">
        <f t="shared" si="47"/>
        <v>0</v>
      </c>
      <c r="M607" s="26">
        <f t="shared" si="47"/>
        <v>0</v>
      </c>
      <c r="N607" s="60">
        <f t="shared" si="47"/>
        <v>0</v>
      </c>
      <c r="O607" s="60">
        <f t="shared" si="47"/>
        <v>0</v>
      </c>
      <c r="P607" s="26">
        <f t="shared" si="47"/>
        <v>0</v>
      </c>
      <c r="Q607" s="26"/>
      <c r="R607" s="26"/>
      <c r="S607" s="60">
        <f t="shared" si="46"/>
        <v>0</v>
      </c>
      <c r="T607" s="60">
        <f t="shared" si="46"/>
        <v>669200</v>
      </c>
      <c r="U607" s="60"/>
      <c r="V607" s="26">
        <f>SUM(R607:U607)</f>
        <v>669200</v>
      </c>
      <c r="W607" s="26">
        <f>SUM(V607,Q607)</f>
        <v>669200</v>
      </c>
      <c r="X607" s="26">
        <f>SUM(Q607/W607*100)</f>
        <v>0</v>
      </c>
      <c r="Y607" s="26">
        <f>SUM(V607/W607*100)</f>
        <v>100</v>
      </c>
      <c r="Z607" s="1"/>
    </row>
    <row r="608" spans="1:26" ht="23.25">
      <c r="A608" s="1"/>
      <c r="B608" s="85"/>
      <c r="C608" s="85"/>
      <c r="D608" s="85"/>
      <c r="E608" s="85"/>
      <c r="F608" s="85"/>
      <c r="G608" s="85"/>
      <c r="H608" s="85"/>
      <c r="I608" s="53"/>
      <c r="J608" s="54" t="s">
        <v>134</v>
      </c>
      <c r="K608" s="55"/>
      <c r="L608" s="60"/>
      <c r="M608" s="26"/>
      <c r="N608" s="60"/>
      <c r="O608" s="60"/>
      <c r="P608" s="26"/>
      <c r="Q608" s="26"/>
      <c r="R608" s="26"/>
      <c r="S608" s="60"/>
      <c r="T608" s="60">
        <f>+T607/T605*100</f>
        <v>100</v>
      </c>
      <c r="U608" s="60"/>
      <c r="V608" s="26">
        <f>+V607/V605*100</f>
        <v>100</v>
      </c>
      <c r="W608" s="26">
        <f>+W607/W605*100</f>
        <v>100</v>
      </c>
      <c r="X608" s="26"/>
      <c r="Y608" s="26"/>
      <c r="Z608" s="1"/>
    </row>
    <row r="609" spans="1:26" ht="23.25">
      <c r="A609" s="1"/>
      <c r="B609" s="85"/>
      <c r="C609" s="85"/>
      <c r="D609" s="85"/>
      <c r="E609" s="85"/>
      <c r="F609" s="85"/>
      <c r="G609" s="85"/>
      <c r="H609" s="85"/>
      <c r="I609" s="53"/>
      <c r="J609" s="54" t="s">
        <v>135</v>
      </c>
      <c r="K609" s="55"/>
      <c r="L609" s="60"/>
      <c r="M609" s="26"/>
      <c r="N609" s="60"/>
      <c r="O609" s="60"/>
      <c r="P609" s="26"/>
      <c r="Q609" s="26"/>
      <c r="R609" s="26"/>
      <c r="S609" s="60"/>
      <c r="T609" s="60">
        <f>+T607/T606*100</f>
        <v>100</v>
      </c>
      <c r="U609" s="60"/>
      <c r="V609" s="26">
        <f>+V607/V606*100</f>
        <v>100</v>
      </c>
      <c r="W609" s="26">
        <f>+W607/W606*100</f>
        <v>100</v>
      </c>
      <c r="X609" s="26"/>
      <c r="Y609" s="26"/>
      <c r="Z609" s="1"/>
    </row>
    <row r="610" spans="1:26" ht="23.25">
      <c r="A610" s="1"/>
      <c r="B610" s="85"/>
      <c r="C610" s="85"/>
      <c r="D610" s="85"/>
      <c r="E610" s="85"/>
      <c r="F610" s="85"/>
      <c r="G610" s="85"/>
      <c r="H610" s="85"/>
      <c r="I610" s="53"/>
      <c r="J610" s="54"/>
      <c r="K610" s="55"/>
      <c r="L610" s="60"/>
      <c r="M610" s="26"/>
      <c r="N610" s="60"/>
      <c r="O610" s="60"/>
      <c r="P610" s="26"/>
      <c r="Q610" s="26"/>
      <c r="R610" s="26"/>
      <c r="S610" s="60"/>
      <c r="T610" s="60"/>
      <c r="U610" s="60"/>
      <c r="V610" s="26"/>
      <c r="W610" s="26"/>
      <c r="X610" s="26"/>
      <c r="Y610" s="26"/>
      <c r="Z610" s="1"/>
    </row>
    <row r="611" spans="1:26" ht="23.25">
      <c r="A611" s="1"/>
      <c r="B611" s="85"/>
      <c r="C611" s="85"/>
      <c r="D611" s="85"/>
      <c r="E611" s="85"/>
      <c r="F611" s="85" t="s">
        <v>106</v>
      </c>
      <c r="G611" s="85"/>
      <c r="H611" s="85"/>
      <c r="I611" s="53"/>
      <c r="J611" s="54" t="s">
        <v>107</v>
      </c>
      <c r="K611" s="55"/>
      <c r="L611" s="60"/>
      <c r="M611" s="26"/>
      <c r="N611" s="60"/>
      <c r="O611" s="60"/>
      <c r="P611" s="26"/>
      <c r="Q611" s="26"/>
      <c r="R611" s="26"/>
      <c r="S611" s="60"/>
      <c r="T611" s="60"/>
      <c r="U611" s="60"/>
      <c r="V611" s="26"/>
      <c r="W611" s="26"/>
      <c r="X611" s="26"/>
      <c r="Y611" s="26"/>
      <c r="Z611" s="1"/>
    </row>
    <row r="612" spans="1:26" ht="23.25">
      <c r="A612" s="1"/>
      <c r="B612" s="85"/>
      <c r="C612" s="85"/>
      <c r="D612" s="85"/>
      <c r="E612" s="85"/>
      <c r="F612" s="85"/>
      <c r="G612" s="85"/>
      <c r="H612" s="85"/>
      <c r="I612" s="53"/>
      <c r="J612" s="58" t="s">
        <v>131</v>
      </c>
      <c r="K612" s="55"/>
      <c r="L612" s="60">
        <f>SUM(L620)</f>
        <v>0</v>
      </c>
      <c r="M612" s="26">
        <f>SUM(M620)</f>
        <v>0</v>
      </c>
      <c r="N612" s="60">
        <f>SUM(N620)</f>
        <v>0</v>
      </c>
      <c r="O612" s="60">
        <f>SUM(O620)</f>
        <v>0</v>
      </c>
      <c r="P612" s="26">
        <f>SUM(P620)</f>
        <v>0</v>
      </c>
      <c r="Q612" s="26"/>
      <c r="R612" s="26"/>
      <c r="S612" s="60">
        <f aca="true" t="shared" si="48" ref="S612:T614">SUM(S620)</f>
        <v>0</v>
      </c>
      <c r="T612" s="60">
        <f t="shared" si="48"/>
        <v>669200</v>
      </c>
      <c r="U612" s="60"/>
      <c r="V612" s="26">
        <f>SUM(R612:U612)</f>
        <v>669200</v>
      </c>
      <c r="W612" s="26">
        <f>SUM(V612,Q612)</f>
        <v>669200</v>
      </c>
      <c r="X612" s="26">
        <f>SUM(Q612/W612*100)</f>
        <v>0</v>
      </c>
      <c r="Y612" s="26">
        <f>SUM(V612/W612*100)</f>
        <v>100</v>
      </c>
      <c r="Z612" s="1"/>
    </row>
    <row r="613" spans="1:26" ht="23.25">
      <c r="A613" s="1"/>
      <c r="B613" s="86"/>
      <c r="C613" s="87"/>
      <c r="D613" s="87"/>
      <c r="E613" s="87"/>
      <c r="F613" s="87"/>
      <c r="G613" s="87"/>
      <c r="H613" s="87"/>
      <c r="I613" s="54"/>
      <c r="J613" s="58" t="s">
        <v>132</v>
      </c>
      <c r="K613" s="55"/>
      <c r="L613" s="24">
        <f aca="true" t="shared" si="49" ref="L613:P614">SUM(L621)</f>
        <v>0</v>
      </c>
      <c r="M613" s="24">
        <f t="shared" si="49"/>
        <v>0</v>
      </c>
      <c r="N613" s="24">
        <f t="shared" si="49"/>
        <v>0</v>
      </c>
      <c r="O613" s="24">
        <f t="shared" si="49"/>
        <v>0</v>
      </c>
      <c r="P613" s="24">
        <f t="shared" si="49"/>
        <v>0</v>
      </c>
      <c r="Q613" s="24"/>
      <c r="R613" s="24"/>
      <c r="S613" s="24">
        <f t="shared" si="48"/>
        <v>0</v>
      </c>
      <c r="T613" s="24">
        <f t="shared" si="48"/>
        <v>669200</v>
      </c>
      <c r="U613" s="24"/>
      <c r="V613" s="24">
        <f>SUM(R613:U613)</f>
        <v>669200</v>
      </c>
      <c r="W613" s="24">
        <f>SUM(V613,Q613)</f>
        <v>669200</v>
      </c>
      <c r="X613" s="24">
        <f>SUM(Q613/W613*100)</f>
        <v>0</v>
      </c>
      <c r="Y613" s="24">
        <f>SUM(V613/W613*100)</f>
        <v>100</v>
      </c>
      <c r="Z613" s="1"/>
    </row>
    <row r="614" spans="1:26" ht="23.25">
      <c r="A614" s="1"/>
      <c r="B614" s="85"/>
      <c r="C614" s="85"/>
      <c r="D614" s="85"/>
      <c r="E614" s="85"/>
      <c r="F614" s="85"/>
      <c r="G614" s="85"/>
      <c r="H614" s="85"/>
      <c r="I614" s="53"/>
      <c r="J614" s="58" t="s">
        <v>133</v>
      </c>
      <c r="K614" s="55"/>
      <c r="L614" s="60">
        <f t="shared" si="49"/>
        <v>0</v>
      </c>
      <c r="M614" s="26">
        <f t="shared" si="49"/>
        <v>0</v>
      </c>
      <c r="N614" s="60">
        <f t="shared" si="49"/>
        <v>0</v>
      </c>
      <c r="O614" s="60">
        <f t="shared" si="49"/>
        <v>0</v>
      </c>
      <c r="P614" s="26">
        <f t="shared" si="49"/>
        <v>0</v>
      </c>
      <c r="Q614" s="26"/>
      <c r="R614" s="26"/>
      <c r="S614" s="60">
        <f t="shared" si="48"/>
        <v>0</v>
      </c>
      <c r="T614" s="60">
        <f t="shared" si="48"/>
        <v>669200</v>
      </c>
      <c r="U614" s="60"/>
      <c r="V614" s="26">
        <f>SUM(R614:U614)</f>
        <v>669200</v>
      </c>
      <c r="W614" s="26">
        <f>SUM(V614,Q614)</f>
        <v>669200</v>
      </c>
      <c r="X614" s="26">
        <f>SUM(Q614/W614*100)</f>
        <v>0</v>
      </c>
      <c r="Y614" s="26">
        <f>SUM(V614/W614*100)</f>
        <v>100</v>
      </c>
      <c r="Z614" s="1"/>
    </row>
    <row r="615" spans="1:26" ht="23.25">
      <c r="A615" s="1"/>
      <c r="B615" s="85"/>
      <c r="C615" s="85"/>
      <c r="D615" s="85"/>
      <c r="E615" s="85"/>
      <c r="F615" s="85"/>
      <c r="G615" s="85"/>
      <c r="H615" s="85"/>
      <c r="I615" s="53"/>
      <c r="J615" s="54" t="s">
        <v>134</v>
      </c>
      <c r="K615" s="55"/>
      <c r="L615" s="60"/>
      <c r="M615" s="26"/>
      <c r="N615" s="60"/>
      <c r="O615" s="60"/>
      <c r="P615" s="26"/>
      <c r="Q615" s="26"/>
      <c r="R615" s="26"/>
      <c r="S615" s="60"/>
      <c r="T615" s="60">
        <f>+T614/T612*100</f>
        <v>100</v>
      </c>
      <c r="U615" s="60"/>
      <c r="V615" s="26">
        <f>+V614/V612*100</f>
        <v>100</v>
      </c>
      <c r="W615" s="26">
        <f>+W614/W612*100</f>
        <v>100</v>
      </c>
      <c r="X615" s="26"/>
      <c r="Y615" s="26"/>
      <c r="Z615" s="1"/>
    </row>
    <row r="616" spans="1:26" ht="23.25">
      <c r="A616" s="1"/>
      <c r="B616" s="85"/>
      <c r="C616" s="85"/>
      <c r="D616" s="85"/>
      <c r="E616" s="85"/>
      <c r="F616" s="85"/>
      <c r="G616" s="85"/>
      <c r="H616" s="85"/>
      <c r="I616" s="53"/>
      <c r="J616" s="54" t="s">
        <v>135</v>
      </c>
      <c r="K616" s="55"/>
      <c r="L616" s="60"/>
      <c r="M616" s="26"/>
      <c r="N616" s="60"/>
      <c r="O616" s="60"/>
      <c r="P616" s="26"/>
      <c r="Q616" s="26"/>
      <c r="R616" s="26"/>
      <c r="S616" s="60"/>
      <c r="T616" s="60">
        <f>+T614/T613*100</f>
        <v>100</v>
      </c>
      <c r="U616" s="60"/>
      <c r="V616" s="26">
        <f>+V614/V613*100</f>
        <v>100</v>
      </c>
      <c r="W616" s="26">
        <f>+W614/W613*100</f>
        <v>100</v>
      </c>
      <c r="X616" s="26"/>
      <c r="Y616" s="26"/>
      <c r="Z616" s="1"/>
    </row>
    <row r="617" spans="1:26" ht="23.25">
      <c r="A617" s="1"/>
      <c r="B617" s="85"/>
      <c r="C617" s="85"/>
      <c r="D617" s="85"/>
      <c r="E617" s="85"/>
      <c r="F617" s="85"/>
      <c r="G617" s="85"/>
      <c r="H617" s="85"/>
      <c r="I617" s="53"/>
      <c r="J617" s="54"/>
      <c r="K617" s="55"/>
      <c r="L617" s="60"/>
      <c r="M617" s="26"/>
      <c r="N617" s="60"/>
      <c r="O617" s="60"/>
      <c r="P617" s="26"/>
      <c r="Q617" s="26"/>
      <c r="R617" s="26"/>
      <c r="S617" s="60"/>
      <c r="T617" s="60"/>
      <c r="U617" s="60"/>
      <c r="V617" s="26"/>
      <c r="W617" s="26"/>
      <c r="X617" s="26"/>
      <c r="Y617" s="26"/>
      <c r="Z617" s="1"/>
    </row>
    <row r="618" spans="1:26" ht="23.25">
      <c r="A618" s="1"/>
      <c r="B618" s="86"/>
      <c r="C618" s="86"/>
      <c r="D618" s="86"/>
      <c r="E618" s="86"/>
      <c r="F618" s="86"/>
      <c r="G618" s="86" t="s">
        <v>129</v>
      </c>
      <c r="H618" s="86"/>
      <c r="I618" s="53"/>
      <c r="J618" s="54" t="s">
        <v>171</v>
      </c>
      <c r="K618" s="55"/>
      <c r="L618" s="60"/>
      <c r="M618" s="26"/>
      <c r="N618" s="60"/>
      <c r="O618" s="60"/>
      <c r="P618" s="26"/>
      <c r="Q618" s="26"/>
      <c r="R618" s="26"/>
      <c r="S618" s="60"/>
      <c r="T618" s="60"/>
      <c r="U618" s="60"/>
      <c r="V618" s="26"/>
      <c r="W618" s="26"/>
      <c r="X618" s="26"/>
      <c r="Y618" s="26"/>
      <c r="Z618" s="1"/>
    </row>
    <row r="619" spans="1:26" ht="23.25">
      <c r="A619" s="1"/>
      <c r="B619" s="86"/>
      <c r="C619" s="87"/>
      <c r="D619" s="87"/>
      <c r="E619" s="87"/>
      <c r="F619" s="87"/>
      <c r="G619" s="87"/>
      <c r="H619" s="87"/>
      <c r="I619" s="54"/>
      <c r="J619" s="54" t="s">
        <v>130</v>
      </c>
      <c r="K619" s="55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1"/>
    </row>
    <row r="620" spans="1:26" ht="23.25">
      <c r="A620" s="1"/>
      <c r="B620" s="86"/>
      <c r="C620" s="86"/>
      <c r="D620" s="86"/>
      <c r="E620" s="86"/>
      <c r="F620" s="86"/>
      <c r="G620" s="86"/>
      <c r="H620" s="86"/>
      <c r="I620" s="53"/>
      <c r="J620" s="58" t="s">
        <v>131</v>
      </c>
      <c r="K620" s="55"/>
      <c r="L620" s="60">
        <f aca="true" t="shared" si="50" ref="L620:P621">SUM(L628)</f>
        <v>0</v>
      </c>
      <c r="M620" s="26">
        <f t="shared" si="50"/>
        <v>0</v>
      </c>
      <c r="N620" s="60">
        <f t="shared" si="50"/>
        <v>0</v>
      </c>
      <c r="O620" s="60">
        <f t="shared" si="50"/>
        <v>0</v>
      </c>
      <c r="P620" s="26">
        <f t="shared" si="50"/>
        <v>0</v>
      </c>
      <c r="Q620" s="26"/>
      <c r="R620" s="26"/>
      <c r="S620" s="60">
        <f>SUM(S628)</f>
        <v>0</v>
      </c>
      <c r="T620" s="60">
        <f>SUM(T628)</f>
        <v>669200</v>
      </c>
      <c r="U620" s="60"/>
      <c r="V620" s="26">
        <f>SUM(R620:U620)</f>
        <v>669200</v>
      </c>
      <c r="W620" s="26">
        <f>SUM(V620,Q620)</f>
        <v>669200</v>
      </c>
      <c r="X620" s="26">
        <f>SUM(Q620/W620*100)</f>
        <v>0</v>
      </c>
      <c r="Y620" s="26">
        <f>SUM(V620/W620*100)</f>
        <v>100</v>
      </c>
      <c r="Z620" s="1"/>
    </row>
    <row r="621" spans="1:26" ht="23.25">
      <c r="A621" s="1"/>
      <c r="B621" s="86"/>
      <c r="C621" s="86"/>
      <c r="D621" s="86"/>
      <c r="E621" s="86"/>
      <c r="F621" s="86"/>
      <c r="G621" s="86"/>
      <c r="H621" s="86"/>
      <c r="I621" s="53"/>
      <c r="J621" s="58" t="s">
        <v>132</v>
      </c>
      <c r="K621" s="55"/>
      <c r="L621" s="60">
        <f t="shared" si="50"/>
        <v>0</v>
      </c>
      <c r="M621" s="26">
        <f t="shared" si="50"/>
        <v>0</v>
      </c>
      <c r="N621" s="60">
        <f t="shared" si="50"/>
        <v>0</v>
      </c>
      <c r="O621" s="60">
        <f t="shared" si="50"/>
        <v>0</v>
      </c>
      <c r="P621" s="26">
        <f t="shared" si="50"/>
        <v>0</v>
      </c>
      <c r="Q621" s="26"/>
      <c r="R621" s="26"/>
      <c r="S621" s="60">
        <f>SUM(S629)</f>
        <v>0</v>
      </c>
      <c r="T621" s="60">
        <f>SUM(T629)</f>
        <v>669200</v>
      </c>
      <c r="U621" s="60"/>
      <c r="V621" s="26">
        <f>SUM(R621:U621)</f>
        <v>669200</v>
      </c>
      <c r="W621" s="26">
        <f>SUM(V621,Q621)</f>
        <v>669200</v>
      </c>
      <c r="X621" s="26">
        <f>SUM(Q621/W621*100)</f>
        <v>0</v>
      </c>
      <c r="Y621" s="26">
        <f>SUM(V621/W621*100)</f>
        <v>100</v>
      </c>
      <c r="Z621" s="1"/>
    </row>
    <row r="622" spans="1:26" ht="23.25">
      <c r="A622" s="1"/>
      <c r="B622" s="86"/>
      <c r="C622" s="86"/>
      <c r="D622" s="86"/>
      <c r="E622" s="86"/>
      <c r="F622" s="86"/>
      <c r="G622" s="86"/>
      <c r="H622" s="86"/>
      <c r="I622" s="53"/>
      <c r="J622" s="58" t="s">
        <v>133</v>
      </c>
      <c r="K622" s="55"/>
      <c r="L622" s="60">
        <f>SUM(L638)</f>
        <v>0</v>
      </c>
      <c r="M622" s="26">
        <f>SUM(M638)</f>
        <v>0</v>
      </c>
      <c r="N622" s="60">
        <f>SUM(N638)</f>
        <v>0</v>
      </c>
      <c r="O622" s="60">
        <f>SUM(O638)</f>
        <v>0</v>
      </c>
      <c r="P622" s="26">
        <f>SUM(P638)</f>
        <v>0</v>
      </c>
      <c r="Q622" s="26"/>
      <c r="R622" s="26"/>
      <c r="S622" s="60">
        <f>SUM(S638)</f>
        <v>0</v>
      </c>
      <c r="T622" s="60">
        <f>SUM(T638)</f>
        <v>669200</v>
      </c>
      <c r="U622" s="60"/>
      <c r="V622" s="26">
        <f>SUM(R622:U622)</f>
        <v>669200</v>
      </c>
      <c r="W622" s="26">
        <f>SUM(V622,Q622)</f>
        <v>669200</v>
      </c>
      <c r="X622" s="26">
        <f>SUM(Q622/W622*100)</f>
        <v>0</v>
      </c>
      <c r="Y622" s="26">
        <f>SUM(V622/W622*100)</f>
        <v>100</v>
      </c>
      <c r="Z622" s="1"/>
    </row>
    <row r="623" spans="1:26" ht="23.25">
      <c r="A623" s="1"/>
      <c r="B623" s="86"/>
      <c r="C623" s="86"/>
      <c r="D623" s="86"/>
      <c r="E623" s="86"/>
      <c r="F623" s="86"/>
      <c r="G623" s="86"/>
      <c r="H623" s="86"/>
      <c r="I623" s="53"/>
      <c r="J623" s="54" t="s">
        <v>134</v>
      </c>
      <c r="K623" s="55"/>
      <c r="L623" s="60"/>
      <c r="M623" s="26"/>
      <c r="N623" s="60"/>
      <c r="O623" s="60"/>
      <c r="P623" s="26"/>
      <c r="Q623" s="26"/>
      <c r="R623" s="26"/>
      <c r="S623" s="60"/>
      <c r="T623" s="60">
        <f>+T622/T620*100</f>
        <v>100</v>
      </c>
      <c r="U623" s="60"/>
      <c r="V623" s="26">
        <f>+V622/V620*100</f>
        <v>100</v>
      </c>
      <c r="W623" s="26">
        <f>+W622/W620*100</f>
        <v>100</v>
      </c>
      <c r="X623" s="26"/>
      <c r="Y623" s="26"/>
      <c r="Z623" s="1"/>
    </row>
    <row r="624" spans="1:26" ht="23.25">
      <c r="A624" s="1"/>
      <c r="B624" s="86"/>
      <c r="C624" s="86"/>
      <c r="D624" s="86"/>
      <c r="E624" s="86"/>
      <c r="F624" s="86"/>
      <c r="G624" s="86"/>
      <c r="H624" s="86"/>
      <c r="I624" s="53"/>
      <c r="J624" s="54" t="s">
        <v>135</v>
      </c>
      <c r="K624" s="55"/>
      <c r="L624" s="60"/>
      <c r="M624" s="26"/>
      <c r="N624" s="60"/>
      <c r="O624" s="60"/>
      <c r="P624" s="26"/>
      <c r="Q624" s="26"/>
      <c r="R624" s="26"/>
      <c r="S624" s="60"/>
      <c r="T624" s="60">
        <f>+T622/T621*100</f>
        <v>100</v>
      </c>
      <c r="U624" s="60"/>
      <c r="V624" s="26">
        <f>+V622/V621*100</f>
        <v>100</v>
      </c>
      <c r="W624" s="26">
        <f>+W622/W621*100</f>
        <v>100</v>
      </c>
      <c r="X624" s="26"/>
      <c r="Y624" s="26"/>
      <c r="Z624" s="1"/>
    </row>
    <row r="625" spans="1:26" ht="23.25">
      <c r="A625" s="1"/>
      <c r="B625" s="85"/>
      <c r="C625" s="85"/>
      <c r="D625" s="85"/>
      <c r="E625" s="85"/>
      <c r="F625" s="85"/>
      <c r="G625" s="85"/>
      <c r="H625" s="85"/>
      <c r="I625" s="53"/>
      <c r="J625" s="54"/>
      <c r="K625" s="55"/>
      <c r="L625" s="60"/>
      <c r="M625" s="26"/>
      <c r="N625" s="60"/>
      <c r="O625" s="60"/>
      <c r="P625" s="26"/>
      <c r="Q625" s="26"/>
      <c r="R625" s="26"/>
      <c r="S625" s="60"/>
      <c r="T625" s="60"/>
      <c r="U625" s="60"/>
      <c r="V625" s="26"/>
      <c r="W625" s="26"/>
      <c r="X625" s="26"/>
      <c r="Y625" s="26"/>
      <c r="Z625" s="1"/>
    </row>
    <row r="626" spans="1:26" ht="23.25">
      <c r="A626" s="1"/>
      <c r="B626" s="85"/>
      <c r="C626" s="85"/>
      <c r="D626" s="85"/>
      <c r="E626" s="85"/>
      <c r="F626" s="85"/>
      <c r="G626" s="85"/>
      <c r="H626" s="85" t="s">
        <v>110</v>
      </c>
      <c r="I626" s="53"/>
      <c r="J626" s="54" t="s">
        <v>159</v>
      </c>
      <c r="K626" s="55"/>
      <c r="L626" s="25"/>
      <c r="M626" s="26"/>
      <c r="N626" s="27"/>
      <c r="O626" s="56"/>
      <c r="P626" s="30"/>
      <c r="Q626" s="30"/>
      <c r="R626" s="26"/>
      <c r="S626" s="27"/>
      <c r="T626" s="25"/>
      <c r="U626" s="57"/>
      <c r="V626" s="30"/>
      <c r="W626" s="30"/>
      <c r="X626" s="30"/>
      <c r="Y626" s="26"/>
      <c r="Z626" s="1"/>
    </row>
    <row r="627" spans="1:26" ht="23.25">
      <c r="A627" s="1"/>
      <c r="B627" s="85"/>
      <c r="C627" s="85"/>
      <c r="D627" s="85"/>
      <c r="E627" s="85"/>
      <c r="F627" s="85"/>
      <c r="G627" s="85"/>
      <c r="H627" s="85"/>
      <c r="I627" s="53"/>
      <c r="J627" s="58" t="s">
        <v>166</v>
      </c>
      <c r="K627" s="59"/>
      <c r="L627" s="60"/>
      <c r="M627" s="60"/>
      <c r="N627" s="60"/>
      <c r="O627" s="60"/>
      <c r="P627" s="60"/>
      <c r="Q627" s="60"/>
      <c r="R627" s="60"/>
      <c r="S627" s="60"/>
      <c r="T627" s="60"/>
      <c r="U627" s="69"/>
      <c r="V627" s="26"/>
      <c r="W627" s="26"/>
      <c r="X627" s="26"/>
      <c r="Y627" s="26"/>
      <c r="Z627" s="1"/>
    </row>
    <row r="628" spans="1:26" ht="23.25">
      <c r="A628" s="1"/>
      <c r="B628" s="85"/>
      <c r="C628" s="85"/>
      <c r="D628" s="85"/>
      <c r="E628" s="85"/>
      <c r="F628" s="85"/>
      <c r="G628" s="85"/>
      <c r="H628" s="85"/>
      <c r="I628" s="53"/>
      <c r="J628" s="58" t="s">
        <v>131</v>
      </c>
      <c r="K628" s="59"/>
      <c r="L628" s="60"/>
      <c r="M628" s="60"/>
      <c r="N628" s="60"/>
      <c r="O628" s="60"/>
      <c r="P628" s="60"/>
      <c r="Q628" s="60"/>
      <c r="R628" s="60"/>
      <c r="S628" s="60"/>
      <c r="T628" s="60">
        <v>669200</v>
      </c>
      <c r="U628" s="60"/>
      <c r="V628" s="26">
        <f>SUM(R628:U628)</f>
        <v>669200</v>
      </c>
      <c r="W628" s="26">
        <f>SUM(V628,Q628)</f>
        <v>669200</v>
      </c>
      <c r="X628" s="26">
        <f>SUM(Q628/W628*100)</f>
        <v>0</v>
      </c>
      <c r="Y628" s="26">
        <f>SUM(V628/W628*100)</f>
        <v>100</v>
      </c>
      <c r="Z628" s="1"/>
    </row>
    <row r="629" spans="1:26" ht="23.25">
      <c r="A629" s="1"/>
      <c r="B629" s="61"/>
      <c r="C629" s="61"/>
      <c r="D629" s="61"/>
      <c r="E629" s="61"/>
      <c r="F629" s="61"/>
      <c r="G629" s="61"/>
      <c r="H629" s="61"/>
      <c r="I629" s="53"/>
      <c r="J629" s="58" t="s">
        <v>132</v>
      </c>
      <c r="K629" s="55"/>
      <c r="L629" s="60"/>
      <c r="M629" s="60"/>
      <c r="N629" s="60"/>
      <c r="O629" s="60"/>
      <c r="P629" s="60"/>
      <c r="Q629" s="26"/>
      <c r="R629" s="60"/>
      <c r="S629" s="60"/>
      <c r="T629" s="60">
        <v>669200</v>
      </c>
      <c r="U629" s="60"/>
      <c r="V629" s="26">
        <f>SUM(R629:U629)</f>
        <v>669200</v>
      </c>
      <c r="W629" s="26">
        <f>SUM(V629,Q629)</f>
        <v>669200</v>
      </c>
      <c r="X629" s="26">
        <f>SUM(Q629/W629*100)</f>
        <v>0</v>
      </c>
      <c r="Y629" s="26">
        <f>SUM(V629/W629*100)</f>
        <v>100</v>
      </c>
      <c r="Z629" s="1"/>
    </row>
    <row r="630" spans="1:26" ht="23.25">
      <c r="A630" s="1"/>
      <c r="B630" s="70"/>
      <c r="C630" s="70"/>
      <c r="D630" s="70"/>
      <c r="E630" s="70"/>
      <c r="F630" s="70"/>
      <c r="G630" s="70"/>
      <c r="H630" s="70"/>
      <c r="I630" s="64"/>
      <c r="J630" s="65"/>
      <c r="K630" s="66"/>
      <c r="L630" s="67"/>
      <c r="M630" s="68"/>
      <c r="N630" s="67"/>
      <c r="O630" s="67"/>
      <c r="P630" s="68"/>
      <c r="Q630" s="68"/>
      <c r="R630" s="68"/>
      <c r="S630" s="67"/>
      <c r="T630" s="67"/>
      <c r="U630" s="67"/>
      <c r="V630" s="68"/>
      <c r="W630" s="68"/>
      <c r="X630" s="68"/>
      <c r="Y630" s="68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5"/>
      <c r="W632" s="5"/>
      <c r="X632" s="5"/>
      <c r="Y632" s="5" t="s">
        <v>174</v>
      </c>
      <c r="Z632" s="1"/>
    </row>
    <row r="633" spans="1:26" ht="23.25">
      <c r="A633" s="1"/>
      <c r="B633" s="9" t="s">
        <v>3</v>
      </c>
      <c r="C633" s="10"/>
      <c r="D633" s="10"/>
      <c r="E633" s="10"/>
      <c r="F633" s="10"/>
      <c r="G633" s="10"/>
      <c r="H633" s="11"/>
      <c r="I633" s="12"/>
      <c r="J633" s="13"/>
      <c r="K633" s="14"/>
      <c r="L633" s="15" t="s">
        <v>4</v>
      </c>
      <c r="M633" s="15"/>
      <c r="N633" s="15"/>
      <c r="O633" s="15"/>
      <c r="P633" s="15"/>
      <c r="Q633" s="15"/>
      <c r="R633" s="16" t="s">
        <v>5</v>
      </c>
      <c r="S633" s="15"/>
      <c r="T633" s="15"/>
      <c r="U633" s="15"/>
      <c r="V633" s="17"/>
      <c r="W633" s="15" t="s">
        <v>6</v>
      </c>
      <c r="X633" s="15"/>
      <c r="Y633" s="18"/>
      <c r="Z633" s="1"/>
    </row>
    <row r="634" spans="1:26" ht="23.25">
      <c r="A634" s="1"/>
      <c r="B634" s="19" t="s">
        <v>7</v>
      </c>
      <c r="C634" s="20"/>
      <c r="D634" s="20"/>
      <c r="E634" s="20"/>
      <c r="F634" s="20"/>
      <c r="G634" s="20"/>
      <c r="H634" s="21"/>
      <c r="I634" s="22"/>
      <c r="J634" s="23"/>
      <c r="K634" s="24"/>
      <c r="L634" s="25"/>
      <c r="M634" s="26"/>
      <c r="N634" s="27"/>
      <c r="O634" s="28" t="s">
        <v>8</v>
      </c>
      <c r="P634" s="29"/>
      <c r="Q634" s="30"/>
      <c r="R634" s="31" t="s">
        <v>8</v>
      </c>
      <c r="S634" s="32" t="s">
        <v>9</v>
      </c>
      <c r="T634" s="25"/>
      <c r="U634" s="33" t="s">
        <v>10</v>
      </c>
      <c r="V634" s="30"/>
      <c r="W634" s="30"/>
      <c r="X634" s="34" t="s">
        <v>11</v>
      </c>
      <c r="Y634" s="35"/>
      <c r="Z634" s="1"/>
    </row>
    <row r="635" spans="1:26" ht="23.25">
      <c r="A635" s="1"/>
      <c r="B635" s="36"/>
      <c r="C635" s="37"/>
      <c r="D635" s="37"/>
      <c r="E635" s="37"/>
      <c r="F635" s="38"/>
      <c r="G635" s="37"/>
      <c r="H635" s="36"/>
      <c r="I635" s="22"/>
      <c r="J635" s="2" t="s">
        <v>12</v>
      </c>
      <c r="K635" s="24"/>
      <c r="L635" s="39" t="s">
        <v>13</v>
      </c>
      <c r="M635" s="40" t="s">
        <v>14</v>
      </c>
      <c r="N635" s="32" t="s">
        <v>13</v>
      </c>
      <c r="O635" s="39" t="s">
        <v>15</v>
      </c>
      <c r="P635" s="29" t="s">
        <v>16</v>
      </c>
      <c r="Q635" s="26"/>
      <c r="R635" s="41" t="s">
        <v>15</v>
      </c>
      <c r="S635" s="40" t="s">
        <v>17</v>
      </c>
      <c r="T635" s="39" t="s">
        <v>18</v>
      </c>
      <c r="U635" s="33" t="s">
        <v>19</v>
      </c>
      <c r="V635" s="30"/>
      <c r="W635" s="30"/>
      <c r="X635" s="30"/>
      <c r="Y635" s="40"/>
      <c r="Z635" s="1"/>
    </row>
    <row r="636" spans="1:26" ht="23.25">
      <c r="A636" s="1"/>
      <c r="B636" s="36" t="s">
        <v>20</v>
      </c>
      <c r="C636" s="36" t="s">
        <v>21</v>
      </c>
      <c r="D636" s="36" t="s">
        <v>22</v>
      </c>
      <c r="E636" s="36" t="s">
        <v>23</v>
      </c>
      <c r="F636" s="36" t="s">
        <v>24</v>
      </c>
      <c r="G636" s="36" t="s">
        <v>25</v>
      </c>
      <c r="H636" s="36" t="s">
        <v>26</v>
      </c>
      <c r="I636" s="22"/>
      <c r="J636" s="42"/>
      <c r="K636" s="24"/>
      <c r="L636" s="39" t="s">
        <v>27</v>
      </c>
      <c r="M636" s="40" t="s">
        <v>28</v>
      </c>
      <c r="N636" s="32" t="s">
        <v>29</v>
      </c>
      <c r="O636" s="39" t="s">
        <v>30</v>
      </c>
      <c r="P636" s="29" t="s">
        <v>31</v>
      </c>
      <c r="Q636" s="40" t="s">
        <v>32</v>
      </c>
      <c r="R636" s="41" t="s">
        <v>30</v>
      </c>
      <c r="S636" s="40" t="s">
        <v>33</v>
      </c>
      <c r="T636" s="39" t="s">
        <v>34</v>
      </c>
      <c r="U636" s="33" t="s">
        <v>35</v>
      </c>
      <c r="V636" s="29" t="s">
        <v>32</v>
      </c>
      <c r="W636" s="29" t="s">
        <v>36</v>
      </c>
      <c r="X636" s="29" t="s">
        <v>37</v>
      </c>
      <c r="Y636" s="40" t="s">
        <v>38</v>
      </c>
      <c r="Z636" s="1"/>
    </row>
    <row r="637" spans="1:26" ht="23.25">
      <c r="A637" s="1"/>
      <c r="B637" s="43"/>
      <c r="C637" s="43"/>
      <c r="D637" s="43"/>
      <c r="E637" s="43"/>
      <c r="F637" s="43"/>
      <c r="G637" s="43"/>
      <c r="H637" s="43"/>
      <c r="I637" s="44"/>
      <c r="J637" s="45"/>
      <c r="K637" s="46"/>
      <c r="L637" s="47"/>
      <c r="M637" s="48"/>
      <c r="N637" s="49"/>
      <c r="O637" s="47"/>
      <c r="P637" s="50"/>
      <c r="Q637" s="50"/>
      <c r="R637" s="48"/>
      <c r="S637" s="48"/>
      <c r="T637" s="47"/>
      <c r="U637" s="51"/>
      <c r="V637" s="50"/>
      <c r="W637" s="50"/>
      <c r="X637" s="50"/>
      <c r="Y637" s="48"/>
      <c r="Z637" s="1"/>
    </row>
    <row r="638" spans="1:26" ht="23.25">
      <c r="A638" s="1"/>
      <c r="B638" s="85" t="s">
        <v>46</v>
      </c>
      <c r="C638" s="85"/>
      <c r="D638" s="85"/>
      <c r="E638" s="85" t="s">
        <v>128</v>
      </c>
      <c r="F638" s="85" t="s">
        <v>106</v>
      </c>
      <c r="G638" s="85" t="s">
        <v>129</v>
      </c>
      <c r="H638" s="85" t="s">
        <v>110</v>
      </c>
      <c r="I638" s="53"/>
      <c r="J638" s="58" t="s">
        <v>133</v>
      </c>
      <c r="K638" s="55"/>
      <c r="L638" s="60"/>
      <c r="M638" s="26"/>
      <c r="N638" s="60"/>
      <c r="O638" s="60"/>
      <c r="P638" s="26"/>
      <c r="Q638" s="26"/>
      <c r="R638" s="26"/>
      <c r="S638" s="60"/>
      <c r="T638" s="60">
        <v>669200</v>
      </c>
      <c r="U638" s="60"/>
      <c r="V638" s="26">
        <f>SUM(R638:U638)</f>
        <v>669200</v>
      </c>
      <c r="W638" s="26">
        <f>SUM(V638,Q638)</f>
        <v>669200</v>
      </c>
      <c r="X638" s="26">
        <f>SUM(Q638/W638*100)</f>
        <v>0</v>
      </c>
      <c r="Y638" s="26">
        <f>SUM(V638/W638*100)</f>
        <v>100</v>
      </c>
      <c r="Z638" s="1"/>
    </row>
    <row r="639" spans="1:26" ht="23.25">
      <c r="A639" s="1"/>
      <c r="B639" s="52"/>
      <c r="C639" s="52"/>
      <c r="D639" s="52"/>
      <c r="E639" s="52"/>
      <c r="F639" s="52"/>
      <c r="G639" s="52"/>
      <c r="H639" s="52"/>
      <c r="I639" s="53"/>
      <c r="J639" s="54" t="s">
        <v>134</v>
      </c>
      <c r="K639" s="55"/>
      <c r="L639" s="60"/>
      <c r="M639" s="26"/>
      <c r="N639" s="60"/>
      <c r="O639" s="60"/>
      <c r="P639" s="26"/>
      <c r="Q639" s="26"/>
      <c r="R639" s="26"/>
      <c r="S639" s="60"/>
      <c r="T639" s="60">
        <f>+T638/T628*100</f>
        <v>100</v>
      </c>
      <c r="U639" s="60"/>
      <c r="V639" s="26">
        <f>+V638/V628*100</f>
        <v>100</v>
      </c>
      <c r="W639" s="26">
        <f>+W638/W628*100</f>
        <v>100</v>
      </c>
      <c r="X639" s="26"/>
      <c r="Y639" s="26"/>
      <c r="Z639" s="1"/>
    </row>
    <row r="640" spans="1:26" ht="23.25">
      <c r="A640" s="1"/>
      <c r="B640" s="52"/>
      <c r="C640" s="52"/>
      <c r="D640" s="52"/>
      <c r="E640" s="52"/>
      <c r="F640" s="52"/>
      <c r="G640" s="52"/>
      <c r="H640" s="52"/>
      <c r="I640" s="53"/>
      <c r="J640" s="54" t="s">
        <v>135</v>
      </c>
      <c r="K640" s="55"/>
      <c r="L640" s="60"/>
      <c r="M640" s="26"/>
      <c r="N640" s="60"/>
      <c r="O640" s="60"/>
      <c r="P640" s="26"/>
      <c r="Q640" s="26"/>
      <c r="R640" s="26"/>
      <c r="S640" s="60"/>
      <c r="T640" s="60">
        <f>+T638/T629*100</f>
        <v>100</v>
      </c>
      <c r="U640" s="60"/>
      <c r="V640" s="26">
        <f>+V638/V629*100</f>
        <v>100</v>
      </c>
      <c r="W640" s="26">
        <f>+W638/W629*100</f>
        <v>100</v>
      </c>
      <c r="X640" s="26"/>
      <c r="Y640" s="26"/>
      <c r="Z640" s="1"/>
    </row>
    <row r="641" spans="1:26" ht="23.25">
      <c r="A641" s="1"/>
      <c r="B641" s="52"/>
      <c r="C641" s="52"/>
      <c r="D641" s="52"/>
      <c r="E641" s="52"/>
      <c r="F641" s="52"/>
      <c r="G641" s="52"/>
      <c r="H641" s="52"/>
      <c r="I641" s="53"/>
      <c r="J641" s="54"/>
      <c r="K641" s="55"/>
      <c r="L641" s="60"/>
      <c r="M641" s="26"/>
      <c r="N641" s="60"/>
      <c r="O641" s="60"/>
      <c r="P641" s="26"/>
      <c r="Q641" s="26"/>
      <c r="R641" s="26"/>
      <c r="S641" s="60"/>
      <c r="T641" s="60"/>
      <c r="U641" s="60"/>
      <c r="V641" s="26"/>
      <c r="W641" s="26"/>
      <c r="X641" s="26"/>
      <c r="Y641" s="26"/>
      <c r="Z641" s="1"/>
    </row>
    <row r="642" spans="1:26" ht="23.25">
      <c r="A642" s="1"/>
      <c r="B642" s="52"/>
      <c r="C642" s="52"/>
      <c r="D642" s="52"/>
      <c r="E642" s="52"/>
      <c r="F642" s="52"/>
      <c r="G642" s="52"/>
      <c r="H642" s="52"/>
      <c r="I642" s="53"/>
      <c r="J642" s="54"/>
      <c r="K642" s="55"/>
      <c r="L642" s="60"/>
      <c r="M642" s="26"/>
      <c r="N642" s="60"/>
      <c r="O642" s="60"/>
      <c r="P642" s="26"/>
      <c r="Q642" s="26"/>
      <c r="R642" s="26"/>
      <c r="S642" s="60"/>
      <c r="T642" s="60"/>
      <c r="U642" s="60"/>
      <c r="V642" s="26"/>
      <c r="W642" s="26"/>
      <c r="X642" s="26"/>
      <c r="Y642" s="26"/>
      <c r="Z642" s="1"/>
    </row>
    <row r="643" spans="1:26" ht="23.25">
      <c r="A643" s="1"/>
      <c r="B643" s="52"/>
      <c r="C643" s="52"/>
      <c r="D643" s="52"/>
      <c r="E643" s="52"/>
      <c r="F643" s="52"/>
      <c r="G643" s="52"/>
      <c r="H643" s="52"/>
      <c r="I643" s="53"/>
      <c r="J643" s="54"/>
      <c r="K643" s="55"/>
      <c r="L643" s="60"/>
      <c r="M643" s="26"/>
      <c r="N643" s="60"/>
      <c r="O643" s="60"/>
      <c r="P643" s="26"/>
      <c r="Q643" s="26"/>
      <c r="R643" s="26"/>
      <c r="S643" s="60"/>
      <c r="T643" s="60"/>
      <c r="U643" s="60"/>
      <c r="V643" s="26"/>
      <c r="W643" s="26"/>
      <c r="X643" s="26"/>
      <c r="Y643" s="26"/>
      <c r="Z643" s="1"/>
    </row>
    <row r="644" spans="1:26" ht="23.25">
      <c r="A644" s="1"/>
      <c r="B644" s="52"/>
      <c r="C644" s="52"/>
      <c r="D644" s="52"/>
      <c r="E644" s="52"/>
      <c r="F644" s="52"/>
      <c r="G644" s="52"/>
      <c r="H644" s="52"/>
      <c r="I644" s="53"/>
      <c r="J644" s="54"/>
      <c r="K644" s="55"/>
      <c r="L644" s="60"/>
      <c r="M644" s="26"/>
      <c r="N644" s="60"/>
      <c r="O644" s="60"/>
      <c r="P644" s="26"/>
      <c r="Q644" s="26"/>
      <c r="R644" s="26"/>
      <c r="S644" s="60"/>
      <c r="T644" s="60"/>
      <c r="U644" s="60"/>
      <c r="V644" s="26"/>
      <c r="W644" s="26"/>
      <c r="X644" s="26"/>
      <c r="Y644" s="26"/>
      <c r="Z644" s="1"/>
    </row>
    <row r="645" spans="1:26" ht="23.25">
      <c r="A645" s="1"/>
      <c r="B645" s="52"/>
      <c r="C645" s="52"/>
      <c r="D645" s="52"/>
      <c r="E645" s="52"/>
      <c r="F645" s="52"/>
      <c r="G645" s="52"/>
      <c r="H645" s="52"/>
      <c r="I645" s="53"/>
      <c r="J645" s="54"/>
      <c r="K645" s="55"/>
      <c r="L645" s="60"/>
      <c r="M645" s="26"/>
      <c r="N645" s="60"/>
      <c r="O645" s="60"/>
      <c r="P645" s="26"/>
      <c r="Q645" s="26"/>
      <c r="R645" s="26"/>
      <c r="S645" s="60"/>
      <c r="T645" s="60"/>
      <c r="U645" s="60"/>
      <c r="V645" s="26"/>
      <c r="W645" s="26"/>
      <c r="X645" s="26"/>
      <c r="Y645" s="26"/>
      <c r="Z645" s="1"/>
    </row>
    <row r="646" spans="1:26" ht="23.25">
      <c r="A646" s="1"/>
      <c r="B646" s="52"/>
      <c r="C646" s="52"/>
      <c r="D646" s="52"/>
      <c r="E646" s="52"/>
      <c r="F646" s="52"/>
      <c r="G646" s="52"/>
      <c r="H646" s="52"/>
      <c r="I646" s="53"/>
      <c r="J646" s="54"/>
      <c r="K646" s="55"/>
      <c r="L646" s="60"/>
      <c r="M646" s="26"/>
      <c r="N646" s="60"/>
      <c r="O646" s="60"/>
      <c r="P646" s="26"/>
      <c r="Q646" s="26"/>
      <c r="R646" s="26"/>
      <c r="S646" s="60"/>
      <c r="T646" s="60"/>
      <c r="U646" s="60"/>
      <c r="V646" s="26"/>
      <c r="W646" s="26"/>
      <c r="X646" s="26"/>
      <c r="Y646" s="26"/>
      <c r="Z646" s="1"/>
    </row>
    <row r="647" spans="1:26" ht="23.25">
      <c r="A647" s="1"/>
      <c r="B647" s="52"/>
      <c r="C647" s="52"/>
      <c r="D647" s="52"/>
      <c r="E647" s="52"/>
      <c r="F647" s="52"/>
      <c r="G647" s="52"/>
      <c r="H647" s="52"/>
      <c r="I647" s="53"/>
      <c r="J647" s="54"/>
      <c r="K647" s="55"/>
      <c r="L647" s="60"/>
      <c r="M647" s="26"/>
      <c r="N647" s="60"/>
      <c r="O647" s="60"/>
      <c r="P647" s="26"/>
      <c r="Q647" s="26"/>
      <c r="R647" s="26"/>
      <c r="S647" s="60"/>
      <c r="T647" s="60"/>
      <c r="U647" s="60"/>
      <c r="V647" s="26"/>
      <c r="W647" s="26"/>
      <c r="X647" s="26"/>
      <c r="Y647" s="26"/>
      <c r="Z647" s="1"/>
    </row>
    <row r="648" spans="1:26" ht="23.25">
      <c r="A648" s="1"/>
      <c r="B648" s="52"/>
      <c r="C648" s="52"/>
      <c r="D648" s="52"/>
      <c r="E648" s="52"/>
      <c r="F648" s="52"/>
      <c r="G648" s="52"/>
      <c r="H648" s="52"/>
      <c r="I648" s="53"/>
      <c r="J648" s="54"/>
      <c r="K648" s="55"/>
      <c r="L648" s="60"/>
      <c r="M648" s="26"/>
      <c r="N648" s="60"/>
      <c r="O648" s="60"/>
      <c r="P648" s="26"/>
      <c r="Q648" s="26"/>
      <c r="R648" s="26"/>
      <c r="S648" s="60"/>
      <c r="T648" s="60"/>
      <c r="U648" s="60"/>
      <c r="V648" s="26"/>
      <c r="W648" s="26"/>
      <c r="X648" s="26"/>
      <c r="Y648" s="26"/>
      <c r="Z648" s="1"/>
    </row>
    <row r="649" spans="1:26" ht="23.25">
      <c r="A649" s="1"/>
      <c r="B649" s="52"/>
      <c r="C649" s="52"/>
      <c r="D649" s="52"/>
      <c r="E649" s="52"/>
      <c r="F649" s="52"/>
      <c r="G649" s="52"/>
      <c r="H649" s="52"/>
      <c r="I649" s="53"/>
      <c r="J649" s="54"/>
      <c r="K649" s="55"/>
      <c r="L649" s="60"/>
      <c r="M649" s="26"/>
      <c r="N649" s="60"/>
      <c r="O649" s="60"/>
      <c r="P649" s="26"/>
      <c r="Q649" s="26"/>
      <c r="R649" s="26"/>
      <c r="S649" s="60"/>
      <c r="T649" s="60"/>
      <c r="U649" s="60"/>
      <c r="V649" s="26"/>
      <c r="W649" s="26"/>
      <c r="X649" s="26"/>
      <c r="Y649" s="26"/>
      <c r="Z649" s="1"/>
    </row>
    <row r="650" spans="1:26" ht="23.25">
      <c r="A650" s="1"/>
      <c r="B650" s="52"/>
      <c r="C650" s="52"/>
      <c r="D650" s="52"/>
      <c r="E650" s="52"/>
      <c r="F650" s="52"/>
      <c r="G650" s="52"/>
      <c r="H650" s="52"/>
      <c r="I650" s="53"/>
      <c r="J650" s="54"/>
      <c r="K650" s="55"/>
      <c r="L650" s="60"/>
      <c r="M650" s="26"/>
      <c r="N650" s="60"/>
      <c r="O650" s="60"/>
      <c r="P650" s="26"/>
      <c r="Q650" s="26"/>
      <c r="R650" s="26"/>
      <c r="S650" s="60"/>
      <c r="T650" s="60"/>
      <c r="U650" s="60"/>
      <c r="V650" s="26"/>
      <c r="W650" s="26"/>
      <c r="X650" s="26"/>
      <c r="Y650" s="26"/>
      <c r="Z650" s="1"/>
    </row>
    <row r="651" spans="1:26" ht="23.25">
      <c r="A651" s="1"/>
      <c r="B651" s="52"/>
      <c r="C651" s="52"/>
      <c r="D651" s="52"/>
      <c r="E651" s="52"/>
      <c r="F651" s="52"/>
      <c r="G651" s="52"/>
      <c r="H651" s="52"/>
      <c r="I651" s="53"/>
      <c r="J651" s="54"/>
      <c r="K651" s="55"/>
      <c r="L651" s="60"/>
      <c r="M651" s="26"/>
      <c r="N651" s="60"/>
      <c r="O651" s="60"/>
      <c r="P651" s="26"/>
      <c r="Q651" s="26"/>
      <c r="R651" s="26"/>
      <c r="S651" s="60"/>
      <c r="T651" s="60"/>
      <c r="U651" s="60"/>
      <c r="V651" s="26"/>
      <c r="W651" s="26"/>
      <c r="X651" s="26"/>
      <c r="Y651" s="26"/>
      <c r="Z651" s="1"/>
    </row>
    <row r="652" spans="1:26" ht="23.25">
      <c r="A652" s="1"/>
      <c r="B652" s="52"/>
      <c r="C652" s="52"/>
      <c r="D652" s="52"/>
      <c r="E652" s="52"/>
      <c r="F652" s="52"/>
      <c r="G652" s="52"/>
      <c r="H652" s="52"/>
      <c r="I652" s="53"/>
      <c r="J652" s="54"/>
      <c r="K652" s="55"/>
      <c r="L652" s="60"/>
      <c r="M652" s="26"/>
      <c r="N652" s="60"/>
      <c r="O652" s="60"/>
      <c r="P652" s="26"/>
      <c r="Q652" s="26"/>
      <c r="R652" s="26"/>
      <c r="S652" s="60"/>
      <c r="T652" s="60"/>
      <c r="U652" s="60"/>
      <c r="V652" s="26"/>
      <c r="W652" s="26"/>
      <c r="X652" s="26"/>
      <c r="Y652" s="26"/>
      <c r="Z652" s="1"/>
    </row>
    <row r="653" spans="1:26" ht="23.25">
      <c r="A653" s="1"/>
      <c r="B653" s="61"/>
      <c r="C653" s="62"/>
      <c r="D653" s="62"/>
      <c r="E653" s="62"/>
      <c r="F653" s="62"/>
      <c r="G653" s="62"/>
      <c r="H653" s="62"/>
      <c r="I653" s="54"/>
      <c r="J653" s="54"/>
      <c r="K653" s="55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1"/>
    </row>
    <row r="654" spans="1:26" ht="23.25">
      <c r="A654" s="1"/>
      <c r="B654" s="52"/>
      <c r="C654" s="52"/>
      <c r="D654" s="52"/>
      <c r="E654" s="52"/>
      <c r="F654" s="52"/>
      <c r="G654" s="52"/>
      <c r="H654" s="52"/>
      <c r="I654" s="53"/>
      <c r="J654" s="54"/>
      <c r="K654" s="55"/>
      <c r="L654" s="60"/>
      <c r="M654" s="26"/>
      <c r="N654" s="60"/>
      <c r="O654" s="60"/>
      <c r="P654" s="26"/>
      <c r="Q654" s="26"/>
      <c r="R654" s="26"/>
      <c r="S654" s="60"/>
      <c r="T654" s="60"/>
      <c r="U654" s="60"/>
      <c r="V654" s="26"/>
      <c r="W654" s="26"/>
      <c r="X654" s="26"/>
      <c r="Y654" s="26"/>
      <c r="Z654" s="1"/>
    </row>
    <row r="655" spans="1:26" ht="23.25">
      <c r="A655" s="1"/>
      <c r="B655" s="52"/>
      <c r="C655" s="52"/>
      <c r="D655" s="52"/>
      <c r="E655" s="52"/>
      <c r="F655" s="52"/>
      <c r="G655" s="52"/>
      <c r="H655" s="52"/>
      <c r="I655" s="53"/>
      <c r="J655" s="54"/>
      <c r="K655" s="55"/>
      <c r="L655" s="60"/>
      <c r="M655" s="26"/>
      <c r="N655" s="60"/>
      <c r="O655" s="60"/>
      <c r="P655" s="26"/>
      <c r="Q655" s="26"/>
      <c r="R655" s="26"/>
      <c r="S655" s="60"/>
      <c r="T655" s="60"/>
      <c r="U655" s="60"/>
      <c r="V655" s="26"/>
      <c r="W655" s="26"/>
      <c r="X655" s="26"/>
      <c r="Y655" s="26"/>
      <c r="Z655" s="1"/>
    </row>
    <row r="656" spans="1:26" ht="23.25">
      <c r="A656" s="1"/>
      <c r="B656" s="52"/>
      <c r="C656" s="52"/>
      <c r="D656" s="52"/>
      <c r="E656" s="52"/>
      <c r="F656" s="52"/>
      <c r="G656" s="52"/>
      <c r="H656" s="52"/>
      <c r="I656" s="53"/>
      <c r="J656" s="54"/>
      <c r="K656" s="55"/>
      <c r="L656" s="60"/>
      <c r="M656" s="26"/>
      <c r="N656" s="60"/>
      <c r="O656" s="60"/>
      <c r="P656" s="26"/>
      <c r="Q656" s="26"/>
      <c r="R656" s="26"/>
      <c r="S656" s="60"/>
      <c r="T656" s="60"/>
      <c r="U656" s="60"/>
      <c r="V656" s="26"/>
      <c r="W656" s="26"/>
      <c r="X656" s="26"/>
      <c r="Y656" s="26"/>
      <c r="Z656" s="1"/>
    </row>
    <row r="657" spans="1:26" ht="23.25">
      <c r="A657" s="1"/>
      <c r="B657" s="52"/>
      <c r="C657" s="52"/>
      <c r="D657" s="52"/>
      <c r="E657" s="52"/>
      <c r="F657" s="52"/>
      <c r="G657" s="52"/>
      <c r="H657" s="52"/>
      <c r="I657" s="53"/>
      <c r="J657" s="54"/>
      <c r="K657" s="55"/>
      <c r="L657" s="60"/>
      <c r="M657" s="26"/>
      <c r="N657" s="60"/>
      <c r="O657" s="60"/>
      <c r="P657" s="26"/>
      <c r="Q657" s="26"/>
      <c r="R657" s="26"/>
      <c r="S657" s="60"/>
      <c r="T657" s="60"/>
      <c r="U657" s="60"/>
      <c r="V657" s="26"/>
      <c r="W657" s="26"/>
      <c r="X657" s="26"/>
      <c r="Y657" s="26"/>
      <c r="Z657" s="1"/>
    </row>
    <row r="658" spans="1:26" ht="23.25">
      <c r="A658" s="1"/>
      <c r="B658" s="52"/>
      <c r="C658" s="52"/>
      <c r="D658" s="52"/>
      <c r="E658" s="52"/>
      <c r="F658" s="52"/>
      <c r="G658" s="52"/>
      <c r="H658" s="52"/>
      <c r="I658" s="53"/>
      <c r="J658" s="54"/>
      <c r="K658" s="55"/>
      <c r="L658" s="60"/>
      <c r="M658" s="26"/>
      <c r="N658" s="60"/>
      <c r="O658" s="60"/>
      <c r="P658" s="26"/>
      <c r="Q658" s="26"/>
      <c r="R658" s="26"/>
      <c r="S658" s="60"/>
      <c r="T658" s="60"/>
      <c r="U658" s="60"/>
      <c r="V658" s="26"/>
      <c r="W658" s="26"/>
      <c r="X658" s="26"/>
      <c r="Y658" s="26"/>
      <c r="Z658" s="1"/>
    </row>
    <row r="659" spans="1:26" ht="23.25">
      <c r="A659" s="1"/>
      <c r="B659" s="52"/>
      <c r="C659" s="52"/>
      <c r="D659" s="52"/>
      <c r="E659" s="52"/>
      <c r="F659" s="52"/>
      <c r="G659" s="52"/>
      <c r="H659" s="52"/>
      <c r="I659" s="53"/>
      <c r="J659" s="54"/>
      <c r="K659" s="55"/>
      <c r="L659" s="60"/>
      <c r="M659" s="26"/>
      <c r="N659" s="60"/>
      <c r="O659" s="60"/>
      <c r="P659" s="26"/>
      <c r="Q659" s="26"/>
      <c r="R659" s="26"/>
      <c r="S659" s="60"/>
      <c r="T659" s="60"/>
      <c r="U659" s="60"/>
      <c r="V659" s="26"/>
      <c r="W659" s="26"/>
      <c r="X659" s="26"/>
      <c r="Y659" s="26"/>
      <c r="Z659" s="1"/>
    </row>
    <row r="660" spans="1:26" ht="23.25">
      <c r="A660" s="1"/>
      <c r="B660" s="52"/>
      <c r="C660" s="52"/>
      <c r="D660" s="52"/>
      <c r="E660" s="52"/>
      <c r="F660" s="52"/>
      <c r="G660" s="52"/>
      <c r="H660" s="52"/>
      <c r="I660" s="53"/>
      <c r="J660" s="54"/>
      <c r="K660" s="55"/>
      <c r="L660" s="60"/>
      <c r="M660" s="26"/>
      <c r="N660" s="60"/>
      <c r="O660" s="60"/>
      <c r="P660" s="26"/>
      <c r="Q660" s="26"/>
      <c r="R660" s="26"/>
      <c r="S660" s="60"/>
      <c r="T660" s="60"/>
      <c r="U660" s="60"/>
      <c r="V660" s="26"/>
      <c r="W660" s="26"/>
      <c r="X660" s="26"/>
      <c r="Y660" s="26"/>
      <c r="Z660" s="1"/>
    </row>
    <row r="661" spans="1:26" ht="23.25">
      <c r="A661" s="1"/>
      <c r="B661" s="52"/>
      <c r="C661" s="52"/>
      <c r="D661" s="52"/>
      <c r="E661" s="52"/>
      <c r="F661" s="52"/>
      <c r="G661" s="52"/>
      <c r="H661" s="52"/>
      <c r="I661" s="53"/>
      <c r="J661" s="54"/>
      <c r="K661" s="55"/>
      <c r="L661" s="60"/>
      <c r="M661" s="26"/>
      <c r="N661" s="60"/>
      <c r="O661" s="60"/>
      <c r="P661" s="26"/>
      <c r="Q661" s="26"/>
      <c r="R661" s="26"/>
      <c r="S661" s="60"/>
      <c r="T661" s="60"/>
      <c r="U661" s="60"/>
      <c r="V661" s="26"/>
      <c r="W661" s="26"/>
      <c r="X661" s="26"/>
      <c r="Y661" s="26"/>
      <c r="Z661" s="1"/>
    </row>
    <row r="662" spans="1:26" ht="23.25">
      <c r="A662" s="1"/>
      <c r="B662" s="61"/>
      <c r="C662" s="62"/>
      <c r="D662" s="62"/>
      <c r="E662" s="62"/>
      <c r="F662" s="62"/>
      <c r="G662" s="62"/>
      <c r="H662" s="62"/>
      <c r="I662" s="54"/>
      <c r="J662" s="54"/>
      <c r="K662" s="55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1"/>
    </row>
    <row r="663" spans="1:26" ht="23.25">
      <c r="A663" s="1"/>
      <c r="B663" s="52"/>
      <c r="C663" s="52"/>
      <c r="D663" s="52"/>
      <c r="E663" s="52"/>
      <c r="F663" s="52"/>
      <c r="G663" s="52"/>
      <c r="H663" s="52"/>
      <c r="I663" s="53"/>
      <c r="J663" s="54"/>
      <c r="K663" s="55"/>
      <c r="L663" s="60"/>
      <c r="M663" s="26"/>
      <c r="N663" s="60"/>
      <c r="O663" s="60"/>
      <c r="P663" s="26"/>
      <c r="Q663" s="26"/>
      <c r="R663" s="26"/>
      <c r="S663" s="60"/>
      <c r="T663" s="60"/>
      <c r="U663" s="60"/>
      <c r="V663" s="26"/>
      <c r="W663" s="26"/>
      <c r="X663" s="26"/>
      <c r="Y663" s="26"/>
      <c r="Z663" s="1"/>
    </row>
    <row r="664" spans="1:26" ht="23.25">
      <c r="A664" s="1"/>
      <c r="B664" s="52"/>
      <c r="C664" s="52"/>
      <c r="D664" s="52"/>
      <c r="E664" s="52"/>
      <c r="F664" s="52"/>
      <c r="G664" s="52"/>
      <c r="H664" s="52"/>
      <c r="I664" s="53"/>
      <c r="J664" s="54"/>
      <c r="K664" s="55"/>
      <c r="L664" s="60"/>
      <c r="M664" s="26"/>
      <c r="N664" s="60"/>
      <c r="O664" s="60"/>
      <c r="P664" s="26"/>
      <c r="Q664" s="26"/>
      <c r="R664" s="26"/>
      <c r="S664" s="60"/>
      <c r="T664" s="60"/>
      <c r="U664" s="60"/>
      <c r="V664" s="26"/>
      <c r="W664" s="26"/>
      <c r="X664" s="26"/>
      <c r="Y664" s="26"/>
      <c r="Z664" s="1"/>
    </row>
    <row r="665" spans="1:26" ht="23.25">
      <c r="A665" s="1"/>
      <c r="B665" s="52"/>
      <c r="C665" s="52"/>
      <c r="D665" s="52"/>
      <c r="E665" s="52"/>
      <c r="F665" s="52"/>
      <c r="G665" s="52"/>
      <c r="H665" s="52"/>
      <c r="I665" s="53"/>
      <c r="J665" s="54"/>
      <c r="K665" s="55"/>
      <c r="L665" s="60"/>
      <c r="M665" s="26"/>
      <c r="N665" s="60"/>
      <c r="O665" s="60"/>
      <c r="P665" s="26"/>
      <c r="Q665" s="26"/>
      <c r="R665" s="26"/>
      <c r="S665" s="60"/>
      <c r="T665" s="60"/>
      <c r="U665" s="60"/>
      <c r="V665" s="26"/>
      <c r="W665" s="26"/>
      <c r="X665" s="26"/>
      <c r="Y665" s="26"/>
      <c r="Z665" s="1"/>
    </row>
    <row r="666" spans="1:26" ht="23.25">
      <c r="A666" s="1"/>
      <c r="B666" s="52"/>
      <c r="C666" s="52"/>
      <c r="D666" s="52"/>
      <c r="E666" s="52"/>
      <c r="F666" s="52"/>
      <c r="G666" s="52"/>
      <c r="H666" s="52"/>
      <c r="I666" s="53"/>
      <c r="J666" s="54"/>
      <c r="K666" s="55"/>
      <c r="L666" s="60"/>
      <c r="M666" s="26"/>
      <c r="N666" s="60"/>
      <c r="O666" s="60"/>
      <c r="P666" s="26"/>
      <c r="Q666" s="26"/>
      <c r="R666" s="26"/>
      <c r="S666" s="60"/>
      <c r="T666" s="60"/>
      <c r="U666" s="60"/>
      <c r="V666" s="26"/>
      <c r="W666" s="26"/>
      <c r="X666" s="26"/>
      <c r="Y666" s="26"/>
      <c r="Z666" s="1"/>
    </row>
    <row r="667" spans="1:26" ht="23.25">
      <c r="A667" s="1"/>
      <c r="B667" s="61"/>
      <c r="C667" s="61"/>
      <c r="D667" s="61"/>
      <c r="E667" s="61"/>
      <c r="F667" s="61"/>
      <c r="G667" s="61"/>
      <c r="H667" s="61"/>
      <c r="I667" s="53"/>
      <c r="J667" s="54"/>
      <c r="K667" s="55"/>
      <c r="L667" s="60"/>
      <c r="M667" s="26"/>
      <c r="N667" s="60"/>
      <c r="O667" s="60"/>
      <c r="P667" s="26"/>
      <c r="Q667" s="26"/>
      <c r="R667" s="26"/>
      <c r="S667" s="60"/>
      <c r="T667" s="60"/>
      <c r="U667" s="60"/>
      <c r="V667" s="26"/>
      <c r="W667" s="26"/>
      <c r="X667" s="26"/>
      <c r="Y667" s="26"/>
      <c r="Z667" s="1"/>
    </row>
    <row r="668" spans="1:26" ht="23.25">
      <c r="A668" s="1"/>
      <c r="B668" s="61"/>
      <c r="C668" s="62"/>
      <c r="D668" s="62"/>
      <c r="E668" s="62"/>
      <c r="F668" s="62"/>
      <c r="G668" s="62"/>
      <c r="H668" s="62"/>
      <c r="I668" s="54"/>
      <c r="J668" s="54" t="s">
        <v>136</v>
      </c>
      <c r="K668" s="55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1"/>
    </row>
    <row r="669" spans="1:26" ht="23.25">
      <c r="A669" s="1"/>
      <c r="B669" s="61"/>
      <c r="C669" s="61"/>
      <c r="D669" s="61"/>
      <c r="E669" s="61"/>
      <c r="F669" s="61"/>
      <c r="G669" s="61"/>
      <c r="H669" s="61"/>
      <c r="I669" s="53"/>
      <c r="J669" s="54" t="s">
        <v>137</v>
      </c>
      <c r="K669" s="55"/>
      <c r="L669" s="60"/>
      <c r="M669" s="26"/>
      <c r="N669" s="60"/>
      <c r="O669" s="60"/>
      <c r="P669" s="26"/>
      <c r="Q669" s="26"/>
      <c r="R669" s="26"/>
      <c r="S669" s="60"/>
      <c r="T669" s="60"/>
      <c r="U669" s="60"/>
      <c r="V669" s="26"/>
      <c r="W669" s="26"/>
      <c r="X669" s="26"/>
      <c r="Y669" s="26"/>
      <c r="Z669" s="1"/>
    </row>
    <row r="670" spans="1:26" ht="23.25">
      <c r="A670" s="1"/>
      <c r="B670" s="61"/>
      <c r="C670" s="61"/>
      <c r="D670" s="61"/>
      <c r="E670" s="61"/>
      <c r="F670" s="61"/>
      <c r="G670" s="61"/>
      <c r="H670" s="61"/>
      <c r="I670" s="53"/>
      <c r="J670" s="54" t="s">
        <v>173</v>
      </c>
      <c r="K670" s="55"/>
      <c r="L670" s="60"/>
      <c r="M670" s="26"/>
      <c r="N670" s="60"/>
      <c r="O670" s="60"/>
      <c r="P670" s="26"/>
      <c r="Q670" s="26"/>
      <c r="R670" s="26"/>
      <c r="S670" s="60"/>
      <c r="T670" s="60"/>
      <c r="U670" s="60"/>
      <c r="V670" s="26"/>
      <c r="W670" s="26"/>
      <c r="X670" s="26"/>
      <c r="Y670" s="26"/>
      <c r="Z670" s="1"/>
    </row>
    <row r="671" spans="1:26" ht="23.25">
      <c r="A671" s="1"/>
      <c r="B671" s="61"/>
      <c r="C671" s="61"/>
      <c r="D671" s="61"/>
      <c r="E671" s="61"/>
      <c r="F671" s="61"/>
      <c r="G671" s="61"/>
      <c r="H671" s="61"/>
      <c r="I671" s="53"/>
      <c r="J671" s="54"/>
      <c r="K671" s="55"/>
      <c r="L671" s="60"/>
      <c r="M671" s="26"/>
      <c r="N671" s="60"/>
      <c r="O671" s="60"/>
      <c r="P671" s="26"/>
      <c r="Q671" s="26"/>
      <c r="R671" s="26"/>
      <c r="S671" s="60"/>
      <c r="T671" s="60"/>
      <c r="U671" s="60"/>
      <c r="V671" s="26"/>
      <c r="W671" s="26"/>
      <c r="X671" s="26"/>
      <c r="Y671" s="26"/>
      <c r="Z671" s="1"/>
    </row>
    <row r="672" spans="1:26" ht="23.25">
      <c r="A672" s="1"/>
      <c r="B672" s="61"/>
      <c r="C672" s="61"/>
      <c r="D672" s="61"/>
      <c r="E672" s="61"/>
      <c r="F672" s="61"/>
      <c r="G672" s="61"/>
      <c r="H672" s="61"/>
      <c r="I672" s="53"/>
      <c r="J672" s="54"/>
      <c r="K672" s="55"/>
      <c r="L672" s="60"/>
      <c r="M672" s="26"/>
      <c r="N672" s="60"/>
      <c r="O672" s="60"/>
      <c r="P672" s="26"/>
      <c r="Q672" s="26"/>
      <c r="R672" s="26"/>
      <c r="S672" s="60"/>
      <c r="T672" s="60"/>
      <c r="U672" s="60"/>
      <c r="V672" s="26"/>
      <c r="W672" s="26"/>
      <c r="X672" s="26"/>
      <c r="Y672" s="26"/>
      <c r="Z672" s="1"/>
    </row>
    <row r="673" spans="1:26" ht="23.25">
      <c r="A673" s="1"/>
      <c r="B673" s="61"/>
      <c r="C673" s="61"/>
      <c r="D673" s="61"/>
      <c r="E673" s="61"/>
      <c r="F673" s="61"/>
      <c r="G673" s="61"/>
      <c r="H673" s="61"/>
      <c r="I673" s="53"/>
      <c r="J673" s="54"/>
      <c r="K673" s="55"/>
      <c r="L673" s="60"/>
      <c r="M673" s="26"/>
      <c r="N673" s="60"/>
      <c r="O673" s="60"/>
      <c r="P673" s="26"/>
      <c r="Q673" s="26"/>
      <c r="R673" s="26"/>
      <c r="S673" s="60"/>
      <c r="T673" s="60"/>
      <c r="U673" s="60"/>
      <c r="V673" s="26"/>
      <c r="W673" s="26"/>
      <c r="X673" s="26"/>
      <c r="Y673" s="26"/>
      <c r="Z673" s="1"/>
    </row>
    <row r="674" spans="1:26" ht="23.25">
      <c r="A674" s="1"/>
      <c r="B674" s="61"/>
      <c r="C674" s="61"/>
      <c r="D674" s="61"/>
      <c r="E674" s="61"/>
      <c r="F674" s="61"/>
      <c r="G674" s="61"/>
      <c r="H674" s="61"/>
      <c r="I674" s="53"/>
      <c r="J674" s="54"/>
      <c r="K674" s="55"/>
      <c r="L674" s="60"/>
      <c r="M674" s="26"/>
      <c r="N674" s="60"/>
      <c r="O674" s="60"/>
      <c r="P674" s="26"/>
      <c r="Q674" s="26"/>
      <c r="R674" s="26"/>
      <c r="S674" s="60"/>
      <c r="T674" s="60"/>
      <c r="U674" s="60"/>
      <c r="V674" s="26"/>
      <c r="W674" s="26"/>
      <c r="X674" s="26"/>
      <c r="Y674" s="26"/>
      <c r="Z674" s="1"/>
    </row>
    <row r="675" spans="1:26" ht="23.25">
      <c r="A675" s="1"/>
      <c r="B675" s="70"/>
      <c r="C675" s="70"/>
      <c r="D675" s="70"/>
      <c r="E675" s="70"/>
      <c r="F675" s="70"/>
      <c r="G675" s="70"/>
      <c r="H675" s="70"/>
      <c r="I675" s="64"/>
      <c r="J675" s="65"/>
      <c r="K675" s="66"/>
      <c r="L675" s="67"/>
      <c r="M675" s="68"/>
      <c r="N675" s="67"/>
      <c r="O675" s="67"/>
      <c r="P675" s="68"/>
      <c r="Q675" s="68"/>
      <c r="R675" s="68"/>
      <c r="S675" s="67"/>
      <c r="T675" s="67"/>
      <c r="U675" s="67"/>
      <c r="V675" s="68"/>
      <c r="W675" s="68"/>
      <c r="X675" s="68"/>
      <c r="Y675" s="68"/>
      <c r="Z675" s="1"/>
    </row>
    <row r="676" spans="1:26" ht="23.25">
      <c r="A676" s="71"/>
      <c r="B676" s="71"/>
      <c r="C676" s="71"/>
      <c r="D676" s="71"/>
      <c r="E676" s="71"/>
      <c r="F676" s="71"/>
      <c r="G676" s="71"/>
      <c r="H676" s="72"/>
      <c r="I676" s="71"/>
      <c r="J676" s="71"/>
      <c r="K676" s="71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71"/>
    </row>
    <row r="721" spans="1:26" ht="23.25">
      <c r="A721" t="s">
        <v>41</v>
      </c>
      <c r="Z721" t="s">
        <v>41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  <c r="Y65491" s="1"/>
      <c r="Z65491" s="1"/>
    </row>
    <row r="65492" spans="1:26" ht="23.25">
      <c r="A65492" s="1"/>
      <c r="B65492" s="1" t="s">
        <v>39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1"/>
      <c r="V65492" s="5"/>
      <c r="W65492" s="5"/>
      <c r="X65492" s="5"/>
      <c r="Y65492" s="5" t="s">
        <v>40</v>
      </c>
      <c r="Z65492" s="1"/>
    </row>
    <row r="65493" spans="1:26" ht="23.25">
      <c r="A65493" s="1"/>
      <c r="B65493" s="9" t="s">
        <v>3</v>
      </c>
      <c r="C65493" s="10"/>
      <c r="D65493" s="10"/>
      <c r="E65493" s="10"/>
      <c r="F65493" s="10"/>
      <c r="G65493" s="10"/>
      <c r="H65493" s="11"/>
      <c r="I65493" s="12"/>
      <c r="J65493" s="13"/>
      <c r="K65493" s="14"/>
      <c r="L65493" s="15" t="s">
        <v>4</v>
      </c>
      <c r="M65493" s="15"/>
      <c r="N65493" s="15"/>
      <c r="O65493" s="15"/>
      <c r="P65493" s="15"/>
      <c r="Q65493" s="15"/>
      <c r="R65493" s="16" t="s">
        <v>5</v>
      </c>
      <c r="S65493" s="15"/>
      <c r="T65493" s="15"/>
      <c r="U65493" s="15"/>
      <c r="V65493" s="17"/>
      <c r="W65493" s="15" t="s">
        <v>6</v>
      </c>
      <c r="X65493" s="15"/>
      <c r="Y65493" s="18"/>
      <c r="Z65493" s="1"/>
    </row>
    <row r="65494" spans="1:26" ht="23.25">
      <c r="A65494" s="1"/>
      <c r="B65494" s="19" t="s">
        <v>7</v>
      </c>
      <c r="C65494" s="20"/>
      <c r="D65494" s="20"/>
      <c r="E65494" s="20"/>
      <c r="F65494" s="20"/>
      <c r="G65494" s="20"/>
      <c r="H65494" s="21"/>
      <c r="I65494" s="22"/>
      <c r="J65494" s="23"/>
      <c r="K65494" s="24"/>
      <c r="L65494" s="25"/>
      <c r="M65494" s="26"/>
      <c r="N65494" s="27"/>
      <c r="O65494" s="28" t="s">
        <v>8</v>
      </c>
      <c r="P65494" s="29"/>
      <c r="Q65494" s="30"/>
      <c r="R65494" s="31" t="s">
        <v>8</v>
      </c>
      <c r="S65494" s="32" t="s">
        <v>9</v>
      </c>
      <c r="T65494" s="25"/>
      <c r="U65494" s="33" t="s">
        <v>10</v>
      </c>
      <c r="V65494" s="30"/>
      <c r="W65494" s="30"/>
      <c r="X65494" s="34" t="s">
        <v>11</v>
      </c>
      <c r="Y65494" s="35"/>
      <c r="Z65494" s="1"/>
    </row>
    <row r="65495" spans="1:26" ht="23.25">
      <c r="A65495" s="1"/>
      <c r="B65495" s="36"/>
      <c r="C65495" s="37"/>
      <c r="D65495" s="37"/>
      <c r="E65495" s="37"/>
      <c r="F65495" s="38"/>
      <c r="G65495" s="37"/>
      <c r="H65495" s="36"/>
      <c r="I65495" s="22"/>
      <c r="J65495" s="2" t="s">
        <v>12</v>
      </c>
      <c r="K65495" s="24"/>
      <c r="L65495" s="39" t="s">
        <v>13</v>
      </c>
      <c r="M65495" s="40" t="s">
        <v>14</v>
      </c>
      <c r="N65495" s="32" t="s">
        <v>13</v>
      </c>
      <c r="O65495" s="39" t="s">
        <v>15</v>
      </c>
      <c r="P65495" s="29" t="s">
        <v>16</v>
      </c>
      <c r="Q65495" s="26"/>
      <c r="R65495" s="41" t="s">
        <v>15</v>
      </c>
      <c r="S65495" s="40" t="s">
        <v>17</v>
      </c>
      <c r="T65495" s="39" t="s">
        <v>18</v>
      </c>
      <c r="U65495" s="33" t="s">
        <v>19</v>
      </c>
      <c r="V65495" s="30"/>
      <c r="W65495" s="30"/>
      <c r="X65495" s="30"/>
      <c r="Y65495" s="40"/>
      <c r="Z65495" s="1"/>
    </row>
    <row r="65496" spans="1:26" ht="23.25">
      <c r="A65496" s="1"/>
      <c r="B65496" s="36" t="s">
        <v>20</v>
      </c>
      <c r="C65496" s="36" t="s">
        <v>21</v>
      </c>
      <c r="D65496" s="36" t="s">
        <v>22</v>
      </c>
      <c r="E65496" s="36" t="s">
        <v>23</v>
      </c>
      <c r="F65496" s="36" t="s">
        <v>24</v>
      </c>
      <c r="G65496" s="36" t="s">
        <v>25</v>
      </c>
      <c r="H65496" s="36" t="s">
        <v>26</v>
      </c>
      <c r="I65496" s="22"/>
      <c r="J65496" s="42"/>
      <c r="K65496" s="24"/>
      <c r="L65496" s="39" t="s">
        <v>27</v>
      </c>
      <c r="M65496" s="40" t="s">
        <v>28</v>
      </c>
      <c r="N65496" s="32" t="s">
        <v>29</v>
      </c>
      <c r="O65496" s="39" t="s">
        <v>30</v>
      </c>
      <c r="P65496" s="29" t="s">
        <v>31</v>
      </c>
      <c r="Q65496" s="40" t="s">
        <v>32</v>
      </c>
      <c r="R65496" s="41" t="s">
        <v>30</v>
      </c>
      <c r="S65496" s="40" t="s">
        <v>33</v>
      </c>
      <c r="T65496" s="39" t="s">
        <v>34</v>
      </c>
      <c r="U65496" s="33" t="s">
        <v>35</v>
      </c>
      <c r="V65496" s="29" t="s">
        <v>32</v>
      </c>
      <c r="W65496" s="29" t="s">
        <v>36</v>
      </c>
      <c r="X65496" s="29" t="s">
        <v>37</v>
      </c>
      <c r="Y65496" s="40" t="s">
        <v>38</v>
      </c>
      <c r="Z65496" s="1"/>
    </row>
    <row r="65497" spans="1:26" ht="23.25">
      <c r="A65497" s="1"/>
      <c r="B65497" s="43"/>
      <c r="C65497" s="43"/>
      <c r="D65497" s="43"/>
      <c r="E65497" s="43"/>
      <c r="F65497" s="43"/>
      <c r="G65497" s="43"/>
      <c r="H65497" s="43"/>
      <c r="I65497" s="44"/>
      <c r="J65497" s="45"/>
      <c r="K65497" s="46"/>
      <c r="L65497" s="47"/>
      <c r="M65497" s="48"/>
      <c r="N65497" s="49"/>
      <c r="O65497" s="47"/>
      <c r="P65497" s="50"/>
      <c r="Q65497" s="50"/>
      <c r="R65497" s="48"/>
      <c r="S65497" s="48"/>
      <c r="T65497" s="47"/>
      <c r="U65497" s="51"/>
      <c r="V65497" s="50"/>
      <c r="W65497" s="50"/>
      <c r="X65497" s="50"/>
      <c r="Y65497" s="48"/>
      <c r="Z65497" s="1"/>
    </row>
    <row r="65498" spans="1:26" ht="23.25">
      <c r="A65498" s="1"/>
      <c r="B65498" s="52"/>
      <c r="C65498" s="52"/>
      <c r="D65498" s="52"/>
      <c r="E65498" s="52"/>
      <c r="F65498" s="52"/>
      <c r="G65498" s="52"/>
      <c r="H65498" s="52"/>
      <c r="I65498" s="53"/>
      <c r="J65498" s="54"/>
      <c r="K65498" s="55"/>
      <c r="L65498" s="25"/>
      <c r="M65498" s="26"/>
      <c r="N65498" s="27"/>
      <c r="O65498" s="56"/>
      <c r="P65498" s="30"/>
      <c r="Q65498" s="30"/>
      <c r="R65498" s="26"/>
      <c r="S65498" s="27"/>
      <c r="T65498" s="25"/>
      <c r="U65498" s="57"/>
      <c r="V65498" s="30"/>
      <c r="W65498" s="30"/>
      <c r="X65498" s="30"/>
      <c r="Y65498" s="26"/>
      <c r="Z65498" s="1"/>
    </row>
    <row r="65499" spans="1:26" ht="23.25">
      <c r="A65499" s="1"/>
      <c r="B65499" s="52"/>
      <c r="C65499" s="52"/>
      <c r="D65499" s="52"/>
      <c r="E65499" s="52"/>
      <c r="F65499" s="52"/>
      <c r="G65499" s="52"/>
      <c r="H65499" s="52"/>
      <c r="I65499" s="53"/>
      <c r="J65499" s="58"/>
      <c r="K65499" s="59"/>
      <c r="L65499" s="60"/>
      <c r="M65499" s="60"/>
      <c r="N65499" s="60"/>
      <c r="O65499" s="60"/>
      <c r="P65499" s="60"/>
      <c r="Q65499" s="60"/>
      <c r="R65499" s="60"/>
      <c r="S65499" s="60"/>
      <c r="T65499" s="60"/>
      <c r="U65499" s="69"/>
      <c r="V65499" s="26"/>
      <c r="W65499" s="26"/>
      <c r="X65499" s="26"/>
      <c r="Y65499" s="26"/>
      <c r="Z65499" s="1"/>
    </row>
    <row r="65500" spans="1:26" ht="23.25">
      <c r="A65500" s="1"/>
      <c r="B65500" s="52"/>
      <c r="C65500" s="52"/>
      <c r="D65500" s="52"/>
      <c r="E65500" s="52"/>
      <c r="F65500" s="52"/>
      <c r="G65500" s="52"/>
      <c r="H65500" s="52"/>
      <c r="I65500" s="53"/>
      <c r="J65500" s="58"/>
      <c r="K65500" s="59"/>
      <c r="L65500" s="60"/>
      <c r="M65500" s="60"/>
      <c r="N65500" s="60"/>
      <c r="O65500" s="60"/>
      <c r="P65500" s="60"/>
      <c r="Q65500" s="60"/>
      <c r="R65500" s="60"/>
      <c r="S65500" s="60"/>
      <c r="T65500" s="60"/>
      <c r="U65500" s="60"/>
      <c r="V65500" s="26"/>
      <c r="W65500" s="26"/>
      <c r="X65500" s="26"/>
      <c r="Y65500" s="26"/>
      <c r="Z65500" s="1"/>
    </row>
    <row r="65501" spans="1:26" ht="23.25">
      <c r="A65501" s="1"/>
      <c r="B65501" s="52"/>
      <c r="C65501" s="52"/>
      <c r="D65501" s="52"/>
      <c r="E65501" s="52"/>
      <c r="F65501" s="52"/>
      <c r="G65501" s="52"/>
      <c r="H65501" s="52"/>
      <c r="I65501" s="53"/>
      <c r="J65501" s="54"/>
      <c r="K65501" s="55"/>
      <c r="L65501" s="60"/>
      <c r="M65501" s="60"/>
      <c r="N65501" s="60"/>
      <c r="O65501" s="60"/>
      <c r="P65501" s="60"/>
      <c r="Q65501" s="26"/>
      <c r="R65501" s="60"/>
      <c r="S65501" s="60"/>
      <c r="T65501" s="60"/>
      <c r="U65501" s="60"/>
      <c r="V65501" s="26"/>
      <c r="W65501" s="26"/>
      <c r="X65501" s="26"/>
      <c r="Y65501" s="26"/>
      <c r="Z65501" s="1"/>
    </row>
    <row r="65502" spans="1:26" ht="23.25">
      <c r="A65502" s="1"/>
      <c r="B65502" s="52"/>
      <c r="C65502" s="52"/>
      <c r="D65502" s="52"/>
      <c r="E65502" s="52"/>
      <c r="F65502" s="52"/>
      <c r="G65502" s="52"/>
      <c r="H65502" s="52"/>
      <c r="I65502" s="53"/>
      <c r="J65502" s="54"/>
      <c r="K65502" s="55"/>
      <c r="L65502" s="60"/>
      <c r="M65502" s="26"/>
      <c r="N65502" s="60"/>
      <c r="O65502" s="60"/>
      <c r="P65502" s="26"/>
      <c r="Q65502" s="26"/>
      <c r="R65502" s="26"/>
      <c r="S65502" s="60"/>
      <c r="T65502" s="60"/>
      <c r="U65502" s="60"/>
      <c r="V65502" s="26"/>
      <c r="W65502" s="26"/>
      <c r="X65502" s="26"/>
      <c r="Y65502" s="26"/>
      <c r="Z65502" s="1"/>
    </row>
    <row r="65503" spans="1:26" ht="23.25">
      <c r="A65503" s="1"/>
      <c r="B65503" s="52"/>
      <c r="C65503" s="52"/>
      <c r="D65503" s="52"/>
      <c r="E65503" s="52"/>
      <c r="F65503" s="52"/>
      <c r="G65503" s="52"/>
      <c r="H65503" s="52"/>
      <c r="I65503" s="53"/>
      <c r="J65503" s="54"/>
      <c r="K65503" s="55"/>
      <c r="L65503" s="60"/>
      <c r="M65503" s="26"/>
      <c r="N65503" s="60"/>
      <c r="O65503" s="60"/>
      <c r="P65503" s="26"/>
      <c r="Q65503" s="26"/>
      <c r="R65503" s="26"/>
      <c r="S65503" s="60"/>
      <c r="T65503" s="60"/>
      <c r="U65503" s="60"/>
      <c r="V65503" s="26"/>
      <c r="W65503" s="26"/>
      <c r="X65503" s="26"/>
      <c r="Y65503" s="26"/>
      <c r="Z65503" s="1"/>
    </row>
    <row r="65504" spans="1:26" ht="23.25">
      <c r="A65504" s="1"/>
      <c r="B65504" s="52"/>
      <c r="C65504" s="52"/>
      <c r="D65504" s="52"/>
      <c r="E65504" s="52"/>
      <c r="F65504" s="52"/>
      <c r="G65504" s="52"/>
      <c r="H65504" s="52"/>
      <c r="I65504" s="53"/>
      <c r="J65504" s="54"/>
      <c r="K65504" s="55"/>
      <c r="L65504" s="60"/>
      <c r="M65504" s="26"/>
      <c r="N65504" s="60"/>
      <c r="O65504" s="60"/>
      <c r="P65504" s="26"/>
      <c r="Q65504" s="26"/>
      <c r="R65504" s="26"/>
      <c r="S65504" s="60"/>
      <c r="T65504" s="60"/>
      <c r="U65504" s="60"/>
      <c r="V65504" s="26"/>
      <c r="W65504" s="26"/>
      <c r="X65504" s="26"/>
      <c r="Y65504" s="26"/>
      <c r="Z65504" s="1"/>
    </row>
    <row r="65505" spans="1:26" ht="23.25">
      <c r="A65505" s="1"/>
      <c r="B65505" s="52"/>
      <c r="C65505" s="52"/>
      <c r="D65505" s="52"/>
      <c r="E65505" s="52"/>
      <c r="F65505" s="52"/>
      <c r="G65505" s="52"/>
      <c r="H65505" s="52"/>
      <c r="I65505" s="53"/>
      <c r="J65505" s="54"/>
      <c r="K65505" s="55"/>
      <c r="L65505" s="60"/>
      <c r="M65505" s="26"/>
      <c r="N65505" s="60"/>
      <c r="O65505" s="60"/>
      <c r="P65505" s="26"/>
      <c r="Q65505" s="26"/>
      <c r="R65505" s="26"/>
      <c r="S65505" s="60"/>
      <c r="T65505" s="60"/>
      <c r="U65505" s="60"/>
      <c r="V65505" s="26"/>
      <c r="W65505" s="26"/>
      <c r="X65505" s="26"/>
      <c r="Y65505" s="26"/>
      <c r="Z65505" s="1"/>
    </row>
    <row r="65506" spans="1:26" ht="23.25">
      <c r="A65506" s="1"/>
      <c r="B65506" s="52"/>
      <c r="C65506" s="52"/>
      <c r="D65506" s="52"/>
      <c r="E65506" s="52"/>
      <c r="F65506" s="52"/>
      <c r="G65506" s="52"/>
      <c r="H65506" s="52"/>
      <c r="I65506" s="53"/>
      <c r="J65506" s="54"/>
      <c r="K65506" s="55"/>
      <c r="L65506" s="60"/>
      <c r="M65506" s="26"/>
      <c r="N65506" s="60"/>
      <c r="O65506" s="60"/>
      <c r="P65506" s="26"/>
      <c r="Q65506" s="26"/>
      <c r="R65506" s="26"/>
      <c r="S65506" s="60"/>
      <c r="T65506" s="60"/>
      <c r="U65506" s="60"/>
      <c r="V65506" s="26"/>
      <c r="W65506" s="26"/>
      <c r="X65506" s="26"/>
      <c r="Y65506" s="26"/>
      <c r="Z65506" s="1"/>
    </row>
    <row r="65507" spans="1:26" ht="23.25">
      <c r="A65507" s="1"/>
      <c r="B65507" s="52"/>
      <c r="C65507" s="52"/>
      <c r="D65507" s="52"/>
      <c r="E65507" s="52"/>
      <c r="F65507" s="52"/>
      <c r="G65507" s="52"/>
      <c r="H65507" s="52"/>
      <c r="I65507" s="53"/>
      <c r="J65507" s="54"/>
      <c r="K65507" s="55"/>
      <c r="L65507" s="60"/>
      <c r="M65507" s="26"/>
      <c r="N65507" s="60"/>
      <c r="O65507" s="60"/>
      <c r="P65507" s="26"/>
      <c r="Q65507" s="26"/>
      <c r="R65507" s="26"/>
      <c r="S65507" s="60"/>
      <c r="T65507" s="60"/>
      <c r="U65507" s="60"/>
      <c r="V65507" s="26"/>
      <c r="W65507" s="26"/>
      <c r="X65507" s="26"/>
      <c r="Y65507" s="26"/>
      <c r="Z65507" s="1"/>
    </row>
    <row r="65508" spans="1:26" ht="23.25">
      <c r="A65508" s="1"/>
      <c r="B65508" s="52"/>
      <c r="C65508" s="52"/>
      <c r="D65508" s="52"/>
      <c r="E65508" s="52"/>
      <c r="F65508" s="52"/>
      <c r="G65508" s="52"/>
      <c r="H65508" s="52"/>
      <c r="I65508" s="53"/>
      <c r="J65508" s="54"/>
      <c r="K65508" s="55"/>
      <c r="L65508" s="60"/>
      <c r="M65508" s="26"/>
      <c r="N65508" s="60"/>
      <c r="O65508" s="60"/>
      <c r="P65508" s="26"/>
      <c r="Q65508" s="26"/>
      <c r="R65508" s="26"/>
      <c r="S65508" s="60"/>
      <c r="T65508" s="60"/>
      <c r="U65508" s="60"/>
      <c r="V65508" s="26"/>
      <c r="W65508" s="26"/>
      <c r="X65508" s="26"/>
      <c r="Y65508" s="26"/>
      <c r="Z65508" s="1"/>
    </row>
    <row r="65509" spans="1:26" ht="23.25">
      <c r="A65509" s="1"/>
      <c r="B65509" s="52"/>
      <c r="C65509" s="52"/>
      <c r="D65509" s="52"/>
      <c r="E65509" s="52"/>
      <c r="F65509" s="52"/>
      <c r="G65509" s="52"/>
      <c r="H65509" s="52"/>
      <c r="I65509" s="53"/>
      <c r="J65509" s="54"/>
      <c r="K65509" s="55"/>
      <c r="L65509" s="60"/>
      <c r="M65509" s="26"/>
      <c r="N65509" s="60"/>
      <c r="O65509" s="60"/>
      <c r="P65509" s="26"/>
      <c r="Q65509" s="26"/>
      <c r="R65509" s="26"/>
      <c r="S65509" s="60"/>
      <c r="T65509" s="60"/>
      <c r="U65509" s="60"/>
      <c r="V65509" s="26"/>
      <c r="W65509" s="26"/>
      <c r="X65509" s="26"/>
      <c r="Y65509" s="26"/>
      <c r="Z65509" s="1"/>
    </row>
    <row r="65510" spans="1:26" ht="23.25">
      <c r="A65510" s="1"/>
      <c r="B65510" s="52"/>
      <c r="C65510" s="52"/>
      <c r="D65510" s="52"/>
      <c r="E65510" s="52"/>
      <c r="F65510" s="52"/>
      <c r="G65510" s="52"/>
      <c r="H65510" s="52"/>
      <c r="I65510" s="53"/>
      <c r="J65510" s="54"/>
      <c r="K65510" s="55"/>
      <c r="L65510" s="60"/>
      <c r="M65510" s="26"/>
      <c r="N65510" s="60"/>
      <c r="O65510" s="60"/>
      <c r="P65510" s="26"/>
      <c r="Q65510" s="26"/>
      <c r="R65510" s="26"/>
      <c r="S65510" s="60"/>
      <c r="T65510" s="60"/>
      <c r="U65510" s="60"/>
      <c r="V65510" s="26"/>
      <c r="W65510" s="26"/>
      <c r="X65510" s="26"/>
      <c r="Y65510" s="26"/>
      <c r="Z65510" s="1"/>
    </row>
    <row r="65511" spans="1:26" ht="23.25">
      <c r="A65511" s="1"/>
      <c r="B65511" s="52"/>
      <c r="C65511" s="52"/>
      <c r="D65511" s="52"/>
      <c r="E65511" s="52"/>
      <c r="F65511" s="52"/>
      <c r="G65511" s="52"/>
      <c r="H65511" s="52"/>
      <c r="I65511" s="53"/>
      <c r="J65511" s="54"/>
      <c r="K65511" s="55"/>
      <c r="L65511" s="60"/>
      <c r="M65511" s="26"/>
      <c r="N65511" s="60"/>
      <c r="O65511" s="60"/>
      <c r="P65511" s="26"/>
      <c r="Q65511" s="26"/>
      <c r="R65511" s="26"/>
      <c r="S65511" s="60"/>
      <c r="T65511" s="60"/>
      <c r="U65511" s="60"/>
      <c r="V65511" s="26"/>
      <c r="W65511" s="26"/>
      <c r="X65511" s="26"/>
      <c r="Y65511" s="26"/>
      <c r="Z65511" s="1"/>
    </row>
    <row r="65512" spans="1:26" ht="23.25">
      <c r="A65512" s="1"/>
      <c r="B65512" s="52"/>
      <c r="C65512" s="52"/>
      <c r="D65512" s="52"/>
      <c r="E65512" s="52"/>
      <c r="F65512" s="52"/>
      <c r="G65512" s="52"/>
      <c r="H65512" s="52"/>
      <c r="I65512" s="53"/>
      <c r="J65512" s="54"/>
      <c r="K65512" s="55"/>
      <c r="L65512" s="60"/>
      <c r="M65512" s="26"/>
      <c r="N65512" s="60"/>
      <c r="O65512" s="60"/>
      <c r="P65512" s="26"/>
      <c r="Q65512" s="26"/>
      <c r="R65512" s="26"/>
      <c r="S65512" s="60"/>
      <c r="T65512" s="60"/>
      <c r="U65512" s="60"/>
      <c r="V65512" s="26"/>
      <c r="W65512" s="26"/>
      <c r="X65512" s="26"/>
      <c r="Y65512" s="26"/>
      <c r="Z65512" s="1"/>
    </row>
    <row r="65513" spans="1:26" ht="23.25">
      <c r="A65513" s="1"/>
      <c r="B65513" s="61"/>
      <c r="C65513" s="62"/>
      <c r="D65513" s="62"/>
      <c r="E65513" s="62"/>
      <c r="F65513" s="62"/>
      <c r="G65513" s="62"/>
      <c r="H65513" s="62"/>
      <c r="I65513" s="54"/>
      <c r="J65513" s="54"/>
      <c r="K65513" s="55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1"/>
    </row>
    <row r="65514" spans="1:26" ht="23.25">
      <c r="A65514" s="1"/>
      <c r="B65514" s="52"/>
      <c r="C65514" s="52"/>
      <c r="D65514" s="52"/>
      <c r="E65514" s="52"/>
      <c r="F65514" s="52"/>
      <c r="G65514" s="52"/>
      <c r="H65514" s="52"/>
      <c r="I65514" s="53"/>
      <c r="J65514" s="54"/>
      <c r="K65514" s="55"/>
      <c r="L65514" s="60"/>
      <c r="M65514" s="26"/>
      <c r="N65514" s="60"/>
      <c r="O65514" s="60"/>
      <c r="P65514" s="26"/>
      <c r="Q65514" s="26"/>
      <c r="R65514" s="26"/>
      <c r="S65514" s="60"/>
      <c r="T65514" s="60"/>
      <c r="U65514" s="60"/>
      <c r="V65514" s="26"/>
      <c r="W65514" s="26"/>
      <c r="X65514" s="26"/>
      <c r="Y65514" s="26"/>
      <c r="Z65514" s="1"/>
    </row>
    <row r="65515" spans="1:26" ht="23.25">
      <c r="A65515" s="1"/>
      <c r="B65515" s="52"/>
      <c r="C65515" s="52"/>
      <c r="D65515" s="52"/>
      <c r="E65515" s="52"/>
      <c r="F65515" s="52"/>
      <c r="G65515" s="52"/>
      <c r="H65515" s="52"/>
      <c r="I65515" s="53"/>
      <c r="J65515" s="54"/>
      <c r="K65515" s="55"/>
      <c r="L65515" s="60"/>
      <c r="M65515" s="26"/>
      <c r="N65515" s="60"/>
      <c r="O65515" s="60"/>
      <c r="P65515" s="26"/>
      <c r="Q65515" s="26"/>
      <c r="R65515" s="26"/>
      <c r="S65515" s="60"/>
      <c r="T65515" s="60"/>
      <c r="U65515" s="60"/>
      <c r="V65515" s="26"/>
      <c r="W65515" s="26"/>
      <c r="X65515" s="26"/>
      <c r="Y65515" s="26"/>
      <c r="Z65515" s="1"/>
    </row>
    <row r="65516" spans="1:26" ht="23.25">
      <c r="A65516" s="1"/>
      <c r="B65516" s="52"/>
      <c r="C65516" s="52"/>
      <c r="D65516" s="52"/>
      <c r="E65516" s="52"/>
      <c r="F65516" s="52"/>
      <c r="G65516" s="52"/>
      <c r="H65516" s="52"/>
      <c r="I65516" s="53"/>
      <c r="J65516" s="54"/>
      <c r="K65516" s="55"/>
      <c r="L65516" s="60"/>
      <c r="M65516" s="26"/>
      <c r="N65516" s="60"/>
      <c r="O65516" s="60"/>
      <c r="P65516" s="26"/>
      <c r="Q65516" s="26"/>
      <c r="R65516" s="26"/>
      <c r="S65516" s="60"/>
      <c r="T65516" s="60"/>
      <c r="U65516" s="60"/>
      <c r="V65516" s="26"/>
      <c r="W65516" s="26"/>
      <c r="X65516" s="26"/>
      <c r="Y65516" s="26"/>
      <c r="Z65516" s="1"/>
    </row>
    <row r="65517" spans="1:26" ht="23.25">
      <c r="A65517" s="1"/>
      <c r="B65517" s="52"/>
      <c r="C65517" s="52"/>
      <c r="D65517" s="52"/>
      <c r="E65517" s="52"/>
      <c r="F65517" s="52"/>
      <c r="G65517" s="52"/>
      <c r="H65517" s="52"/>
      <c r="I65517" s="53"/>
      <c r="J65517" s="54"/>
      <c r="K65517" s="55"/>
      <c r="L65517" s="60"/>
      <c r="M65517" s="26"/>
      <c r="N65517" s="60"/>
      <c r="O65517" s="60"/>
      <c r="P65517" s="26"/>
      <c r="Q65517" s="26"/>
      <c r="R65517" s="26"/>
      <c r="S65517" s="60"/>
      <c r="T65517" s="60"/>
      <c r="U65517" s="60"/>
      <c r="V65517" s="26"/>
      <c r="W65517" s="26"/>
      <c r="X65517" s="26"/>
      <c r="Y65517" s="26"/>
      <c r="Z65517" s="1"/>
    </row>
    <row r="65518" spans="1:26" ht="23.25">
      <c r="A65518" s="1"/>
      <c r="B65518" s="52"/>
      <c r="C65518" s="52"/>
      <c r="D65518" s="52"/>
      <c r="E65518" s="52"/>
      <c r="F65518" s="52"/>
      <c r="G65518" s="52"/>
      <c r="H65518" s="52"/>
      <c r="I65518" s="53"/>
      <c r="J65518" s="54"/>
      <c r="K65518" s="55"/>
      <c r="L65518" s="60"/>
      <c r="M65518" s="26"/>
      <c r="N65518" s="60"/>
      <c r="O65518" s="60"/>
      <c r="P65518" s="26"/>
      <c r="Q65518" s="26"/>
      <c r="R65518" s="26"/>
      <c r="S65518" s="60"/>
      <c r="T65518" s="60"/>
      <c r="U65518" s="60"/>
      <c r="V65518" s="26"/>
      <c r="W65518" s="26"/>
      <c r="X65518" s="26"/>
      <c r="Y65518" s="26"/>
      <c r="Z65518" s="1"/>
    </row>
    <row r="65519" spans="1:26" ht="23.25">
      <c r="A65519" s="1"/>
      <c r="B65519" s="52"/>
      <c r="C65519" s="52"/>
      <c r="D65519" s="52"/>
      <c r="E65519" s="52"/>
      <c r="F65519" s="52"/>
      <c r="G65519" s="52"/>
      <c r="H65519" s="52"/>
      <c r="I65519" s="53"/>
      <c r="J65519" s="54"/>
      <c r="K65519" s="55"/>
      <c r="L65519" s="60"/>
      <c r="M65519" s="26"/>
      <c r="N65519" s="60"/>
      <c r="O65519" s="60"/>
      <c r="P65519" s="26"/>
      <c r="Q65519" s="26"/>
      <c r="R65519" s="26"/>
      <c r="S65519" s="60"/>
      <c r="T65519" s="60"/>
      <c r="U65519" s="60"/>
      <c r="V65519" s="26"/>
      <c r="W65519" s="26"/>
      <c r="X65519" s="26"/>
      <c r="Y65519" s="26"/>
      <c r="Z65519" s="1"/>
    </row>
    <row r="65520" spans="1:26" ht="23.25">
      <c r="A65520" s="1"/>
      <c r="B65520" s="52"/>
      <c r="C65520" s="52"/>
      <c r="D65520" s="52"/>
      <c r="E65520" s="52"/>
      <c r="F65520" s="52"/>
      <c r="G65520" s="52"/>
      <c r="H65520" s="52"/>
      <c r="I65520" s="53"/>
      <c r="J65520" s="54"/>
      <c r="K65520" s="55"/>
      <c r="L65520" s="60"/>
      <c r="M65520" s="26"/>
      <c r="N65520" s="60"/>
      <c r="O65520" s="60"/>
      <c r="P65520" s="26"/>
      <c r="Q65520" s="26"/>
      <c r="R65520" s="26"/>
      <c r="S65520" s="60"/>
      <c r="T65520" s="60"/>
      <c r="U65520" s="60"/>
      <c r="V65520" s="26"/>
      <c r="W65520" s="26"/>
      <c r="X65520" s="26"/>
      <c r="Y65520" s="26"/>
      <c r="Z65520" s="1"/>
    </row>
    <row r="65521" spans="1:26" ht="23.25">
      <c r="A65521" s="1"/>
      <c r="B65521" s="52"/>
      <c r="C65521" s="52"/>
      <c r="D65521" s="52"/>
      <c r="E65521" s="52"/>
      <c r="F65521" s="52"/>
      <c r="G65521" s="52"/>
      <c r="H65521" s="52"/>
      <c r="I65521" s="53"/>
      <c r="J65521" s="54"/>
      <c r="K65521" s="55"/>
      <c r="L65521" s="60"/>
      <c r="M65521" s="26"/>
      <c r="N65521" s="60"/>
      <c r="O65521" s="60"/>
      <c r="P65521" s="26"/>
      <c r="Q65521" s="26"/>
      <c r="R65521" s="26"/>
      <c r="S65521" s="60"/>
      <c r="T65521" s="60"/>
      <c r="U65521" s="60"/>
      <c r="V65521" s="26"/>
      <c r="W65521" s="26"/>
      <c r="X65521" s="26"/>
      <c r="Y65521" s="26"/>
      <c r="Z65521" s="1"/>
    </row>
    <row r="65522" spans="1:26" ht="23.25">
      <c r="A65522" s="1"/>
      <c r="B65522" s="61"/>
      <c r="C65522" s="62"/>
      <c r="D65522" s="62"/>
      <c r="E65522" s="62"/>
      <c r="F65522" s="62"/>
      <c r="G65522" s="62"/>
      <c r="H65522" s="62"/>
      <c r="I65522" s="54"/>
      <c r="J65522" s="54"/>
      <c r="K65522" s="55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1"/>
    </row>
    <row r="65523" spans="1:26" ht="23.25">
      <c r="A65523" s="1"/>
      <c r="B65523" s="52"/>
      <c r="C65523" s="52"/>
      <c r="D65523" s="52"/>
      <c r="E65523" s="52"/>
      <c r="F65523" s="52"/>
      <c r="G65523" s="52"/>
      <c r="H65523" s="52"/>
      <c r="I65523" s="53"/>
      <c r="J65523" s="54"/>
      <c r="K65523" s="55"/>
      <c r="L65523" s="60"/>
      <c r="M65523" s="26"/>
      <c r="N65523" s="60"/>
      <c r="O65523" s="60"/>
      <c r="P65523" s="26"/>
      <c r="Q65523" s="26"/>
      <c r="R65523" s="26"/>
      <c r="S65523" s="60"/>
      <c r="T65523" s="60"/>
      <c r="U65523" s="60"/>
      <c r="V65523" s="26"/>
      <c r="W65523" s="26"/>
      <c r="X65523" s="26"/>
      <c r="Y65523" s="26"/>
      <c r="Z65523" s="1"/>
    </row>
    <row r="65524" spans="1:26" ht="23.25">
      <c r="A65524" s="1"/>
      <c r="B65524" s="52"/>
      <c r="C65524" s="52"/>
      <c r="D65524" s="52"/>
      <c r="E65524" s="52"/>
      <c r="F65524" s="52"/>
      <c r="G65524" s="52"/>
      <c r="H65524" s="52"/>
      <c r="I65524" s="53"/>
      <c r="J65524" s="54"/>
      <c r="K65524" s="55"/>
      <c r="L65524" s="60"/>
      <c r="M65524" s="26"/>
      <c r="N65524" s="60"/>
      <c r="O65524" s="60"/>
      <c r="P65524" s="26"/>
      <c r="Q65524" s="26"/>
      <c r="R65524" s="26"/>
      <c r="S65524" s="60"/>
      <c r="T65524" s="60"/>
      <c r="U65524" s="60"/>
      <c r="V65524" s="26"/>
      <c r="W65524" s="26"/>
      <c r="X65524" s="26"/>
      <c r="Y65524" s="26"/>
      <c r="Z65524" s="1"/>
    </row>
    <row r="65525" spans="1:26" ht="23.25">
      <c r="A65525" s="1"/>
      <c r="B65525" s="52"/>
      <c r="C65525" s="52"/>
      <c r="D65525" s="52"/>
      <c r="E65525" s="52"/>
      <c r="F65525" s="52"/>
      <c r="G65525" s="52"/>
      <c r="H65525" s="52"/>
      <c r="I65525" s="53"/>
      <c r="J65525" s="54"/>
      <c r="K65525" s="55"/>
      <c r="L65525" s="60"/>
      <c r="M65525" s="26"/>
      <c r="N65525" s="60"/>
      <c r="O65525" s="60"/>
      <c r="P65525" s="26"/>
      <c r="Q65525" s="26"/>
      <c r="R65525" s="26"/>
      <c r="S65525" s="60"/>
      <c r="T65525" s="60"/>
      <c r="U65525" s="60"/>
      <c r="V65525" s="26"/>
      <c r="W65525" s="26"/>
      <c r="X65525" s="26"/>
      <c r="Y65525" s="26"/>
      <c r="Z65525" s="1"/>
    </row>
    <row r="65526" spans="1:26" ht="23.25">
      <c r="A65526" s="1"/>
      <c r="B65526" s="52"/>
      <c r="C65526" s="52"/>
      <c r="D65526" s="52"/>
      <c r="E65526" s="52"/>
      <c r="F65526" s="52"/>
      <c r="G65526" s="52"/>
      <c r="H65526" s="52"/>
      <c r="I65526" s="53"/>
      <c r="J65526" s="54"/>
      <c r="K65526" s="55"/>
      <c r="L65526" s="60"/>
      <c r="M65526" s="26"/>
      <c r="N65526" s="60"/>
      <c r="O65526" s="60"/>
      <c r="P65526" s="26"/>
      <c r="Q65526" s="26"/>
      <c r="R65526" s="26"/>
      <c r="S65526" s="60"/>
      <c r="T65526" s="60"/>
      <c r="U65526" s="60"/>
      <c r="V65526" s="26"/>
      <c r="W65526" s="26"/>
      <c r="X65526" s="26"/>
      <c r="Y65526" s="26"/>
      <c r="Z65526" s="1"/>
    </row>
    <row r="65527" spans="1:26" ht="23.25">
      <c r="A65527" s="1"/>
      <c r="B65527" s="61"/>
      <c r="C65527" s="61"/>
      <c r="D65527" s="61"/>
      <c r="E65527" s="61"/>
      <c r="F65527" s="61"/>
      <c r="G65527" s="61"/>
      <c r="H65527" s="61"/>
      <c r="I65527" s="53"/>
      <c r="J65527" s="54"/>
      <c r="K65527" s="55"/>
      <c r="L65527" s="60"/>
      <c r="M65527" s="26"/>
      <c r="N65527" s="60"/>
      <c r="O65527" s="60"/>
      <c r="P65527" s="26"/>
      <c r="Q65527" s="26"/>
      <c r="R65527" s="26"/>
      <c r="S65527" s="60"/>
      <c r="T65527" s="60"/>
      <c r="U65527" s="60"/>
      <c r="V65527" s="26"/>
      <c r="W65527" s="26"/>
      <c r="X65527" s="26"/>
      <c r="Y65527" s="26"/>
      <c r="Z65527" s="1"/>
    </row>
    <row r="65528" spans="1:26" ht="23.25">
      <c r="A65528" s="1"/>
      <c r="B65528" s="61"/>
      <c r="C65528" s="62"/>
      <c r="D65528" s="62"/>
      <c r="E65528" s="62"/>
      <c r="F65528" s="62"/>
      <c r="G65528" s="62"/>
      <c r="H65528" s="62"/>
      <c r="I65528" s="54"/>
      <c r="J65528" s="54"/>
      <c r="K65528" s="55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1"/>
    </row>
    <row r="65529" spans="1:26" ht="23.25">
      <c r="A65529" s="1"/>
      <c r="B65529" s="61"/>
      <c r="C65529" s="61"/>
      <c r="D65529" s="61"/>
      <c r="E65529" s="61"/>
      <c r="F65529" s="61"/>
      <c r="G65529" s="61"/>
      <c r="H65529" s="61"/>
      <c r="I65529" s="53"/>
      <c r="J65529" s="54"/>
      <c r="K65529" s="55"/>
      <c r="L65529" s="60"/>
      <c r="M65529" s="26"/>
      <c r="N65529" s="60"/>
      <c r="O65529" s="60"/>
      <c r="P65529" s="26"/>
      <c r="Q65529" s="26"/>
      <c r="R65529" s="26"/>
      <c r="S65529" s="60"/>
      <c r="T65529" s="60"/>
      <c r="U65529" s="60"/>
      <c r="V65529" s="26"/>
      <c r="W65529" s="26"/>
      <c r="X65529" s="26"/>
      <c r="Y65529" s="26"/>
      <c r="Z65529" s="1"/>
    </row>
    <row r="65530" spans="1:26" ht="23.25">
      <c r="A65530" s="1"/>
      <c r="B65530" s="61"/>
      <c r="C65530" s="61"/>
      <c r="D65530" s="61"/>
      <c r="E65530" s="61"/>
      <c r="F65530" s="61"/>
      <c r="G65530" s="61"/>
      <c r="H65530" s="61"/>
      <c r="I65530" s="53"/>
      <c r="J65530" s="54"/>
      <c r="K65530" s="55"/>
      <c r="L65530" s="60"/>
      <c r="M65530" s="26"/>
      <c r="N65530" s="60"/>
      <c r="O65530" s="60"/>
      <c r="P65530" s="26"/>
      <c r="Q65530" s="26"/>
      <c r="R65530" s="26"/>
      <c r="S65530" s="60"/>
      <c r="T65530" s="60"/>
      <c r="U65530" s="60"/>
      <c r="V65530" s="26"/>
      <c r="W65530" s="26"/>
      <c r="X65530" s="26"/>
      <c r="Y65530" s="26"/>
      <c r="Z65530" s="1"/>
    </row>
    <row r="65531" spans="1:26" ht="23.25">
      <c r="A65531" s="1"/>
      <c r="B65531" s="61"/>
      <c r="C65531" s="61"/>
      <c r="D65531" s="61"/>
      <c r="E65531" s="61"/>
      <c r="F65531" s="61"/>
      <c r="G65531" s="61"/>
      <c r="H65531" s="61"/>
      <c r="I65531" s="53"/>
      <c r="J65531" s="54"/>
      <c r="K65531" s="55"/>
      <c r="L65531" s="60"/>
      <c r="M65531" s="26"/>
      <c r="N65531" s="60"/>
      <c r="O65531" s="60"/>
      <c r="P65531" s="26"/>
      <c r="Q65531" s="26"/>
      <c r="R65531" s="26"/>
      <c r="S65531" s="60"/>
      <c r="T65531" s="60"/>
      <c r="U65531" s="60"/>
      <c r="V65531" s="26"/>
      <c r="W65531" s="26"/>
      <c r="X65531" s="26"/>
      <c r="Y65531" s="26"/>
      <c r="Z65531" s="1"/>
    </row>
    <row r="65532" spans="1:26" ht="23.25">
      <c r="A65532" s="1"/>
      <c r="B65532" s="61"/>
      <c r="C65532" s="61"/>
      <c r="D65532" s="61"/>
      <c r="E65532" s="61"/>
      <c r="F65532" s="61"/>
      <c r="G65532" s="61"/>
      <c r="H65532" s="61"/>
      <c r="I65532" s="53"/>
      <c r="J65532" s="54"/>
      <c r="K65532" s="55"/>
      <c r="L65532" s="60"/>
      <c r="M65532" s="26"/>
      <c r="N65532" s="60"/>
      <c r="O65532" s="60"/>
      <c r="P65532" s="26"/>
      <c r="Q65532" s="26"/>
      <c r="R65532" s="26"/>
      <c r="S65532" s="60"/>
      <c r="T65532" s="60"/>
      <c r="U65532" s="60"/>
      <c r="V65532" s="26"/>
      <c r="W65532" s="26"/>
      <c r="X65532" s="26"/>
      <c r="Y65532" s="26"/>
      <c r="Z65532" s="1"/>
    </row>
    <row r="65533" spans="1:26" ht="23.25">
      <c r="A65533" s="1"/>
      <c r="B65533" s="61"/>
      <c r="C65533" s="61"/>
      <c r="D65533" s="61"/>
      <c r="E65533" s="61"/>
      <c r="F65533" s="61"/>
      <c r="G65533" s="61"/>
      <c r="H65533" s="61"/>
      <c r="I65533" s="53"/>
      <c r="J65533" s="54"/>
      <c r="K65533" s="55"/>
      <c r="L65533" s="60"/>
      <c r="M65533" s="26"/>
      <c r="N65533" s="60"/>
      <c r="O65533" s="60"/>
      <c r="P65533" s="26"/>
      <c r="Q65533" s="26"/>
      <c r="R65533" s="26"/>
      <c r="S65533" s="60"/>
      <c r="T65533" s="60"/>
      <c r="U65533" s="60"/>
      <c r="V65533" s="26"/>
      <c r="W65533" s="26"/>
      <c r="X65533" s="26"/>
      <c r="Y65533" s="26"/>
      <c r="Z65533" s="1"/>
    </row>
    <row r="65534" spans="1:26" ht="23.25">
      <c r="A65534" s="1"/>
      <c r="B65534" s="61"/>
      <c r="C65534" s="61"/>
      <c r="D65534" s="61"/>
      <c r="E65534" s="61"/>
      <c r="F65534" s="61"/>
      <c r="G65534" s="61"/>
      <c r="H65534" s="61"/>
      <c r="I65534" s="53"/>
      <c r="J65534" s="54"/>
      <c r="K65534" s="55"/>
      <c r="L65534" s="60"/>
      <c r="M65534" s="26"/>
      <c r="N65534" s="60"/>
      <c r="O65534" s="60"/>
      <c r="P65534" s="26"/>
      <c r="Q65534" s="26"/>
      <c r="R65534" s="26"/>
      <c r="S65534" s="60"/>
      <c r="T65534" s="60"/>
      <c r="U65534" s="60"/>
      <c r="V65534" s="26"/>
      <c r="W65534" s="26"/>
      <c r="X65534" s="26"/>
      <c r="Y65534" s="26"/>
      <c r="Z65534" s="1"/>
    </row>
    <row r="65535" spans="1:26" ht="23.25">
      <c r="A65535" s="1"/>
      <c r="B65535" s="70"/>
      <c r="C65535" s="70"/>
      <c r="D65535" s="70"/>
      <c r="E65535" s="70"/>
      <c r="F65535" s="70"/>
      <c r="G65535" s="70"/>
      <c r="H65535" s="70"/>
      <c r="I65535" s="64"/>
      <c r="J65535" s="65"/>
      <c r="K65535" s="66"/>
      <c r="L65535" s="67"/>
      <c r="M65535" s="68"/>
      <c r="N65535" s="67"/>
      <c r="O65535" s="67"/>
      <c r="P65535" s="68"/>
      <c r="Q65535" s="68"/>
      <c r="R65535" s="68"/>
      <c r="S65535" s="67"/>
      <c r="T65535" s="67"/>
      <c r="U65535" s="67"/>
      <c r="V65535" s="68"/>
      <c r="W65535" s="68"/>
      <c r="X65535" s="68"/>
      <c r="Y65535" s="68"/>
      <c r="Z65535" s="1"/>
    </row>
    <row r="65536" spans="1:26" ht="23.25">
      <c r="A65536" s="71" t="s">
        <v>41</v>
      </c>
      <c r="B65536" s="71"/>
      <c r="C65536" s="71"/>
      <c r="D65536" s="71"/>
      <c r="E65536" s="71"/>
      <c r="F65536" s="71"/>
      <c r="G65536" s="71"/>
      <c r="H65536" s="72"/>
      <c r="I65536" s="71"/>
      <c r="J65536" s="71"/>
      <c r="K65536" s="71"/>
      <c r="L65536" s="56"/>
      <c r="M65536" s="56"/>
      <c r="N65536" s="56"/>
      <c r="O65536" s="56"/>
      <c r="P65536" s="56"/>
      <c r="Q65536" s="56"/>
      <c r="R65536" s="56"/>
      <c r="S65536" s="56"/>
      <c r="T65536" s="56"/>
      <c r="U65536" s="56"/>
      <c r="V65536" s="56"/>
      <c r="W65536" s="56"/>
      <c r="X65536" s="56"/>
      <c r="Y65536" s="56"/>
      <c r="Z65536" s="71" t="s">
        <v>41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7" manualBreakCount="7">
    <brk id="90" max="255" man="1"/>
    <brk id="180" max="255" man="1"/>
    <brk id="270" max="255" man="1"/>
    <brk id="360" max="255" man="1"/>
    <brk id="450" max="255" man="1"/>
    <brk id="540" max="255" man="1"/>
    <brk id="6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2002-05-08T23:15:27Z</cp:lastPrinted>
  <dcterms:created xsi:type="dcterms:W3CDTF">2001-11-13T16:33:40Z</dcterms:created>
  <dcterms:modified xsi:type="dcterms:W3CDTF">2002-06-07T02:35:09Z</dcterms:modified>
  <cp:category/>
  <cp:version/>
  <cp:contentType/>
  <cp:contentStatus/>
</cp:coreProperties>
</file>