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'Hoja1'!$A$1:$Z$315</definedName>
    <definedName name="FORM">'Hoja1'!$A$65491:$Z$65536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27</t>
        </r>
      </text>
    </comment>
  </commentList>
</comments>
</file>

<file path=xl/sharedStrings.xml><?xml version="1.0" encoding="utf-8"?>
<sst xmlns="http://schemas.openxmlformats.org/spreadsheetml/2006/main" count="621" uniqueCount="112">
  <si>
    <t>CUENTA DE LA HACIENDA PÚBLICA FEDERAL DE 2001</t>
  </si>
  <si>
    <t>EJERCICIO PROGRAMÁTICO ECONÓMICO DEL GASTO DEVENGADO DEL GOBIERNO FEDERAL</t>
  </si>
  <si>
    <t>(Miles de pesos con un decimal)</t>
  </si>
  <si>
    <t>CATEGORÍAS</t>
  </si>
  <si>
    <t>G A S T O    C O R R I E N T E</t>
  </si>
  <si>
    <t>G A S T O   D E   C A P I T A L</t>
  </si>
  <si>
    <t>GASTO PROGRAMABLE DEVENGADO</t>
  </si>
  <si>
    <t>PROGRAMÁTICAS</t>
  </si>
  <si>
    <t>Subsidios y</t>
  </si>
  <si>
    <t>Bienes</t>
  </si>
  <si>
    <t>Otros</t>
  </si>
  <si>
    <t>Estructura Porcentual</t>
  </si>
  <si>
    <t>D E N O M I N A C I Ó N</t>
  </si>
  <si>
    <t>Servicios</t>
  </si>
  <si>
    <t>Materiales y</t>
  </si>
  <si>
    <t>Transfe-</t>
  </si>
  <si>
    <t>Otras</t>
  </si>
  <si>
    <t>Muebles e</t>
  </si>
  <si>
    <t>Obra</t>
  </si>
  <si>
    <t>Gastos de</t>
  </si>
  <si>
    <t>F</t>
  </si>
  <si>
    <t>SF</t>
  </si>
  <si>
    <t>PS</t>
  </si>
  <si>
    <t>PE</t>
  </si>
  <si>
    <t>AI</t>
  </si>
  <si>
    <t>PY</t>
  </si>
  <si>
    <t>UR</t>
  </si>
  <si>
    <t>Personales</t>
  </si>
  <si>
    <t>Suministros</t>
  </si>
  <si>
    <t>Generales</t>
  </si>
  <si>
    <t>rencias</t>
  </si>
  <si>
    <t>Erogaciones</t>
  </si>
  <si>
    <t>Suma</t>
  </si>
  <si>
    <t>Inmuebles</t>
  </si>
  <si>
    <t>Pública</t>
  </si>
  <si>
    <t>Capital</t>
  </si>
  <si>
    <t>Total</t>
  </si>
  <si>
    <t>Corriente</t>
  </si>
  <si>
    <t>De Capital</t>
  </si>
  <si>
    <t>C3AP280F</t>
  </si>
  <si>
    <t>HOJA       DE       .</t>
  </si>
  <si>
    <t>*</t>
  </si>
  <si>
    <t xml:space="preserve"> D E P E N D E N C I A  :  INSTITUTO FEDERAL ELECTORAL</t>
  </si>
  <si>
    <t>TOTAL ORIGINAL</t>
  </si>
  <si>
    <t>TOTAL MODIFICADO</t>
  </si>
  <si>
    <t>TOTAL EJERCIDO</t>
  </si>
  <si>
    <t>PORCENTAJE DE EJERCICIO EJER/ORIG</t>
  </si>
  <si>
    <t xml:space="preserve">PORCENTAJE DE EJERCICIO EJER/MODIF </t>
  </si>
  <si>
    <t>03</t>
  </si>
  <si>
    <t>ORGANIZACIÓN DE LOS PROCESOS</t>
  </si>
  <si>
    <t>ELECTORALES</t>
  </si>
  <si>
    <t xml:space="preserve">  Original</t>
  </si>
  <si>
    <t xml:space="preserve">  Modificado</t>
  </si>
  <si>
    <t xml:space="preserve">  Ejercido</t>
  </si>
  <si>
    <t xml:space="preserve">  Porcentaje de Ejercicio Ejer/Orig</t>
  </si>
  <si>
    <t xml:space="preserve">  Porcentaje de Ejercicio Ejer/Modif </t>
  </si>
  <si>
    <t>000</t>
  </si>
  <si>
    <t>Programa Normal de Operación</t>
  </si>
  <si>
    <t>101</t>
  </si>
  <si>
    <t>Diseñar políticas públicas y las estrategias</t>
  </si>
  <si>
    <t>para su implantación</t>
  </si>
  <si>
    <t>N000</t>
  </si>
  <si>
    <t>Actividad institucional no asociada a</t>
  </si>
  <si>
    <t>proyectos</t>
  </si>
  <si>
    <t>Presidencia del Consejo General</t>
  </si>
  <si>
    <t>102</t>
  </si>
  <si>
    <t>Consejeros Electorales</t>
  </si>
  <si>
    <t>103</t>
  </si>
  <si>
    <t>Secretaría Ejecutiva</t>
  </si>
  <si>
    <t>Dar apoyo de organización y logística</t>
  </si>
  <si>
    <t>113</t>
  </si>
  <si>
    <t>Dirección Ejecutiva de Organización Electoral</t>
  </si>
  <si>
    <t>200</t>
  </si>
  <si>
    <t>Juntas Locales</t>
  </si>
  <si>
    <t>300</t>
  </si>
  <si>
    <t>Juntas Distritales</t>
  </si>
  <si>
    <t>105</t>
  </si>
  <si>
    <t>Difundir los derechos y obligaciones de los</t>
  </si>
  <si>
    <t>ciudadanos</t>
  </si>
  <si>
    <t>115</t>
  </si>
  <si>
    <t>Dirección Ejecutiva de Capacitación</t>
  </si>
  <si>
    <t>Electoral y Educación Cívica</t>
  </si>
  <si>
    <t>109</t>
  </si>
  <si>
    <t>Otorgar recursos públicos y gestionar</t>
  </si>
  <si>
    <t>prerrogativas legales a los partidos políticos</t>
  </si>
  <si>
    <t>112</t>
  </si>
  <si>
    <t>Dirección Ejecutiva de Prerrogativas y</t>
  </si>
  <si>
    <t>Partidos Políticos</t>
  </si>
  <si>
    <t>432</t>
  </si>
  <si>
    <t>Formar servidores públicos especializados</t>
  </si>
  <si>
    <t>114</t>
  </si>
  <si>
    <t>Dirección Ejecutiva del Servicio Profesional</t>
  </si>
  <si>
    <t>Electoral</t>
  </si>
  <si>
    <t>436</t>
  </si>
  <si>
    <t>Actualizar el padrón electoral y expedir la</t>
  </si>
  <si>
    <t>credencial para votar</t>
  </si>
  <si>
    <t>111</t>
  </si>
  <si>
    <t>Dirección Ejecutiva del Registro Federal de</t>
  </si>
  <si>
    <t>Electores</t>
  </si>
  <si>
    <t>701</t>
  </si>
  <si>
    <t>Administrar recursos humanos, materiales y</t>
  </si>
  <si>
    <t>financieros</t>
  </si>
  <si>
    <t>116</t>
  </si>
  <si>
    <t>Dirección Ejecutiva de Administración</t>
  </si>
  <si>
    <t>1/  La suma de los parciales aparentemente puede no coincidir con los totales, debido al redondeo de las cifras. La suma considera no sólo el dígito que es directamente visible, sino tres dígitos a la derecha del punto decimal, mismos que se</t>
  </si>
  <si>
    <t xml:space="preserve">      encuentran en los archivos magnéticos</t>
  </si>
  <si>
    <t>HOJA   2   DE   7   .</t>
  </si>
  <si>
    <t>HOJA   3   DE   7   .</t>
  </si>
  <si>
    <t>HOJA   4   DE   7   .</t>
  </si>
  <si>
    <t>HOJA   5   DE   7   .</t>
  </si>
  <si>
    <t>HOJA   6   DE   7   .</t>
  </si>
  <si>
    <t>HOJA   7   DE   7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</si>
</sst>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0.0_);\(#,##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name val="Arial"/>
      <family val="2"/>
    </font>
    <font>
      <u val="single"/>
      <sz val="18"/>
      <color indexed="8"/>
      <name val="Arial"/>
      <family val="2"/>
    </font>
    <font>
      <u val="single"/>
      <sz val="19"/>
      <color indexed="8"/>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style="thin"/>
      <right style="thin">
        <color indexed="8"/>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78" fontId="0" fillId="0" borderId="0" xfId="0" applyNumberFormat="1" applyFont="1" applyFill="1" applyAlignment="1">
      <alignment vertical="center"/>
    </xf>
    <xf numFmtId="178"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8" fontId="0" fillId="0" borderId="0" xfId="0" applyNumberFormat="1" applyFont="1" applyFill="1" applyAlignment="1">
      <alignment horizontal="right" vertical="center"/>
    </xf>
    <xf numFmtId="178" fontId="0" fillId="0" borderId="1"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horizontal="centerContinuous" vertical="center"/>
    </xf>
    <xf numFmtId="178" fontId="0" fillId="0" borderId="5" xfId="0" applyNumberFormat="1" applyFont="1" applyFill="1" applyBorder="1" applyAlignment="1">
      <alignment horizontal="centerContinuous" vertical="center"/>
    </xf>
    <xf numFmtId="178" fontId="0" fillId="0" borderId="6"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5"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2" xfId="0" applyNumberFormat="1" applyFont="1" applyFill="1" applyBorder="1" applyAlignment="1">
      <alignment horizontal="centerContinuous" vertical="center"/>
    </xf>
    <xf numFmtId="178" fontId="0" fillId="0" borderId="8" xfId="0" applyNumberFormat="1" applyFont="1" applyFill="1" applyBorder="1" applyAlignment="1">
      <alignment horizontal="centerContinuous" vertical="center"/>
    </xf>
    <xf numFmtId="178" fontId="0" fillId="0" borderId="3" xfId="0" applyNumberFormat="1" applyFont="1" applyFill="1" applyBorder="1" applyAlignment="1">
      <alignment horizontal="centerContinuous" vertical="center"/>
    </xf>
    <xf numFmtId="178" fontId="0" fillId="0" borderId="9" xfId="0" applyNumberFormat="1" applyFont="1" applyFill="1" applyBorder="1" applyAlignment="1">
      <alignment horizontal="centerContinuous" vertical="center"/>
    </xf>
    <xf numFmtId="178" fontId="0" fillId="0" borderId="10" xfId="0" applyNumberFormat="1" applyFont="1" applyFill="1" applyBorder="1" applyAlignment="1">
      <alignment horizontal="centerContinuous" vertical="center"/>
    </xf>
    <xf numFmtId="178" fontId="0" fillId="0" borderId="0" xfId="0" applyNumberFormat="1" applyFont="1" applyFill="1" applyBorder="1" applyAlignment="1">
      <alignment horizontal="centerContinuous" vertical="center"/>
    </xf>
    <xf numFmtId="178" fontId="0" fillId="0" borderId="11" xfId="0" applyNumberFormat="1" applyFont="1" applyFill="1" applyBorder="1" applyAlignment="1">
      <alignment vertical="center"/>
    </xf>
    <xf numFmtId="178" fontId="0" fillId="0" borderId="12" xfId="0" applyNumberFormat="1" applyFont="1" applyFill="1" applyBorder="1" applyAlignment="1">
      <alignment vertical="center"/>
    </xf>
    <xf numFmtId="37" fontId="0" fillId="0" borderId="0" xfId="0" applyNumberFormat="1" applyFont="1" applyFill="1" applyAlignment="1">
      <alignment vertical="center"/>
    </xf>
    <xf numFmtId="178" fontId="0" fillId="0" borderId="13" xfId="0" applyNumberFormat="1" applyFont="1" applyFill="1" applyBorder="1" applyAlignment="1">
      <alignment vertical="center"/>
    </xf>
    <xf numFmtId="178" fontId="1" fillId="0" borderId="0" xfId="0" applyNumberFormat="1" applyFont="1" applyFill="1" applyAlignment="1">
      <alignment vertical="center"/>
    </xf>
    <xf numFmtId="178" fontId="1" fillId="0" borderId="14" xfId="0" applyNumberFormat="1" applyFont="1" applyFill="1" applyBorder="1" applyAlignment="1">
      <alignment vertical="center"/>
    </xf>
    <xf numFmtId="178" fontId="1" fillId="0" borderId="15" xfId="0" applyNumberFormat="1" applyFont="1" applyFill="1" applyBorder="1" applyAlignment="1">
      <alignment vertical="center"/>
    </xf>
    <xf numFmtId="178" fontId="1" fillId="0" borderId="0" xfId="0" applyNumberFormat="1" applyFont="1" applyFill="1" applyBorder="1" applyAlignment="1">
      <alignment horizontal="centerContinuous" vertical="center"/>
    </xf>
    <xf numFmtId="178" fontId="1" fillId="0" borderId="12" xfId="0" applyNumberFormat="1" applyFont="1" applyFill="1" applyBorder="1" applyAlignment="1">
      <alignment horizontal="center" vertical="center"/>
    </xf>
    <xf numFmtId="178" fontId="1" fillId="0" borderId="12" xfId="0" applyNumberFormat="1" applyFont="1" applyFill="1" applyBorder="1" applyAlignment="1">
      <alignment vertical="center"/>
    </xf>
    <xf numFmtId="178" fontId="1" fillId="0" borderId="14" xfId="0" applyNumberFormat="1" applyFont="1" applyFill="1" applyBorder="1" applyAlignment="1">
      <alignment horizontal="centerContinuous" vertical="center"/>
    </xf>
    <xf numFmtId="178" fontId="1" fillId="0" borderId="15"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17" xfId="0" applyNumberFormat="1" applyFont="1" applyFill="1" applyBorder="1" applyAlignment="1">
      <alignment horizontal="centerContinuous" vertical="center"/>
    </xf>
    <xf numFmtId="178" fontId="1" fillId="0" borderId="18" xfId="0" applyNumberFormat="1" applyFont="1" applyFill="1" applyBorder="1" applyAlignment="1">
      <alignment horizontal="centerContinuous" vertical="center"/>
    </xf>
    <xf numFmtId="178" fontId="0" fillId="0" borderId="12"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178" fontId="0" fillId="0" borderId="20" xfId="0" applyNumberFormat="1" applyFont="1" applyFill="1" applyBorder="1" applyAlignment="1">
      <alignment horizontal="center" vertical="center"/>
    </xf>
    <xf numFmtId="178" fontId="1" fillId="0" borderId="0" xfId="0" applyNumberFormat="1" applyFont="1" applyFill="1" applyAlignment="1">
      <alignment horizontal="center" vertical="center"/>
    </xf>
    <xf numFmtId="178" fontId="1" fillId="0" borderId="14" xfId="0" applyNumberFormat="1" applyFont="1" applyFill="1" applyBorder="1" applyAlignment="1">
      <alignment horizontal="center" vertical="center"/>
    </xf>
    <xf numFmtId="178" fontId="1" fillId="0" borderId="0" xfId="0" applyNumberFormat="1" applyFont="1" applyFill="1" applyAlignment="1">
      <alignment horizontal="centerContinuous" vertical="center"/>
    </xf>
    <xf numFmtId="178" fontId="0" fillId="0" borderId="0" xfId="0" applyNumberFormat="1" applyFont="1" applyFill="1" applyAlignment="1">
      <alignment horizontal="center" vertical="center"/>
    </xf>
    <xf numFmtId="49" fontId="0" fillId="0" borderId="19"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178" fontId="1" fillId="0" borderId="21" xfId="0" applyNumberFormat="1" applyFont="1" applyFill="1" applyBorder="1" applyAlignment="1">
      <alignment vertical="center"/>
    </xf>
    <xf numFmtId="178" fontId="1" fillId="0" borderId="20" xfId="0" applyNumberFormat="1" applyFont="1" applyFill="1" applyBorder="1" applyAlignment="1">
      <alignment vertical="center"/>
    </xf>
    <xf numFmtId="178" fontId="1" fillId="0" borderId="23" xfId="0" applyNumberFormat="1" applyFont="1" applyFill="1" applyBorder="1" applyAlignment="1">
      <alignment vertical="center"/>
    </xf>
    <xf numFmtId="178" fontId="1" fillId="0" borderId="19" xfId="0" applyNumberFormat="1" applyFont="1" applyFill="1" applyBorder="1" applyAlignment="1">
      <alignment vertical="center"/>
    </xf>
    <xf numFmtId="178" fontId="1" fillId="0" borderId="24" xfId="0" applyNumberFormat="1" applyFont="1" applyFill="1" applyBorder="1" applyAlignment="1">
      <alignment vertical="center"/>
    </xf>
    <xf numFmtId="49" fontId="0" fillId="0" borderId="12"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0" xfId="0" applyNumberFormat="1" applyFont="1" applyFill="1" applyAlignment="1">
      <alignment vertical="center"/>
    </xf>
    <xf numFmtId="49" fontId="2" fillId="0" borderId="13"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16" xfId="0" applyNumberFormat="1" applyFont="1" applyFill="1" applyBorder="1" applyAlignment="1">
      <alignment vertical="center"/>
    </xf>
    <xf numFmtId="49" fontId="3" fillId="0" borderId="0" xfId="0" applyNumberFormat="1" applyFont="1" applyFill="1" applyAlignment="1">
      <alignment vertical="center"/>
    </xf>
    <xf numFmtId="49" fontId="3" fillId="0" borderId="13" xfId="0" applyNumberFormat="1" applyFont="1" applyFill="1" applyBorder="1" applyAlignment="1">
      <alignment vertical="center"/>
    </xf>
    <xf numFmtId="178" fontId="1"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7"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18" xfId="0" applyNumberFormat="1" applyFont="1" applyFill="1" applyBorder="1" applyAlignment="1">
      <alignment vertical="center"/>
    </xf>
    <xf numFmtId="178" fontId="1" fillId="0" borderId="18" xfId="0" applyNumberFormat="1" applyFont="1" applyFill="1" applyBorder="1" applyAlignment="1">
      <alignment vertical="center"/>
    </xf>
    <xf numFmtId="178" fontId="1" fillId="0" borderId="26" xfId="0" applyNumberFormat="1" applyFont="1" applyFill="1" applyBorder="1" applyAlignment="1">
      <alignment vertical="center"/>
    </xf>
    <xf numFmtId="178" fontId="1" fillId="0" borderId="11" xfId="0" applyNumberFormat="1" applyFont="1" applyFill="1" applyBorder="1" applyAlignment="1">
      <alignment vertical="center"/>
    </xf>
    <xf numFmtId="49" fontId="0" fillId="0" borderId="26"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Border="1" applyAlignment="1">
      <alignment horizontal="center" vertical="center"/>
    </xf>
    <xf numFmtId="49" fontId="5" fillId="0" borderId="0" xfId="0" applyNumberFormat="1" applyFont="1" applyFill="1" applyAlignment="1">
      <alignment vertical="center"/>
    </xf>
    <xf numFmtId="49" fontId="5" fillId="0" borderId="13" xfId="0" applyNumberFormat="1" applyFont="1" applyFill="1" applyBorder="1" applyAlignment="1">
      <alignment vertical="center"/>
    </xf>
    <xf numFmtId="178" fontId="6" fillId="0" borderId="0" xfId="0" applyNumberFormat="1" applyFont="1" applyFill="1" applyAlignment="1">
      <alignment vertical="center"/>
    </xf>
    <xf numFmtId="178" fontId="6" fillId="0" borderId="14" xfId="0" applyNumberFormat="1" applyFont="1" applyFill="1" applyBorder="1" applyAlignment="1">
      <alignment vertical="center"/>
    </xf>
    <xf numFmtId="178" fontId="6" fillId="0" borderId="15" xfId="0" applyNumberFormat="1" applyFont="1" applyFill="1" applyBorder="1" applyAlignment="1">
      <alignment vertical="center"/>
    </xf>
    <xf numFmtId="178" fontId="6" fillId="0" borderId="0" xfId="0" applyNumberFormat="1" applyFont="1" applyFill="1" applyBorder="1" applyAlignment="1">
      <alignment vertical="center"/>
    </xf>
    <xf numFmtId="178" fontId="6" fillId="0" borderId="12" xfId="0" applyNumberFormat="1" applyFont="1" applyFill="1" applyBorder="1" applyAlignment="1">
      <alignment vertical="center"/>
    </xf>
    <xf numFmtId="178" fontId="6" fillId="0" borderId="16" xfId="0" applyNumberFormat="1" applyFont="1" applyFill="1" applyBorder="1" applyAlignment="1">
      <alignment vertical="center"/>
    </xf>
    <xf numFmtId="49" fontId="7" fillId="0" borderId="0" xfId="0" applyNumberFormat="1" applyFont="1" applyFill="1" applyAlignment="1">
      <alignment vertical="center"/>
    </xf>
    <xf numFmtId="49" fontId="7" fillId="0" borderId="13" xfId="0" applyNumberFormat="1" applyFont="1" applyFill="1" applyBorder="1" applyAlignment="1">
      <alignment vertical="center"/>
    </xf>
    <xf numFmtId="178" fontId="6" fillId="0" borderId="13"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Z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6" width="14.69140625" style="0" customWidth="1"/>
    <col min="17" max="17" width="15.69140625" style="0" customWidth="1"/>
    <col min="18" max="21" width="14.69140625" style="0" customWidth="1"/>
    <col min="22" max="23" width="15.69140625" style="0" customWidth="1"/>
    <col min="24" max="25" width="10.69140625" style="0" customWidth="1"/>
    <col min="26" max="26" width="0.453125" style="0" customWidth="1"/>
    <col min="27" max="16384" width="0" style="0" hidden="1" customWidth="1"/>
  </cols>
  <sheetData>
    <row r="1" spans="1:26" ht="23.25">
      <c r="A1" s="1"/>
      <c r="B1" s="2" t="s">
        <v>0</v>
      </c>
      <c r="C1" s="2"/>
      <c r="D1" s="2"/>
      <c r="E1" s="2"/>
      <c r="F1" s="2"/>
      <c r="G1" s="2"/>
      <c r="H1" s="2"/>
      <c r="I1" s="2"/>
      <c r="J1" s="2"/>
      <c r="K1" s="2"/>
      <c r="L1" s="2"/>
      <c r="M1" s="2"/>
      <c r="N1" s="2"/>
      <c r="O1" s="2"/>
      <c r="P1" s="2"/>
      <c r="Q1" s="2"/>
      <c r="R1" s="2"/>
      <c r="S1" s="2"/>
      <c r="T1" s="2"/>
      <c r="U1" s="2"/>
      <c r="V1" s="2"/>
      <c r="W1" s="2"/>
      <c r="X1" s="2"/>
      <c r="Y1" s="3"/>
      <c r="Z1" s="1"/>
    </row>
    <row r="2" spans="1:26" ht="23.25">
      <c r="A2" s="1"/>
      <c r="B2" s="2" t="s">
        <v>1</v>
      </c>
      <c r="C2" s="2"/>
      <c r="D2" s="2"/>
      <c r="E2" s="2"/>
      <c r="F2" s="2"/>
      <c r="G2" s="2"/>
      <c r="H2" s="2"/>
      <c r="I2" s="2"/>
      <c r="J2" s="2"/>
      <c r="K2" s="2"/>
      <c r="L2" s="2"/>
      <c r="M2" s="2"/>
      <c r="N2" s="2"/>
      <c r="O2" s="2"/>
      <c r="P2" s="2"/>
      <c r="Q2" s="2"/>
      <c r="R2" s="2"/>
      <c r="S2" s="2"/>
      <c r="T2" s="2"/>
      <c r="U2" s="2"/>
      <c r="V2" s="2"/>
      <c r="W2" s="2"/>
      <c r="X2" s="2"/>
      <c r="Y2" s="4"/>
      <c r="Z2" s="1"/>
    </row>
    <row r="3" spans="1:26" ht="23.25">
      <c r="A3" s="1"/>
      <c r="B3" s="2" t="s">
        <v>2</v>
      </c>
      <c r="C3" s="2"/>
      <c r="D3" s="2"/>
      <c r="E3" s="2"/>
      <c r="F3" s="2"/>
      <c r="G3" s="2"/>
      <c r="H3" s="2"/>
      <c r="I3" s="2"/>
      <c r="J3" s="2"/>
      <c r="K3" s="2"/>
      <c r="L3" s="2"/>
      <c r="M3" s="2"/>
      <c r="N3" s="2"/>
      <c r="O3" s="2"/>
      <c r="P3" s="2"/>
      <c r="Q3" s="2"/>
      <c r="R3" s="2"/>
      <c r="S3" s="2"/>
      <c r="T3" s="2"/>
      <c r="U3" s="2"/>
      <c r="V3" s="2"/>
      <c r="W3" s="2"/>
      <c r="X3" s="2"/>
      <c r="Y3" s="2"/>
      <c r="Z3" s="1"/>
    </row>
    <row r="4" spans="1:26" ht="23.25">
      <c r="A4" s="1"/>
      <c r="B4" s="2"/>
      <c r="C4" s="2"/>
      <c r="D4" s="2"/>
      <c r="E4" s="2"/>
      <c r="F4" s="2"/>
      <c r="G4" s="2"/>
      <c r="H4" s="2"/>
      <c r="I4" s="2"/>
      <c r="J4" s="2"/>
      <c r="K4" s="2"/>
      <c r="L4" s="2"/>
      <c r="M4" s="2"/>
      <c r="N4" s="2"/>
      <c r="O4" s="2"/>
      <c r="P4" s="2"/>
      <c r="Q4" s="2"/>
      <c r="R4" s="2"/>
      <c r="S4" s="2"/>
      <c r="T4" s="2"/>
      <c r="U4" s="2"/>
      <c r="V4" s="2"/>
      <c r="W4" s="2"/>
      <c r="X4" s="2"/>
      <c r="Y4" s="5"/>
      <c r="Z4" s="1"/>
    </row>
    <row r="5" spans="1:26" ht="23.25">
      <c r="A5" s="1"/>
      <c r="B5" s="6" t="s">
        <v>42</v>
      </c>
      <c r="C5" s="7"/>
      <c r="D5" s="7"/>
      <c r="E5" s="7"/>
      <c r="F5" s="7"/>
      <c r="G5" s="7"/>
      <c r="H5" s="7"/>
      <c r="I5" s="7"/>
      <c r="J5" s="7"/>
      <c r="K5" s="7"/>
      <c r="L5" s="7"/>
      <c r="M5" s="7"/>
      <c r="N5" s="7"/>
      <c r="O5" s="7"/>
      <c r="P5" s="7"/>
      <c r="Q5" s="7"/>
      <c r="R5" s="7"/>
      <c r="S5" s="7"/>
      <c r="T5" s="7"/>
      <c r="U5" s="7"/>
      <c r="V5" s="7"/>
      <c r="W5" s="7"/>
      <c r="X5" s="7"/>
      <c r="Y5" s="8"/>
      <c r="Z5" s="1"/>
    </row>
    <row r="6" spans="1:26" ht="23.25">
      <c r="A6" s="1"/>
      <c r="B6" s="1"/>
      <c r="C6" s="1"/>
      <c r="D6" s="1"/>
      <c r="E6" s="1"/>
      <c r="F6" s="1"/>
      <c r="G6" s="1"/>
      <c r="H6" s="1"/>
      <c r="I6" s="1"/>
      <c r="J6" s="1"/>
      <c r="K6" s="1"/>
      <c r="L6" s="1"/>
      <c r="M6" s="1"/>
      <c r="N6" s="1"/>
      <c r="O6" s="1"/>
      <c r="P6" s="1"/>
      <c r="Q6" s="1"/>
      <c r="R6" s="1"/>
      <c r="S6" s="1"/>
      <c r="T6" s="1"/>
      <c r="U6" s="1"/>
      <c r="V6" s="1"/>
      <c r="W6" s="1"/>
      <c r="X6" s="1"/>
      <c r="Y6" s="1"/>
      <c r="Z6" s="1"/>
    </row>
    <row r="7" spans="1:26" ht="23.25">
      <c r="A7" s="1"/>
      <c r="B7" s="9" t="s">
        <v>3</v>
      </c>
      <c r="C7" s="10"/>
      <c r="D7" s="10"/>
      <c r="E7" s="10"/>
      <c r="F7" s="10"/>
      <c r="G7" s="10"/>
      <c r="H7" s="11"/>
      <c r="I7" s="12"/>
      <c r="J7" s="13"/>
      <c r="K7" s="14"/>
      <c r="L7" s="15" t="s">
        <v>4</v>
      </c>
      <c r="M7" s="15"/>
      <c r="N7" s="15"/>
      <c r="O7" s="15"/>
      <c r="P7" s="15"/>
      <c r="Q7" s="15"/>
      <c r="R7" s="16" t="s">
        <v>5</v>
      </c>
      <c r="S7" s="15"/>
      <c r="T7" s="15"/>
      <c r="U7" s="15"/>
      <c r="V7" s="17"/>
      <c r="W7" s="15" t="s">
        <v>6</v>
      </c>
      <c r="X7" s="15"/>
      <c r="Y7" s="18"/>
      <c r="Z7" s="1"/>
    </row>
    <row r="8" spans="1:26" ht="23.25">
      <c r="A8" s="1"/>
      <c r="B8" s="19" t="s">
        <v>7</v>
      </c>
      <c r="C8" s="20"/>
      <c r="D8" s="20"/>
      <c r="E8" s="20"/>
      <c r="F8" s="20"/>
      <c r="G8" s="20"/>
      <c r="H8" s="21"/>
      <c r="I8" s="22"/>
      <c r="J8" s="23"/>
      <c r="K8" s="24"/>
      <c r="L8" s="25"/>
      <c r="M8" s="26"/>
      <c r="N8" s="27"/>
      <c r="O8" s="28" t="s">
        <v>8</v>
      </c>
      <c r="P8" s="29"/>
      <c r="Q8" s="30"/>
      <c r="R8" s="31" t="s">
        <v>8</v>
      </c>
      <c r="S8" s="32" t="s">
        <v>9</v>
      </c>
      <c r="T8" s="25"/>
      <c r="U8" s="33" t="s">
        <v>10</v>
      </c>
      <c r="V8" s="30"/>
      <c r="W8" s="30"/>
      <c r="X8" s="34" t="s">
        <v>11</v>
      </c>
      <c r="Y8" s="35"/>
      <c r="Z8" s="1"/>
    </row>
    <row r="9" spans="1:26" ht="23.25">
      <c r="A9" s="1"/>
      <c r="B9" s="36"/>
      <c r="C9" s="37"/>
      <c r="D9" s="37"/>
      <c r="E9" s="37"/>
      <c r="F9" s="38"/>
      <c r="G9" s="37"/>
      <c r="H9" s="36"/>
      <c r="I9" s="22"/>
      <c r="J9" s="2" t="s">
        <v>12</v>
      </c>
      <c r="K9" s="24"/>
      <c r="L9" s="39" t="s">
        <v>13</v>
      </c>
      <c r="M9" s="40" t="s">
        <v>14</v>
      </c>
      <c r="N9" s="32" t="s">
        <v>13</v>
      </c>
      <c r="O9" s="39" t="s">
        <v>15</v>
      </c>
      <c r="P9" s="29" t="s">
        <v>16</v>
      </c>
      <c r="Q9" s="26"/>
      <c r="R9" s="41" t="s">
        <v>15</v>
      </c>
      <c r="S9" s="40" t="s">
        <v>17</v>
      </c>
      <c r="T9" s="39" t="s">
        <v>18</v>
      </c>
      <c r="U9" s="33" t="s">
        <v>19</v>
      </c>
      <c r="V9" s="30"/>
      <c r="W9" s="30"/>
      <c r="X9" s="30"/>
      <c r="Y9" s="40"/>
      <c r="Z9" s="1"/>
    </row>
    <row r="10" spans="1:26" ht="23.25">
      <c r="A10" s="1"/>
      <c r="B10" s="36" t="s">
        <v>20</v>
      </c>
      <c r="C10" s="36" t="s">
        <v>21</v>
      </c>
      <c r="D10" s="36" t="s">
        <v>22</v>
      </c>
      <c r="E10" s="36" t="s">
        <v>23</v>
      </c>
      <c r="F10" s="36" t="s">
        <v>24</v>
      </c>
      <c r="G10" s="36" t="s">
        <v>25</v>
      </c>
      <c r="H10" s="36" t="s">
        <v>26</v>
      </c>
      <c r="I10" s="22"/>
      <c r="J10" s="42"/>
      <c r="K10" s="24"/>
      <c r="L10" s="39" t="s">
        <v>27</v>
      </c>
      <c r="M10" s="40" t="s">
        <v>28</v>
      </c>
      <c r="N10" s="32" t="s">
        <v>29</v>
      </c>
      <c r="O10" s="39" t="s">
        <v>30</v>
      </c>
      <c r="P10" s="29" t="s">
        <v>31</v>
      </c>
      <c r="Q10" s="40" t="s">
        <v>32</v>
      </c>
      <c r="R10" s="41" t="s">
        <v>30</v>
      </c>
      <c r="S10" s="40" t="s">
        <v>33</v>
      </c>
      <c r="T10" s="39" t="s">
        <v>34</v>
      </c>
      <c r="U10" s="33" t="s">
        <v>35</v>
      </c>
      <c r="V10" s="29" t="s">
        <v>32</v>
      </c>
      <c r="W10" s="29" t="s">
        <v>36</v>
      </c>
      <c r="X10" s="29" t="s">
        <v>37</v>
      </c>
      <c r="Y10" s="40" t="s">
        <v>38</v>
      </c>
      <c r="Z10" s="1"/>
    </row>
    <row r="11" spans="1:26" ht="23.25">
      <c r="A11" s="1"/>
      <c r="B11" s="43"/>
      <c r="C11" s="43"/>
      <c r="D11" s="43"/>
      <c r="E11" s="43"/>
      <c r="F11" s="43"/>
      <c r="G11" s="43"/>
      <c r="H11" s="43"/>
      <c r="I11" s="44"/>
      <c r="J11" s="45"/>
      <c r="K11" s="46"/>
      <c r="L11" s="47"/>
      <c r="M11" s="48"/>
      <c r="N11" s="49"/>
      <c r="O11" s="47"/>
      <c r="P11" s="50"/>
      <c r="Q11" s="50"/>
      <c r="R11" s="48"/>
      <c r="S11" s="48"/>
      <c r="T11" s="47"/>
      <c r="U11" s="51"/>
      <c r="V11" s="50"/>
      <c r="W11" s="50"/>
      <c r="X11" s="50"/>
      <c r="Y11" s="48"/>
      <c r="Z11" s="1"/>
    </row>
    <row r="12" spans="1:26" ht="23.25">
      <c r="A12" s="1"/>
      <c r="B12" s="52"/>
      <c r="C12" s="52"/>
      <c r="D12" s="52"/>
      <c r="E12" s="52"/>
      <c r="F12" s="52"/>
      <c r="G12" s="52"/>
      <c r="H12" s="52"/>
      <c r="I12" s="53"/>
      <c r="J12" s="73" t="s">
        <v>43</v>
      </c>
      <c r="K12" s="74"/>
      <c r="L12" s="75">
        <f aca="true" t="shared" si="0" ref="L12:N14">+L20</f>
        <v>2121473.1999999997</v>
      </c>
      <c r="M12" s="76">
        <f t="shared" si="0"/>
        <v>149903.031</v>
      </c>
      <c r="N12" s="77">
        <f t="shared" si="0"/>
        <v>523254.41799999995</v>
      </c>
      <c r="O12" s="78"/>
      <c r="P12" s="79">
        <f>+P20</f>
        <v>2377278.438</v>
      </c>
      <c r="Q12" s="79">
        <f>SUM(L12:P12)</f>
        <v>5171909.086999999</v>
      </c>
      <c r="R12" s="76"/>
      <c r="S12" s="77">
        <f aca="true" t="shared" si="1" ref="S12:T14">+S20</f>
        <v>92102.212</v>
      </c>
      <c r="T12" s="75">
        <f t="shared" si="1"/>
        <v>30147</v>
      </c>
      <c r="U12" s="80"/>
      <c r="V12" s="79">
        <f>SUM(R12:U12)</f>
        <v>122249.212</v>
      </c>
      <c r="W12" s="79">
        <f>SUM(Q12,V12)</f>
        <v>5294158.299</v>
      </c>
      <c r="X12" s="79">
        <f>(+Q12/+W12)*100</f>
        <v>97.6908659489254</v>
      </c>
      <c r="Y12" s="76">
        <f>(+V12/+W12)*100</f>
        <v>2.3091340510745844</v>
      </c>
      <c r="Z12" s="1"/>
    </row>
    <row r="13" spans="1:26" ht="23.25">
      <c r="A13" s="1"/>
      <c r="B13" s="52"/>
      <c r="C13" s="52"/>
      <c r="D13" s="52"/>
      <c r="E13" s="52"/>
      <c r="F13" s="52"/>
      <c r="G13" s="52"/>
      <c r="H13" s="52"/>
      <c r="I13" s="53"/>
      <c r="J13" s="81" t="s">
        <v>44</v>
      </c>
      <c r="K13" s="82"/>
      <c r="L13" s="83">
        <f t="shared" si="0"/>
        <v>2166180.58101</v>
      </c>
      <c r="M13" s="83">
        <f t="shared" si="0"/>
        <v>173123.35973000003</v>
      </c>
      <c r="N13" s="83">
        <f t="shared" si="0"/>
        <v>489974.50187000004</v>
      </c>
      <c r="O13" s="83"/>
      <c r="P13" s="83">
        <f>+P21</f>
        <v>2319013.3823900004</v>
      </c>
      <c r="Q13" s="83">
        <f>SUM(L13:P13)</f>
        <v>5148291.825000001</v>
      </c>
      <c r="R13" s="83"/>
      <c r="S13" s="83">
        <f t="shared" si="1"/>
        <v>145738.24898</v>
      </c>
      <c r="T13" s="83">
        <f t="shared" si="1"/>
        <v>128.225</v>
      </c>
      <c r="U13" s="83"/>
      <c r="V13" s="83">
        <f>SUM(R13:U13)</f>
        <v>145866.47398</v>
      </c>
      <c r="W13" s="83">
        <f>SUM(Q13,V13)</f>
        <v>5294158.298980001</v>
      </c>
      <c r="X13" s="83">
        <f>(+Q13/+W13)*100</f>
        <v>97.24476553698624</v>
      </c>
      <c r="Y13" s="83">
        <f>(+V13/+W13)*100</f>
        <v>2.755234463013759</v>
      </c>
      <c r="Z13" s="25"/>
    </row>
    <row r="14" spans="1:26" ht="23.25">
      <c r="A14" s="1"/>
      <c r="B14" s="52"/>
      <c r="C14" s="52"/>
      <c r="D14" s="52"/>
      <c r="E14" s="52"/>
      <c r="F14" s="52"/>
      <c r="G14" s="52"/>
      <c r="H14" s="52"/>
      <c r="I14" s="53"/>
      <c r="J14" s="81" t="s">
        <v>45</v>
      </c>
      <c r="K14" s="82"/>
      <c r="L14" s="83">
        <f t="shared" si="0"/>
        <v>2166180.58103</v>
      </c>
      <c r="M14" s="83">
        <f t="shared" si="0"/>
        <v>173123.35973000003</v>
      </c>
      <c r="N14" s="83">
        <f t="shared" si="0"/>
        <v>489974.50187000004</v>
      </c>
      <c r="O14" s="83"/>
      <c r="P14" s="83">
        <f>+P22</f>
        <v>2319013.3823900004</v>
      </c>
      <c r="Q14" s="83">
        <f>SUM(L14:P14)</f>
        <v>5148291.82502</v>
      </c>
      <c r="R14" s="83"/>
      <c r="S14" s="83">
        <f t="shared" si="1"/>
        <v>145738.24898</v>
      </c>
      <c r="T14" s="83">
        <f t="shared" si="1"/>
        <v>128.225</v>
      </c>
      <c r="U14" s="83"/>
      <c r="V14" s="76">
        <f>SUM(R14:U14)</f>
        <v>145866.47398</v>
      </c>
      <c r="W14" s="76">
        <f>SUM(Q14,V14)</f>
        <v>5294158.299000001</v>
      </c>
      <c r="X14" s="76">
        <f>(+Q14/+W14)*100</f>
        <v>97.24476553699665</v>
      </c>
      <c r="Y14" s="76">
        <f>(+V14/+W14)*100</f>
        <v>2.755234463003351</v>
      </c>
      <c r="Z14" s="25"/>
    </row>
    <row r="15" spans="1:26" ht="23.25">
      <c r="A15" s="1"/>
      <c r="B15" s="52"/>
      <c r="C15" s="52"/>
      <c r="D15" s="52"/>
      <c r="E15" s="52"/>
      <c r="F15" s="52"/>
      <c r="G15" s="52"/>
      <c r="H15" s="52"/>
      <c r="I15" s="53"/>
      <c r="J15" s="81" t="s">
        <v>46</v>
      </c>
      <c r="K15" s="82"/>
      <c r="L15" s="83">
        <f>(+L14/+L12)*100</f>
        <v>102.10737430149956</v>
      </c>
      <c r="M15" s="83">
        <f>(+M14/+M12)*100</f>
        <v>115.4902329693387</v>
      </c>
      <c r="N15" s="83">
        <f>(+N14/+N12)*100</f>
        <v>93.63982128288501</v>
      </c>
      <c r="O15" s="83"/>
      <c r="P15" s="83">
        <f>(+P14/+P12)*100</f>
        <v>97.54908576636828</v>
      </c>
      <c r="Q15" s="83">
        <f>(+Q14/+Q12)*100</f>
        <v>99.54335504389738</v>
      </c>
      <c r="R15" s="83"/>
      <c r="S15" s="83">
        <f>(+S14/+S12)*100</f>
        <v>158.23534073209882</v>
      </c>
      <c r="T15" s="83">
        <f>(+T14/+T12)*100</f>
        <v>0.425332537234219</v>
      </c>
      <c r="U15" s="83"/>
      <c r="V15" s="76">
        <f>(+V14/+V12)*100</f>
        <v>119.31894823174811</v>
      </c>
      <c r="W15" s="76">
        <f>(+W14/+W12)*100</f>
        <v>100.00000000000003</v>
      </c>
      <c r="X15" s="76"/>
      <c r="Y15" s="76"/>
      <c r="Z15" s="25"/>
    </row>
    <row r="16" spans="1:26" ht="23.25">
      <c r="A16" s="1"/>
      <c r="B16" s="52"/>
      <c r="C16" s="52"/>
      <c r="D16" s="52"/>
      <c r="E16" s="52"/>
      <c r="F16" s="52"/>
      <c r="G16" s="52"/>
      <c r="H16" s="52"/>
      <c r="I16" s="53"/>
      <c r="J16" s="81" t="s">
        <v>47</v>
      </c>
      <c r="K16" s="82"/>
      <c r="L16" s="83">
        <f>(+L14/+L13)*100</f>
        <v>100.00000000092328</v>
      </c>
      <c r="M16" s="83">
        <f>(+M14/+M13)*100</f>
        <v>100</v>
      </c>
      <c r="N16" s="83">
        <f>(+N14/+N13)*100</f>
        <v>100</v>
      </c>
      <c r="O16" s="83"/>
      <c r="P16" s="83">
        <f>(+P14/+P13)*100</f>
        <v>100</v>
      </c>
      <c r="Q16" s="83">
        <f>(+Q14/+Q13)*100</f>
        <v>100.00000000038847</v>
      </c>
      <c r="R16" s="83"/>
      <c r="S16" s="83">
        <f>(+S14/+S13)*100</f>
        <v>100</v>
      </c>
      <c r="T16" s="83">
        <f>(+T14/+T13)*100</f>
        <v>100</v>
      </c>
      <c r="U16" s="83"/>
      <c r="V16" s="76">
        <f>(+V14/+V13)*100</f>
        <v>100</v>
      </c>
      <c r="W16" s="76">
        <f>(+W14/+W13)*100</f>
        <v>100.00000000037777</v>
      </c>
      <c r="X16" s="76"/>
      <c r="Y16" s="76"/>
      <c r="Z16" s="25"/>
    </row>
    <row r="17" spans="1:26" ht="23.25">
      <c r="A17" s="1"/>
      <c r="B17" s="52"/>
      <c r="C17" s="52"/>
      <c r="D17" s="52"/>
      <c r="E17" s="52"/>
      <c r="F17" s="52"/>
      <c r="G17" s="52"/>
      <c r="H17" s="52"/>
      <c r="I17" s="53"/>
      <c r="J17" s="58"/>
      <c r="K17" s="59"/>
      <c r="L17" s="60"/>
      <c r="M17" s="60"/>
      <c r="N17" s="60"/>
      <c r="O17" s="60"/>
      <c r="P17" s="60"/>
      <c r="Q17" s="60"/>
      <c r="R17" s="60"/>
      <c r="S17" s="60"/>
      <c r="T17" s="60"/>
      <c r="U17" s="60"/>
      <c r="V17" s="26"/>
      <c r="W17" s="26"/>
      <c r="X17" s="26"/>
      <c r="Y17" s="26"/>
      <c r="Z17" s="25"/>
    </row>
    <row r="18" spans="1:26" ht="23.25">
      <c r="A18" s="1"/>
      <c r="B18" s="52" t="s">
        <v>48</v>
      </c>
      <c r="C18" s="52"/>
      <c r="D18" s="52"/>
      <c r="E18" s="52"/>
      <c r="F18" s="52"/>
      <c r="G18" s="52"/>
      <c r="H18" s="52"/>
      <c r="I18" s="53"/>
      <c r="J18" s="58" t="s">
        <v>49</v>
      </c>
      <c r="K18" s="59"/>
      <c r="L18" s="60"/>
      <c r="M18" s="60"/>
      <c r="N18" s="60"/>
      <c r="O18" s="60"/>
      <c r="P18" s="60"/>
      <c r="Q18" s="60"/>
      <c r="R18" s="60"/>
      <c r="S18" s="60"/>
      <c r="T18" s="60"/>
      <c r="U18" s="60"/>
      <c r="V18" s="26"/>
      <c r="W18" s="26"/>
      <c r="X18" s="26"/>
      <c r="Y18" s="26"/>
      <c r="Z18" s="25"/>
    </row>
    <row r="19" spans="1:26" ht="23.25">
      <c r="A19" s="1"/>
      <c r="B19" s="52"/>
      <c r="C19" s="52"/>
      <c r="D19" s="52"/>
      <c r="E19" s="52"/>
      <c r="F19" s="52"/>
      <c r="G19" s="52"/>
      <c r="H19" s="52"/>
      <c r="I19" s="53"/>
      <c r="J19" s="58" t="s">
        <v>50</v>
      </c>
      <c r="K19" s="59"/>
      <c r="L19" s="60"/>
      <c r="M19" s="60"/>
      <c r="N19" s="60"/>
      <c r="O19" s="60"/>
      <c r="P19" s="60"/>
      <c r="Q19" s="60"/>
      <c r="R19" s="60"/>
      <c r="S19" s="60"/>
      <c r="T19" s="60"/>
      <c r="U19" s="60"/>
      <c r="V19" s="26"/>
      <c r="W19" s="26"/>
      <c r="X19" s="26"/>
      <c r="Y19" s="26"/>
      <c r="Z19" s="25"/>
    </row>
    <row r="20" spans="1:26" ht="23.25">
      <c r="A20" s="1"/>
      <c r="B20" s="52"/>
      <c r="C20" s="52"/>
      <c r="D20" s="52"/>
      <c r="E20" s="52"/>
      <c r="F20" s="52"/>
      <c r="G20" s="52"/>
      <c r="H20" s="52"/>
      <c r="I20" s="53"/>
      <c r="J20" s="58" t="s">
        <v>51</v>
      </c>
      <c r="K20" s="59"/>
      <c r="L20" s="60">
        <f aca="true" t="shared" si="2" ref="L20:P22">+L27</f>
        <v>2121473.1999999997</v>
      </c>
      <c r="M20" s="60">
        <f t="shared" si="2"/>
        <v>149903.031</v>
      </c>
      <c r="N20" s="60">
        <f t="shared" si="2"/>
        <v>523254.41799999995</v>
      </c>
      <c r="O20" s="60">
        <f t="shared" si="2"/>
        <v>0</v>
      </c>
      <c r="P20" s="60">
        <f t="shared" si="2"/>
        <v>2377278.438</v>
      </c>
      <c r="Q20" s="60">
        <f>SUM(L20:P20)</f>
        <v>5171909.086999999</v>
      </c>
      <c r="R20" s="60">
        <f aca="true" t="shared" si="3" ref="R20:U22">+R27</f>
        <v>0</v>
      </c>
      <c r="S20" s="60">
        <f t="shared" si="3"/>
        <v>92102.212</v>
      </c>
      <c r="T20" s="60">
        <f t="shared" si="3"/>
        <v>30147</v>
      </c>
      <c r="U20" s="60">
        <f t="shared" si="3"/>
        <v>0</v>
      </c>
      <c r="V20" s="26">
        <f>SUM(R20:U20)</f>
        <v>122249.212</v>
      </c>
      <c r="W20" s="26">
        <f>SUM(Q20,V20)</f>
        <v>5294158.299</v>
      </c>
      <c r="X20" s="26">
        <f>(+Q20/+W20)*100</f>
        <v>97.6908659489254</v>
      </c>
      <c r="Y20" s="26">
        <f>(+V20/+W20)*100</f>
        <v>2.3091340510745844</v>
      </c>
      <c r="Z20" s="25"/>
    </row>
    <row r="21" spans="1:26" ht="23.25">
      <c r="A21" s="1"/>
      <c r="B21" s="52"/>
      <c r="C21" s="52"/>
      <c r="D21" s="52"/>
      <c r="E21" s="52"/>
      <c r="F21" s="52"/>
      <c r="G21" s="52"/>
      <c r="H21" s="52"/>
      <c r="I21" s="53"/>
      <c r="J21" s="58" t="s">
        <v>52</v>
      </c>
      <c r="K21" s="59"/>
      <c r="L21" s="60">
        <f t="shared" si="2"/>
        <v>2166180.58101</v>
      </c>
      <c r="M21" s="60">
        <f t="shared" si="2"/>
        <v>173123.35973000003</v>
      </c>
      <c r="N21" s="60">
        <f t="shared" si="2"/>
        <v>489974.50187000004</v>
      </c>
      <c r="O21" s="60">
        <f t="shared" si="2"/>
        <v>0</v>
      </c>
      <c r="P21" s="60">
        <f t="shared" si="2"/>
        <v>2319013.3823900004</v>
      </c>
      <c r="Q21" s="60">
        <f>SUM(L21:P21)</f>
        <v>5148291.825000001</v>
      </c>
      <c r="R21" s="60">
        <f t="shared" si="3"/>
        <v>0</v>
      </c>
      <c r="S21" s="60">
        <f t="shared" si="3"/>
        <v>145738.24898</v>
      </c>
      <c r="T21" s="60">
        <f t="shared" si="3"/>
        <v>128.225</v>
      </c>
      <c r="U21" s="60">
        <f t="shared" si="3"/>
        <v>0</v>
      </c>
      <c r="V21" s="26">
        <f>SUM(R21:U21)</f>
        <v>145866.47398</v>
      </c>
      <c r="W21" s="26">
        <f>SUM(Q21,V21)</f>
        <v>5294158.298980001</v>
      </c>
      <c r="X21" s="26">
        <f>(+Q21/+W21)*100</f>
        <v>97.24476553698624</v>
      </c>
      <c r="Y21" s="26">
        <f>(+V21/+W21)*100</f>
        <v>2.755234463013759</v>
      </c>
      <c r="Z21" s="25"/>
    </row>
    <row r="22" spans="1:26" ht="23.25">
      <c r="A22" s="1"/>
      <c r="B22" s="52"/>
      <c r="C22" s="52"/>
      <c r="D22" s="52"/>
      <c r="E22" s="52"/>
      <c r="F22" s="52"/>
      <c r="G22" s="52"/>
      <c r="H22" s="52"/>
      <c r="I22" s="53"/>
      <c r="J22" s="54" t="s">
        <v>53</v>
      </c>
      <c r="K22" s="55"/>
      <c r="L22" s="60">
        <f t="shared" si="2"/>
        <v>2166180.58103</v>
      </c>
      <c r="M22" s="60">
        <f t="shared" si="2"/>
        <v>173123.35973000003</v>
      </c>
      <c r="N22" s="60">
        <f t="shared" si="2"/>
        <v>489974.50187000004</v>
      </c>
      <c r="O22" s="60">
        <f t="shared" si="2"/>
        <v>0</v>
      </c>
      <c r="P22" s="60">
        <f t="shared" si="2"/>
        <v>2319013.3823900004</v>
      </c>
      <c r="Q22" s="26">
        <f>SUM(L22:P22)</f>
        <v>5148291.82502</v>
      </c>
      <c r="R22" s="60">
        <f t="shared" si="3"/>
        <v>0</v>
      </c>
      <c r="S22" s="60">
        <f t="shared" si="3"/>
        <v>145738.24898</v>
      </c>
      <c r="T22" s="60">
        <f t="shared" si="3"/>
        <v>128.225</v>
      </c>
      <c r="U22" s="60">
        <f t="shared" si="3"/>
        <v>0</v>
      </c>
      <c r="V22" s="26">
        <f>SUM(R22:U22)</f>
        <v>145866.47398</v>
      </c>
      <c r="W22" s="26">
        <f>SUM(Q22,V22)</f>
        <v>5294158.299000001</v>
      </c>
      <c r="X22" s="26">
        <f>(+Q22/+W22)*100</f>
        <v>97.24476553699665</v>
      </c>
      <c r="Y22" s="26">
        <f>(+V22/+W22)*100</f>
        <v>2.755234463003351</v>
      </c>
      <c r="Z22" s="1"/>
    </row>
    <row r="23" spans="1:26" ht="23.25">
      <c r="A23" s="1"/>
      <c r="B23" s="52"/>
      <c r="C23" s="52"/>
      <c r="D23" s="52"/>
      <c r="E23" s="52"/>
      <c r="F23" s="52"/>
      <c r="G23" s="52"/>
      <c r="H23" s="52"/>
      <c r="I23" s="53"/>
      <c r="J23" s="54" t="s">
        <v>54</v>
      </c>
      <c r="K23" s="55"/>
      <c r="L23" s="60">
        <f>(+L22/+L20)*100</f>
        <v>102.10737430149956</v>
      </c>
      <c r="M23" s="26">
        <f>(+M22/+M20)*100</f>
        <v>115.4902329693387</v>
      </c>
      <c r="N23" s="60">
        <f>(+N22/+N20)*100</f>
        <v>93.63982128288501</v>
      </c>
      <c r="O23" s="60"/>
      <c r="P23" s="26">
        <f>(+P22/+P20)*100</f>
        <v>97.54908576636828</v>
      </c>
      <c r="Q23" s="26">
        <f>(+Q22/+Q20)*100</f>
        <v>99.54335504389738</v>
      </c>
      <c r="R23" s="26"/>
      <c r="S23" s="60">
        <f>(+S22/+S20)*100</f>
        <v>158.23534073209882</v>
      </c>
      <c r="T23" s="60">
        <f>(+T22/+T20)*100</f>
        <v>0.425332537234219</v>
      </c>
      <c r="U23" s="60"/>
      <c r="V23" s="26">
        <f>(+V22/+V20)*100</f>
        <v>119.31894823174811</v>
      </c>
      <c r="W23" s="26">
        <f>(+W22/+W20)*100</f>
        <v>100.00000000000003</v>
      </c>
      <c r="X23" s="26"/>
      <c r="Y23" s="26"/>
      <c r="Z23" s="1"/>
    </row>
    <row r="24" spans="1:26" ht="23.25">
      <c r="A24" s="1"/>
      <c r="B24" s="52"/>
      <c r="C24" s="52"/>
      <c r="D24" s="52"/>
      <c r="E24" s="52"/>
      <c r="F24" s="52"/>
      <c r="G24" s="52"/>
      <c r="H24" s="52"/>
      <c r="I24" s="53"/>
      <c r="J24" s="54" t="s">
        <v>55</v>
      </c>
      <c r="K24" s="55"/>
      <c r="L24" s="60">
        <f>(+L22/+L21)*100</f>
        <v>100.00000000092328</v>
      </c>
      <c r="M24" s="26">
        <f>(+M22/+M21)*100</f>
        <v>100</v>
      </c>
      <c r="N24" s="60">
        <f>(+N22/+N21)*100</f>
        <v>100</v>
      </c>
      <c r="O24" s="60"/>
      <c r="P24" s="26">
        <f>(+P22/+P21)*100</f>
        <v>100</v>
      </c>
      <c r="Q24" s="26">
        <f>(+Q22/+Q21)*100</f>
        <v>100.00000000038847</v>
      </c>
      <c r="R24" s="26"/>
      <c r="S24" s="60">
        <f>(+S22/+S21)*100</f>
        <v>100</v>
      </c>
      <c r="T24" s="60">
        <f>(+T22/+T21)*100</f>
        <v>100</v>
      </c>
      <c r="U24" s="60"/>
      <c r="V24" s="26">
        <f>(+V22/+V21)*100</f>
        <v>100</v>
      </c>
      <c r="W24" s="26">
        <f>(+W22/+W21)*100</f>
        <v>100.00000000037777</v>
      </c>
      <c r="X24" s="26"/>
      <c r="Y24" s="26"/>
      <c r="Z24" s="1"/>
    </row>
    <row r="25" spans="1:26" ht="23.25">
      <c r="A25" s="1"/>
      <c r="B25" s="52"/>
      <c r="C25" s="52"/>
      <c r="D25" s="52"/>
      <c r="E25" s="52"/>
      <c r="F25" s="52"/>
      <c r="G25" s="52"/>
      <c r="H25" s="52"/>
      <c r="I25" s="53"/>
      <c r="J25" s="54"/>
      <c r="K25" s="55"/>
      <c r="L25" s="60"/>
      <c r="M25" s="26"/>
      <c r="N25" s="60"/>
      <c r="O25" s="60"/>
      <c r="P25" s="26"/>
      <c r="Q25" s="26"/>
      <c r="R25" s="26"/>
      <c r="S25" s="60"/>
      <c r="T25" s="60"/>
      <c r="U25" s="60"/>
      <c r="V25" s="26"/>
      <c r="W25" s="26"/>
      <c r="X25" s="26"/>
      <c r="Y25" s="26"/>
      <c r="Z25" s="1"/>
    </row>
    <row r="26" spans="1:26" ht="23.25">
      <c r="A26" s="1"/>
      <c r="B26" s="52"/>
      <c r="C26" s="52"/>
      <c r="D26" s="52"/>
      <c r="E26" s="52" t="s">
        <v>56</v>
      </c>
      <c r="F26" s="52"/>
      <c r="G26" s="52"/>
      <c r="H26" s="52"/>
      <c r="I26" s="53"/>
      <c r="J26" s="54" t="s">
        <v>57</v>
      </c>
      <c r="K26" s="55"/>
      <c r="L26" s="60"/>
      <c r="M26" s="26"/>
      <c r="N26" s="60"/>
      <c r="O26" s="60"/>
      <c r="P26" s="26"/>
      <c r="Q26" s="26"/>
      <c r="R26" s="26"/>
      <c r="S26" s="60"/>
      <c r="T26" s="60"/>
      <c r="U26" s="60"/>
      <c r="V26" s="26"/>
      <c r="W26" s="26"/>
      <c r="X26" s="26"/>
      <c r="Y26" s="26"/>
      <c r="Z26" s="1"/>
    </row>
    <row r="27" spans="1:26" ht="23.25">
      <c r="A27" s="1"/>
      <c r="B27" s="52"/>
      <c r="C27" s="52"/>
      <c r="D27" s="52"/>
      <c r="E27" s="52"/>
      <c r="F27" s="52"/>
      <c r="G27" s="52"/>
      <c r="H27" s="52"/>
      <c r="I27" s="53"/>
      <c r="J27" s="54" t="s">
        <v>51</v>
      </c>
      <c r="K27" s="55"/>
      <c r="L27" s="60">
        <f aca="true" t="shared" si="4" ref="L27:N29">+L35+L79+L124+L170+L201+L233+L279</f>
        <v>2121473.1999999997</v>
      </c>
      <c r="M27" s="26">
        <f t="shared" si="4"/>
        <v>149903.031</v>
      </c>
      <c r="N27" s="60">
        <f t="shared" si="4"/>
        <v>523254.41799999995</v>
      </c>
      <c r="O27" s="60"/>
      <c r="P27" s="26">
        <f>+P35+P79+P124+P170+P201+P233+P279</f>
        <v>2377278.438</v>
      </c>
      <c r="Q27" s="26">
        <f>SUM(L27:P27)</f>
        <v>5171909.086999999</v>
      </c>
      <c r="R27" s="26"/>
      <c r="S27" s="60">
        <f aca="true" t="shared" si="5" ref="S27:T29">+S35+S79+S124+S170+S201+S233+S279</f>
        <v>92102.212</v>
      </c>
      <c r="T27" s="60">
        <f t="shared" si="5"/>
        <v>30147</v>
      </c>
      <c r="U27" s="60"/>
      <c r="V27" s="26">
        <f>SUM(R27:U27)</f>
        <v>122249.212</v>
      </c>
      <c r="W27" s="26">
        <f>SUM(Q27,V27)</f>
        <v>5294158.299</v>
      </c>
      <c r="X27" s="26">
        <f>(+Q27/+W27)*100</f>
        <v>97.6908659489254</v>
      </c>
      <c r="Y27" s="26">
        <f>(+V27/+W27)*100</f>
        <v>2.3091340510745844</v>
      </c>
      <c r="Z27" s="1"/>
    </row>
    <row r="28" spans="1:26" ht="23.25">
      <c r="A28" s="1"/>
      <c r="B28" s="61"/>
      <c r="C28" s="62"/>
      <c r="D28" s="62"/>
      <c r="E28" s="62"/>
      <c r="F28" s="62"/>
      <c r="G28" s="62"/>
      <c r="H28" s="62"/>
      <c r="I28" s="54"/>
      <c r="J28" s="54" t="s">
        <v>52</v>
      </c>
      <c r="K28" s="55"/>
      <c r="L28" s="24">
        <f t="shared" si="4"/>
        <v>2166180.58101</v>
      </c>
      <c r="M28" s="24">
        <f t="shared" si="4"/>
        <v>173123.35973000003</v>
      </c>
      <c r="N28" s="24">
        <f t="shared" si="4"/>
        <v>489974.50187000004</v>
      </c>
      <c r="O28" s="24"/>
      <c r="P28" s="24">
        <f>+P36+P80+P125+P171+P202+P234+P280</f>
        <v>2319013.3823900004</v>
      </c>
      <c r="Q28" s="24">
        <f>SUM(L28:P28)</f>
        <v>5148291.825000001</v>
      </c>
      <c r="R28" s="24"/>
      <c r="S28" s="24">
        <f t="shared" si="5"/>
        <v>145738.24898</v>
      </c>
      <c r="T28" s="24">
        <f t="shared" si="5"/>
        <v>128.225</v>
      </c>
      <c r="U28" s="24"/>
      <c r="V28" s="24">
        <f>SUM(R28:U28)</f>
        <v>145866.47398</v>
      </c>
      <c r="W28" s="24">
        <f>SUM(Q28,V28)</f>
        <v>5294158.298980001</v>
      </c>
      <c r="X28" s="24">
        <f>(+Q28/+W28)*100</f>
        <v>97.24476553698624</v>
      </c>
      <c r="Y28" s="24">
        <f>(+V28/+W28)*100</f>
        <v>2.755234463013759</v>
      </c>
      <c r="Z28" s="1"/>
    </row>
    <row r="29" spans="1:26" ht="23.25">
      <c r="A29" s="1"/>
      <c r="B29" s="52"/>
      <c r="C29" s="52"/>
      <c r="D29" s="52"/>
      <c r="E29" s="52"/>
      <c r="F29" s="52"/>
      <c r="G29" s="52"/>
      <c r="H29" s="52"/>
      <c r="I29" s="53"/>
      <c r="J29" s="54" t="s">
        <v>53</v>
      </c>
      <c r="K29" s="55"/>
      <c r="L29" s="60">
        <f t="shared" si="4"/>
        <v>2166180.58103</v>
      </c>
      <c r="M29" s="26">
        <f t="shared" si="4"/>
        <v>173123.35973000003</v>
      </c>
      <c r="N29" s="60">
        <f t="shared" si="4"/>
        <v>489974.50187000004</v>
      </c>
      <c r="O29" s="60"/>
      <c r="P29" s="26">
        <f>+P37+P81+P126+P172+P203+P235+P281</f>
        <v>2319013.3823900004</v>
      </c>
      <c r="Q29" s="26">
        <f>SUM(L29:P29)</f>
        <v>5148291.82502</v>
      </c>
      <c r="R29" s="26"/>
      <c r="S29" s="60">
        <f t="shared" si="5"/>
        <v>145738.24898</v>
      </c>
      <c r="T29" s="60">
        <f t="shared" si="5"/>
        <v>128.225</v>
      </c>
      <c r="U29" s="60"/>
      <c r="V29" s="26">
        <f>SUM(R29:U29)</f>
        <v>145866.47398</v>
      </c>
      <c r="W29" s="26">
        <f>SUM(Q29,V29)</f>
        <v>5294158.299000001</v>
      </c>
      <c r="X29" s="26">
        <f>(+Q29/+W29)*100</f>
        <v>97.24476553699665</v>
      </c>
      <c r="Y29" s="26">
        <f>(+V29/+W29)*100</f>
        <v>2.755234463003351</v>
      </c>
      <c r="Z29" s="1"/>
    </row>
    <row r="30" spans="1:26" ht="23.25">
      <c r="A30" s="1"/>
      <c r="B30" s="52"/>
      <c r="C30" s="52"/>
      <c r="D30" s="52"/>
      <c r="E30" s="52"/>
      <c r="F30" s="52"/>
      <c r="G30" s="52"/>
      <c r="H30" s="52"/>
      <c r="I30" s="53"/>
      <c r="J30" s="54" t="s">
        <v>54</v>
      </c>
      <c r="K30" s="55"/>
      <c r="L30" s="60">
        <f>(+L29/+L27)*100</f>
        <v>102.10737430149956</v>
      </c>
      <c r="M30" s="26">
        <f>(+M29/+M27)*100</f>
        <v>115.4902329693387</v>
      </c>
      <c r="N30" s="60">
        <f>(+N29/+N27)*100</f>
        <v>93.63982128288501</v>
      </c>
      <c r="O30" s="60"/>
      <c r="P30" s="26">
        <f>(+P29/+P27)*100</f>
        <v>97.54908576636828</v>
      </c>
      <c r="Q30" s="26">
        <f>(+Q29/+Q27)*100</f>
        <v>99.54335504389738</v>
      </c>
      <c r="R30" s="26"/>
      <c r="S30" s="60">
        <f>(+S29/+S27)*100</f>
        <v>158.23534073209882</v>
      </c>
      <c r="T30" s="60">
        <f>(+T29/+T27)*100</f>
        <v>0.425332537234219</v>
      </c>
      <c r="U30" s="60"/>
      <c r="V30" s="26">
        <f>(+V29/+V27)*100</f>
        <v>119.31894823174811</v>
      </c>
      <c r="W30" s="26">
        <f>(+W29/+W27)*100</f>
        <v>100.00000000000003</v>
      </c>
      <c r="X30" s="26"/>
      <c r="Y30" s="26"/>
      <c r="Z30" s="1"/>
    </row>
    <row r="31" spans="1:26" ht="23.25">
      <c r="A31" s="1"/>
      <c r="B31" s="52"/>
      <c r="C31" s="52"/>
      <c r="D31" s="52"/>
      <c r="E31" s="52"/>
      <c r="F31" s="52"/>
      <c r="G31" s="52"/>
      <c r="H31" s="52"/>
      <c r="I31" s="53"/>
      <c r="J31" s="54" t="s">
        <v>55</v>
      </c>
      <c r="K31" s="55"/>
      <c r="L31" s="60">
        <f>(+L29/+L28)*100</f>
        <v>100.00000000092328</v>
      </c>
      <c r="M31" s="26">
        <f>(+M29/+M28)*100</f>
        <v>100</v>
      </c>
      <c r="N31" s="60">
        <f>(+N29/+N28)*100</f>
        <v>100</v>
      </c>
      <c r="O31" s="60"/>
      <c r="P31" s="26">
        <f>(+P29/+P28)*100</f>
        <v>100</v>
      </c>
      <c r="Q31" s="26">
        <f>(+Q29/+Q28)*100</f>
        <v>100.00000000038847</v>
      </c>
      <c r="R31" s="26"/>
      <c r="S31" s="60">
        <f>(+S29/+S28)*100</f>
        <v>100</v>
      </c>
      <c r="T31" s="60">
        <f>(+T29/+T28)*100</f>
        <v>100</v>
      </c>
      <c r="U31" s="60"/>
      <c r="V31" s="26">
        <f>(+V29/+V28)*100</f>
        <v>100</v>
      </c>
      <c r="W31" s="26">
        <f>(+W29/+W28)*100</f>
        <v>100.00000000037777</v>
      </c>
      <c r="X31" s="26"/>
      <c r="Y31" s="26"/>
      <c r="Z31" s="1"/>
    </row>
    <row r="32" spans="1:26" ht="23.25">
      <c r="A32" s="1"/>
      <c r="B32" s="52"/>
      <c r="C32" s="52"/>
      <c r="D32" s="52"/>
      <c r="E32" s="52"/>
      <c r="F32" s="52"/>
      <c r="G32" s="52"/>
      <c r="H32" s="52"/>
      <c r="I32" s="53"/>
      <c r="J32" s="54"/>
      <c r="K32" s="55"/>
      <c r="L32" s="60"/>
      <c r="M32" s="26"/>
      <c r="N32" s="60"/>
      <c r="O32" s="60"/>
      <c r="P32" s="26"/>
      <c r="Q32" s="26"/>
      <c r="R32" s="26"/>
      <c r="S32" s="60"/>
      <c r="T32" s="60"/>
      <c r="U32" s="60"/>
      <c r="V32" s="26"/>
      <c r="W32" s="26"/>
      <c r="X32" s="26"/>
      <c r="Y32" s="26"/>
      <c r="Z32" s="1"/>
    </row>
    <row r="33" spans="1:26" ht="23.25">
      <c r="A33" s="1"/>
      <c r="B33" s="52"/>
      <c r="C33" s="52"/>
      <c r="D33" s="52"/>
      <c r="E33" s="52"/>
      <c r="F33" s="52" t="s">
        <v>58</v>
      </c>
      <c r="G33" s="52"/>
      <c r="H33" s="52"/>
      <c r="I33" s="53"/>
      <c r="J33" s="54" t="s">
        <v>59</v>
      </c>
      <c r="K33" s="55"/>
      <c r="L33" s="60"/>
      <c r="M33" s="26"/>
      <c r="N33" s="60"/>
      <c r="O33" s="60"/>
      <c r="P33" s="26"/>
      <c r="Q33" s="26"/>
      <c r="R33" s="26"/>
      <c r="S33" s="60"/>
      <c r="T33" s="60"/>
      <c r="U33" s="60"/>
      <c r="V33" s="26"/>
      <c r="W33" s="26"/>
      <c r="X33" s="26"/>
      <c r="Y33" s="26"/>
      <c r="Z33" s="1"/>
    </row>
    <row r="34" spans="1:26" ht="23.25">
      <c r="A34" s="1"/>
      <c r="B34" s="52"/>
      <c r="C34" s="52"/>
      <c r="D34" s="52"/>
      <c r="E34" s="52"/>
      <c r="F34" s="52"/>
      <c r="G34" s="52"/>
      <c r="H34" s="52"/>
      <c r="I34" s="53"/>
      <c r="J34" s="54" t="s">
        <v>60</v>
      </c>
      <c r="K34" s="55"/>
      <c r="L34" s="60"/>
      <c r="M34" s="26"/>
      <c r="N34" s="60"/>
      <c r="O34" s="60"/>
      <c r="P34" s="26"/>
      <c r="Q34" s="26"/>
      <c r="R34" s="26"/>
      <c r="S34" s="60"/>
      <c r="T34" s="60"/>
      <c r="U34" s="60"/>
      <c r="V34" s="26"/>
      <c r="W34" s="26"/>
      <c r="X34" s="26"/>
      <c r="Y34" s="26"/>
      <c r="Z34" s="1"/>
    </row>
    <row r="35" spans="1:26" ht="23.25">
      <c r="A35" s="1"/>
      <c r="B35" s="52"/>
      <c r="C35" s="52"/>
      <c r="D35" s="52"/>
      <c r="E35" s="52"/>
      <c r="F35" s="52"/>
      <c r="G35" s="52"/>
      <c r="H35" s="52"/>
      <c r="I35" s="53"/>
      <c r="J35" s="54" t="s">
        <v>51</v>
      </c>
      <c r="K35" s="55"/>
      <c r="L35" s="60">
        <f aca="true" t="shared" si="6" ref="L35:N36">+L43</f>
        <v>223701.404</v>
      </c>
      <c r="M35" s="26">
        <f t="shared" si="6"/>
        <v>9275.512</v>
      </c>
      <c r="N35" s="60">
        <f t="shared" si="6"/>
        <v>38047.814</v>
      </c>
      <c r="O35" s="60"/>
      <c r="P35" s="26">
        <f>+P43</f>
        <v>936</v>
      </c>
      <c r="Q35" s="26">
        <f>SUM(L35:P35)</f>
        <v>271960.73</v>
      </c>
      <c r="R35" s="26"/>
      <c r="S35" s="60">
        <f>+S43</f>
        <v>3020.935</v>
      </c>
      <c r="T35" s="60"/>
      <c r="U35" s="60"/>
      <c r="V35" s="26">
        <f>SUM(R35:U35)</f>
        <v>3020.935</v>
      </c>
      <c r="W35" s="26">
        <f>SUM(Q35,V35)</f>
        <v>274981.665</v>
      </c>
      <c r="X35" s="26">
        <f>(+Q35/+W35)*100</f>
        <v>98.90140493548907</v>
      </c>
      <c r="Y35" s="26">
        <f>(+V35/+W35)*100</f>
        <v>1.0985950645109375</v>
      </c>
      <c r="Z35" s="1"/>
    </row>
    <row r="36" spans="1:26" ht="23.25">
      <c r="A36" s="1"/>
      <c r="B36" s="52"/>
      <c r="C36" s="52"/>
      <c r="D36" s="52"/>
      <c r="E36" s="52"/>
      <c r="F36" s="52"/>
      <c r="G36" s="52"/>
      <c r="H36" s="52"/>
      <c r="I36" s="53"/>
      <c r="J36" s="54" t="s">
        <v>52</v>
      </c>
      <c r="K36" s="55"/>
      <c r="L36" s="60">
        <f t="shared" si="6"/>
        <v>244805.78929</v>
      </c>
      <c r="M36" s="26">
        <f t="shared" si="6"/>
        <v>4183.87154</v>
      </c>
      <c r="N36" s="60">
        <f t="shared" si="6"/>
        <v>27307.434030000004</v>
      </c>
      <c r="O36" s="60"/>
      <c r="P36" s="26">
        <f>+P44</f>
        <v>948.50775</v>
      </c>
      <c r="Q36" s="26">
        <f>SUM(L36:P36)</f>
        <v>277245.60260999994</v>
      </c>
      <c r="R36" s="26"/>
      <c r="S36" s="60">
        <f>+S44</f>
        <v>996.3178300000001</v>
      </c>
      <c r="T36" s="60"/>
      <c r="U36" s="60"/>
      <c r="V36" s="26">
        <f>SUM(R36:U36)</f>
        <v>996.3178300000001</v>
      </c>
      <c r="W36" s="26">
        <f>SUM(Q36,V36)</f>
        <v>278241.92043999996</v>
      </c>
      <c r="X36" s="26">
        <f>(+Q36/+W36)*100</f>
        <v>99.64192389542723</v>
      </c>
      <c r="Y36" s="26">
        <f>(+V36/+W36)*100</f>
        <v>0.3580761045727637</v>
      </c>
      <c r="Z36" s="1"/>
    </row>
    <row r="37" spans="1:26" ht="23.25">
      <c r="A37" s="1"/>
      <c r="B37" s="61"/>
      <c r="C37" s="62"/>
      <c r="D37" s="62"/>
      <c r="E37" s="62"/>
      <c r="F37" s="62"/>
      <c r="G37" s="62"/>
      <c r="H37" s="62"/>
      <c r="I37" s="54"/>
      <c r="J37" s="54" t="s">
        <v>53</v>
      </c>
      <c r="K37" s="55"/>
      <c r="L37" s="24">
        <f>+L53</f>
        <v>244805.78929</v>
      </c>
      <c r="M37" s="24">
        <f>+M53</f>
        <v>4183.87154</v>
      </c>
      <c r="N37" s="24">
        <f>+N53</f>
        <v>27307.434030000004</v>
      </c>
      <c r="O37" s="24"/>
      <c r="P37" s="24">
        <f>+P53</f>
        <v>948.50775</v>
      </c>
      <c r="Q37" s="24">
        <f>SUM(L37:P37)</f>
        <v>277245.60260999994</v>
      </c>
      <c r="R37" s="24"/>
      <c r="S37" s="24">
        <f>+S53</f>
        <v>996.3178300000001</v>
      </c>
      <c r="T37" s="24"/>
      <c r="U37" s="24"/>
      <c r="V37" s="24">
        <f>SUM(R37:U37)</f>
        <v>996.3178300000001</v>
      </c>
      <c r="W37" s="24">
        <f>SUM(Q37,V37)</f>
        <v>278241.92043999996</v>
      </c>
      <c r="X37" s="24">
        <f>(+Q37/+W37)*100</f>
        <v>99.64192389542723</v>
      </c>
      <c r="Y37" s="24">
        <f>(+V37/+W37)*100</f>
        <v>0.3580761045727637</v>
      </c>
      <c r="Z37" s="1"/>
    </row>
    <row r="38" spans="1:26" ht="23.25">
      <c r="A38" s="1"/>
      <c r="B38" s="52"/>
      <c r="C38" s="52"/>
      <c r="D38" s="52"/>
      <c r="E38" s="52"/>
      <c r="F38" s="52"/>
      <c r="G38" s="52"/>
      <c r="H38" s="52"/>
      <c r="I38" s="53"/>
      <c r="J38" s="54" t="s">
        <v>54</v>
      </c>
      <c r="K38" s="55"/>
      <c r="L38" s="60">
        <f>(+L37/+L35)*100</f>
        <v>109.43417650163695</v>
      </c>
      <c r="M38" s="26">
        <f>(+M37/+M35)*100</f>
        <v>45.106637132268276</v>
      </c>
      <c r="N38" s="60">
        <f>(+N37/+N35)*100</f>
        <v>71.77136124035931</v>
      </c>
      <c r="O38" s="60"/>
      <c r="P38" s="26">
        <f>(+P37/+P35)*100</f>
        <v>101.33629807692309</v>
      </c>
      <c r="Q38" s="26">
        <f>(+Q37/+Q35)*100</f>
        <v>101.94324842781528</v>
      </c>
      <c r="R38" s="26"/>
      <c r="S38" s="60">
        <f>(+S37/+S35)*100</f>
        <v>32.98044578913482</v>
      </c>
      <c r="T38" s="60"/>
      <c r="U38" s="60"/>
      <c r="V38" s="26">
        <f>(+V37/+V35)*100</f>
        <v>32.98044578913482</v>
      </c>
      <c r="W38" s="26">
        <f>(+W37/+W35)*100</f>
        <v>101.18562648167833</v>
      </c>
      <c r="X38" s="26"/>
      <c r="Y38" s="26"/>
      <c r="Z38" s="1"/>
    </row>
    <row r="39" spans="1:26" ht="23.25">
      <c r="A39" s="1"/>
      <c r="B39" s="52"/>
      <c r="C39" s="52"/>
      <c r="D39" s="52"/>
      <c r="E39" s="52"/>
      <c r="F39" s="52"/>
      <c r="G39" s="52"/>
      <c r="H39" s="52"/>
      <c r="I39" s="53"/>
      <c r="J39" s="54" t="s">
        <v>55</v>
      </c>
      <c r="K39" s="55"/>
      <c r="L39" s="60">
        <f>(+L37/+L36)*100</f>
        <v>100</v>
      </c>
      <c r="M39" s="26">
        <f>(+M37/+M36)*100</f>
        <v>100</v>
      </c>
      <c r="N39" s="60">
        <f>(+N37/+N36)*100</f>
        <v>100</v>
      </c>
      <c r="O39" s="60"/>
      <c r="P39" s="26">
        <f>(+P37/+P36)*100</f>
        <v>100</v>
      </c>
      <c r="Q39" s="26">
        <f>(+Q37/+Q36)*100</f>
        <v>100</v>
      </c>
      <c r="R39" s="26"/>
      <c r="S39" s="60">
        <f>(+S37/+S36)*100</f>
        <v>100</v>
      </c>
      <c r="T39" s="60"/>
      <c r="U39" s="60"/>
      <c r="V39" s="26">
        <f>(+V37/+V36)*100</f>
        <v>100</v>
      </c>
      <c r="W39" s="26">
        <f>(+W37/+W36)*100</f>
        <v>100</v>
      </c>
      <c r="X39" s="26"/>
      <c r="Y39" s="26"/>
      <c r="Z39" s="1"/>
    </row>
    <row r="40" spans="1:26" ht="23.25">
      <c r="A40" s="1"/>
      <c r="B40" s="52"/>
      <c r="C40" s="52"/>
      <c r="D40" s="52"/>
      <c r="E40" s="52"/>
      <c r="F40" s="52"/>
      <c r="G40" s="52"/>
      <c r="H40" s="52"/>
      <c r="I40" s="53"/>
      <c r="J40" s="54"/>
      <c r="K40" s="55"/>
      <c r="L40" s="60"/>
      <c r="M40" s="26"/>
      <c r="N40" s="60"/>
      <c r="O40" s="60"/>
      <c r="P40" s="26"/>
      <c r="Q40" s="26"/>
      <c r="R40" s="26"/>
      <c r="S40" s="60"/>
      <c r="T40" s="60"/>
      <c r="U40" s="60"/>
      <c r="V40" s="26"/>
      <c r="W40" s="26"/>
      <c r="X40" s="26"/>
      <c r="Y40" s="26"/>
      <c r="Z40" s="1"/>
    </row>
    <row r="41" spans="1:26" ht="23.25">
      <c r="A41" s="1"/>
      <c r="B41" s="52"/>
      <c r="C41" s="52"/>
      <c r="D41" s="52"/>
      <c r="E41" s="52"/>
      <c r="F41" s="52"/>
      <c r="G41" s="52" t="s">
        <v>61</v>
      </c>
      <c r="H41" s="52"/>
      <c r="I41" s="53"/>
      <c r="J41" s="54" t="s">
        <v>62</v>
      </c>
      <c r="K41" s="55"/>
      <c r="L41" s="60"/>
      <c r="M41" s="26"/>
      <c r="N41" s="60"/>
      <c r="O41" s="60"/>
      <c r="P41" s="26"/>
      <c r="Q41" s="26"/>
      <c r="R41" s="26"/>
      <c r="S41" s="60"/>
      <c r="T41" s="60"/>
      <c r="U41" s="60"/>
      <c r="V41" s="26"/>
      <c r="W41" s="26"/>
      <c r="X41" s="26"/>
      <c r="Y41" s="26"/>
      <c r="Z41" s="1"/>
    </row>
    <row r="42" spans="1:26" ht="23.25">
      <c r="A42" s="1"/>
      <c r="B42" s="52"/>
      <c r="C42" s="52"/>
      <c r="D42" s="52"/>
      <c r="E42" s="52"/>
      <c r="F42" s="52"/>
      <c r="G42" s="52"/>
      <c r="H42" s="52"/>
      <c r="I42" s="53"/>
      <c r="J42" s="54" t="s">
        <v>63</v>
      </c>
      <c r="K42" s="55"/>
      <c r="L42" s="60"/>
      <c r="M42" s="26"/>
      <c r="N42" s="60"/>
      <c r="O42" s="60"/>
      <c r="P42" s="26"/>
      <c r="Q42" s="26"/>
      <c r="R42" s="26"/>
      <c r="S42" s="60"/>
      <c r="T42" s="60"/>
      <c r="U42" s="60"/>
      <c r="V42" s="26"/>
      <c r="W42" s="26"/>
      <c r="X42" s="26"/>
      <c r="Y42" s="26"/>
      <c r="Z42" s="1"/>
    </row>
    <row r="43" spans="1:26" ht="23.25">
      <c r="A43" s="1"/>
      <c r="B43" s="52"/>
      <c r="C43" s="52"/>
      <c r="D43" s="52"/>
      <c r="E43" s="52"/>
      <c r="F43" s="52"/>
      <c r="G43" s="52"/>
      <c r="H43" s="52"/>
      <c r="I43" s="53"/>
      <c r="J43" s="54" t="s">
        <v>51</v>
      </c>
      <c r="K43" s="55"/>
      <c r="L43" s="60">
        <f aca="true" t="shared" si="7" ref="L43:N44">+L58+L65+L72</f>
        <v>223701.404</v>
      </c>
      <c r="M43" s="26">
        <f t="shared" si="7"/>
        <v>9275.512</v>
      </c>
      <c r="N43" s="60">
        <f t="shared" si="7"/>
        <v>38047.814</v>
      </c>
      <c r="O43" s="60"/>
      <c r="P43" s="26">
        <f>+P58+P65+P72</f>
        <v>936</v>
      </c>
      <c r="Q43" s="26">
        <f>SUM(L43:P43)</f>
        <v>271960.73</v>
      </c>
      <c r="R43" s="26"/>
      <c r="S43" s="60">
        <f>+S58+S65+S72</f>
        <v>3020.935</v>
      </c>
      <c r="T43" s="60"/>
      <c r="U43" s="60"/>
      <c r="V43" s="26">
        <f>SUM(R43:U43)</f>
        <v>3020.935</v>
      </c>
      <c r="W43" s="26">
        <f>SUM(Q43,V43)</f>
        <v>274981.665</v>
      </c>
      <c r="X43" s="26">
        <f>(+Q43/+W43)*100</f>
        <v>98.90140493548907</v>
      </c>
      <c r="Y43" s="26">
        <f>(+V43/+W43)*100</f>
        <v>1.0985950645109375</v>
      </c>
      <c r="Z43" s="1"/>
    </row>
    <row r="44" spans="1:26" ht="23.25">
      <c r="A44" s="1"/>
      <c r="B44" s="52"/>
      <c r="C44" s="52"/>
      <c r="D44" s="52"/>
      <c r="E44" s="52"/>
      <c r="F44" s="52"/>
      <c r="G44" s="52"/>
      <c r="H44" s="52"/>
      <c r="I44" s="53"/>
      <c r="J44" s="54" t="s">
        <v>52</v>
      </c>
      <c r="K44" s="55"/>
      <c r="L44" s="60">
        <f t="shared" si="7"/>
        <v>244805.78929</v>
      </c>
      <c r="M44" s="26">
        <f t="shared" si="7"/>
        <v>4183.87154</v>
      </c>
      <c r="N44" s="60">
        <f t="shared" si="7"/>
        <v>27307.434030000004</v>
      </c>
      <c r="O44" s="60"/>
      <c r="P44" s="26">
        <f>+P59+P66+P73</f>
        <v>948.50775</v>
      </c>
      <c r="Q44" s="26">
        <f>SUM(L44:P44)</f>
        <v>277245.60260999994</v>
      </c>
      <c r="R44" s="26"/>
      <c r="S44" s="60">
        <f>+S59+S66+S73</f>
        <v>996.3178300000001</v>
      </c>
      <c r="T44" s="60"/>
      <c r="U44" s="60"/>
      <c r="V44" s="26">
        <f>SUM(R44:U44)</f>
        <v>996.3178300000001</v>
      </c>
      <c r="W44" s="26">
        <f>SUM(Q44,V44)</f>
        <v>278241.92043999996</v>
      </c>
      <c r="X44" s="26">
        <f>(+Q44/+W44)*100</f>
        <v>99.64192389542723</v>
      </c>
      <c r="Y44" s="26">
        <f>(+V44/+W44)*100</f>
        <v>0.3580761045727637</v>
      </c>
      <c r="Z44" s="1"/>
    </row>
    <row r="45" spans="1:26" ht="23.25">
      <c r="A45" s="1"/>
      <c r="B45" s="63"/>
      <c r="C45" s="63"/>
      <c r="D45" s="63"/>
      <c r="E45" s="63"/>
      <c r="F45" s="63"/>
      <c r="G45" s="63"/>
      <c r="H45" s="63"/>
      <c r="I45" s="64"/>
      <c r="J45" s="65"/>
      <c r="K45" s="66"/>
      <c r="L45" s="67"/>
      <c r="M45" s="68"/>
      <c r="N45" s="67"/>
      <c r="O45" s="67"/>
      <c r="P45" s="68"/>
      <c r="Q45" s="68"/>
      <c r="R45" s="68"/>
      <c r="S45" s="67"/>
      <c r="T45" s="67"/>
      <c r="U45" s="67"/>
      <c r="V45" s="68"/>
      <c r="W45" s="68"/>
      <c r="X45" s="68"/>
      <c r="Y45" s="68"/>
      <c r="Z45" s="1"/>
    </row>
    <row r="46" spans="1:26" ht="23.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3.25">
      <c r="A47" s="1"/>
      <c r="B47" s="1"/>
      <c r="C47" s="1"/>
      <c r="D47" s="1"/>
      <c r="E47" s="1"/>
      <c r="F47" s="1"/>
      <c r="G47" s="1"/>
      <c r="H47" s="1"/>
      <c r="I47" s="1"/>
      <c r="J47" s="1"/>
      <c r="K47" s="1"/>
      <c r="L47" s="1"/>
      <c r="M47" s="1"/>
      <c r="N47" s="1"/>
      <c r="O47" s="1"/>
      <c r="P47" s="1"/>
      <c r="Q47" s="1"/>
      <c r="R47" s="1"/>
      <c r="S47" s="1"/>
      <c r="T47" s="1"/>
      <c r="U47" s="1"/>
      <c r="V47" s="5"/>
      <c r="W47" s="5"/>
      <c r="X47" s="5"/>
      <c r="Y47" s="5" t="s">
        <v>106</v>
      </c>
      <c r="Z47" s="1"/>
    </row>
    <row r="48" spans="1:26" ht="23.25">
      <c r="A48" s="1"/>
      <c r="B48" s="9" t="s">
        <v>3</v>
      </c>
      <c r="C48" s="10"/>
      <c r="D48" s="10"/>
      <c r="E48" s="10"/>
      <c r="F48" s="10"/>
      <c r="G48" s="10"/>
      <c r="H48" s="11"/>
      <c r="I48" s="12"/>
      <c r="J48" s="13"/>
      <c r="K48" s="14"/>
      <c r="L48" s="15" t="s">
        <v>4</v>
      </c>
      <c r="M48" s="15"/>
      <c r="N48" s="15"/>
      <c r="O48" s="15"/>
      <c r="P48" s="15"/>
      <c r="Q48" s="15"/>
      <c r="R48" s="16" t="s">
        <v>5</v>
      </c>
      <c r="S48" s="15"/>
      <c r="T48" s="15"/>
      <c r="U48" s="15"/>
      <c r="V48" s="17"/>
      <c r="W48" s="15" t="s">
        <v>6</v>
      </c>
      <c r="X48" s="15"/>
      <c r="Y48" s="18"/>
      <c r="Z48" s="1"/>
    </row>
    <row r="49" spans="1:26" ht="23.25">
      <c r="A49" s="1"/>
      <c r="B49" s="19" t="s">
        <v>7</v>
      </c>
      <c r="C49" s="20"/>
      <c r="D49" s="20"/>
      <c r="E49" s="20"/>
      <c r="F49" s="20"/>
      <c r="G49" s="20"/>
      <c r="H49" s="21"/>
      <c r="I49" s="22"/>
      <c r="J49" s="23"/>
      <c r="K49" s="24"/>
      <c r="L49" s="25"/>
      <c r="M49" s="26"/>
      <c r="N49" s="27"/>
      <c r="O49" s="28" t="s">
        <v>8</v>
      </c>
      <c r="P49" s="29"/>
      <c r="Q49" s="30"/>
      <c r="R49" s="31" t="s">
        <v>8</v>
      </c>
      <c r="S49" s="32" t="s">
        <v>9</v>
      </c>
      <c r="T49" s="25"/>
      <c r="U49" s="33" t="s">
        <v>10</v>
      </c>
      <c r="V49" s="30"/>
      <c r="W49" s="30"/>
      <c r="X49" s="34" t="s">
        <v>11</v>
      </c>
      <c r="Y49" s="35"/>
      <c r="Z49" s="1"/>
    </row>
    <row r="50" spans="1:26" ht="23.25">
      <c r="A50" s="1"/>
      <c r="B50" s="36"/>
      <c r="C50" s="37"/>
      <c r="D50" s="37"/>
      <c r="E50" s="37"/>
      <c r="F50" s="38"/>
      <c r="G50" s="37"/>
      <c r="H50" s="36"/>
      <c r="I50" s="22"/>
      <c r="J50" s="2" t="s">
        <v>12</v>
      </c>
      <c r="K50" s="24"/>
      <c r="L50" s="39" t="s">
        <v>13</v>
      </c>
      <c r="M50" s="40" t="s">
        <v>14</v>
      </c>
      <c r="N50" s="32" t="s">
        <v>13</v>
      </c>
      <c r="O50" s="39" t="s">
        <v>15</v>
      </c>
      <c r="P50" s="29" t="s">
        <v>16</v>
      </c>
      <c r="Q50" s="26"/>
      <c r="R50" s="41" t="s">
        <v>15</v>
      </c>
      <c r="S50" s="40" t="s">
        <v>17</v>
      </c>
      <c r="T50" s="39" t="s">
        <v>18</v>
      </c>
      <c r="U50" s="33" t="s">
        <v>19</v>
      </c>
      <c r="V50" s="30"/>
      <c r="W50" s="30"/>
      <c r="X50" s="30"/>
      <c r="Y50" s="40"/>
      <c r="Z50" s="1"/>
    </row>
    <row r="51" spans="1:26" ht="23.25">
      <c r="A51" s="1"/>
      <c r="B51" s="36" t="s">
        <v>20</v>
      </c>
      <c r="C51" s="36" t="s">
        <v>21</v>
      </c>
      <c r="D51" s="36" t="s">
        <v>22</v>
      </c>
      <c r="E51" s="36" t="s">
        <v>23</v>
      </c>
      <c r="F51" s="36" t="s">
        <v>24</v>
      </c>
      <c r="G51" s="36" t="s">
        <v>25</v>
      </c>
      <c r="H51" s="36" t="s">
        <v>26</v>
      </c>
      <c r="I51" s="22"/>
      <c r="J51" s="42"/>
      <c r="K51" s="24"/>
      <c r="L51" s="39" t="s">
        <v>27</v>
      </c>
      <c r="M51" s="40" t="s">
        <v>28</v>
      </c>
      <c r="N51" s="32" t="s">
        <v>29</v>
      </c>
      <c r="O51" s="39" t="s">
        <v>30</v>
      </c>
      <c r="P51" s="29" t="s">
        <v>31</v>
      </c>
      <c r="Q51" s="40" t="s">
        <v>32</v>
      </c>
      <c r="R51" s="41" t="s">
        <v>30</v>
      </c>
      <c r="S51" s="40" t="s">
        <v>33</v>
      </c>
      <c r="T51" s="39" t="s">
        <v>34</v>
      </c>
      <c r="U51" s="33" t="s">
        <v>35</v>
      </c>
      <c r="V51" s="29" t="s">
        <v>32</v>
      </c>
      <c r="W51" s="29" t="s">
        <v>36</v>
      </c>
      <c r="X51" s="29" t="s">
        <v>37</v>
      </c>
      <c r="Y51" s="40" t="s">
        <v>38</v>
      </c>
      <c r="Z51" s="1"/>
    </row>
    <row r="52" spans="1:26" ht="23.25">
      <c r="A52" s="1"/>
      <c r="B52" s="43"/>
      <c r="C52" s="43"/>
      <c r="D52" s="43"/>
      <c r="E52" s="43"/>
      <c r="F52" s="43"/>
      <c r="G52" s="43"/>
      <c r="H52" s="43"/>
      <c r="I52" s="44"/>
      <c r="J52" s="45"/>
      <c r="K52" s="46"/>
      <c r="L52" s="47"/>
      <c r="M52" s="48"/>
      <c r="N52" s="49"/>
      <c r="O52" s="47"/>
      <c r="P52" s="50"/>
      <c r="Q52" s="50"/>
      <c r="R52" s="48"/>
      <c r="S52" s="48"/>
      <c r="T52" s="47"/>
      <c r="U52" s="51"/>
      <c r="V52" s="50"/>
      <c r="W52" s="50"/>
      <c r="X52" s="50"/>
      <c r="Y52" s="48"/>
      <c r="Z52" s="1"/>
    </row>
    <row r="53" spans="1:26" ht="23.25">
      <c r="A53" s="1"/>
      <c r="B53" s="52" t="s">
        <v>48</v>
      </c>
      <c r="C53" s="52"/>
      <c r="D53" s="52"/>
      <c r="E53" s="52" t="s">
        <v>56</v>
      </c>
      <c r="F53" s="52" t="s">
        <v>58</v>
      </c>
      <c r="G53" s="52" t="s">
        <v>61</v>
      </c>
      <c r="H53" s="52"/>
      <c r="I53" s="53"/>
      <c r="J53" s="54" t="s">
        <v>53</v>
      </c>
      <c r="K53" s="55"/>
      <c r="L53" s="25">
        <f>+L60+L67+L74</f>
        <v>244805.78929</v>
      </c>
      <c r="M53" s="26">
        <f>+M60+M67+M74</f>
        <v>4183.87154</v>
      </c>
      <c r="N53" s="27">
        <f>+N60+N67+N74</f>
        <v>27307.434030000004</v>
      </c>
      <c r="O53" s="56"/>
      <c r="P53" s="30">
        <f>+P60+P67+P74</f>
        <v>948.50775</v>
      </c>
      <c r="Q53" s="30">
        <f>SUM(L53:P53)</f>
        <v>277245.60260999994</v>
      </c>
      <c r="R53" s="26"/>
      <c r="S53" s="27">
        <f>+S60+S67+S74</f>
        <v>996.3178300000001</v>
      </c>
      <c r="T53" s="25"/>
      <c r="U53" s="57"/>
      <c r="V53" s="30">
        <f>SUM(R53:U53)</f>
        <v>996.3178300000001</v>
      </c>
      <c r="W53" s="30">
        <f>SUM(Q53,V53)</f>
        <v>278241.92043999996</v>
      </c>
      <c r="X53" s="30">
        <f>(+Q53/+W53)*100</f>
        <v>99.64192389542723</v>
      </c>
      <c r="Y53" s="26">
        <f>(+V53/+W53)*100</f>
        <v>0.3580761045727637</v>
      </c>
      <c r="Z53" s="1"/>
    </row>
    <row r="54" spans="1:26" ht="23.25">
      <c r="A54" s="1"/>
      <c r="B54" s="52"/>
      <c r="C54" s="52"/>
      <c r="D54" s="52"/>
      <c r="E54" s="52"/>
      <c r="F54" s="52"/>
      <c r="G54" s="52"/>
      <c r="H54" s="52"/>
      <c r="I54" s="53"/>
      <c r="J54" s="58" t="s">
        <v>54</v>
      </c>
      <c r="K54" s="59"/>
      <c r="L54" s="60">
        <f>(+L53/+L43)*100</f>
        <v>109.43417650163695</v>
      </c>
      <c r="M54" s="60">
        <f>(+M53/+M43)*100</f>
        <v>45.106637132268276</v>
      </c>
      <c r="N54" s="60">
        <f>(+N53/+N43)*100</f>
        <v>71.77136124035931</v>
      </c>
      <c r="O54" s="60"/>
      <c r="P54" s="60">
        <f>(+P53/+P43)*100</f>
        <v>101.33629807692309</v>
      </c>
      <c r="Q54" s="60">
        <f>(+Q53/+Q43)*100</f>
        <v>101.94324842781528</v>
      </c>
      <c r="R54" s="60"/>
      <c r="S54" s="60">
        <f>(+S53/+S43)*100</f>
        <v>32.98044578913482</v>
      </c>
      <c r="T54" s="60"/>
      <c r="U54" s="69"/>
      <c r="V54" s="26">
        <f>(+V53/+V43)*100</f>
        <v>32.98044578913482</v>
      </c>
      <c r="W54" s="26">
        <f>(+W53/+W43)*100</f>
        <v>101.18562648167833</v>
      </c>
      <c r="X54" s="26"/>
      <c r="Y54" s="26"/>
      <c r="Z54" s="1"/>
    </row>
    <row r="55" spans="1:26" ht="23.25">
      <c r="A55" s="1"/>
      <c r="B55" s="52"/>
      <c r="C55" s="52"/>
      <c r="D55" s="52"/>
      <c r="E55" s="52"/>
      <c r="F55" s="52"/>
      <c r="G55" s="52"/>
      <c r="H55" s="52"/>
      <c r="I55" s="53"/>
      <c r="J55" s="58" t="s">
        <v>55</v>
      </c>
      <c r="K55" s="59"/>
      <c r="L55" s="60">
        <f>(+L53/+L44)*100</f>
        <v>100</v>
      </c>
      <c r="M55" s="60">
        <f>(+M53/+M44)*100</f>
        <v>100</v>
      </c>
      <c r="N55" s="60">
        <f>(+N53/+N44)*100</f>
        <v>100</v>
      </c>
      <c r="O55" s="60"/>
      <c r="P55" s="60">
        <f>(+P53/+P44)*100</f>
        <v>100</v>
      </c>
      <c r="Q55" s="60">
        <f>(+Q53/+Q44)*100</f>
        <v>100</v>
      </c>
      <c r="R55" s="60"/>
      <c r="S55" s="60">
        <f>(+S53/+S44)*100</f>
        <v>100</v>
      </c>
      <c r="T55" s="60"/>
      <c r="U55" s="60"/>
      <c r="V55" s="26">
        <f>(+V53/+V44)*100</f>
        <v>100</v>
      </c>
      <c r="W55" s="26">
        <f>(+W53/+W44)*100</f>
        <v>100</v>
      </c>
      <c r="X55" s="26"/>
      <c r="Y55" s="26"/>
      <c r="Z55" s="1"/>
    </row>
    <row r="56" spans="1:26" ht="23.25">
      <c r="A56" s="1"/>
      <c r="B56" s="52"/>
      <c r="C56" s="52"/>
      <c r="D56" s="52"/>
      <c r="E56" s="52"/>
      <c r="F56" s="52"/>
      <c r="G56" s="52"/>
      <c r="H56" s="52"/>
      <c r="I56" s="53"/>
      <c r="J56" s="54"/>
      <c r="K56" s="55"/>
      <c r="L56" s="60"/>
      <c r="M56" s="60"/>
      <c r="N56" s="60"/>
      <c r="O56" s="60"/>
      <c r="P56" s="60"/>
      <c r="Q56" s="26"/>
      <c r="R56" s="60"/>
      <c r="S56" s="60"/>
      <c r="T56" s="60"/>
      <c r="U56" s="60"/>
      <c r="V56" s="26"/>
      <c r="W56" s="26"/>
      <c r="X56" s="26"/>
      <c r="Y56" s="26"/>
      <c r="Z56" s="1"/>
    </row>
    <row r="57" spans="1:26" ht="23.25">
      <c r="A57" s="1"/>
      <c r="B57" s="52"/>
      <c r="C57" s="52"/>
      <c r="D57" s="52"/>
      <c r="E57" s="52"/>
      <c r="F57" s="52"/>
      <c r="G57" s="52"/>
      <c r="H57" s="52" t="s">
        <v>58</v>
      </c>
      <c r="I57" s="53"/>
      <c r="J57" s="54" t="s">
        <v>64</v>
      </c>
      <c r="K57" s="55"/>
      <c r="L57" s="60"/>
      <c r="M57" s="26"/>
      <c r="N57" s="60"/>
      <c r="O57" s="60"/>
      <c r="P57" s="26"/>
      <c r="Q57" s="26"/>
      <c r="R57" s="26"/>
      <c r="S57" s="60"/>
      <c r="T57" s="60"/>
      <c r="U57" s="60"/>
      <c r="V57" s="26"/>
      <c r="W57" s="26"/>
      <c r="X57" s="26"/>
      <c r="Y57" s="26"/>
      <c r="Z57" s="1"/>
    </row>
    <row r="58" spans="1:26" ht="23.25">
      <c r="A58" s="1"/>
      <c r="B58" s="52"/>
      <c r="C58" s="52"/>
      <c r="D58" s="52"/>
      <c r="E58" s="52"/>
      <c r="F58" s="52"/>
      <c r="G58" s="52"/>
      <c r="H58" s="52"/>
      <c r="I58" s="53"/>
      <c r="J58" s="54" t="s">
        <v>51</v>
      </c>
      <c r="K58" s="55"/>
      <c r="L58" s="60">
        <v>66408.585</v>
      </c>
      <c r="M58" s="26">
        <v>4127.859</v>
      </c>
      <c r="N58" s="60">
        <v>12418.841</v>
      </c>
      <c r="O58" s="60"/>
      <c r="P58" s="26"/>
      <c r="Q58" s="26">
        <f>SUM(L58:P58)</f>
        <v>82955.285</v>
      </c>
      <c r="R58" s="26"/>
      <c r="S58" s="60">
        <v>896</v>
      </c>
      <c r="T58" s="60"/>
      <c r="U58" s="60"/>
      <c r="V58" s="26">
        <f>SUM(R58:U58)</f>
        <v>896</v>
      </c>
      <c r="W58" s="26">
        <f>SUM(Q58,V58)</f>
        <v>83851.285</v>
      </c>
      <c r="X58" s="26">
        <f>(+Q58/+W58)*100</f>
        <v>98.93144153962578</v>
      </c>
      <c r="Y58" s="26">
        <f>(+V58/+W58)*100</f>
        <v>1.0685584603742209</v>
      </c>
      <c r="Z58" s="1"/>
    </row>
    <row r="59" spans="1:26" ht="23.25">
      <c r="A59" s="1"/>
      <c r="B59" s="52"/>
      <c r="C59" s="52"/>
      <c r="D59" s="52"/>
      <c r="E59" s="52"/>
      <c r="F59" s="52"/>
      <c r="G59" s="52"/>
      <c r="H59" s="52"/>
      <c r="I59" s="53"/>
      <c r="J59" s="54" t="s">
        <v>52</v>
      </c>
      <c r="K59" s="55"/>
      <c r="L59" s="60">
        <v>76717.50847</v>
      </c>
      <c r="M59" s="26">
        <v>1725.91217</v>
      </c>
      <c r="N59" s="60">
        <v>5717.57134</v>
      </c>
      <c r="O59" s="60"/>
      <c r="P59" s="26">
        <v>50</v>
      </c>
      <c r="Q59" s="26">
        <f>SUM(L59:P59)</f>
        <v>84210.99197999999</v>
      </c>
      <c r="R59" s="26"/>
      <c r="S59" s="60">
        <v>235.36337</v>
      </c>
      <c r="T59" s="60"/>
      <c r="U59" s="60"/>
      <c r="V59" s="26">
        <f>SUM(R59:U59)</f>
        <v>235.36337</v>
      </c>
      <c r="W59" s="26">
        <f>SUM(Q59,V59)</f>
        <v>84446.35535</v>
      </c>
      <c r="X59" s="26">
        <f>(+Q59/+W59)*100</f>
        <v>99.72128652678435</v>
      </c>
      <c r="Y59" s="26">
        <f>(+V59/+W59)*100</f>
        <v>0.2787134732156324</v>
      </c>
      <c r="Z59" s="1"/>
    </row>
    <row r="60" spans="1:26" ht="23.25">
      <c r="A60" s="1"/>
      <c r="B60" s="52"/>
      <c r="C60" s="52"/>
      <c r="D60" s="52"/>
      <c r="E60" s="52"/>
      <c r="F60" s="52"/>
      <c r="G60" s="52"/>
      <c r="H60" s="52"/>
      <c r="I60" s="53"/>
      <c r="J60" s="54" t="s">
        <v>53</v>
      </c>
      <c r="K60" s="55"/>
      <c r="L60" s="60">
        <v>76717.50847</v>
      </c>
      <c r="M60" s="26">
        <v>1725.91217</v>
      </c>
      <c r="N60" s="60">
        <v>5717.57134</v>
      </c>
      <c r="O60" s="60"/>
      <c r="P60" s="26">
        <v>50</v>
      </c>
      <c r="Q60" s="26">
        <f>SUM(L60:P60)</f>
        <v>84210.99197999999</v>
      </c>
      <c r="R60" s="26"/>
      <c r="S60" s="60">
        <v>235.36337</v>
      </c>
      <c r="T60" s="60"/>
      <c r="U60" s="60"/>
      <c r="V60" s="26">
        <f>SUM(R60:U60)</f>
        <v>235.36337</v>
      </c>
      <c r="W60" s="26">
        <f>SUM(Q60,V60)</f>
        <v>84446.35535</v>
      </c>
      <c r="X60" s="26">
        <f>(+Q60/+W60)*100</f>
        <v>99.72128652678435</v>
      </c>
      <c r="Y60" s="26">
        <f>(+V60/+W60)*100</f>
        <v>0.2787134732156324</v>
      </c>
      <c r="Z60" s="1"/>
    </row>
    <row r="61" spans="1:26" ht="23.25">
      <c r="A61" s="1"/>
      <c r="B61" s="52"/>
      <c r="C61" s="52"/>
      <c r="D61" s="52"/>
      <c r="E61" s="52"/>
      <c r="F61" s="52"/>
      <c r="G61" s="52"/>
      <c r="H61" s="52"/>
      <c r="I61" s="53"/>
      <c r="J61" s="54" t="s">
        <v>54</v>
      </c>
      <c r="K61" s="55"/>
      <c r="L61" s="60">
        <f>(+L60/+L58)*100</f>
        <v>115.52348008920833</v>
      </c>
      <c r="M61" s="26">
        <f>(+M60/+M58)*100</f>
        <v>41.8113159872951</v>
      </c>
      <c r="N61" s="60">
        <f>(+N60/+N58)*100</f>
        <v>46.03949225213528</v>
      </c>
      <c r="O61" s="60"/>
      <c r="P61" s="26"/>
      <c r="Q61" s="26">
        <f>(+Q60/+Q58)*100</f>
        <v>101.5137154673147</v>
      </c>
      <c r="R61" s="26"/>
      <c r="S61" s="60">
        <f>(+S60/+S58)*100</f>
        <v>26.268233258928568</v>
      </c>
      <c r="T61" s="60"/>
      <c r="U61" s="60"/>
      <c r="V61" s="26">
        <f>(+V60/+V58)*100</f>
        <v>26.268233258928568</v>
      </c>
      <c r="W61" s="26">
        <f>(+W60/+W58)*100</f>
        <v>100.70967350112761</v>
      </c>
      <c r="X61" s="26"/>
      <c r="Y61" s="26"/>
      <c r="Z61" s="1"/>
    </row>
    <row r="62" spans="1:26" ht="23.25">
      <c r="A62" s="1"/>
      <c r="B62" s="52"/>
      <c r="C62" s="52"/>
      <c r="D62" s="52"/>
      <c r="E62" s="52"/>
      <c r="F62" s="52"/>
      <c r="G62" s="52"/>
      <c r="H62" s="52"/>
      <c r="I62" s="53"/>
      <c r="J62" s="54" t="s">
        <v>55</v>
      </c>
      <c r="K62" s="55"/>
      <c r="L62" s="60">
        <f>(+L60/+L59)*100</f>
        <v>100</v>
      </c>
      <c r="M62" s="26">
        <f>(+M60/+M59)*100</f>
        <v>100</v>
      </c>
      <c r="N62" s="60">
        <f>(+N60/+N59)*100</f>
        <v>100</v>
      </c>
      <c r="O62" s="60"/>
      <c r="P62" s="26">
        <f>(+P60/+P59)*100</f>
        <v>100</v>
      </c>
      <c r="Q62" s="26">
        <f aca="true" t="shared" si="8" ref="Q62:V62">(+Q60/+Q59)*100</f>
        <v>100</v>
      </c>
      <c r="R62" s="26"/>
      <c r="S62" s="60">
        <f t="shared" si="8"/>
        <v>100</v>
      </c>
      <c r="T62" s="60"/>
      <c r="U62" s="60"/>
      <c r="V62" s="26">
        <f t="shared" si="8"/>
        <v>100</v>
      </c>
      <c r="W62" s="26">
        <f>(+W60/+W59)*100</f>
        <v>100</v>
      </c>
      <c r="X62" s="26"/>
      <c r="Y62" s="26"/>
      <c r="Z62" s="1"/>
    </row>
    <row r="63" spans="1:26" ht="23.25">
      <c r="A63" s="1"/>
      <c r="B63" s="52"/>
      <c r="C63" s="52"/>
      <c r="D63" s="52"/>
      <c r="E63" s="52"/>
      <c r="F63" s="52"/>
      <c r="G63" s="52"/>
      <c r="H63" s="52"/>
      <c r="I63" s="53"/>
      <c r="J63" s="54"/>
      <c r="K63" s="55"/>
      <c r="L63" s="60"/>
      <c r="M63" s="26"/>
      <c r="N63" s="60"/>
      <c r="O63" s="60"/>
      <c r="P63" s="26"/>
      <c r="Q63" s="26"/>
      <c r="R63" s="26"/>
      <c r="S63" s="60"/>
      <c r="T63" s="60"/>
      <c r="U63" s="60"/>
      <c r="V63" s="26"/>
      <c r="W63" s="26"/>
      <c r="X63" s="26"/>
      <c r="Y63" s="26"/>
      <c r="Z63" s="1"/>
    </row>
    <row r="64" spans="1:26" ht="23.25">
      <c r="A64" s="1"/>
      <c r="B64" s="52"/>
      <c r="C64" s="52"/>
      <c r="D64" s="52"/>
      <c r="E64" s="52"/>
      <c r="F64" s="52"/>
      <c r="G64" s="52"/>
      <c r="H64" s="52" t="s">
        <v>65</v>
      </c>
      <c r="I64" s="53"/>
      <c r="J64" s="54" t="s">
        <v>66</v>
      </c>
      <c r="K64" s="55"/>
      <c r="L64" s="60"/>
      <c r="M64" s="26"/>
      <c r="N64" s="60"/>
      <c r="O64" s="60"/>
      <c r="P64" s="26"/>
      <c r="Q64" s="26"/>
      <c r="R64" s="26"/>
      <c r="S64" s="60"/>
      <c r="T64" s="60"/>
      <c r="U64" s="60"/>
      <c r="V64" s="26"/>
      <c r="W64" s="26"/>
      <c r="X64" s="26"/>
      <c r="Y64" s="26"/>
      <c r="Z64" s="1"/>
    </row>
    <row r="65" spans="1:26" ht="23.25">
      <c r="A65" s="1"/>
      <c r="B65" s="52"/>
      <c r="C65" s="52"/>
      <c r="D65" s="52"/>
      <c r="E65" s="52"/>
      <c r="F65" s="52"/>
      <c r="G65" s="52"/>
      <c r="H65" s="52"/>
      <c r="I65" s="53"/>
      <c r="J65" s="54" t="s">
        <v>51</v>
      </c>
      <c r="K65" s="55"/>
      <c r="L65" s="60">
        <v>58571.268</v>
      </c>
      <c r="M65" s="26"/>
      <c r="N65" s="60"/>
      <c r="O65" s="60"/>
      <c r="P65" s="26"/>
      <c r="Q65" s="26">
        <f>SUM(L65:P65)</f>
        <v>58571.268</v>
      </c>
      <c r="R65" s="26"/>
      <c r="S65" s="60"/>
      <c r="T65" s="60"/>
      <c r="U65" s="60"/>
      <c r="V65" s="26">
        <f>SUM(R65:U65)</f>
        <v>0</v>
      </c>
      <c r="W65" s="26">
        <f>SUM(Q65,V65)</f>
        <v>58571.268</v>
      </c>
      <c r="X65" s="26">
        <f>(+Q65/+W65)*100</f>
        <v>100</v>
      </c>
      <c r="Y65" s="26">
        <f>(+V65/+W65)*100</f>
        <v>0</v>
      </c>
      <c r="Z65" s="1"/>
    </row>
    <row r="66" spans="1:26" ht="23.25">
      <c r="A66" s="1"/>
      <c r="B66" s="52"/>
      <c r="C66" s="52"/>
      <c r="D66" s="52"/>
      <c r="E66" s="52"/>
      <c r="F66" s="52"/>
      <c r="G66" s="52"/>
      <c r="H66" s="52"/>
      <c r="I66" s="53"/>
      <c r="J66" s="54" t="s">
        <v>52</v>
      </c>
      <c r="K66" s="55"/>
      <c r="L66" s="60">
        <v>53602.56191</v>
      </c>
      <c r="M66" s="26"/>
      <c r="N66" s="60"/>
      <c r="O66" s="60"/>
      <c r="P66" s="26"/>
      <c r="Q66" s="26">
        <f>SUM(L66:P66)</f>
        <v>53602.56191</v>
      </c>
      <c r="R66" s="26"/>
      <c r="S66" s="60"/>
      <c r="T66" s="60"/>
      <c r="U66" s="60"/>
      <c r="V66" s="26">
        <f>SUM(R66:U66)</f>
        <v>0</v>
      </c>
      <c r="W66" s="26">
        <f>SUM(Q66,V66)</f>
        <v>53602.56191</v>
      </c>
      <c r="X66" s="26">
        <f>(+Q66/+W66)*100</f>
        <v>100</v>
      </c>
      <c r="Y66" s="26">
        <f>(+V66/+W66)*100</f>
        <v>0</v>
      </c>
      <c r="Z66" s="1"/>
    </row>
    <row r="67" spans="1:26" ht="23.25">
      <c r="A67" s="1"/>
      <c r="B67" s="52"/>
      <c r="C67" s="52"/>
      <c r="D67" s="52"/>
      <c r="E67" s="52"/>
      <c r="F67" s="52"/>
      <c r="G67" s="52"/>
      <c r="H67" s="52"/>
      <c r="I67" s="53"/>
      <c r="J67" s="54" t="s">
        <v>53</v>
      </c>
      <c r="K67" s="55"/>
      <c r="L67" s="60">
        <v>53602.56191</v>
      </c>
      <c r="M67" s="26"/>
      <c r="N67" s="60"/>
      <c r="O67" s="60"/>
      <c r="P67" s="26"/>
      <c r="Q67" s="26">
        <f>SUM(L67:P67)</f>
        <v>53602.56191</v>
      </c>
      <c r="R67" s="26"/>
      <c r="S67" s="60"/>
      <c r="T67" s="60"/>
      <c r="U67" s="60"/>
      <c r="V67" s="26">
        <f>SUM(R67:U67)</f>
        <v>0</v>
      </c>
      <c r="W67" s="26">
        <f>SUM(Q67,V67)</f>
        <v>53602.56191</v>
      </c>
      <c r="X67" s="26">
        <f>(+Q67/+W67)*100</f>
        <v>100</v>
      </c>
      <c r="Y67" s="26">
        <f>(+V67/+W67)*100</f>
        <v>0</v>
      </c>
      <c r="Z67" s="1"/>
    </row>
    <row r="68" spans="1:26" ht="23.25">
      <c r="A68" s="1"/>
      <c r="B68" s="61"/>
      <c r="C68" s="62"/>
      <c r="D68" s="62"/>
      <c r="E68" s="62"/>
      <c r="F68" s="62"/>
      <c r="G68" s="62"/>
      <c r="H68" s="62"/>
      <c r="I68" s="54"/>
      <c r="J68" s="54" t="s">
        <v>54</v>
      </c>
      <c r="K68" s="55"/>
      <c r="L68" s="24">
        <f>(+L67/+L65)*100</f>
        <v>91.51682000464801</v>
      </c>
      <c r="M68" s="24"/>
      <c r="N68" s="24"/>
      <c r="O68" s="24"/>
      <c r="P68" s="24"/>
      <c r="Q68" s="24">
        <f>(+Q67/+Q65)*100</f>
        <v>91.51682000464801</v>
      </c>
      <c r="R68" s="24"/>
      <c r="S68" s="24"/>
      <c r="T68" s="24"/>
      <c r="U68" s="24"/>
      <c r="V68" s="24"/>
      <c r="W68" s="24">
        <f>(+W67/+W65)*100</f>
        <v>91.51682000464801</v>
      </c>
      <c r="X68" s="24"/>
      <c r="Y68" s="24"/>
      <c r="Z68" s="1"/>
    </row>
    <row r="69" spans="1:26" ht="23.25">
      <c r="A69" s="1"/>
      <c r="B69" s="52"/>
      <c r="C69" s="52"/>
      <c r="D69" s="52"/>
      <c r="E69" s="52"/>
      <c r="F69" s="52"/>
      <c r="G69" s="52"/>
      <c r="H69" s="52"/>
      <c r="I69" s="53"/>
      <c r="J69" s="54" t="s">
        <v>55</v>
      </c>
      <c r="K69" s="55"/>
      <c r="L69" s="60">
        <f>(+L67/+L66)*100</f>
        <v>100</v>
      </c>
      <c r="M69" s="26"/>
      <c r="N69" s="60"/>
      <c r="O69" s="60"/>
      <c r="P69" s="26"/>
      <c r="Q69" s="26">
        <f>(+Q67/+Q66)*100</f>
        <v>100</v>
      </c>
      <c r="R69" s="26"/>
      <c r="S69" s="60"/>
      <c r="T69" s="60"/>
      <c r="U69" s="60"/>
      <c r="V69" s="26"/>
      <c r="W69" s="26">
        <f>(+W67/+W66)*100</f>
        <v>100</v>
      </c>
      <c r="X69" s="26"/>
      <c r="Y69" s="26"/>
      <c r="Z69" s="1"/>
    </row>
    <row r="70" spans="1:26" ht="23.25">
      <c r="A70" s="1"/>
      <c r="B70" s="52"/>
      <c r="C70" s="52"/>
      <c r="D70" s="52"/>
      <c r="E70" s="52"/>
      <c r="F70" s="52"/>
      <c r="G70" s="52"/>
      <c r="H70" s="52"/>
      <c r="I70" s="53"/>
      <c r="J70" s="54"/>
      <c r="K70" s="55"/>
      <c r="L70" s="60"/>
      <c r="M70" s="26"/>
      <c r="N70" s="60"/>
      <c r="O70" s="60"/>
      <c r="P70" s="26"/>
      <c r="Q70" s="26"/>
      <c r="R70" s="26"/>
      <c r="S70" s="60"/>
      <c r="T70" s="60"/>
      <c r="U70" s="60"/>
      <c r="V70" s="26"/>
      <c r="W70" s="26"/>
      <c r="X70" s="26"/>
      <c r="Y70" s="26"/>
      <c r="Z70" s="1"/>
    </row>
    <row r="71" spans="1:26" ht="23.25">
      <c r="A71" s="1"/>
      <c r="B71" s="52"/>
      <c r="C71" s="52"/>
      <c r="D71" s="52"/>
      <c r="E71" s="52"/>
      <c r="F71" s="52"/>
      <c r="G71" s="52"/>
      <c r="H71" s="52" t="s">
        <v>67</v>
      </c>
      <c r="I71" s="53"/>
      <c r="J71" s="54" t="s">
        <v>68</v>
      </c>
      <c r="K71" s="55"/>
      <c r="L71" s="60"/>
      <c r="M71" s="26"/>
      <c r="N71" s="60"/>
      <c r="O71" s="60"/>
      <c r="P71" s="26"/>
      <c r="Q71" s="26"/>
      <c r="R71" s="26"/>
      <c r="S71" s="60"/>
      <c r="T71" s="60"/>
      <c r="U71" s="60"/>
      <c r="V71" s="26"/>
      <c r="W71" s="26"/>
      <c r="X71" s="26"/>
      <c r="Y71" s="26"/>
      <c r="Z71" s="1"/>
    </row>
    <row r="72" spans="1:26" ht="23.25">
      <c r="A72" s="1"/>
      <c r="B72" s="52"/>
      <c r="C72" s="52"/>
      <c r="D72" s="52"/>
      <c r="E72" s="52"/>
      <c r="F72" s="52"/>
      <c r="G72" s="52"/>
      <c r="H72" s="52"/>
      <c r="I72" s="53"/>
      <c r="J72" s="54" t="s">
        <v>51</v>
      </c>
      <c r="K72" s="55"/>
      <c r="L72" s="60">
        <v>98721.551</v>
      </c>
      <c r="M72" s="26">
        <v>5147.653</v>
      </c>
      <c r="N72" s="60">
        <v>25628.973</v>
      </c>
      <c r="O72" s="60"/>
      <c r="P72" s="26">
        <v>936</v>
      </c>
      <c r="Q72" s="26">
        <f>SUM(L72:P72)</f>
        <v>130434.17700000001</v>
      </c>
      <c r="R72" s="26"/>
      <c r="S72" s="60">
        <v>2124.935</v>
      </c>
      <c r="T72" s="60"/>
      <c r="U72" s="60"/>
      <c r="V72" s="26">
        <f>SUM(R72:U72)</f>
        <v>2124.935</v>
      </c>
      <c r="W72" s="26">
        <f>SUM(Q72,V72)</f>
        <v>132559.11200000002</v>
      </c>
      <c r="X72" s="26">
        <f>(+Q72/+W72)*100</f>
        <v>98.39699061955092</v>
      </c>
      <c r="Y72" s="26">
        <f>(+V72/+W72)*100</f>
        <v>1.6030093804490781</v>
      </c>
      <c r="Z72" s="1"/>
    </row>
    <row r="73" spans="1:26" ht="23.25">
      <c r="A73" s="1"/>
      <c r="B73" s="52"/>
      <c r="C73" s="52"/>
      <c r="D73" s="52"/>
      <c r="E73" s="52"/>
      <c r="F73" s="52"/>
      <c r="G73" s="52"/>
      <c r="H73" s="52"/>
      <c r="I73" s="53"/>
      <c r="J73" s="54" t="s">
        <v>52</v>
      </c>
      <c r="K73" s="55"/>
      <c r="L73" s="60">
        <v>114485.71891</v>
      </c>
      <c r="M73" s="26">
        <v>2457.95937</v>
      </c>
      <c r="N73" s="60">
        <v>21589.86269</v>
      </c>
      <c r="O73" s="60"/>
      <c r="P73" s="26">
        <v>898.50775</v>
      </c>
      <c r="Q73" s="26">
        <f>SUM(L73:P73)</f>
        <v>139432.04872</v>
      </c>
      <c r="R73" s="26"/>
      <c r="S73" s="60">
        <v>760.95446</v>
      </c>
      <c r="T73" s="60"/>
      <c r="U73" s="60"/>
      <c r="V73" s="26">
        <f>SUM(R73:U73)</f>
        <v>760.95446</v>
      </c>
      <c r="W73" s="26">
        <f>SUM(Q73,V73)</f>
        <v>140193.00318</v>
      </c>
      <c r="X73" s="26">
        <f>(+Q73/+W73)*100</f>
        <v>99.45720938795856</v>
      </c>
      <c r="Y73" s="26">
        <f>(+V73/+W73)*100</f>
        <v>0.5427906120414419</v>
      </c>
      <c r="Z73" s="1"/>
    </row>
    <row r="74" spans="1:26" ht="23.25">
      <c r="A74" s="1"/>
      <c r="B74" s="52"/>
      <c r="C74" s="52"/>
      <c r="D74" s="52"/>
      <c r="E74" s="52"/>
      <c r="F74" s="52"/>
      <c r="G74" s="52"/>
      <c r="H74" s="52"/>
      <c r="I74" s="53"/>
      <c r="J74" s="54" t="s">
        <v>53</v>
      </c>
      <c r="K74" s="55"/>
      <c r="L74" s="60">
        <v>114485.71891</v>
      </c>
      <c r="M74" s="26">
        <v>2457.95937</v>
      </c>
      <c r="N74" s="60">
        <v>21589.86269</v>
      </c>
      <c r="O74" s="60"/>
      <c r="P74" s="26">
        <v>898.50775</v>
      </c>
      <c r="Q74" s="26">
        <f>SUM(L74:P74)</f>
        <v>139432.04872</v>
      </c>
      <c r="R74" s="26"/>
      <c r="S74" s="60">
        <v>760.95446</v>
      </c>
      <c r="T74" s="60"/>
      <c r="U74" s="60"/>
      <c r="V74" s="26">
        <f>SUM(R74:U74)</f>
        <v>760.95446</v>
      </c>
      <c r="W74" s="26">
        <f>SUM(Q74,V74)</f>
        <v>140193.00318</v>
      </c>
      <c r="X74" s="26">
        <f>(+Q74/+W74)*100</f>
        <v>99.45720938795856</v>
      </c>
      <c r="Y74" s="26">
        <f>(+V74/+W74)*100</f>
        <v>0.5427906120414419</v>
      </c>
      <c r="Z74" s="1"/>
    </row>
    <row r="75" spans="1:26" ht="23.25">
      <c r="A75" s="1"/>
      <c r="B75" s="52"/>
      <c r="C75" s="52"/>
      <c r="D75" s="52"/>
      <c r="E75" s="52"/>
      <c r="F75" s="52"/>
      <c r="G75" s="52"/>
      <c r="H75" s="52"/>
      <c r="I75" s="53"/>
      <c r="J75" s="54" t="s">
        <v>54</v>
      </c>
      <c r="K75" s="55"/>
      <c r="L75" s="60">
        <f>(+L74/+L72)*100</f>
        <v>115.9683146692053</v>
      </c>
      <c r="M75" s="26">
        <f>(+M74/+M72)*100</f>
        <v>47.74912702934716</v>
      </c>
      <c r="N75" s="60">
        <f>(+N74/+N72)*100</f>
        <v>84.2400617847621</v>
      </c>
      <c r="O75" s="60"/>
      <c r="P75" s="26">
        <f>(+P74/+P72)*100</f>
        <v>95.99441773504273</v>
      </c>
      <c r="Q75" s="26">
        <f>(+Q74/+Q72)*100</f>
        <v>106.89840034793947</v>
      </c>
      <c r="R75" s="26"/>
      <c r="S75" s="60">
        <f>(+S74/+S72)*100</f>
        <v>35.8107170336975</v>
      </c>
      <c r="T75" s="60"/>
      <c r="U75" s="60"/>
      <c r="V75" s="26">
        <f>(+V74/+V72)*100</f>
        <v>35.8107170336975</v>
      </c>
      <c r="W75" s="26">
        <f>(+W74/+W72)*100</f>
        <v>105.75885811606823</v>
      </c>
      <c r="X75" s="26"/>
      <c r="Y75" s="26"/>
      <c r="Z75" s="1"/>
    </row>
    <row r="76" spans="1:26" ht="23.25">
      <c r="A76" s="1"/>
      <c r="B76" s="52"/>
      <c r="C76" s="52"/>
      <c r="D76" s="52"/>
      <c r="E76" s="52"/>
      <c r="F76" s="52"/>
      <c r="G76" s="52"/>
      <c r="H76" s="52"/>
      <c r="I76" s="53"/>
      <c r="J76" s="54" t="s">
        <v>55</v>
      </c>
      <c r="K76" s="55"/>
      <c r="L76" s="60">
        <f>(+L74/+L73)*100</f>
        <v>100</v>
      </c>
      <c r="M76" s="26">
        <f>(+M74/+M73)*100</f>
        <v>100</v>
      </c>
      <c r="N76" s="60">
        <f>(+N74/+N73)*100</f>
        <v>100</v>
      </c>
      <c r="O76" s="60"/>
      <c r="P76" s="26">
        <f>(+P74/+P73)*100</f>
        <v>100</v>
      </c>
      <c r="Q76" s="26">
        <f>(+Q74/+Q73)*100</f>
        <v>100</v>
      </c>
      <c r="R76" s="26"/>
      <c r="S76" s="60">
        <f>(+S74/+S73)*100</f>
        <v>100</v>
      </c>
      <c r="T76" s="60"/>
      <c r="U76" s="60"/>
      <c r="V76" s="26">
        <f>(+V74/+V73)*100</f>
        <v>100</v>
      </c>
      <c r="W76" s="26">
        <f>(+W74/+W73)*100</f>
        <v>100</v>
      </c>
      <c r="X76" s="26"/>
      <c r="Y76" s="26"/>
      <c r="Z76" s="1"/>
    </row>
    <row r="77" spans="1:26" ht="23.25">
      <c r="A77" s="1"/>
      <c r="B77" s="61"/>
      <c r="C77" s="62"/>
      <c r="D77" s="62"/>
      <c r="E77" s="62"/>
      <c r="F77" s="62"/>
      <c r="G77" s="62"/>
      <c r="H77" s="62"/>
      <c r="I77" s="54"/>
      <c r="J77" s="54"/>
      <c r="K77" s="55"/>
      <c r="L77" s="24"/>
      <c r="M77" s="24"/>
      <c r="N77" s="24"/>
      <c r="O77" s="24"/>
      <c r="P77" s="24"/>
      <c r="Q77" s="24"/>
      <c r="R77" s="24"/>
      <c r="S77" s="24"/>
      <c r="T77" s="24"/>
      <c r="U77" s="24"/>
      <c r="V77" s="24"/>
      <c r="W77" s="24"/>
      <c r="X77" s="24"/>
      <c r="Y77" s="24"/>
      <c r="Z77" s="1"/>
    </row>
    <row r="78" spans="1:26" ht="23.25">
      <c r="A78" s="1"/>
      <c r="B78" s="52"/>
      <c r="C78" s="52"/>
      <c r="D78" s="52"/>
      <c r="E78" s="52"/>
      <c r="F78" s="52" t="s">
        <v>67</v>
      </c>
      <c r="G78" s="52"/>
      <c r="H78" s="52"/>
      <c r="I78" s="53"/>
      <c r="J78" s="54" t="s">
        <v>69</v>
      </c>
      <c r="K78" s="55"/>
      <c r="L78" s="60"/>
      <c r="M78" s="26"/>
      <c r="N78" s="60"/>
      <c r="O78" s="60"/>
      <c r="P78" s="26"/>
      <c r="Q78" s="26"/>
      <c r="R78" s="26"/>
      <c r="S78" s="60"/>
      <c r="T78" s="60"/>
      <c r="U78" s="60"/>
      <c r="V78" s="26"/>
      <c r="W78" s="26"/>
      <c r="X78" s="26"/>
      <c r="Y78" s="26"/>
      <c r="Z78" s="1"/>
    </row>
    <row r="79" spans="1:26" ht="23.25">
      <c r="A79" s="1"/>
      <c r="B79" s="52"/>
      <c r="C79" s="52"/>
      <c r="D79" s="52"/>
      <c r="E79" s="52"/>
      <c r="F79" s="52"/>
      <c r="G79" s="52"/>
      <c r="H79" s="52"/>
      <c r="I79" s="53"/>
      <c r="J79" s="54" t="s">
        <v>51</v>
      </c>
      <c r="K79" s="55"/>
      <c r="L79" s="60">
        <f aca="true" t="shared" si="9" ref="L79:N81">+L87</f>
        <v>193599.371</v>
      </c>
      <c r="M79" s="26">
        <f t="shared" si="9"/>
        <v>17671.724000000002</v>
      </c>
      <c r="N79" s="60">
        <f t="shared" si="9"/>
        <v>16422.546</v>
      </c>
      <c r="O79" s="60"/>
      <c r="P79" s="26"/>
      <c r="Q79" s="26">
        <f>SUM(L79:P79)</f>
        <v>227693.64100000003</v>
      </c>
      <c r="R79" s="26"/>
      <c r="S79" s="60">
        <f>+S87</f>
        <v>544.524</v>
      </c>
      <c r="T79" s="60"/>
      <c r="U79" s="60"/>
      <c r="V79" s="26">
        <f>SUM(R79:U79)</f>
        <v>544.524</v>
      </c>
      <c r="W79" s="26">
        <f>SUM(Q79,V79)</f>
        <v>228238.16500000004</v>
      </c>
      <c r="X79" s="26">
        <f>(+Q79/+W79)*100</f>
        <v>99.76142289787512</v>
      </c>
      <c r="Y79" s="26">
        <f>(+V79/+W79)*100</f>
        <v>0.238577102124879</v>
      </c>
      <c r="Z79" s="1"/>
    </row>
    <row r="80" spans="1:26" ht="23.25">
      <c r="A80" s="1"/>
      <c r="B80" s="52"/>
      <c r="C80" s="52"/>
      <c r="D80" s="52"/>
      <c r="E80" s="52"/>
      <c r="F80" s="52"/>
      <c r="G80" s="52"/>
      <c r="H80" s="52"/>
      <c r="I80" s="53"/>
      <c r="J80" s="54" t="s">
        <v>52</v>
      </c>
      <c r="K80" s="55"/>
      <c r="L80" s="60">
        <f t="shared" si="9"/>
        <v>191374.42118</v>
      </c>
      <c r="M80" s="26">
        <f t="shared" si="9"/>
        <v>9136.513159999999</v>
      </c>
      <c r="N80" s="60">
        <f t="shared" si="9"/>
        <v>9087.181359999999</v>
      </c>
      <c r="O80" s="60"/>
      <c r="P80" s="26"/>
      <c r="Q80" s="26">
        <f>SUM(L80:P80)</f>
        <v>209598.1157</v>
      </c>
      <c r="R80" s="26"/>
      <c r="S80" s="60">
        <f>+S88</f>
        <v>152.78301</v>
      </c>
      <c r="T80" s="60"/>
      <c r="U80" s="60"/>
      <c r="V80" s="26">
        <f>SUM(R80:U80)</f>
        <v>152.78301</v>
      </c>
      <c r="W80" s="26">
        <f>SUM(Q80,V80)</f>
        <v>209750.89871</v>
      </c>
      <c r="X80" s="26">
        <f>(+Q80/+W80)*100</f>
        <v>99.92715978289502</v>
      </c>
      <c r="Y80" s="26">
        <f>(+V80/+W80)*100</f>
        <v>0.0728402171049749</v>
      </c>
      <c r="Z80" s="1"/>
    </row>
    <row r="81" spans="1:26" ht="23.25">
      <c r="A81" s="1"/>
      <c r="B81" s="52"/>
      <c r="C81" s="52"/>
      <c r="D81" s="52"/>
      <c r="E81" s="52"/>
      <c r="F81" s="52"/>
      <c r="G81" s="52"/>
      <c r="H81" s="52"/>
      <c r="I81" s="53"/>
      <c r="J81" s="54" t="s">
        <v>53</v>
      </c>
      <c r="K81" s="55"/>
      <c r="L81" s="60">
        <f t="shared" si="9"/>
        <v>191374.4212</v>
      </c>
      <c r="M81" s="26">
        <f t="shared" si="9"/>
        <v>9136.513159999999</v>
      </c>
      <c r="N81" s="60">
        <f t="shared" si="9"/>
        <v>9087.181359999999</v>
      </c>
      <c r="O81" s="60"/>
      <c r="P81" s="26"/>
      <c r="Q81" s="26">
        <f>SUM(L81:P81)</f>
        <v>209598.11572</v>
      </c>
      <c r="R81" s="26"/>
      <c r="S81" s="60">
        <f>+S89</f>
        <v>152.78301</v>
      </c>
      <c r="T81" s="60"/>
      <c r="U81" s="60"/>
      <c r="V81" s="26">
        <f>SUM(R81:U81)</f>
        <v>152.78301</v>
      </c>
      <c r="W81" s="26">
        <f>SUM(Q81,V81)</f>
        <v>209750.89873000002</v>
      </c>
      <c r="X81" s="26">
        <f>(+Q81/+W81)*100</f>
        <v>99.92715978290197</v>
      </c>
      <c r="Y81" s="26">
        <f>(+V81/+W81)*100</f>
        <v>0.07284021709802949</v>
      </c>
      <c r="Z81" s="1"/>
    </row>
    <row r="82" spans="1:26" ht="23.25">
      <c r="A82" s="1"/>
      <c r="B82" s="61"/>
      <c r="C82" s="61"/>
      <c r="D82" s="61"/>
      <c r="E82" s="61"/>
      <c r="F82" s="61"/>
      <c r="G82" s="61"/>
      <c r="H82" s="61"/>
      <c r="I82" s="53"/>
      <c r="J82" s="54" t="s">
        <v>54</v>
      </c>
      <c r="K82" s="55"/>
      <c r="L82" s="60">
        <f>(+L81/+L79)*100</f>
        <v>98.85074533635752</v>
      </c>
      <c r="M82" s="26">
        <f>(+M81/+M79)*100</f>
        <v>51.70131199423439</v>
      </c>
      <c r="N82" s="60">
        <f>(+N81/+N79)*100</f>
        <v>55.33357227314205</v>
      </c>
      <c r="O82" s="60"/>
      <c r="P82" s="26"/>
      <c r="Q82" s="26">
        <f>(+Q81/+Q79)*100</f>
        <v>92.052687461746</v>
      </c>
      <c r="R82" s="26"/>
      <c r="S82" s="60">
        <f>(+S81/+S79)*100</f>
        <v>28.058085594023403</v>
      </c>
      <c r="T82" s="60"/>
      <c r="U82" s="60"/>
      <c r="V82" s="26">
        <f>(+V81/+V79)*100</f>
        <v>28.058085594023403</v>
      </c>
      <c r="W82" s="26">
        <f>(+W81/+W79)*100</f>
        <v>91.90001099509365</v>
      </c>
      <c r="X82" s="26"/>
      <c r="Y82" s="26"/>
      <c r="Z82" s="1"/>
    </row>
    <row r="83" spans="1:26" ht="23.25">
      <c r="A83" s="1"/>
      <c r="B83" s="61"/>
      <c r="C83" s="62"/>
      <c r="D83" s="62"/>
      <c r="E83" s="62"/>
      <c r="F83" s="62"/>
      <c r="G83" s="62"/>
      <c r="H83" s="62"/>
      <c r="I83" s="54"/>
      <c r="J83" s="54" t="s">
        <v>55</v>
      </c>
      <c r="K83" s="55"/>
      <c r="L83" s="24">
        <f>(+L81/+L80)*100</f>
        <v>100.00000001045073</v>
      </c>
      <c r="M83" s="24">
        <f>(+M81/+M80)*100</f>
        <v>100</v>
      </c>
      <c r="N83" s="24">
        <f>(+N81/+N80)*100</f>
        <v>100</v>
      </c>
      <c r="O83" s="24"/>
      <c r="P83" s="24"/>
      <c r="Q83" s="24">
        <f>(+Q81/+Q80)*100</f>
        <v>100.00000000954208</v>
      </c>
      <c r="R83" s="24"/>
      <c r="S83" s="24">
        <f>(+S81/+S80)*100</f>
        <v>100</v>
      </c>
      <c r="T83" s="24"/>
      <c r="U83" s="24"/>
      <c r="V83" s="24">
        <f>(+V81/+V80)*100</f>
        <v>100</v>
      </c>
      <c r="W83" s="24">
        <f>(+W81/+W80)*100</f>
        <v>100.00000000953513</v>
      </c>
      <c r="X83" s="24"/>
      <c r="Y83" s="24"/>
      <c r="Z83" s="1"/>
    </row>
    <row r="84" spans="1:26" ht="23.25">
      <c r="A84" s="1"/>
      <c r="B84" s="61"/>
      <c r="C84" s="61"/>
      <c r="D84" s="61"/>
      <c r="E84" s="61"/>
      <c r="F84" s="61"/>
      <c r="G84" s="61"/>
      <c r="H84" s="61"/>
      <c r="I84" s="53"/>
      <c r="J84" s="54"/>
      <c r="K84" s="55"/>
      <c r="L84" s="60"/>
      <c r="M84" s="26"/>
      <c r="N84" s="60"/>
      <c r="O84" s="60"/>
      <c r="P84" s="26"/>
      <c r="Q84" s="26"/>
      <c r="R84" s="26"/>
      <c r="S84" s="60"/>
      <c r="T84" s="60"/>
      <c r="U84" s="60"/>
      <c r="V84" s="26"/>
      <c r="W84" s="26"/>
      <c r="X84" s="26"/>
      <c r="Y84" s="26"/>
      <c r="Z84" s="1"/>
    </row>
    <row r="85" spans="1:26" ht="23.25">
      <c r="A85" s="1"/>
      <c r="B85" s="61"/>
      <c r="C85" s="61"/>
      <c r="D85" s="61"/>
      <c r="E85" s="61"/>
      <c r="F85" s="61"/>
      <c r="G85" s="61" t="s">
        <v>61</v>
      </c>
      <c r="H85" s="61"/>
      <c r="I85" s="53"/>
      <c r="J85" s="54" t="s">
        <v>62</v>
      </c>
      <c r="K85" s="55"/>
      <c r="L85" s="60"/>
      <c r="M85" s="26"/>
      <c r="N85" s="60"/>
      <c r="O85" s="60"/>
      <c r="P85" s="26"/>
      <c r="Q85" s="26"/>
      <c r="R85" s="26"/>
      <c r="S85" s="60"/>
      <c r="T85" s="60"/>
      <c r="U85" s="60"/>
      <c r="V85" s="26"/>
      <c r="W85" s="26"/>
      <c r="X85" s="26"/>
      <c r="Y85" s="26"/>
      <c r="Z85" s="1"/>
    </row>
    <row r="86" spans="1:26" ht="23.25">
      <c r="A86" s="1"/>
      <c r="B86" s="61"/>
      <c r="C86" s="61"/>
      <c r="D86" s="61"/>
      <c r="E86" s="61"/>
      <c r="F86" s="61"/>
      <c r="G86" s="61"/>
      <c r="H86" s="61"/>
      <c r="I86" s="53"/>
      <c r="J86" s="54" t="s">
        <v>63</v>
      </c>
      <c r="K86" s="55"/>
      <c r="L86" s="60"/>
      <c r="M86" s="26"/>
      <c r="N86" s="60"/>
      <c r="O86" s="60"/>
      <c r="P86" s="26"/>
      <c r="Q86" s="26"/>
      <c r="R86" s="26"/>
      <c r="S86" s="60"/>
      <c r="T86" s="60"/>
      <c r="U86" s="60"/>
      <c r="V86" s="26"/>
      <c r="W86" s="26"/>
      <c r="X86" s="26"/>
      <c r="Y86" s="26"/>
      <c r="Z86" s="1"/>
    </row>
    <row r="87" spans="1:26" ht="23.25">
      <c r="A87" s="1"/>
      <c r="B87" s="61"/>
      <c r="C87" s="61"/>
      <c r="D87" s="61"/>
      <c r="E87" s="61"/>
      <c r="F87" s="61"/>
      <c r="G87" s="61"/>
      <c r="H87" s="61"/>
      <c r="I87" s="53"/>
      <c r="J87" s="54" t="s">
        <v>51</v>
      </c>
      <c r="K87" s="55"/>
      <c r="L87" s="60">
        <f aca="true" t="shared" si="10" ref="L87:N89">+L102+L109+L116</f>
        <v>193599.371</v>
      </c>
      <c r="M87" s="26">
        <f t="shared" si="10"/>
        <v>17671.724000000002</v>
      </c>
      <c r="N87" s="60">
        <f t="shared" si="10"/>
        <v>16422.546</v>
      </c>
      <c r="O87" s="60"/>
      <c r="P87" s="26"/>
      <c r="Q87" s="26">
        <f>SUM(L87:P87)</f>
        <v>227693.64100000003</v>
      </c>
      <c r="R87" s="26"/>
      <c r="S87" s="60">
        <f>+S102+S109+S116</f>
        <v>544.524</v>
      </c>
      <c r="T87" s="60"/>
      <c r="U87" s="60"/>
      <c r="V87" s="26">
        <f>SUM(R87:U87)</f>
        <v>544.524</v>
      </c>
      <c r="W87" s="26">
        <f>SUM(Q87,V87)</f>
        <v>228238.16500000004</v>
      </c>
      <c r="X87" s="26">
        <f>(+Q87/+W87)*100</f>
        <v>99.76142289787512</v>
      </c>
      <c r="Y87" s="26">
        <f>(+V87/+W87)*100</f>
        <v>0.238577102124879</v>
      </c>
      <c r="Z87" s="1"/>
    </row>
    <row r="88" spans="1:26" ht="23.25">
      <c r="A88" s="1"/>
      <c r="B88" s="61"/>
      <c r="C88" s="61"/>
      <c r="D88" s="61"/>
      <c r="E88" s="61"/>
      <c r="F88" s="61"/>
      <c r="G88" s="61"/>
      <c r="H88" s="61"/>
      <c r="I88" s="53"/>
      <c r="J88" s="54" t="s">
        <v>52</v>
      </c>
      <c r="K88" s="55"/>
      <c r="L88" s="60">
        <f t="shared" si="10"/>
        <v>191374.42118</v>
      </c>
      <c r="M88" s="26">
        <f t="shared" si="10"/>
        <v>9136.513159999999</v>
      </c>
      <c r="N88" s="60">
        <f t="shared" si="10"/>
        <v>9087.181359999999</v>
      </c>
      <c r="O88" s="60"/>
      <c r="P88" s="26"/>
      <c r="Q88" s="26">
        <f>SUM(L88:P88)</f>
        <v>209598.1157</v>
      </c>
      <c r="R88" s="26"/>
      <c r="S88" s="60">
        <f>+S103+S110+S117</f>
        <v>152.78301</v>
      </c>
      <c r="T88" s="60"/>
      <c r="U88" s="60"/>
      <c r="V88" s="26">
        <f>SUM(R88:U88)</f>
        <v>152.78301</v>
      </c>
      <c r="W88" s="26">
        <f>SUM(Q88,V88)</f>
        <v>209750.89871</v>
      </c>
      <c r="X88" s="26">
        <f>(+Q88/+W88)*100</f>
        <v>99.92715978289502</v>
      </c>
      <c r="Y88" s="26">
        <f>(+V88/+W88)*100</f>
        <v>0.0728402171049749</v>
      </c>
      <c r="Z88" s="1"/>
    </row>
    <row r="89" spans="1:26" ht="23.25">
      <c r="A89" s="1"/>
      <c r="B89" s="61"/>
      <c r="C89" s="61"/>
      <c r="D89" s="61"/>
      <c r="E89" s="61"/>
      <c r="F89" s="61"/>
      <c r="G89" s="61"/>
      <c r="H89" s="61"/>
      <c r="I89" s="53"/>
      <c r="J89" s="54" t="s">
        <v>53</v>
      </c>
      <c r="K89" s="55"/>
      <c r="L89" s="60">
        <f t="shared" si="10"/>
        <v>191374.4212</v>
      </c>
      <c r="M89" s="26">
        <f t="shared" si="10"/>
        <v>9136.513159999999</v>
      </c>
      <c r="N89" s="60">
        <f t="shared" si="10"/>
        <v>9087.181359999999</v>
      </c>
      <c r="O89" s="60"/>
      <c r="P89" s="26"/>
      <c r="Q89" s="26">
        <f>SUM(L89:P89)</f>
        <v>209598.11572</v>
      </c>
      <c r="R89" s="26"/>
      <c r="S89" s="60">
        <f>+S104+S111+S118</f>
        <v>152.78301</v>
      </c>
      <c r="T89" s="60"/>
      <c r="U89" s="60"/>
      <c r="V89" s="26">
        <f>SUM(R89:U89)</f>
        <v>152.78301</v>
      </c>
      <c r="W89" s="26">
        <f>SUM(Q89,V89)</f>
        <v>209750.89873000002</v>
      </c>
      <c r="X89" s="26">
        <f>(+Q89/+W89)*100</f>
        <v>99.92715978290197</v>
      </c>
      <c r="Y89" s="26">
        <f>(+V89/+W89)*100</f>
        <v>0.07284021709802949</v>
      </c>
      <c r="Z89" s="1"/>
    </row>
    <row r="90" spans="1:26" ht="23.25">
      <c r="A90" s="1"/>
      <c r="B90" s="70"/>
      <c r="C90" s="70"/>
      <c r="D90" s="70"/>
      <c r="E90" s="70"/>
      <c r="F90" s="70"/>
      <c r="G90" s="70"/>
      <c r="H90" s="70"/>
      <c r="I90" s="64"/>
      <c r="J90" s="65"/>
      <c r="K90" s="66"/>
      <c r="L90" s="67"/>
      <c r="M90" s="68"/>
      <c r="N90" s="67"/>
      <c r="O90" s="67"/>
      <c r="P90" s="68"/>
      <c r="Q90" s="68"/>
      <c r="R90" s="68"/>
      <c r="S90" s="67"/>
      <c r="T90" s="67"/>
      <c r="U90" s="67"/>
      <c r="V90" s="68"/>
      <c r="W90" s="68"/>
      <c r="X90" s="68"/>
      <c r="Y90" s="68"/>
      <c r="Z90" s="1"/>
    </row>
    <row r="91" spans="1:26" ht="23.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3.25">
      <c r="A92" s="1"/>
      <c r="B92" s="1"/>
      <c r="C92" s="1"/>
      <c r="D92" s="1"/>
      <c r="E92" s="1"/>
      <c r="F92" s="1"/>
      <c r="G92" s="1"/>
      <c r="H92" s="1"/>
      <c r="I92" s="1"/>
      <c r="J92" s="1"/>
      <c r="K92" s="1"/>
      <c r="L92" s="1"/>
      <c r="M92" s="1"/>
      <c r="N92" s="1"/>
      <c r="O92" s="1"/>
      <c r="P92" s="1"/>
      <c r="Q92" s="1"/>
      <c r="R92" s="1"/>
      <c r="S92" s="1"/>
      <c r="T92" s="1"/>
      <c r="U92" s="1"/>
      <c r="V92" s="5"/>
      <c r="W92" s="5"/>
      <c r="X92" s="5"/>
      <c r="Y92" s="5" t="s">
        <v>107</v>
      </c>
      <c r="Z92" s="1"/>
    </row>
    <row r="93" spans="1:26" ht="23.25">
      <c r="A93" s="1"/>
      <c r="B93" s="9" t="s">
        <v>3</v>
      </c>
      <c r="C93" s="10"/>
      <c r="D93" s="10"/>
      <c r="E93" s="10"/>
      <c r="F93" s="10"/>
      <c r="G93" s="10"/>
      <c r="H93" s="11"/>
      <c r="I93" s="12"/>
      <c r="J93" s="13"/>
      <c r="K93" s="14"/>
      <c r="L93" s="15" t="s">
        <v>4</v>
      </c>
      <c r="M93" s="15"/>
      <c r="N93" s="15"/>
      <c r="O93" s="15"/>
      <c r="P93" s="15"/>
      <c r="Q93" s="15"/>
      <c r="R93" s="16" t="s">
        <v>5</v>
      </c>
      <c r="S93" s="15"/>
      <c r="T93" s="15"/>
      <c r="U93" s="15"/>
      <c r="V93" s="17"/>
      <c r="W93" s="15" t="s">
        <v>6</v>
      </c>
      <c r="X93" s="15"/>
      <c r="Y93" s="18"/>
      <c r="Z93" s="1"/>
    </row>
    <row r="94" spans="1:26" ht="23.25">
      <c r="A94" s="1"/>
      <c r="B94" s="19" t="s">
        <v>7</v>
      </c>
      <c r="C94" s="20"/>
      <c r="D94" s="20"/>
      <c r="E94" s="20"/>
      <c r="F94" s="20"/>
      <c r="G94" s="20"/>
      <c r="H94" s="21"/>
      <c r="I94" s="22"/>
      <c r="J94" s="23"/>
      <c r="K94" s="24"/>
      <c r="L94" s="25"/>
      <c r="M94" s="26"/>
      <c r="N94" s="27"/>
      <c r="O94" s="28" t="s">
        <v>8</v>
      </c>
      <c r="P94" s="29"/>
      <c r="Q94" s="30"/>
      <c r="R94" s="31" t="s">
        <v>8</v>
      </c>
      <c r="S94" s="32" t="s">
        <v>9</v>
      </c>
      <c r="T94" s="25"/>
      <c r="U94" s="33" t="s">
        <v>10</v>
      </c>
      <c r="V94" s="30"/>
      <c r="W94" s="30"/>
      <c r="X94" s="34" t="s">
        <v>11</v>
      </c>
      <c r="Y94" s="35"/>
      <c r="Z94" s="1"/>
    </row>
    <row r="95" spans="1:26" ht="23.25">
      <c r="A95" s="1"/>
      <c r="B95" s="36"/>
      <c r="C95" s="37"/>
      <c r="D95" s="37"/>
      <c r="E95" s="37"/>
      <c r="F95" s="38"/>
      <c r="G95" s="37"/>
      <c r="H95" s="36"/>
      <c r="I95" s="22"/>
      <c r="J95" s="2" t="s">
        <v>12</v>
      </c>
      <c r="K95" s="24"/>
      <c r="L95" s="39" t="s">
        <v>13</v>
      </c>
      <c r="M95" s="40" t="s">
        <v>14</v>
      </c>
      <c r="N95" s="32" t="s">
        <v>13</v>
      </c>
      <c r="O95" s="39" t="s">
        <v>15</v>
      </c>
      <c r="P95" s="29" t="s">
        <v>16</v>
      </c>
      <c r="Q95" s="26"/>
      <c r="R95" s="41" t="s">
        <v>15</v>
      </c>
      <c r="S95" s="40" t="s">
        <v>17</v>
      </c>
      <c r="T95" s="39" t="s">
        <v>18</v>
      </c>
      <c r="U95" s="33" t="s">
        <v>19</v>
      </c>
      <c r="V95" s="30"/>
      <c r="W95" s="30"/>
      <c r="X95" s="30"/>
      <c r="Y95" s="40"/>
      <c r="Z95" s="1"/>
    </row>
    <row r="96" spans="1:26" ht="23.25">
      <c r="A96" s="1"/>
      <c r="B96" s="36" t="s">
        <v>20</v>
      </c>
      <c r="C96" s="36" t="s">
        <v>21</v>
      </c>
      <c r="D96" s="36" t="s">
        <v>22</v>
      </c>
      <c r="E96" s="36" t="s">
        <v>23</v>
      </c>
      <c r="F96" s="36" t="s">
        <v>24</v>
      </c>
      <c r="G96" s="36" t="s">
        <v>25</v>
      </c>
      <c r="H96" s="36" t="s">
        <v>26</v>
      </c>
      <c r="I96" s="22"/>
      <c r="J96" s="42"/>
      <c r="K96" s="24"/>
      <c r="L96" s="39" t="s">
        <v>27</v>
      </c>
      <c r="M96" s="40" t="s">
        <v>28</v>
      </c>
      <c r="N96" s="32" t="s">
        <v>29</v>
      </c>
      <c r="O96" s="39" t="s">
        <v>30</v>
      </c>
      <c r="P96" s="29" t="s">
        <v>31</v>
      </c>
      <c r="Q96" s="40" t="s">
        <v>32</v>
      </c>
      <c r="R96" s="41" t="s">
        <v>30</v>
      </c>
      <c r="S96" s="40" t="s">
        <v>33</v>
      </c>
      <c r="T96" s="39" t="s">
        <v>34</v>
      </c>
      <c r="U96" s="33" t="s">
        <v>35</v>
      </c>
      <c r="V96" s="29" t="s">
        <v>32</v>
      </c>
      <c r="W96" s="29" t="s">
        <v>36</v>
      </c>
      <c r="X96" s="29" t="s">
        <v>37</v>
      </c>
      <c r="Y96" s="40" t="s">
        <v>38</v>
      </c>
      <c r="Z96" s="1"/>
    </row>
    <row r="97" spans="1:26" ht="23.25">
      <c r="A97" s="1"/>
      <c r="B97" s="43"/>
      <c r="C97" s="43"/>
      <c r="D97" s="43"/>
      <c r="E97" s="43"/>
      <c r="F97" s="43"/>
      <c r="G97" s="43"/>
      <c r="H97" s="43"/>
      <c r="I97" s="44"/>
      <c r="J97" s="45"/>
      <c r="K97" s="46"/>
      <c r="L97" s="47"/>
      <c r="M97" s="48"/>
      <c r="N97" s="49"/>
      <c r="O97" s="47"/>
      <c r="P97" s="50"/>
      <c r="Q97" s="50"/>
      <c r="R97" s="48"/>
      <c r="S97" s="48"/>
      <c r="T97" s="47"/>
      <c r="U97" s="51"/>
      <c r="V97" s="50"/>
      <c r="W97" s="50"/>
      <c r="X97" s="50"/>
      <c r="Y97" s="48"/>
      <c r="Z97" s="1"/>
    </row>
    <row r="98" spans="1:26" ht="23.25">
      <c r="A98" s="1"/>
      <c r="B98" s="52" t="s">
        <v>48</v>
      </c>
      <c r="C98" s="52"/>
      <c r="D98" s="52"/>
      <c r="E98" s="52" t="s">
        <v>56</v>
      </c>
      <c r="F98" s="52" t="s">
        <v>67</v>
      </c>
      <c r="G98" s="52" t="s">
        <v>61</v>
      </c>
      <c r="H98" s="52"/>
      <c r="I98" s="53"/>
      <c r="J98" s="54" t="s">
        <v>54</v>
      </c>
      <c r="K98" s="55"/>
      <c r="L98" s="25">
        <f>(+L89/+L87)*100</f>
        <v>98.85074533635752</v>
      </c>
      <c r="M98" s="26">
        <f>(+M89/+M87)*100</f>
        <v>51.70131199423439</v>
      </c>
      <c r="N98" s="27">
        <f>(+N89/+N87)*100</f>
        <v>55.33357227314205</v>
      </c>
      <c r="O98" s="56"/>
      <c r="P98" s="30"/>
      <c r="Q98" s="30">
        <f>(+Q89/+Q87)*100</f>
        <v>92.052687461746</v>
      </c>
      <c r="R98" s="26"/>
      <c r="S98" s="27">
        <f>(+S89/+S87)*100</f>
        <v>28.058085594023403</v>
      </c>
      <c r="T98" s="25"/>
      <c r="U98" s="57"/>
      <c r="V98" s="30">
        <f>(+V89/+V87)*100</f>
        <v>28.058085594023403</v>
      </c>
      <c r="W98" s="30">
        <f>(+W89/+W87)*100</f>
        <v>91.90001099509365</v>
      </c>
      <c r="X98" s="30"/>
      <c r="Y98" s="26"/>
      <c r="Z98" s="1"/>
    </row>
    <row r="99" spans="1:26" ht="23.25">
      <c r="A99" s="1"/>
      <c r="B99" s="52"/>
      <c r="C99" s="52"/>
      <c r="D99" s="52"/>
      <c r="E99" s="52"/>
      <c r="F99" s="52"/>
      <c r="G99" s="52"/>
      <c r="H99" s="52"/>
      <c r="I99" s="53"/>
      <c r="J99" s="58" t="s">
        <v>55</v>
      </c>
      <c r="K99" s="59"/>
      <c r="L99" s="60">
        <f>(+L89/+L88)*100</f>
        <v>100.00000001045073</v>
      </c>
      <c r="M99" s="60">
        <f>(+M89/+M88)*100</f>
        <v>100</v>
      </c>
      <c r="N99" s="60">
        <f>(+N89/+N88)*100</f>
        <v>100</v>
      </c>
      <c r="O99" s="60"/>
      <c r="P99" s="60"/>
      <c r="Q99" s="60">
        <f>(+Q89/+Q88)*100</f>
        <v>100.00000000954208</v>
      </c>
      <c r="R99" s="60"/>
      <c r="S99" s="60">
        <f>(+S89/+S88)*100</f>
        <v>100</v>
      </c>
      <c r="T99" s="60"/>
      <c r="U99" s="69"/>
      <c r="V99" s="26">
        <f>(+V89/+V88)*100</f>
        <v>100</v>
      </c>
      <c r="W99" s="26">
        <f>(+W89/+W88)*100</f>
        <v>100.00000000953513</v>
      </c>
      <c r="X99" s="26"/>
      <c r="Y99" s="26"/>
      <c r="Z99" s="1"/>
    </row>
    <row r="100" spans="1:26" ht="23.25">
      <c r="A100" s="1"/>
      <c r="B100" s="52"/>
      <c r="C100" s="52"/>
      <c r="D100" s="52"/>
      <c r="E100" s="52"/>
      <c r="F100" s="52"/>
      <c r="G100" s="52"/>
      <c r="H100" s="52"/>
      <c r="I100" s="53"/>
      <c r="J100" s="58"/>
      <c r="K100" s="59"/>
      <c r="L100" s="60"/>
      <c r="M100" s="60"/>
      <c r="N100" s="60"/>
      <c r="O100" s="60"/>
      <c r="P100" s="60"/>
      <c r="Q100" s="60"/>
      <c r="R100" s="60"/>
      <c r="S100" s="60"/>
      <c r="T100" s="60"/>
      <c r="U100" s="60"/>
      <c r="V100" s="26"/>
      <c r="W100" s="26"/>
      <c r="X100" s="26"/>
      <c r="Y100" s="26"/>
      <c r="Z100" s="1"/>
    </row>
    <row r="101" spans="1:26" ht="23.25">
      <c r="A101" s="1"/>
      <c r="B101" s="52"/>
      <c r="C101" s="52"/>
      <c r="D101" s="52"/>
      <c r="E101" s="52"/>
      <c r="F101" s="52"/>
      <c r="G101" s="52"/>
      <c r="H101" s="52" t="s">
        <v>70</v>
      </c>
      <c r="I101" s="53"/>
      <c r="J101" s="54" t="s">
        <v>71</v>
      </c>
      <c r="K101" s="55"/>
      <c r="L101" s="60"/>
      <c r="M101" s="60"/>
      <c r="N101" s="60"/>
      <c r="O101" s="60"/>
      <c r="P101" s="60"/>
      <c r="Q101" s="26"/>
      <c r="R101" s="60"/>
      <c r="S101" s="60"/>
      <c r="T101" s="60"/>
      <c r="U101" s="60"/>
      <c r="V101" s="26"/>
      <c r="W101" s="26"/>
      <c r="X101" s="26"/>
      <c r="Y101" s="26"/>
      <c r="Z101" s="1"/>
    </row>
    <row r="102" spans="1:26" ht="23.25">
      <c r="A102" s="1"/>
      <c r="B102" s="52"/>
      <c r="C102" s="52"/>
      <c r="D102" s="52"/>
      <c r="E102" s="52"/>
      <c r="F102" s="52"/>
      <c r="G102" s="52"/>
      <c r="H102" s="52"/>
      <c r="I102" s="53"/>
      <c r="J102" s="54" t="s">
        <v>51</v>
      </c>
      <c r="K102" s="55"/>
      <c r="L102" s="60">
        <v>38985.921</v>
      </c>
      <c r="M102" s="26">
        <v>2204.201</v>
      </c>
      <c r="N102" s="60">
        <v>4556.665</v>
      </c>
      <c r="O102" s="60"/>
      <c r="P102" s="26"/>
      <c r="Q102" s="26">
        <f>SUM(L102:P102)</f>
        <v>45746.787000000004</v>
      </c>
      <c r="R102" s="26"/>
      <c r="S102" s="60">
        <v>357.907</v>
      </c>
      <c r="T102" s="60"/>
      <c r="U102" s="60"/>
      <c r="V102" s="26">
        <f>SUM(R102:U102)</f>
        <v>357.907</v>
      </c>
      <c r="W102" s="26">
        <f>SUM(Q102,V102)</f>
        <v>46104.694</v>
      </c>
      <c r="X102" s="26">
        <f>(+Q102/+W102)*100</f>
        <v>99.22370811093552</v>
      </c>
      <c r="Y102" s="26">
        <f>(+V102/+W102)*100</f>
        <v>0.7762918890644843</v>
      </c>
      <c r="Z102" s="1"/>
    </row>
    <row r="103" spans="1:26" ht="23.25">
      <c r="A103" s="1"/>
      <c r="B103" s="52"/>
      <c r="C103" s="52"/>
      <c r="D103" s="52"/>
      <c r="E103" s="52"/>
      <c r="F103" s="52"/>
      <c r="G103" s="52"/>
      <c r="H103" s="52"/>
      <c r="I103" s="53"/>
      <c r="J103" s="54" t="s">
        <v>52</v>
      </c>
      <c r="K103" s="55"/>
      <c r="L103" s="60">
        <v>42481.98958</v>
      </c>
      <c r="M103" s="26">
        <v>497.63881</v>
      </c>
      <c r="N103" s="60">
        <v>1348.31694</v>
      </c>
      <c r="O103" s="60"/>
      <c r="P103" s="26"/>
      <c r="Q103" s="26">
        <f>SUM(L103:P103)</f>
        <v>44327.945329999995</v>
      </c>
      <c r="R103" s="26"/>
      <c r="S103" s="60">
        <v>121.90201</v>
      </c>
      <c r="T103" s="60"/>
      <c r="U103" s="60"/>
      <c r="V103" s="26">
        <f>SUM(R103:U103)</f>
        <v>121.90201</v>
      </c>
      <c r="W103" s="26">
        <f>SUM(Q103,V103)</f>
        <v>44449.84733999999</v>
      </c>
      <c r="X103" s="26">
        <f>(+Q103/+W103)*100</f>
        <v>99.72575381627846</v>
      </c>
      <c r="Y103" s="26">
        <f>(+V103/+W103)*100</f>
        <v>0.274246183721539</v>
      </c>
      <c r="Z103" s="1"/>
    </row>
    <row r="104" spans="1:26" ht="23.25">
      <c r="A104" s="1"/>
      <c r="B104" s="52"/>
      <c r="C104" s="52"/>
      <c r="D104" s="52"/>
      <c r="E104" s="52"/>
      <c r="F104" s="52"/>
      <c r="G104" s="52"/>
      <c r="H104" s="52"/>
      <c r="I104" s="53"/>
      <c r="J104" s="54" t="s">
        <v>53</v>
      </c>
      <c r="K104" s="55"/>
      <c r="L104" s="60">
        <v>42481.98958</v>
      </c>
      <c r="M104" s="26">
        <v>497.63881</v>
      </c>
      <c r="N104" s="60">
        <v>1348.31694</v>
      </c>
      <c r="O104" s="60"/>
      <c r="P104" s="26"/>
      <c r="Q104" s="26">
        <f>SUM(L104:P104)</f>
        <v>44327.945329999995</v>
      </c>
      <c r="R104" s="26"/>
      <c r="S104" s="60">
        <v>121.90201</v>
      </c>
      <c r="T104" s="60"/>
      <c r="U104" s="60"/>
      <c r="V104" s="26">
        <f>SUM(R104:U104)</f>
        <v>121.90201</v>
      </c>
      <c r="W104" s="26">
        <f>SUM(Q104,V104)</f>
        <v>44449.84733999999</v>
      </c>
      <c r="X104" s="26">
        <f>(+Q104/+W104)*100</f>
        <v>99.72575381627846</v>
      </c>
      <c r="Y104" s="26">
        <f>(+V104/+W104)*100</f>
        <v>0.274246183721539</v>
      </c>
      <c r="Z104" s="1"/>
    </row>
    <row r="105" spans="1:26" ht="23.25">
      <c r="A105" s="1"/>
      <c r="B105" s="52"/>
      <c r="C105" s="52"/>
      <c r="D105" s="52"/>
      <c r="E105" s="52"/>
      <c r="F105" s="52"/>
      <c r="G105" s="52"/>
      <c r="H105" s="52"/>
      <c r="I105" s="53"/>
      <c r="J105" s="54" t="s">
        <v>54</v>
      </c>
      <c r="K105" s="55"/>
      <c r="L105" s="60">
        <f>(+L104/+L102)*100</f>
        <v>108.96751568341811</v>
      </c>
      <c r="M105" s="26">
        <f>(+M104/+M102)*100</f>
        <v>22.57683441755085</v>
      </c>
      <c r="N105" s="60">
        <f>(+N104/+N102)*100</f>
        <v>29.589994875638215</v>
      </c>
      <c r="O105" s="60"/>
      <c r="P105" s="26"/>
      <c r="Q105" s="26">
        <f>(+Q104/+Q102)*100</f>
        <v>96.89848891464223</v>
      </c>
      <c r="R105" s="26"/>
      <c r="S105" s="60">
        <f>(+S104/+S102)*100</f>
        <v>34.05968869007871</v>
      </c>
      <c r="T105" s="60"/>
      <c r="U105" s="60"/>
      <c r="V105" s="26">
        <f>(+V104/+V102)*100</f>
        <v>34.05968869007871</v>
      </c>
      <c r="W105" s="26">
        <f>(+W104/+W102)*100</f>
        <v>96.4106764053135</v>
      </c>
      <c r="X105" s="26"/>
      <c r="Y105" s="26"/>
      <c r="Z105" s="1"/>
    </row>
    <row r="106" spans="1:26" ht="23.25">
      <c r="A106" s="1"/>
      <c r="B106" s="52"/>
      <c r="C106" s="52"/>
      <c r="D106" s="52"/>
      <c r="E106" s="52"/>
      <c r="F106" s="52"/>
      <c r="G106" s="52"/>
      <c r="H106" s="52"/>
      <c r="I106" s="53"/>
      <c r="J106" s="54" t="s">
        <v>55</v>
      </c>
      <c r="K106" s="55"/>
      <c r="L106" s="60">
        <f>(+L104/+L103)*100</f>
        <v>100</v>
      </c>
      <c r="M106" s="26">
        <f>(+M104/+M103)*100</f>
        <v>100</v>
      </c>
      <c r="N106" s="60">
        <f>(+N104/+N103)*100</f>
        <v>100</v>
      </c>
      <c r="O106" s="60"/>
      <c r="P106" s="26"/>
      <c r="Q106" s="26">
        <f>(+Q104/+Q103)*100</f>
        <v>100</v>
      </c>
      <c r="R106" s="26"/>
      <c r="S106" s="60">
        <f>(+S104/+S103)*100</f>
        <v>100</v>
      </c>
      <c r="T106" s="60"/>
      <c r="U106" s="60"/>
      <c r="V106" s="26">
        <f>(+V104/+V103)*100</f>
        <v>100</v>
      </c>
      <c r="W106" s="26">
        <f>(+W104/+W103)*100</f>
        <v>100</v>
      </c>
      <c r="X106" s="26"/>
      <c r="Y106" s="26"/>
      <c r="Z106" s="1"/>
    </row>
    <row r="107" spans="1:26" ht="23.25">
      <c r="A107" s="1"/>
      <c r="B107" s="52"/>
      <c r="C107" s="52"/>
      <c r="D107" s="52"/>
      <c r="E107" s="52"/>
      <c r="F107" s="52"/>
      <c r="G107" s="52"/>
      <c r="H107" s="52"/>
      <c r="I107" s="53"/>
      <c r="J107" s="54"/>
      <c r="K107" s="55"/>
      <c r="L107" s="60"/>
      <c r="M107" s="26"/>
      <c r="N107" s="60"/>
      <c r="O107" s="60"/>
      <c r="P107" s="26"/>
      <c r="Q107" s="26"/>
      <c r="R107" s="26"/>
      <c r="S107" s="60"/>
      <c r="T107" s="60"/>
      <c r="U107" s="60"/>
      <c r="V107" s="26"/>
      <c r="W107" s="26"/>
      <c r="X107" s="26"/>
      <c r="Y107" s="26"/>
      <c r="Z107" s="1"/>
    </row>
    <row r="108" spans="1:26" ht="23.25">
      <c r="A108" s="1"/>
      <c r="B108" s="52"/>
      <c r="C108" s="52"/>
      <c r="D108" s="52"/>
      <c r="E108" s="52"/>
      <c r="F108" s="52"/>
      <c r="G108" s="52"/>
      <c r="H108" s="52" t="s">
        <v>72</v>
      </c>
      <c r="I108" s="53"/>
      <c r="J108" s="54" t="s">
        <v>73</v>
      </c>
      <c r="K108" s="55"/>
      <c r="L108" s="60"/>
      <c r="M108" s="26"/>
      <c r="N108" s="60"/>
      <c r="O108" s="60"/>
      <c r="P108" s="26"/>
      <c r="Q108" s="26"/>
      <c r="R108" s="26"/>
      <c r="S108" s="60"/>
      <c r="T108" s="60"/>
      <c r="U108" s="60"/>
      <c r="V108" s="26"/>
      <c r="W108" s="26"/>
      <c r="X108" s="26"/>
      <c r="Y108" s="26"/>
      <c r="Z108" s="1"/>
    </row>
    <row r="109" spans="1:26" ht="23.25">
      <c r="A109" s="1"/>
      <c r="B109" s="52"/>
      <c r="C109" s="52"/>
      <c r="D109" s="52"/>
      <c r="E109" s="52"/>
      <c r="F109" s="52"/>
      <c r="G109" s="52"/>
      <c r="H109" s="52"/>
      <c r="I109" s="53"/>
      <c r="J109" s="54" t="s">
        <v>51</v>
      </c>
      <c r="K109" s="55"/>
      <c r="L109" s="60">
        <v>20022.989</v>
      </c>
      <c r="M109" s="26">
        <v>4481.627</v>
      </c>
      <c r="N109" s="60">
        <v>7741.722</v>
      </c>
      <c r="O109" s="60"/>
      <c r="P109" s="26"/>
      <c r="Q109" s="26">
        <f>SUM(L109:P109)</f>
        <v>32246.338000000003</v>
      </c>
      <c r="R109" s="26"/>
      <c r="S109" s="60">
        <v>35.4</v>
      </c>
      <c r="T109" s="60"/>
      <c r="U109" s="60"/>
      <c r="V109" s="26">
        <f>SUM(R109:U109)</f>
        <v>35.4</v>
      </c>
      <c r="W109" s="26">
        <f>SUM(Q109,V109)</f>
        <v>32281.738000000005</v>
      </c>
      <c r="X109" s="26">
        <f>(+Q109/+W109)*100</f>
        <v>99.89034047671163</v>
      </c>
      <c r="Y109" s="26">
        <f>(+V109/+W109)*100</f>
        <v>0.10965952328836817</v>
      </c>
      <c r="Z109" s="1"/>
    </row>
    <row r="110" spans="1:26" ht="23.25">
      <c r="A110" s="1"/>
      <c r="B110" s="52"/>
      <c r="C110" s="52"/>
      <c r="D110" s="52"/>
      <c r="E110" s="52"/>
      <c r="F110" s="52"/>
      <c r="G110" s="52"/>
      <c r="H110" s="52"/>
      <c r="I110" s="53"/>
      <c r="J110" s="54" t="s">
        <v>52</v>
      </c>
      <c r="K110" s="55"/>
      <c r="L110" s="60">
        <v>22147.36288</v>
      </c>
      <c r="M110" s="26">
        <v>2348.57026</v>
      </c>
      <c r="N110" s="60">
        <v>3225.3827</v>
      </c>
      <c r="O110" s="60"/>
      <c r="P110" s="26"/>
      <c r="Q110" s="26">
        <f>SUM(L110:P110)</f>
        <v>27721.315840000003</v>
      </c>
      <c r="R110" s="26"/>
      <c r="S110" s="60">
        <v>17.37</v>
      </c>
      <c r="T110" s="60"/>
      <c r="U110" s="60"/>
      <c r="V110" s="26">
        <f>SUM(R110:U110)</f>
        <v>17.37</v>
      </c>
      <c r="W110" s="26">
        <f>SUM(Q110,V110)</f>
        <v>27738.685840000002</v>
      </c>
      <c r="X110" s="26">
        <f>(+Q110/+W110)*100</f>
        <v>99.93737987408564</v>
      </c>
      <c r="Y110" s="26">
        <f>(+V110/+W110)*100</f>
        <v>0.06262012591437173</v>
      </c>
      <c r="Z110" s="1"/>
    </row>
    <row r="111" spans="1:26" ht="23.25">
      <c r="A111" s="1"/>
      <c r="B111" s="52"/>
      <c r="C111" s="52"/>
      <c r="D111" s="52"/>
      <c r="E111" s="52"/>
      <c r="F111" s="52"/>
      <c r="G111" s="52"/>
      <c r="H111" s="52"/>
      <c r="I111" s="53"/>
      <c r="J111" s="54" t="s">
        <v>53</v>
      </c>
      <c r="K111" s="55"/>
      <c r="L111" s="60">
        <v>22147.36288</v>
      </c>
      <c r="M111" s="26">
        <v>2348.57026</v>
      </c>
      <c r="N111" s="60">
        <v>3225.3827</v>
      </c>
      <c r="O111" s="60"/>
      <c r="P111" s="26"/>
      <c r="Q111" s="26">
        <f>SUM(L111:P111)</f>
        <v>27721.315840000003</v>
      </c>
      <c r="R111" s="26"/>
      <c r="S111" s="60">
        <v>17.37</v>
      </c>
      <c r="T111" s="60"/>
      <c r="U111" s="60"/>
      <c r="V111" s="26">
        <f>SUM(R111:U111)</f>
        <v>17.37</v>
      </c>
      <c r="W111" s="26">
        <f>SUM(Q111,V111)</f>
        <v>27738.685840000002</v>
      </c>
      <c r="X111" s="26">
        <f>(+Q111/+W111)*100</f>
        <v>99.93737987408564</v>
      </c>
      <c r="Y111" s="26">
        <f>(+V111/+W111)*100</f>
        <v>0.06262012591437173</v>
      </c>
      <c r="Z111" s="1"/>
    </row>
    <row r="112" spans="1:26" ht="23.25">
      <c r="A112" s="1"/>
      <c r="B112" s="52"/>
      <c r="C112" s="52"/>
      <c r="D112" s="52"/>
      <c r="E112" s="52"/>
      <c r="F112" s="52"/>
      <c r="G112" s="52"/>
      <c r="H112" s="52"/>
      <c r="I112" s="53"/>
      <c r="J112" s="54" t="s">
        <v>54</v>
      </c>
      <c r="K112" s="55"/>
      <c r="L112" s="60">
        <f>(+L111/+L109)*100</f>
        <v>110.60967411009415</v>
      </c>
      <c r="M112" s="26">
        <f>(+M111/+M109)*100</f>
        <v>52.40441161212212</v>
      </c>
      <c r="N112" s="60">
        <f>(+N111/+N109)*100</f>
        <v>41.662342047415294</v>
      </c>
      <c r="O112" s="60"/>
      <c r="P112" s="26"/>
      <c r="Q112" s="26">
        <f>(+Q111/+Q109)*100</f>
        <v>85.9673301197798</v>
      </c>
      <c r="R112" s="26"/>
      <c r="S112" s="60">
        <f>(+S111/+S109)*100</f>
        <v>49.067796610169495</v>
      </c>
      <c r="T112" s="60"/>
      <c r="U112" s="60"/>
      <c r="V112" s="26">
        <f>(+V111/+V109)*100</f>
        <v>49.067796610169495</v>
      </c>
      <c r="W112" s="26">
        <f>(+W111/+W109)*100</f>
        <v>85.92686626723753</v>
      </c>
      <c r="X112" s="26"/>
      <c r="Y112" s="26"/>
      <c r="Z112" s="1"/>
    </row>
    <row r="113" spans="1:26" ht="23.25">
      <c r="A113" s="1"/>
      <c r="B113" s="61"/>
      <c r="C113" s="62"/>
      <c r="D113" s="62"/>
      <c r="E113" s="62"/>
      <c r="F113" s="62"/>
      <c r="G113" s="62"/>
      <c r="H113" s="62"/>
      <c r="I113" s="54"/>
      <c r="J113" s="54" t="s">
        <v>55</v>
      </c>
      <c r="K113" s="55"/>
      <c r="L113" s="24">
        <f>(+L111/+L110)*100</f>
        <v>100</v>
      </c>
      <c r="M113" s="24">
        <f>(+M111/+M110)*100</f>
        <v>100</v>
      </c>
      <c r="N113" s="24">
        <f>(+N111/+N110)*100</f>
        <v>100</v>
      </c>
      <c r="O113" s="24"/>
      <c r="P113" s="24"/>
      <c r="Q113" s="24">
        <f>(+Q111/+Q110)*100</f>
        <v>100</v>
      </c>
      <c r="R113" s="24"/>
      <c r="S113" s="24">
        <f>(+S111/+S110)*100</f>
        <v>100</v>
      </c>
      <c r="T113" s="24"/>
      <c r="U113" s="24"/>
      <c r="V113" s="24">
        <f>(+V111/+V110)*100</f>
        <v>100</v>
      </c>
      <c r="W113" s="24">
        <f>(+W111/+W110)*100</f>
        <v>100</v>
      </c>
      <c r="X113" s="24"/>
      <c r="Y113" s="24"/>
      <c r="Z113" s="1"/>
    </row>
    <row r="114" spans="1:26" ht="23.25">
      <c r="A114" s="1"/>
      <c r="B114" s="52"/>
      <c r="C114" s="52"/>
      <c r="D114" s="52"/>
      <c r="E114" s="52"/>
      <c r="F114" s="52"/>
      <c r="G114" s="52"/>
      <c r="H114" s="52"/>
      <c r="I114" s="53"/>
      <c r="J114" s="54"/>
      <c r="K114" s="55"/>
      <c r="L114" s="60"/>
      <c r="M114" s="26"/>
      <c r="N114" s="60"/>
      <c r="O114" s="60"/>
      <c r="P114" s="26"/>
      <c r="Q114" s="26"/>
      <c r="R114" s="26"/>
      <c r="S114" s="60"/>
      <c r="T114" s="60"/>
      <c r="U114" s="60"/>
      <c r="V114" s="26"/>
      <c r="W114" s="26"/>
      <c r="X114" s="26"/>
      <c r="Y114" s="26"/>
      <c r="Z114" s="1"/>
    </row>
    <row r="115" spans="1:26" ht="23.25">
      <c r="A115" s="1"/>
      <c r="B115" s="52"/>
      <c r="C115" s="52"/>
      <c r="D115" s="52"/>
      <c r="E115" s="52"/>
      <c r="F115" s="52"/>
      <c r="G115" s="52"/>
      <c r="H115" s="52" t="s">
        <v>74</v>
      </c>
      <c r="I115" s="53"/>
      <c r="J115" s="54" t="s">
        <v>75</v>
      </c>
      <c r="K115" s="55"/>
      <c r="L115" s="60"/>
      <c r="M115" s="26"/>
      <c r="N115" s="60"/>
      <c r="O115" s="60"/>
      <c r="P115" s="26"/>
      <c r="Q115" s="26"/>
      <c r="R115" s="26"/>
      <c r="S115" s="60"/>
      <c r="T115" s="60"/>
      <c r="U115" s="60"/>
      <c r="V115" s="26"/>
      <c r="W115" s="26"/>
      <c r="X115" s="26"/>
      <c r="Y115" s="26"/>
      <c r="Z115" s="1"/>
    </row>
    <row r="116" spans="1:26" ht="23.25">
      <c r="A116" s="1"/>
      <c r="B116" s="52"/>
      <c r="C116" s="52"/>
      <c r="D116" s="52"/>
      <c r="E116" s="52"/>
      <c r="F116" s="52"/>
      <c r="G116" s="52"/>
      <c r="H116" s="52"/>
      <c r="I116" s="53"/>
      <c r="J116" s="54" t="s">
        <v>51</v>
      </c>
      <c r="K116" s="55"/>
      <c r="L116" s="60">
        <v>134590.461</v>
      </c>
      <c r="M116" s="26">
        <v>10985.896</v>
      </c>
      <c r="N116" s="60">
        <v>4124.159</v>
      </c>
      <c r="O116" s="60"/>
      <c r="P116" s="26"/>
      <c r="Q116" s="26">
        <v>149700.5</v>
      </c>
      <c r="R116" s="26"/>
      <c r="S116" s="60">
        <v>151.217</v>
      </c>
      <c r="T116" s="60"/>
      <c r="U116" s="60"/>
      <c r="V116" s="26">
        <f>SUM(R116:U116)</f>
        <v>151.217</v>
      </c>
      <c r="W116" s="26">
        <f>SUM(Q116,V116)</f>
        <v>149851.717</v>
      </c>
      <c r="X116" s="26">
        <f>(+Q116/+W116)*100</f>
        <v>99.89908891067294</v>
      </c>
      <c r="Y116" s="26">
        <f>(+V116/+W116)*100</f>
        <v>0.10091108932705789</v>
      </c>
      <c r="Z116" s="1"/>
    </row>
    <row r="117" spans="1:26" ht="23.25">
      <c r="A117" s="1"/>
      <c r="B117" s="52"/>
      <c r="C117" s="52"/>
      <c r="D117" s="52"/>
      <c r="E117" s="52"/>
      <c r="F117" s="52"/>
      <c r="G117" s="52"/>
      <c r="H117" s="52"/>
      <c r="I117" s="53"/>
      <c r="J117" s="54" t="s">
        <v>52</v>
      </c>
      <c r="K117" s="55"/>
      <c r="L117" s="60">
        <v>126745.06872</v>
      </c>
      <c r="M117" s="26">
        <v>6290.30409</v>
      </c>
      <c r="N117" s="60">
        <v>4513.48172</v>
      </c>
      <c r="O117" s="60"/>
      <c r="P117" s="26"/>
      <c r="Q117" s="26">
        <f>SUM(L117:P117)</f>
        <v>137548.85453</v>
      </c>
      <c r="R117" s="26"/>
      <c r="S117" s="60">
        <v>13.511</v>
      </c>
      <c r="T117" s="60"/>
      <c r="U117" s="60"/>
      <c r="V117" s="26">
        <f>SUM(R117:U117)</f>
        <v>13.511</v>
      </c>
      <c r="W117" s="26">
        <f>SUM(Q117,V117)</f>
        <v>137562.36553</v>
      </c>
      <c r="X117" s="26">
        <f>(+Q117/+W117)*100</f>
        <v>99.99017827299788</v>
      </c>
      <c r="Y117" s="26">
        <f>(+V117/+W117)*100</f>
        <v>0.009821727002109076</v>
      </c>
      <c r="Z117" s="1"/>
    </row>
    <row r="118" spans="1:26" ht="23.25">
      <c r="A118" s="1"/>
      <c r="B118" s="52"/>
      <c r="C118" s="52"/>
      <c r="D118" s="52"/>
      <c r="E118" s="52"/>
      <c r="F118" s="52"/>
      <c r="G118" s="52"/>
      <c r="H118" s="52"/>
      <c r="I118" s="53"/>
      <c r="J118" s="54" t="s">
        <v>53</v>
      </c>
      <c r="K118" s="55"/>
      <c r="L118" s="60">
        <v>126745.06874</v>
      </c>
      <c r="M118" s="26">
        <v>6290.30409</v>
      </c>
      <c r="N118" s="60">
        <v>4513.48172</v>
      </c>
      <c r="O118" s="60"/>
      <c r="P118" s="26"/>
      <c r="Q118" s="26">
        <f>SUM(L118:P118)</f>
        <v>137548.85455000002</v>
      </c>
      <c r="R118" s="26"/>
      <c r="S118" s="60">
        <v>13.511</v>
      </c>
      <c r="T118" s="60"/>
      <c r="U118" s="60"/>
      <c r="V118" s="26">
        <f>SUM(R118:U118)</f>
        <v>13.511</v>
      </c>
      <c r="W118" s="26">
        <f>SUM(Q118,V118)</f>
        <v>137562.36555000002</v>
      </c>
      <c r="X118" s="26">
        <f>(+Q118/+W118)*100</f>
        <v>99.99017827299932</v>
      </c>
      <c r="Y118" s="26">
        <f>(+V118/+W118)*100</f>
        <v>0.009821727000681109</v>
      </c>
      <c r="Z118" s="1"/>
    </row>
    <row r="119" spans="1:26" ht="23.25">
      <c r="A119" s="1"/>
      <c r="B119" s="52"/>
      <c r="C119" s="52"/>
      <c r="D119" s="52"/>
      <c r="E119" s="52"/>
      <c r="F119" s="52"/>
      <c r="G119" s="52"/>
      <c r="H119" s="52"/>
      <c r="I119" s="53"/>
      <c r="J119" s="54" t="s">
        <v>54</v>
      </c>
      <c r="K119" s="55"/>
      <c r="L119" s="60">
        <f>(+L118/+L116)*100</f>
        <v>94.1709150843907</v>
      </c>
      <c r="M119" s="26">
        <f>(+M118/+M116)*100</f>
        <v>57.257997800088404</v>
      </c>
      <c r="N119" s="60">
        <f>(+N118/+N116)*100</f>
        <v>109.44005117164495</v>
      </c>
      <c r="O119" s="60"/>
      <c r="P119" s="26"/>
      <c r="Q119" s="26">
        <f>(+Q118/+Q116)*100</f>
        <v>91.88269548197903</v>
      </c>
      <c r="R119" s="26"/>
      <c r="S119" s="60">
        <f>(+S118/+S116)*100</f>
        <v>8.934841982052282</v>
      </c>
      <c r="T119" s="60"/>
      <c r="U119" s="60"/>
      <c r="V119" s="26">
        <f>(+V118/+V116)*100</f>
        <v>8.934841982052282</v>
      </c>
      <c r="W119" s="26">
        <f>(+W118/+W116)*100</f>
        <v>91.79899189943885</v>
      </c>
      <c r="X119" s="26"/>
      <c r="Y119" s="26"/>
      <c r="Z119" s="1"/>
    </row>
    <row r="120" spans="1:26" ht="23.25">
      <c r="A120" s="1"/>
      <c r="B120" s="52"/>
      <c r="C120" s="52"/>
      <c r="D120" s="52"/>
      <c r="E120" s="52"/>
      <c r="F120" s="52"/>
      <c r="G120" s="52"/>
      <c r="H120" s="52"/>
      <c r="I120" s="53"/>
      <c r="J120" s="54" t="s">
        <v>55</v>
      </c>
      <c r="K120" s="55"/>
      <c r="L120" s="60">
        <f>(+L118/+L117)*100</f>
        <v>100.0000000157797</v>
      </c>
      <c r="M120" s="26">
        <f>(+M118/+M117)*100</f>
        <v>100</v>
      </c>
      <c r="N120" s="60">
        <f>(+N118/+N117)*100</f>
        <v>100</v>
      </c>
      <c r="O120" s="60"/>
      <c r="P120" s="26"/>
      <c r="Q120" s="26">
        <f>(+Q118/+Q117)*100</f>
        <v>100.0000000145403</v>
      </c>
      <c r="R120" s="26"/>
      <c r="S120" s="60">
        <f>(+S118/+S117)*100</f>
        <v>100</v>
      </c>
      <c r="T120" s="60"/>
      <c r="U120" s="60"/>
      <c r="V120" s="26">
        <f>(+V118/+V117)*100</f>
        <v>100</v>
      </c>
      <c r="W120" s="26">
        <f>(+W118/+W117)*100</f>
        <v>100.00000001453886</v>
      </c>
      <c r="X120" s="26"/>
      <c r="Y120" s="26"/>
      <c r="Z120" s="1"/>
    </row>
    <row r="121" spans="1:26" ht="23.25">
      <c r="A121" s="1"/>
      <c r="B121" s="52"/>
      <c r="C121" s="52"/>
      <c r="D121" s="52"/>
      <c r="E121" s="52"/>
      <c r="F121" s="52"/>
      <c r="G121" s="52"/>
      <c r="H121" s="52"/>
      <c r="I121" s="53"/>
      <c r="J121" s="54"/>
      <c r="K121" s="55"/>
      <c r="L121" s="60"/>
      <c r="M121" s="26"/>
      <c r="N121" s="60"/>
      <c r="O121" s="60"/>
      <c r="P121" s="26"/>
      <c r="Q121" s="26"/>
      <c r="R121" s="26"/>
      <c r="S121" s="60"/>
      <c r="T121" s="60"/>
      <c r="U121" s="60"/>
      <c r="V121" s="26"/>
      <c r="W121" s="26"/>
      <c r="X121" s="26"/>
      <c r="Y121" s="26"/>
      <c r="Z121" s="1"/>
    </row>
    <row r="122" spans="1:26" ht="23.25">
      <c r="A122" s="1"/>
      <c r="B122" s="61"/>
      <c r="C122" s="62"/>
      <c r="D122" s="62"/>
      <c r="E122" s="62"/>
      <c r="F122" s="62" t="s">
        <v>76</v>
      </c>
      <c r="G122" s="62"/>
      <c r="H122" s="62"/>
      <c r="I122" s="54"/>
      <c r="J122" s="54" t="s">
        <v>77</v>
      </c>
      <c r="K122" s="55"/>
      <c r="L122" s="24"/>
      <c r="M122" s="24"/>
      <c r="N122" s="24"/>
      <c r="O122" s="24"/>
      <c r="P122" s="24"/>
      <c r="Q122" s="24"/>
      <c r="R122" s="24"/>
      <c r="S122" s="24"/>
      <c r="T122" s="24"/>
      <c r="U122" s="24"/>
      <c r="V122" s="24"/>
      <c r="W122" s="24"/>
      <c r="X122" s="24"/>
      <c r="Y122" s="24"/>
      <c r="Z122" s="1"/>
    </row>
    <row r="123" spans="1:26" ht="23.25">
      <c r="A123" s="1"/>
      <c r="B123" s="52"/>
      <c r="C123" s="52"/>
      <c r="D123" s="52"/>
      <c r="E123" s="52"/>
      <c r="F123" s="52"/>
      <c r="G123" s="52"/>
      <c r="H123" s="52"/>
      <c r="I123" s="53"/>
      <c r="J123" s="54" t="s">
        <v>78</v>
      </c>
      <c r="K123" s="55"/>
      <c r="L123" s="60"/>
      <c r="M123" s="26"/>
      <c r="N123" s="60"/>
      <c r="O123" s="60"/>
      <c r="P123" s="26"/>
      <c r="Q123" s="26"/>
      <c r="R123" s="26"/>
      <c r="S123" s="60"/>
      <c r="T123" s="60"/>
      <c r="U123" s="60"/>
      <c r="V123" s="26"/>
      <c r="W123" s="26"/>
      <c r="X123" s="26"/>
      <c r="Y123" s="26"/>
      <c r="Z123" s="1"/>
    </row>
    <row r="124" spans="1:26" ht="23.25">
      <c r="A124" s="1"/>
      <c r="B124" s="52"/>
      <c r="C124" s="52"/>
      <c r="D124" s="52"/>
      <c r="E124" s="52"/>
      <c r="F124" s="52"/>
      <c r="G124" s="52"/>
      <c r="H124" s="52"/>
      <c r="I124" s="53"/>
      <c r="J124" s="54" t="s">
        <v>51</v>
      </c>
      <c r="K124" s="55"/>
      <c r="L124" s="60">
        <f aca="true" t="shared" si="11" ref="L124:N126">+L132</f>
        <v>184029.62300000002</v>
      </c>
      <c r="M124" s="26">
        <f t="shared" si="11"/>
        <v>19535.42</v>
      </c>
      <c r="N124" s="60">
        <f t="shared" si="11"/>
        <v>56206.39399999999</v>
      </c>
      <c r="O124" s="60"/>
      <c r="P124" s="26">
        <f>+P132</f>
        <v>0</v>
      </c>
      <c r="Q124" s="26">
        <f>SUM(L124:P124)</f>
        <v>259771.437</v>
      </c>
      <c r="R124" s="26"/>
      <c r="S124" s="60">
        <f>+S132</f>
        <v>1741.2</v>
      </c>
      <c r="T124" s="60"/>
      <c r="U124" s="60"/>
      <c r="V124" s="26">
        <f>SUM(R124:U124)</f>
        <v>1741.2</v>
      </c>
      <c r="W124" s="26">
        <f>SUM(Q124,V124)</f>
        <v>261512.63700000002</v>
      </c>
      <c r="X124" s="26">
        <f>(+Q124/+W124)*100</f>
        <v>99.3341813152991</v>
      </c>
      <c r="Y124" s="26">
        <f>(+V124/+W124)*100</f>
        <v>0.665818684700885</v>
      </c>
      <c r="Z124" s="1"/>
    </row>
    <row r="125" spans="1:26" ht="23.25">
      <c r="A125" s="1"/>
      <c r="B125" s="52"/>
      <c r="C125" s="52"/>
      <c r="D125" s="52"/>
      <c r="E125" s="52"/>
      <c r="F125" s="52"/>
      <c r="G125" s="52"/>
      <c r="H125" s="52"/>
      <c r="I125" s="53"/>
      <c r="J125" s="54" t="s">
        <v>52</v>
      </c>
      <c r="K125" s="55"/>
      <c r="L125" s="60">
        <f t="shared" si="11"/>
        <v>172107.57796999998</v>
      </c>
      <c r="M125" s="26">
        <f t="shared" si="11"/>
        <v>11448.51366</v>
      </c>
      <c r="N125" s="60">
        <f t="shared" si="11"/>
        <v>35819.64874</v>
      </c>
      <c r="O125" s="60"/>
      <c r="P125" s="26">
        <f>+P133</f>
        <v>309.41806</v>
      </c>
      <c r="Q125" s="26">
        <f>SUM(L125:P125)</f>
        <v>219685.15842999998</v>
      </c>
      <c r="R125" s="26"/>
      <c r="S125" s="60">
        <f>+S133</f>
        <v>1478.02845</v>
      </c>
      <c r="T125" s="60"/>
      <c r="U125" s="60"/>
      <c r="V125" s="26">
        <f>SUM(R125:U125)</f>
        <v>1478.02845</v>
      </c>
      <c r="W125" s="26">
        <f>SUM(Q125,V125)</f>
        <v>221163.18688</v>
      </c>
      <c r="X125" s="26">
        <f>(+Q125/+W125)*100</f>
        <v>99.33170231861328</v>
      </c>
      <c r="Y125" s="26">
        <f>(+V125/+W125)*100</f>
        <v>0.6682976813867116</v>
      </c>
      <c r="Z125" s="1"/>
    </row>
    <row r="126" spans="1:26" ht="23.25">
      <c r="A126" s="1"/>
      <c r="B126" s="52"/>
      <c r="C126" s="52"/>
      <c r="D126" s="52"/>
      <c r="E126" s="52"/>
      <c r="F126" s="52"/>
      <c r="G126" s="52"/>
      <c r="H126" s="52"/>
      <c r="I126" s="53"/>
      <c r="J126" s="54" t="s">
        <v>53</v>
      </c>
      <c r="K126" s="55"/>
      <c r="L126" s="60">
        <f t="shared" si="11"/>
        <v>172107.57796999998</v>
      </c>
      <c r="M126" s="26">
        <f t="shared" si="11"/>
        <v>11448.51366</v>
      </c>
      <c r="N126" s="60">
        <f t="shared" si="11"/>
        <v>35819.64874</v>
      </c>
      <c r="O126" s="60"/>
      <c r="P126" s="26">
        <f>+P134</f>
        <v>309.41806</v>
      </c>
      <c r="Q126" s="26">
        <f>SUM(L126:P126)</f>
        <v>219685.15842999998</v>
      </c>
      <c r="R126" s="26"/>
      <c r="S126" s="60">
        <f>+S134</f>
        <v>1478.02845</v>
      </c>
      <c r="T126" s="60"/>
      <c r="U126" s="60"/>
      <c r="V126" s="26">
        <f>SUM(R126:U126)</f>
        <v>1478.02845</v>
      </c>
      <c r="W126" s="26">
        <f>SUM(Q126,V126)</f>
        <v>221163.18688</v>
      </c>
      <c r="X126" s="26">
        <f>(+Q126/+W126)*100</f>
        <v>99.33170231861328</v>
      </c>
      <c r="Y126" s="26">
        <f>(+V126/+W126)*100</f>
        <v>0.6682976813867116</v>
      </c>
      <c r="Z126" s="1"/>
    </row>
    <row r="127" spans="1:26" ht="23.25">
      <c r="A127" s="1"/>
      <c r="B127" s="61"/>
      <c r="C127" s="61"/>
      <c r="D127" s="61"/>
      <c r="E127" s="61"/>
      <c r="F127" s="61"/>
      <c r="G127" s="61"/>
      <c r="H127" s="61"/>
      <c r="I127" s="53"/>
      <c r="J127" s="54" t="s">
        <v>54</v>
      </c>
      <c r="K127" s="55"/>
      <c r="L127" s="60">
        <f>(+L126/+L124)*100</f>
        <v>93.52167067689965</v>
      </c>
      <c r="M127" s="26">
        <f>(+M126/+M124)*100</f>
        <v>58.60387777687913</v>
      </c>
      <c r="N127" s="60">
        <f>(+N126/+N124)*100</f>
        <v>63.7287792203855</v>
      </c>
      <c r="O127" s="60"/>
      <c r="P127" s="26"/>
      <c r="Q127" s="26">
        <f>(+Q126/+Q124)*100</f>
        <v>84.56863501509598</v>
      </c>
      <c r="R127" s="26"/>
      <c r="S127" s="60">
        <f>(+S126/+S124)*100</f>
        <v>84.88562198483804</v>
      </c>
      <c r="T127" s="60"/>
      <c r="U127" s="60"/>
      <c r="V127" s="26">
        <f>(+V126/+V124)*100</f>
        <v>84.88562198483804</v>
      </c>
      <c r="W127" s="26">
        <f>(+W126/+W124)*100</f>
        <v>84.57074557356859</v>
      </c>
      <c r="X127" s="26"/>
      <c r="Y127" s="26"/>
      <c r="Z127" s="1"/>
    </row>
    <row r="128" spans="1:26" ht="23.25">
      <c r="A128" s="1"/>
      <c r="B128" s="61"/>
      <c r="C128" s="62"/>
      <c r="D128" s="62"/>
      <c r="E128" s="62"/>
      <c r="F128" s="62"/>
      <c r="G128" s="62"/>
      <c r="H128" s="62"/>
      <c r="I128" s="54"/>
      <c r="J128" s="54" t="s">
        <v>55</v>
      </c>
      <c r="K128" s="55"/>
      <c r="L128" s="24">
        <f>(+L126/+L125)*100</f>
        <v>100</v>
      </c>
      <c r="M128" s="24">
        <f>(+M126/+M125)*100</f>
        <v>100</v>
      </c>
      <c r="N128" s="24">
        <f>(+N126/+N125)*100</f>
        <v>100</v>
      </c>
      <c r="O128" s="24"/>
      <c r="P128" s="24">
        <f>(+P126/+P125)*100</f>
        <v>100</v>
      </c>
      <c r="Q128" s="24">
        <f>(+Q126/+Q125)*100</f>
        <v>100</v>
      </c>
      <c r="R128" s="24"/>
      <c r="S128" s="24">
        <f>(+S126/+S125)*100</f>
        <v>100</v>
      </c>
      <c r="T128" s="24"/>
      <c r="U128" s="24"/>
      <c r="V128" s="24">
        <f>(+V126/+V125)*100</f>
        <v>100</v>
      </c>
      <c r="W128" s="24">
        <f>(+W126/+W125)*100</f>
        <v>100</v>
      </c>
      <c r="X128" s="24"/>
      <c r="Y128" s="24"/>
      <c r="Z128" s="1"/>
    </row>
    <row r="129" spans="1:26" ht="23.25">
      <c r="A129" s="1"/>
      <c r="B129" s="61"/>
      <c r="C129" s="61"/>
      <c r="D129" s="61"/>
      <c r="E129" s="61"/>
      <c r="F129" s="61"/>
      <c r="G129" s="61"/>
      <c r="H129" s="61"/>
      <c r="I129" s="53"/>
      <c r="J129" s="54"/>
      <c r="K129" s="55"/>
      <c r="L129" s="60"/>
      <c r="M129" s="26"/>
      <c r="N129" s="60"/>
      <c r="O129" s="60"/>
      <c r="P129" s="26"/>
      <c r="Q129" s="26"/>
      <c r="R129" s="26"/>
      <c r="S129" s="60"/>
      <c r="T129" s="60"/>
      <c r="U129" s="60"/>
      <c r="V129" s="26"/>
      <c r="W129" s="26"/>
      <c r="X129" s="26"/>
      <c r="Y129" s="26"/>
      <c r="Z129" s="1"/>
    </row>
    <row r="130" spans="1:26" ht="23.25">
      <c r="A130" s="1"/>
      <c r="B130" s="61"/>
      <c r="C130" s="61"/>
      <c r="D130" s="61"/>
      <c r="E130" s="61"/>
      <c r="F130" s="61"/>
      <c r="G130" s="61" t="s">
        <v>61</v>
      </c>
      <c r="H130" s="61"/>
      <c r="I130" s="53"/>
      <c r="J130" s="54" t="s">
        <v>62</v>
      </c>
      <c r="K130" s="55"/>
      <c r="L130" s="60"/>
      <c r="M130" s="26"/>
      <c r="N130" s="60"/>
      <c r="O130" s="60"/>
      <c r="P130" s="26"/>
      <c r="Q130" s="26"/>
      <c r="R130" s="26"/>
      <c r="S130" s="60"/>
      <c r="T130" s="60"/>
      <c r="U130" s="60"/>
      <c r="V130" s="26"/>
      <c r="W130" s="26"/>
      <c r="X130" s="26"/>
      <c r="Y130" s="26"/>
      <c r="Z130" s="1"/>
    </row>
    <row r="131" spans="1:26" ht="23.25">
      <c r="A131" s="1"/>
      <c r="B131" s="61"/>
      <c r="C131" s="61"/>
      <c r="D131" s="61"/>
      <c r="E131" s="61"/>
      <c r="F131" s="61"/>
      <c r="G131" s="61"/>
      <c r="H131" s="61"/>
      <c r="I131" s="53"/>
      <c r="J131" s="54" t="s">
        <v>63</v>
      </c>
      <c r="K131" s="55"/>
      <c r="L131" s="60"/>
      <c r="M131" s="26"/>
      <c r="N131" s="60"/>
      <c r="O131" s="60"/>
      <c r="P131" s="26"/>
      <c r="Q131" s="26"/>
      <c r="R131" s="26"/>
      <c r="S131" s="60"/>
      <c r="T131" s="60"/>
      <c r="U131" s="60"/>
      <c r="V131" s="26"/>
      <c r="W131" s="26"/>
      <c r="X131" s="26"/>
      <c r="Y131" s="26"/>
      <c r="Z131" s="1"/>
    </row>
    <row r="132" spans="1:26" ht="23.25">
      <c r="A132" s="1"/>
      <c r="B132" s="61"/>
      <c r="C132" s="61"/>
      <c r="D132" s="61"/>
      <c r="E132" s="61"/>
      <c r="F132" s="61"/>
      <c r="G132" s="61"/>
      <c r="H132" s="61"/>
      <c r="I132" s="53"/>
      <c r="J132" s="54" t="s">
        <v>51</v>
      </c>
      <c r="K132" s="55"/>
      <c r="L132" s="60">
        <f aca="true" t="shared" si="12" ref="L132:N134">+L148+L155+L162</f>
        <v>184029.62300000002</v>
      </c>
      <c r="M132" s="26">
        <f t="shared" si="12"/>
        <v>19535.42</v>
      </c>
      <c r="N132" s="60">
        <f t="shared" si="12"/>
        <v>56206.39399999999</v>
      </c>
      <c r="O132" s="60"/>
      <c r="P132" s="26">
        <f>+P148+P155+P162</f>
        <v>0</v>
      </c>
      <c r="Q132" s="26">
        <f>SUM(L132:P132)</f>
        <v>259771.437</v>
      </c>
      <c r="R132" s="26"/>
      <c r="S132" s="60">
        <f>+S148+S155+S162</f>
        <v>1741.2</v>
      </c>
      <c r="T132" s="60"/>
      <c r="U132" s="60"/>
      <c r="V132" s="26">
        <f>SUM(R132:U132)</f>
        <v>1741.2</v>
      </c>
      <c r="W132" s="26">
        <f>SUM(Q132,V132)</f>
        <v>261512.63700000002</v>
      </c>
      <c r="X132" s="26">
        <f>(+Q132/+W132)*100</f>
        <v>99.3341813152991</v>
      </c>
      <c r="Y132" s="26">
        <f>(+V132/+W132)*100</f>
        <v>0.665818684700885</v>
      </c>
      <c r="Z132" s="1"/>
    </row>
    <row r="133" spans="1:26" ht="23.25">
      <c r="A133" s="1"/>
      <c r="B133" s="61"/>
      <c r="C133" s="61"/>
      <c r="D133" s="61"/>
      <c r="E133" s="61"/>
      <c r="F133" s="61"/>
      <c r="G133" s="61"/>
      <c r="H133" s="61"/>
      <c r="I133" s="53"/>
      <c r="J133" s="54" t="s">
        <v>52</v>
      </c>
      <c r="K133" s="55"/>
      <c r="L133" s="60">
        <f t="shared" si="12"/>
        <v>172107.57796999998</v>
      </c>
      <c r="M133" s="26">
        <f t="shared" si="12"/>
        <v>11448.51366</v>
      </c>
      <c r="N133" s="60">
        <f t="shared" si="12"/>
        <v>35819.64874</v>
      </c>
      <c r="O133" s="60"/>
      <c r="P133" s="26">
        <f>+P149+P156+P163</f>
        <v>309.41806</v>
      </c>
      <c r="Q133" s="26">
        <f>SUM(L133:P133)</f>
        <v>219685.15842999998</v>
      </c>
      <c r="R133" s="26"/>
      <c r="S133" s="60">
        <f>+S149+S156+S163</f>
        <v>1478.02845</v>
      </c>
      <c r="T133" s="60"/>
      <c r="U133" s="60"/>
      <c r="V133" s="26">
        <f>SUM(R133:U133)</f>
        <v>1478.02845</v>
      </c>
      <c r="W133" s="26">
        <f>SUM(Q133,V133)</f>
        <v>221163.18688</v>
      </c>
      <c r="X133" s="26">
        <f>(+Q133/+W133)*100</f>
        <v>99.33170231861328</v>
      </c>
      <c r="Y133" s="26">
        <f>(+V133/+W133)*100</f>
        <v>0.6682976813867116</v>
      </c>
      <c r="Z133" s="1"/>
    </row>
    <row r="134" spans="1:26" ht="23.25">
      <c r="A134" s="1"/>
      <c r="B134" s="61"/>
      <c r="C134" s="61"/>
      <c r="D134" s="61"/>
      <c r="E134" s="61"/>
      <c r="F134" s="61"/>
      <c r="G134" s="61"/>
      <c r="H134" s="61"/>
      <c r="I134" s="53"/>
      <c r="J134" s="54" t="s">
        <v>53</v>
      </c>
      <c r="K134" s="55"/>
      <c r="L134" s="60">
        <f t="shared" si="12"/>
        <v>172107.57796999998</v>
      </c>
      <c r="M134" s="26">
        <f t="shared" si="12"/>
        <v>11448.51366</v>
      </c>
      <c r="N134" s="60">
        <f t="shared" si="12"/>
        <v>35819.64874</v>
      </c>
      <c r="O134" s="60"/>
      <c r="P134" s="26">
        <f>+P150+P157+P164</f>
        <v>309.41806</v>
      </c>
      <c r="Q134" s="26">
        <f>SUM(L134:P134)</f>
        <v>219685.15842999998</v>
      </c>
      <c r="R134" s="26"/>
      <c r="S134" s="60">
        <f>+S150+S157+S164</f>
        <v>1478.02845</v>
      </c>
      <c r="T134" s="60"/>
      <c r="U134" s="60"/>
      <c r="V134" s="26">
        <f>SUM(R134:U134)</f>
        <v>1478.02845</v>
      </c>
      <c r="W134" s="26">
        <f>SUM(Q134,V134)</f>
        <v>221163.18688</v>
      </c>
      <c r="X134" s="26">
        <f>(+Q134/+W134)*100</f>
        <v>99.33170231861328</v>
      </c>
      <c r="Y134" s="26">
        <f>(+V134/+W134)*100</f>
        <v>0.6682976813867116</v>
      </c>
      <c r="Z134" s="1"/>
    </row>
    <row r="135" spans="1:26" ht="23.25">
      <c r="A135" s="1"/>
      <c r="B135" s="70"/>
      <c r="C135" s="70"/>
      <c r="D135" s="70"/>
      <c r="E135" s="70"/>
      <c r="F135" s="70"/>
      <c r="G135" s="70"/>
      <c r="H135" s="70"/>
      <c r="I135" s="64"/>
      <c r="J135" s="65"/>
      <c r="K135" s="66"/>
      <c r="L135" s="67"/>
      <c r="M135" s="68"/>
      <c r="N135" s="67"/>
      <c r="O135" s="67"/>
      <c r="P135" s="68"/>
      <c r="Q135" s="68"/>
      <c r="R135" s="68"/>
      <c r="S135" s="67"/>
      <c r="T135" s="67"/>
      <c r="U135" s="67"/>
      <c r="V135" s="68"/>
      <c r="W135" s="68"/>
      <c r="X135" s="68"/>
      <c r="Y135" s="68"/>
      <c r="Z135" s="1"/>
    </row>
    <row r="136" spans="1:26" ht="23.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3.25">
      <c r="A137" s="1"/>
      <c r="B137" s="1"/>
      <c r="C137" s="1"/>
      <c r="D137" s="1"/>
      <c r="E137" s="1"/>
      <c r="F137" s="1"/>
      <c r="G137" s="1"/>
      <c r="H137" s="1"/>
      <c r="I137" s="1"/>
      <c r="J137" s="1"/>
      <c r="K137" s="1"/>
      <c r="L137" s="1"/>
      <c r="M137" s="1"/>
      <c r="N137" s="1"/>
      <c r="O137" s="1"/>
      <c r="P137" s="1"/>
      <c r="Q137" s="1"/>
      <c r="R137" s="1"/>
      <c r="S137" s="1"/>
      <c r="T137" s="1"/>
      <c r="U137" s="1"/>
      <c r="V137" s="5"/>
      <c r="W137" s="5"/>
      <c r="X137" s="5"/>
      <c r="Y137" s="5" t="s">
        <v>108</v>
      </c>
      <c r="Z137" s="1"/>
    </row>
    <row r="138" spans="1:26" ht="23.25">
      <c r="A138" s="1"/>
      <c r="B138" s="9" t="s">
        <v>3</v>
      </c>
      <c r="C138" s="10"/>
      <c r="D138" s="10"/>
      <c r="E138" s="10"/>
      <c r="F138" s="10"/>
      <c r="G138" s="10"/>
      <c r="H138" s="11"/>
      <c r="I138" s="12"/>
      <c r="J138" s="13"/>
      <c r="K138" s="14"/>
      <c r="L138" s="15" t="s">
        <v>4</v>
      </c>
      <c r="M138" s="15"/>
      <c r="N138" s="15"/>
      <c r="O138" s="15"/>
      <c r="P138" s="15"/>
      <c r="Q138" s="15"/>
      <c r="R138" s="16" t="s">
        <v>5</v>
      </c>
      <c r="S138" s="15"/>
      <c r="T138" s="15"/>
      <c r="U138" s="15"/>
      <c r="V138" s="17"/>
      <c r="W138" s="15" t="s">
        <v>6</v>
      </c>
      <c r="X138" s="15"/>
      <c r="Y138" s="18"/>
      <c r="Z138" s="1"/>
    </row>
    <row r="139" spans="1:26" ht="23.25">
      <c r="A139" s="1"/>
      <c r="B139" s="19" t="s">
        <v>7</v>
      </c>
      <c r="C139" s="20"/>
      <c r="D139" s="20"/>
      <c r="E139" s="20"/>
      <c r="F139" s="20"/>
      <c r="G139" s="20"/>
      <c r="H139" s="21"/>
      <c r="I139" s="22"/>
      <c r="J139" s="23"/>
      <c r="K139" s="24"/>
      <c r="L139" s="25"/>
      <c r="M139" s="26"/>
      <c r="N139" s="27"/>
      <c r="O139" s="28" t="s">
        <v>8</v>
      </c>
      <c r="P139" s="29"/>
      <c r="Q139" s="30"/>
      <c r="R139" s="31" t="s">
        <v>8</v>
      </c>
      <c r="S139" s="32" t="s">
        <v>9</v>
      </c>
      <c r="T139" s="25"/>
      <c r="U139" s="33" t="s">
        <v>10</v>
      </c>
      <c r="V139" s="30"/>
      <c r="W139" s="30"/>
      <c r="X139" s="34" t="s">
        <v>11</v>
      </c>
      <c r="Y139" s="35"/>
      <c r="Z139" s="1"/>
    </row>
    <row r="140" spans="1:26" ht="23.25">
      <c r="A140" s="1"/>
      <c r="B140" s="36"/>
      <c r="C140" s="37"/>
      <c r="D140" s="37"/>
      <c r="E140" s="37"/>
      <c r="F140" s="38"/>
      <c r="G140" s="37"/>
      <c r="H140" s="36"/>
      <c r="I140" s="22"/>
      <c r="J140" s="2" t="s">
        <v>12</v>
      </c>
      <c r="K140" s="24"/>
      <c r="L140" s="39" t="s">
        <v>13</v>
      </c>
      <c r="M140" s="40" t="s">
        <v>14</v>
      </c>
      <c r="N140" s="32" t="s">
        <v>13</v>
      </c>
      <c r="O140" s="39" t="s">
        <v>15</v>
      </c>
      <c r="P140" s="29" t="s">
        <v>16</v>
      </c>
      <c r="Q140" s="26"/>
      <c r="R140" s="41" t="s">
        <v>15</v>
      </c>
      <c r="S140" s="40" t="s">
        <v>17</v>
      </c>
      <c r="T140" s="39" t="s">
        <v>18</v>
      </c>
      <c r="U140" s="33" t="s">
        <v>19</v>
      </c>
      <c r="V140" s="30"/>
      <c r="W140" s="30"/>
      <c r="X140" s="30"/>
      <c r="Y140" s="40"/>
      <c r="Z140" s="1"/>
    </row>
    <row r="141" spans="1:26" ht="23.25">
      <c r="A141" s="1"/>
      <c r="B141" s="36" t="s">
        <v>20</v>
      </c>
      <c r="C141" s="36" t="s">
        <v>21</v>
      </c>
      <c r="D141" s="36" t="s">
        <v>22</v>
      </c>
      <c r="E141" s="36" t="s">
        <v>23</v>
      </c>
      <c r="F141" s="36" t="s">
        <v>24</v>
      </c>
      <c r="G141" s="36" t="s">
        <v>25</v>
      </c>
      <c r="H141" s="36" t="s">
        <v>26</v>
      </c>
      <c r="I141" s="22"/>
      <c r="J141" s="42"/>
      <c r="K141" s="24"/>
      <c r="L141" s="39" t="s">
        <v>27</v>
      </c>
      <c r="M141" s="40" t="s">
        <v>28</v>
      </c>
      <c r="N141" s="32" t="s">
        <v>29</v>
      </c>
      <c r="O141" s="39" t="s">
        <v>30</v>
      </c>
      <c r="P141" s="29" t="s">
        <v>31</v>
      </c>
      <c r="Q141" s="40" t="s">
        <v>32</v>
      </c>
      <c r="R141" s="41" t="s">
        <v>30</v>
      </c>
      <c r="S141" s="40" t="s">
        <v>33</v>
      </c>
      <c r="T141" s="39" t="s">
        <v>34</v>
      </c>
      <c r="U141" s="33" t="s">
        <v>35</v>
      </c>
      <c r="V141" s="29" t="s">
        <v>32</v>
      </c>
      <c r="W141" s="29" t="s">
        <v>36</v>
      </c>
      <c r="X141" s="29" t="s">
        <v>37</v>
      </c>
      <c r="Y141" s="40" t="s">
        <v>38</v>
      </c>
      <c r="Z141" s="1"/>
    </row>
    <row r="142" spans="1:26" ht="23.25">
      <c r="A142" s="1"/>
      <c r="B142" s="43"/>
      <c r="C142" s="43"/>
      <c r="D142" s="43"/>
      <c r="E142" s="43"/>
      <c r="F142" s="43"/>
      <c r="G142" s="43"/>
      <c r="H142" s="43"/>
      <c r="I142" s="44"/>
      <c r="J142" s="45"/>
      <c r="K142" s="46"/>
      <c r="L142" s="47"/>
      <c r="M142" s="48"/>
      <c r="N142" s="49"/>
      <c r="O142" s="47"/>
      <c r="P142" s="50"/>
      <c r="Q142" s="50"/>
      <c r="R142" s="48"/>
      <c r="S142" s="48"/>
      <c r="T142" s="47"/>
      <c r="U142" s="51"/>
      <c r="V142" s="50"/>
      <c r="W142" s="50"/>
      <c r="X142" s="50"/>
      <c r="Y142" s="48"/>
      <c r="Z142" s="1"/>
    </row>
    <row r="143" spans="1:26" ht="23.25">
      <c r="A143" s="1"/>
      <c r="B143" s="52" t="s">
        <v>48</v>
      </c>
      <c r="C143" s="52"/>
      <c r="D143" s="52"/>
      <c r="E143" s="52" t="s">
        <v>56</v>
      </c>
      <c r="F143" s="52" t="s">
        <v>76</v>
      </c>
      <c r="G143" s="52" t="s">
        <v>61</v>
      </c>
      <c r="H143" s="52"/>
      <c r="I143" s="53"/>
      <c r="J143" s="54" t="s">
        <v>54</v>
      </c>
      <c r="K143" s="55"/>
      <c r="L143" s="25">
        <f>(+L134/+L132)*100</f>
        <v>93.52167067689965</v>
      </c>
      <c r="M143" s="26">
        <f>(+M134/+M132)*100</f>
        <v>58.60387777687913</v>
      </c>
      <c r="N143" s="27">
        <f>(+N134/+N132)*100</f>
        <v>63.7287792203855</v>
      </c>
      <c r="O143" s="56"/>
      <c r="P143" s="30"/>
      <c r="Q143" s="30">
        <f>(+Q134/+Q132)*100</f>
        <v>84.56863501509598</v>
      </c>
      <c r="R143" s="26"/>
      <c r="S143" s="27">
        <f>(+S134/+S132)*100</f>
        <v>84.88562198483804</v>
      </c>
      <c r="T143" s="25"/>
      <c r="U143" s="57"/>
      <c r="V143" s="30">
        <f>(+V134/+V132)*100</f>
        <v>84.88562198483804</v>
      </c>
      <c r="W143" s="30">
        <f>(+W134/+W132)*100</f>
        <v>84.57074557356859</v>
      </c>
      <c r="X143" s="30"/>
      <c r="Y143" s="26"/>
      <c r="Z143" s="1"/>
    </row>
    <row r="144" spans="1:26" ht="23.25">
      <c r="A144" s="1"/>
      <c r="B144" s="52"/>
      <c r="C144" s="52"/>
      <c r="D144" s="52"/>
      <c r="E144" s="52"/>
      <c r="F144" s="52"/>
      <c r="G144" s="52"/>
      <c r="H144" s="52"/>
      <c r="I144" s="53"/>
      <c r="J144" s="58" t="s">
        <v>55</v>
      </c>
      <c r="K144" s="59"/>
      <c r="L144" s="60">
        <f>(+L134/+L133)*100</f>
        <v>100</v>
      </c>
      <c r="M144" s="60">
        <f>(+M134/+M133)*100</f>
        <v>100</v>
      </c>
      <c r="N144" s="60">
        <f>(+N134/+N133)*100</f>
        <v>100</v>
      </c>
      <c r="O144" s="60"/>
      <c r="P144" s="60">
        <f>(+P134/+P133)*100</f>
        <v>100</v>
      </c>
      <c r="Q144" s="60">
        <f>(+Q134/+Q133)*100</f>
        <v>100</v>
      </c>
      <c r="R144" s="60"/>
      <c r="S144" s="60">
        <f>(+S134/+S133)*100</f>
        <v>100</v>
      </c>
      <c r="T144" s="60"/>
      <c r="U144" s="69"/>
      <c r="V144" s="26">
        <f>(+V134/+V133)*100</f>
        <v>100</v>
      </c>
      <c r="W144" s="26">
        <f>(+W134/+W133)*100</f>
        <v>100</v>
      </c>
      <c r="X144" s="26"/>
      <c r="Y144" s="26"/>
      <c r="Z144" s="1"/>
    </row>
    <row r="145" spans="1:26" ht="23.25">
      <c r="A145" s="1"/>
      <c r="B145" s="52"/>
      <c r="C145" s="52"/>
      <c r="D145" s="52"/>
      <c r="E145" s="52"/>
      <c r="F145" s="52"/>
      <c r="G145" s="52"/>
      <c r="H145" s="52"/>
      <c r="I145" s="53"/>
      <c r="J145" s="58"/>
      <c r="K145" s="59"/>
      <c r="L145" s="60"/>
      <c r="M145" s="60"/>
      <c r="N145" s="60"/>
      <c r="O145" s="60"/>
      <c r="P145" s="60"/>
      <c r="Q145" s="60"/>
      <c r="R145" s="60"/>
      <c r="S145" s="60"/>
      <c r="T145" s="60"/>
      <c r="U145" s="60"/>
      <c r="V145" s="26"/>
      <c r="W145" s="26"/>
      <c r="X145" s="26"/>
      <c r="Y145" s="26"/>
      <c r="Z145" s="1"/>
    </row>
    <row r="146" spans="1:26" ht="23.25">
      <c r="A146" s="1"/>
      <c r="B146" s="52"/>
      <c r="C146" s="52"/>
      <c r="D146" s="52"/>
      <c r="E146" s="52"/>
      <c r="F146" s="52"/>
      <c r="G146" s="52"/>
      <c r="H146" s="52" t="s">
        <v>79</v>
      </c>
      <c r="I146" s="53"/>
      <c r="J146" s="54" t="s">
        <v>80</v>
      </c>
      <c r="K146" s="55"/>
      <c r="L146" s="60"/>
      <c r="M146" s="60"/>
      <c r="N146" s="60"/>
      <c r="O146" s="60"/>
      <c r="P146" s="60"/>
      <c r="Q146" s="26"/>
      <c r="R146" s="60"/>
      <c r="S146" s="60"/>
      <c r="T146" s="60"/>
      <c r="U146" s="60"/>
      <c r="V146" s="26"/>
      <c r="W146" s="26"/>
      <c r="X146" s="26"/>
      <c r="Y146" s="26"/>
      <c r="Z146" s="1"/>
    </row>
    <row r="147" spans="1:26" ht="23.25">
      <c r="A147" s="1"/>
      <c r="B147" s="52"/>
      <c r="C147" s="52"/>
      <c r="D147" s="52"/>
      <c r="E147" s="52"/>
      <c r="F147" s="52"/>
      <c r="G147" s="52"/>
      <c r="H147" s="52"/>
      <c r="I147" s="53"/>
      <c r="J147" s="54" t="s">
        <v>81</v>
      </c>
      <c r="K147" s="55"/>
      <c r="L147" s="60"/>
      <c r="M147" s="26"/>
      <c r="N147" s="60"/>
      <c r="O147" s="60"/>
      <c r="P147" s="26"/>
      <c r="Q147" s="26"/>
      <c r="R147" s="26"/>
      <c r="S147" s="60"/>
      <c r="T147" s="60"/>
      <c r="U147" s="60"/>
      <c r="V147" s="26"/>
      <c r="W147" s="26"/>
      <c r="X147" s="26"/>
      <c r="Y147" s="26"/>
      <c r="Z147" s="1"/>
    </row>
    <row r="148" spans="1:26" ht="23.25">
      <c r="A148" s="1"/>
      <c r="B148" s="52"/>
      <c r="C148" s="52"/>
      <c r="D148" s="52"/>
      <c r="E148" s="52"/>
      <c r="F148" s="52"/>
      <c r="G148" s="52"/>
      <c r="H148" s="52"/>
      <c r="I148" s="53"/>
      <c r="J148" s="54" t="s">
        <v>51</v>
      </c>
      <c r="K148" s="55"/>
      <c r="L148" s="60">
        <v>30785.72</v>
      </c>
      <c r="M148" s="26">
        <v>2650.057</v>
      </c>
      <c r="N148" s="60">
        <v>44225.931</v>
      </c>
      <c r="O148" s="60"/>
      <c r="P148" s="26"/>
      <c r="Q148" s="26">
        <f>SUM(L148:P148)</f>
        <v>77661.708</v>
      </c>
      <c r="R148" s="26"/>
      <c r="S148" s="60">
        <v>1439.2</v>
      </c>
      <c r="T148" s="60"/>
      <c r="U148" s="60"/>
      <c r="V148" s="26">
        <f>SUM(R148:U148)</f>
        <v>1439.2</v>
      </c>
      <c r="W148" s="26">
        <f>SUM(Q148,V148)</f>
        <v>79100.908</v>
      </c>
      <c r="X148" s="26">
        <f>(+Q148/+W148)*100</f>
        <v>98.18055185915186</v>
      </c>
      <c r="Y148" s="26">
        <f>(+V148/+W148)*100</f>
        <v>1.819448140848143</v>
      </c>
      <c r="Z148" s="1"/>
    </row>
    <row r="149" spans="1:26" ht="23.25">
      <c r="A149" s="1"/>
      <c r="B149" s="52"/>
      <c r="C149" s="52"/>
      <c r="D149" s="52"/>
      <c r="E149" s="52"/>
      <c r="F149" s="52"/>
      <c r="G149" s="52"/>
      <c r="H149" s="52"/>
      <c r="I149" s="53"/>
      <c r="J149" s="54" t="s">
        <v>52</v>
      </c>
      <c r="K149" s="55"/>
      <c r="L149" s="60">
        <v>37582.17843</v>
      </c>
      <c r="M149" s="26">
        <v>1403.70237</v>
      </c>
      <c r="N149" s="60">
        <v>26062.44375</v>
      </c>
      <c r="O149" s="60"/>
      <c r="P149" s="26">
        <v>299.23205</v>
      </c>
      <c r="Q149" s="26">
        <f>SUM(L149:P149)</f>
        <v>65347.556599999996</v>
      </c>
      <c r="R149" s="26"/>
      <c r="S149" s="60">
        <v>1263.75039</v>
      </c>
      <c r="T149" s="60"/>
      <c r="U149" s="60"/>
      <c r="V149" s="26">
        <f>SUM(R149:U149)</f>
        <v>1263.75039</v>
      </c>
      <c r="W149" s="26">
        <f>SUM(Q149,V149)</f>
        <v>66611.30699</v>
      </c>
      <c r="X149" s="26">
        <f>(+Q149/+W149)*100</f>
        <v>98.10279898848145</v>
      </c>
      <c r="Y149" s="26">
        <f>(+V149/+W149)*100</f>
        <v>1.89720101151854</v>
      </c>
      <c r="Z149" s="1"/>
    </row>
    <row r="150" spans="1:26" ht="23.25">
      <c r="A150" s="1"/>
      <c r="B150" s="52"/>
      <c r="C150" s="52"/>
      <c r="D150" s="52"/>
      <c r="E150" s="52"/>
      <c r="F150" s="52"/>
      <c r="G150" s="52"/>
      <c r="H150" s="52"/>
      <c r="I150" s="53"/>
      <c r="J150" s="54" t="s">
        <v>53</v>
      </c>
      <c r="K150" s="55"/>
      <c r="L150" s="60">
        <v>37582.17843</v>
      </c>
      <c r="M150" s="26">
        <v>1403.70237</v>
      </c>
      <c r="N150" s="60">
        <v>26062.44375</v>
      </c>
      <c r="O150" s="60"/>
      <c r="P150" s="26">
        <v>299.23205</v>
      </c>
      <c r="Q150" s="26">
        <f>SUM(L150:P150)</f>
        <v>65347.556599999996</v>
      </c>
      <c r="R150" s="26"/>
      <c r="S150" s="60">
        <v>1263.75039</v>
      </c>
      <c r="T150" s="60"/>
      <c r="U150" s="60"/>
      <c r="V150" s="26">
        <f>SUM(R150:U150)</f>
        <v>1263.75039</v>
      </c>
      <c r="W150" s="26">
        <f>SUM(Q150,V150)</f>
        <v>66611.30699</v>
      </c>
      <c r="X150" s="26">
        <f>(+Q150/+W150)*100</f>
        <v>98.10279898848145</v>
      </c>
      <c r="Y150" s="26">
        <f>(+V150/+W150)*100</f>
        <v>1.89720101151854</v>
      </c>
      <c r="Z150" s="1"/>
    </row>
    <row r="151" spans="1:26" ht="23.25">
      <c r="A151" s="1"/>
      <c r="B151" s="52"/>
      <c r="C151" s="52"/>
      <c r="D151" s="52"/>
      <c r="E151" s="52"/>
      <c r="F151" s="52"/>
      <c r="G151" s="52"/>
      <c r="H151" s="52"/>
      <c r="I151" s="53"/>
      <c r="J151" s="54" t="s">
        <v>54</v>
      </c>
      <c r="K151" s="55"/>
      <c r="L151" s="60">
        <f>(+L150/+L148)*100</f>
        <v>122.07665901593336</v>
      </c>
      <c r="M151" s="26">
        <f>(+M150/+M148)*100</f>
        <v>52.968761426641024</v>
      </c>
      <c r="N151" s="60">
        <f>(+N150/+N148)*100</f>
        <v>58.930232017049</v>
      </c>
      <c r="O151" s="60"/>
      <c r="P151" s="26"/>
      <c r="Q151" s="26">
        <f>(+Q150/+Q148)*100</f>
        <v>84.14385709879056</v>
      </c>
      <c r="R151" s="26"/>
      <c r="S151" s="60">
        <f>(+S150/+S148)*100</f>
        <v>87.8092266536965</v>
      </c>
      <c r="T151" s="60"/>
      <c r="U151" s="60"/>
      <c r="V151" s="26">
        <f>(+V150/+V148)*100</f>
        <v>87.8092266536965</v>
      </c>
      <c r="W151" s="26">
        <f>(+W150/+W148)*100</f>
        <v>84.21054659701251</v>
      </c>
      <c r="X151" s="26"/>
      <c r="Y151" s="26"/>
      <c r="Z151" s="1"/>
    </row>
    <row r="152" spans="1:26" ht="23.25">
      <c r="A152" s="1"/>
      <c r="B152" s="52"/>
      <c r="C152" s="52"/>
      <c r="D152" s="52"/>
      <c r="E152" s="52"/>
      <c r="F152" s="52"/>
      <c r="G152" s="52"/>
      <c r="H152" s="52"/>
      <c r="I152" s="53"/>
      <c r="J152" s="54" t="s">
        <v>55</v>
      </c>
      <c r="K152" s="55"/>
      <c r="L152" s="60">
        <f>(+L150/+L149)*100</f>
        <v>100</v>
      </c>
      <c r="M152" s="26">
        <f>(+M150/+M149)*100</f>
        <v>100</v>
      </c>
      <c r="N152" s="60">
        <f>(+N150/+N149)*100</f>
        <v>100</v>
      </c>
      <c r="O152" s="60"/>
      <c r="P152" s="26">
        <f>(+P150/+P149)*100</f>
        <v>100</v>
      </c>
      <c r="Q152" s="26">
        <f>(+Q150/+Q149)*100</f>
        <v>100</v>
      </c>
      <c r="R152" s="26"/>
      <c r="S152" s="60">
        <f>(+S150/+S149)*100</f>
        <v>100</v>
      </c>
      <c r="T152" s="60"/>
      <c r="U152" s="60"/>
      <c r="V152" s="26">
        <f>(+V150/+V149)*100</f>
        <v>100</v>
      </c>
      <c r="W152" s="26">
        <f>(+W150/+W149)*100</f>
        <v>100</v>
      </c>
      <c r="X152" s="26"/>
      <c r="Y152" s="26"/>
      <c r="Z152" s="1"/>
    </row>
    <row r="153" spans="1:26" ht="23.25">
      <c r="A153" s="1"/>
      <c r="B153" s="52"/>
      <c r="C153" s="52"/>
      <c r="D153" s="52"/>
      <c r="E153" s="52"/>
      <c r="F153" s="52"/>
      <c r="G153" s="52"/>
      <c r="H153" s="52"/>
      <c r="I153" s="53"/>
      <c r="J153" s="54"/>
      <c r="K153" s="55"/>
      <c r="L153" s="60"/>
      <c r="M153" s="26"/>
      <c r="N153" s="60"/>
      <c r="O153" s="60"/>
      <c r="P153" s="26"/>
      <c r="Q153" s="26"/>
      <c r="R153" s="26"/>
      <c r="S153" s="60"/>
      <c r="T153" s="60"/>
      <c r="U153" s="60"/>
      <c r="V153" s="26"/>
      <c r="W153" s="26"/>
      <c r="X153" s="26"/>
      <c r="Y153" s="26"/>
      <c r="Z153" s="1"/>
    </row>
    <row r="154" spans="1:26" ht="23.25">
      <c r="A154" s="1"/>
      <c r="B154" s="52"/>
      <c r="C154" s="52"/>
      <c r="D154" s="52"/>
      <c r="E154" s="52"/>
      <c r="F154" s="52"/>
      <c r="G154" s="52"/>
      <c r="H154" s="52" t="s">
        <v>72</v>
      </c>
      <c r="I154" s="53"/>
      <c r="J154" s="54" t="s">
        <v>73</v>
      </c>
      <c r="K154" s="55"/>
      <c r="L154" s="60"/>
      <c r="M154" s="26"/>
      <c r="N154" s="60"/>
      <c r="O154" s="60"/>
      <c r="P154" s="26"/>
      <c r="Q154" s="26"/>
      <c r="R154" s="26"/>
      <c r="S154" s="60"/>
      <c r="T154" s="60"/>
      <c r="U154" s="60"/>
      <c r="V154" s="26"/>
      <c r="W154" s="26"/>
      <c r="X154" s="26"/>
      <c r="Y154" s="26"/>
      <c r="Z154" s="1"/>
    </row>
    <row r="155" spans="1:26" ht="23.25">
      <c r="A155" s="1"/>
      <c r="B155" s="52"/>
      <c r="C155" s="52"/>
      <c r="D155" s="52"/>
      <c r="E155" s="52"/>
      <c r="F155" s="52"/>
      <c r="G155" s="52"/>
      <c r="H155" s="52"/>
      <c r="I155" s="53"/>
      <c r="J155" s="54" t="s">
        <v>51</v>
      </c>
      <c r="K155" s="55"/>
      <c r="L155" s="60">
        <v>19109.444</v>
      </c>
      <c r="M155" s="26">
        <v>5093.61</v>
      </c>
      <c r="N155" s="60">
        <v>8208.365</v>
      </c>
      <c r="O155" s="60"/>
      <c r="P155" s="26"/>
      <c r="Q155" s="26">
        <f>SUM(L155:P155)</f>
        <v>32411.419</v>
      </c>
      <c r="R155" s="26"/>
      <c r="S155" s="60">
        <v>84.9</v>
      </c>
      <c r="T155" s="60"/>
      <c r="U155" s="60"/>
      <c r="V155" s="26">
        <f>SUM(R155:U155)</f>
        <v>84.9</v>
      </c>
      <c r="W155" s="26">
        <f>SUM(Q155,V155)</f>
        <v>32496.319000000003</v>
      </c>
      <c r="X155" s="26">
        <f>(+Q155/+W155)*100</f>
        <v>99.73873964001892</v>
      </c>
      <c r="Y155" s="26">
        <f>(+V155/+W155)*100</f>
        <v>0.26126035998107966</v>
      </c>
      <c r="Z155" s="1"/>
    </row>
    <row r="156" spans="1:26" ht="23.25">
      <c r="A156" s="1"/>
      <c r="B156" s="52"/>
      <c r="C156" s="52"/>
      <c r="D156" s="52"/>
      <c r="E156" s="52"/>
      <c r="F156" s="52"/>
      <c r="G156" s="52"/>
      <c r="H156" s="52"/>
      <c r="I156" s="53"/>
      <c r="J156" s="54" t="s">
        <v>52</v>
      </c>
      <c r="K156" s="55"/>
      <c r="L156" s="60">
        <v>21233.20716</v>
      </c>
      <c r="M156" s="26">
        <v>2937.96681</v>
      </c>
      <c r="N156" s="60">
        <v>5191.63461</v>
      </c>
      <c r="O156" s="60"/>
      <c r="P156" s="26"/>
      <c r="Q156" s="26">
        <f>SUM(L156:P156)</f>
        <v>29362.808580000004</v>
      </c>
      <c r="R156" s="26"/>
      <c r="S156" s="60">
        <v>65.37001</v>
      </c>
      <c r="T156" s="60"/>
      <c r="U156" s="60"/>
      <c r="V156" s="26">
        <f>SUM(R156:U156)</f>
        <v>65.37001</v>
      </c>
      <c r="W156" s="26">
        <f>SUM(Q156,V156)</f>
        <v>29428.178590000003</v>
      </c>
      <c r="X156" s="26">
        <f>(+Q156/+W156)*100</f>
        <v>99.77786593281648</v>
      </c>
      <c r="Y156" s="26">
        <f>(+V156/+W156)*100</f>
        <v>0.22213406718353065</v>
      </c>
      <c r="Z156" s="1"/>
    </row>
    <row r="157" spans="1:26" ht="23.25">
      <c r="A157" s="1"/>
      <c r="B157" s="52"/>
      <c r="C157" s="52"/>
      <c r="D157" s="52"/>
      <c r="E157" s="52"/>
      <c r="F157" s="52"/>
      <c r="G157" s="52"/>
      <c r="H157" s="52"/>
      <c r="I157" s="53"/>
      <c r="J157" s="54" t="s">
        <v>53</v>
      </c>
      <c r="K157" s="55"/>
      <c r="L157" s="60">
        <v>21233.20716</v>
      </c>
      <c r="M157" s="26">
        <v>2937.96681</v>
      </c>
      <c r="N157" s="60">
        <v>5191.63461</v>
      </c>
      <c r="O157" s="60"/>
      <c r="P157" s="26"/>
      <c r="Q157" s="26">
        <f>SUM(L157:P157)</f>
        <v>29362.808580000004</v>
      </c>
      <c r="R157" s="26"/>
      <c r="S157" s="60">
        <v>65.37001</v>
      </c>
      <c r="T157" s="60"/>
      <c r="U157" s="60"/>
      <c r="V157" s="26">
        <f>SUM(R157:U157)</f>
        <v>65.37001</v>
      </c>
      <c r="W157" s="26">
        <f>SUM(Q157,V157)</f>
        <v>29428.178590000003</v>
      </c>
      <c r="X157" s="26">
        <f>(+Q157/+W157)*100</f>
        <v>99.77786593281648</v>
      </c>
      <c r="Y157" s="26">
        <f>(+V157/+W157)*100</f>
        <v>0.22213406718353065</v>
      </c>
      <c r="Z157" s="1"/>
    </row>
    <row r="158" spans="1:26" ht="23.25">
      <c r="A158" s="1"/>
      <c r="B158" s="61"/>
      <c r="C158" s="62"/>
      <c r="D158" s="62"/>
      <c r="E158" s="62"/>
      <c r="F158" s="62"/>
      <c r="G158" s="62"/>
      <c r="H158" s="62"/>
      <c r="I158" s="54"/>
      <c r="J158" s="54" t="s">
        <v>54</v>
      </c>
      <c r="K158" s="55"/>
      <c r="L158" s="24">
        <f>(+L157/+L155)*100</f>
        <v>111.11368368436048</v>
      </c>
      <c r="M158" s="24">
        <f>(+M157/+M155)*100</f>
        <v>57.679461325072</v>
      </c>
      <c r="N158" s="24">
        <f>(+N157/+N155)*100</f>
        <v>63.248096423587405</v>
      </c>
      <c r="O158" s="24"/>
      <c r="P158" s="24"/>
      <c r="Q158" s="24">
        <f>(+Q157/+Q155)*100</f>
        <v>90.59402360630988</v>
      </c>
      <c r="R158" s="24"/>
      <c r="S158" s="24">
        <f>(+S157/+S155)*100</f>
        <v>76.99647820965842</v>
      </c>
      <c r="T158" s="24"/>
      <c r="U158" s="24"/>
      <c r="V158" s="24">
        <f>(+V157/+V155)*100</f>
        <v>76.99647820965842</v>
      </c>
      <c r="W158" s="24">
        <f>(+W157/+W155)*100</f>
        <v>90.55849861025797</v>
      </c>
      <c r="X158" s="24"/>
      <c r="Y158" s="24"/>
      <c r="Z158" s="1"/>
    </row>
    <row r="159" spans="1:26" ht="23.25">
      <c r="A159" s="1"/>
      <c r="B159" s="52"/>
      <c r="C159" s="52"/>
      <c r="D159" s="52"/>
      <c r="E159" s="52"/>
      <c r="F159" s="52"/>
      <c r="G159" s="52"/>
      <c r="H159" s="52"/>
      <c r="I159" s="53"/>
      <c r="J159" s="54" t="s">
        <v>55</v>
      </c>
      <c r="K159" s="55"/>
      <c r="L159" s="60">
        <f>(+L157/+L156)*100</f>
        <v>100</v>
      </c>
      <c r="M159" s="26">
        <f>(+M157/+M156)*100</f>
        <v>100</v>
      </c>
      <c r="N159" s="60">
        <f>(+N157/+N156)*100</f>
        <v>100</v>
      </c>
      <c r="O159" s="60"/>
      <c r="P159" s="26"/>
      <c r="Q159" s="26">
        <f>(+Q157/+Q156)*100</f>
        <v>100</v>
      </c>
      <c r="R159" s="26"/>
      <c r="S159" s="60">
        <f>(+S157/+S156)*100</f>
        <v>100</v>
      </c>
      <c r="T159" s="60"/>
      <c r="U159" s="60"/>
      <c r="V159" s="26">
        <f>(+V157/+V156)*100</f>
        <v>100</v>
      </c>
      <c r="W159" s="26">
        <f>(+W157/+W156)*100</f>
        <v>100</v>
      </c>
      <c r="X159" s="26"/>
      <c r="Y159" s="26"/>
      <c r="Z159" s="1"/>
    </row>
    <row r="160" spans="1:26" ht="23.25">
      <c r="A160" s="1"/>
      <c r="B160" s="52"/>
      <c r="C160" s="52"/>
      <c r="D160" s="52"/>
      <c r="E160" s="52"/>
      <c r="F160" s="52"/>
      <c r="G160" s="52"/>
      <c r="H160" s="52"/>
      <c r="I160" s="53"/>
      <c r="J160" s="54"/>
      <c r="K160" s="55"/>
      <c r="L160" s="60"/>
      <c r="M160" s="26"/>
      <c r="N160" s="60"/>
      <c r="O160" s="60"/>
      <c r="P160" s="26"/>
      <c r="Q160" s="26"/>
      <c r="R160" s="26"/>
      <c r="S160" s="60"/>
      <c r="T160" s="60"/>
      <c r="U160" s="60"/>
      <c r="V160" s="26"/>
      <c r="W160" s="26"/>
      <c r="X160" s="26"/>
      <c r="Y160" s="26"/>
      <c r="Z160" s="1"/>
    </row>
    <row r="161" spans="1:26" ht="23.25">
      <c r="A161" s="1"/>
      <c r="B161" s="52"/>
      <c r="C161" s="52"/>
      <c r="D161" s="52"/>
      <c r="E161" s="52"/>
      <c r="F161" s="52"/>
      <c r="G161" s="52"/>
      <c r="H161" s="52" t="s">
        <v>74</v>
      </c>
      <c r="I161" s="53"/>
      <c r="J161" s="54" t="s">
        <v>75</v>
      </c>
      <c r="K161" s="55"/>
      <c r="L161" s="60"/>
      <c r="M161" s="26"/>
      <c r="N161" s="60"/>
      <c r="O161" s="60"/>
      <c r="P161" s="26"/>
      <c r="Q161" s="26"/>
      <c r="R161" s="26"/>
      <c r="S161" s="60"/>
      <c r="T161" s="60"/>
      <c r="U161" s="60"/>
      <c r="V161" s="26"/>
      <c r="W161" s="26"/>
      <c r="X161" s="26"/>
      <c r="Y161" s="26"/>
      <c r="Z161" s="1"/>
    </row>
    <row r="162" spans="1:26" ht="23.25">
      <c r="A162" s="1"/>
      <c r="B162" s="52"/>
      <c r="C162" s="52"/>
      <c r="D162" s="52"/>
      <c r="E162" s="52"/>
      <c r="F162" s="52"/>
      <c r="G162" s="52"/>
      <c r="H162" s="52"/>
      <c r="I162" s="53"/>
      <c r="J162" s="54" t="s">
        <v>51</v>
      </c>
      <c r="K162" s="55"/>
      <c r="L162" s="60">
        <v>134134.459</v>
      </c>
      <c r="M162" s="26">
        <v>11791.753</v>
      </c>
      <c r="N162" s="60">
        <v>3772.098</v>
      </c>
      <c r="O162" s="60"/>
      <c r="P162" s="26"/>
      <c r="Q162" s="26">
        <f>SUM(L162:P162)</f>
        <v>149698.31</v>
      </c>
      <c r="R162" s="26"/>
      <c r="S162" s="60">
        <v>217.1</v>
      </c>
      <c r="T162" s="60"/>
      <c r="U162" s="60"/>
      <c r="V162" s="26">
        <f>SUM(R162:U162)</f>
        <v>217.1</v>
      </c>
      <c r="W162" s="26">
        <f>SUM(Q162,V162)</f>
        <v>149915.41</v>
      </c>
      <c r="X162" s="26">
        <f>(+Q162/+W162)*100</f>
        <v>99.85518500066138</v>
      </c>
      <c r="Y162" s="26">
        <f>(+V162/+W162)*100</f>
        <v>0.14481499933862704</v>
      </c>
      <c r="Z162" s="1"/>
    </row>
    <row r="163" spans="1:26" ht="23.25">
      <c r="A163" s="1"/>
      <c r="B163" s="52"/>
      <c r="C163" s="52"/>
      <c r="D163" s="52"/>
      <c r="E163" s="52"/>
      <c r="F163" s="52"/>
      <c r="G163" s="52"/>
      <c r="H163" s="52"/>
      <c r="I163" s="53"/>
      <c r="J163" s="54" t="s">
        <v>52</v>
      </c>
      <c r="K163" s="55"/>
      <c r="L163" s="60">
        <v>113292.19238</v>
      </c>
      <c r="M163" s="26">
        <v>7106.84448</v>
      </c>
      <c r="N163" s="60">
        <v>4565.57038</v>
      </c>
      <c r="O163" s="60"/>
      <c r="P163" s="26">
        <v>10.18601</v>
      </c>
      <c r="Q163" s="26">
        <f>SUM(L163:P163)</f>
        <v>124974.79325</v>
      </c>
      <c r="R163" s="26"/>
      <c r="S163" s="60">
        <v>148.90805</v>
      </c>
      <c r="T163" s="60"/>
      <c r="U163" s="60"/>
      <c r="V163" s="26">
        <f>SUM(R163:U163)</f>
        <v>148.90805</v>
      </c>
      <c r="W163" s="26">
        <f>SUM(Q163,V163)</f>
        <v>125123.7013</v>
      </c>
      <c r="X163" s="26">
        <f>(+Q163/+W163)*100</f>
        <v>99.88099133221533</v>
      </c>
      <c r="Y163" s="26">
        <f>(+V163/+W163)*100</f>
        <v>0.11900866778467015</v>
      </c>
      <c r="Z163" s="1"/>
    </row>
    <row r="164" spans="1:26" ht="23.25">
      <c r="A164" s="1"/>
      <c r="B164" s="52"/>
      <c r="C164" s="52"/>
      <c r="D164" s="52"/>
      <c r="E164" s="52"/>
      <c r="F164" s="52"/>
      <c r="G164" s="52"/>
      <c r="H164" s="52"/>
      <c r="I164" s="53"/>
      <c r="J164" s="54" t="s">
        <v>53</v>
      </c>
      <c r="K164" s="55"/>
      <c r="L164" s="60">
        <v>113292.19238</v>
      </c>
      <c r="M164" s="26">
        <v>7106.84448</v>
      </c>
      <c r="N164" s="60">
        <v>4565.57038</v>
      </c>
      <c r="O164" s="60"/>
      <c r="P164" s="26">
        <v>10.18601</v>
      </c>
      <c r="Q164" s="26">
        <f>SUM(L164:P164)</f>
        <v>124974.79325</v>
      </c>
      <c r="R164" s="26"/>
      <c r="S164" s="60">
        <v>148.90805</v>
      </c>
      <c r="T164" s="60"/>
      <c r="U164" s="60"/>
      <c r="V164" s="26">
        <f>SUM(R164:U164)</f>
        <v>148.90805</v>
      </c>
      <c r="W164" s="26">
        <f>SUM(Q164,V164)</f>
        <v>125123.7013</v>
      </c>
      <c r="X164" s="26">
        <f>(+Q164/+W164)*100</f>
        <v>99.88099133221533</v>
      </c>
      <c r="Y164" s="26">
        <f>(+V164/+W164)*100</f>
        <v>0.11900866778467015</v>
      </c>
      <c r="Z164" s="1"/>
    </row>
    <row r="165" spans="1:26" ht="23.25">
      <c r="A165" s="1"/>
      <c r="B165" s="52"/>
      <c r="C165" s="52"/>
      <c r="D165" s="52"/>
      <c r="E165" s="52"/>
      <c r="F165" s="52"/>
      <c r="G165" s="52"/>
      <c r="H165" s="52"/>
      <c r="I165" s="53"/>
      <c r="J165" s="54" t="s">
        <v>54</v>
      </c>
      <c r="K165" s="55"/>
      <c r="L165" s="60">
        <f>(+L164/+L162)*100</f>
        <v>84.46166124992533</v>
      </c>
      <c r="M165" s="26">
        <f>(+M164/+M162)*100</f>
        <v>60.26961792703764</v>
      </c>
      <c r="N165" s="60">
        <f>(+N164/+N162)*100</f>
        <v>121.03530661186429</v>
      </c>
      <c r="O165" s="60"/>
      <c r="P165" s="26"/>
      <c r="Q165" s="26">
        <f>(+Q164/+Q162)*100</f>
        <v>83.48443830127408</v>
      </c>
      <c r="R165" s="26"/>
      <c r="S165" s="60">
        <f>(+S164/+S162)*100</f>
        <v>68.58961308152925</v>
      </c>
      <c r="T165" s="60"/>
      <c r="U165" s="60"/>
      <c r="V165" s="26">
        <f>(+V164/+V162)*100</f>
        <v>68.58961308152925</v>
      </c>
      <c r="W165" s="26">
        <f>(+W164/+W162)*100</f>
        <v>83.46286836023062</v>
      </c>
      <c r="X165" s="26"/>
      <c r="Y165" s="26"/>
      <c r="Z165" s="1"/>
    </row>
    <row r="166" spans="1:26" ht="23.25">
      <c r="A166" s="1"/>
      <c r="B166" s="52"/>
      <c r="C166" s="52"/>
      <c r="D166" s="52"/>
      <c r="E166" s="52"/>
      <c r="F166" s="52"/>
      <c r="G166" s="52"/>
      <c r="H166" s="52"/>
      <c r="I166" s="53"/>
      <c r="J166" s="54" t="s">
        <v>55</v>
      </c>
      <c r="K166" s="55"/>
      <c r="L166" s="60">
        <f>(+L164/+L163)*100</f>
        <v>100</v>
      </c>
      <c r="M166" s="26">
        <f>(+M164/+M163)*100</f>
        <v>100</v>
      </c>
      <c r="N166" s="60">
        <f>(+N164/+N163)*100</f>
        <v>100</v>
      </c>
      <c r="O166" s="60"/>
      <c r="P166" s="26">
        <f>(+P164/+P163)*100</f>
        <v>100</v>
      </c>
      <c r="Q166" s="26">
        <f>(+Q164/+Q163)*100</f>
        <v>100</v>
      </c>
      <c r="R166" s="26"/>
      <c r="S166" s="60">
        <f>(+S164/+S163)*100</f>
        <v>100</v>
      </c>
      <c r="T166" s="60"/>
      <c r="U166" s="60"/>
      <c r="V166" s="26">
        <f>(+V164/+V163)*100</f>
        <v>100</v>
      </c>
      <c r="W166" s="26">
        <f>(+W164/+W163)*100</f>
        <v>100</v>
      </c>
      <c r="X166" s="26"/>
      <c r="Y166" s="26"/>
      <c r="Z166" s="1"/>
    </row>
    <row r="167" spans="1:26" ht="23.25">
      <c r="A167" s="1"/>
      <c r="B167" s="61"/>
      <c r="C167" s="62"/>
      <c r="D167" s="62"/>
      <c r="E167" s="62"/>
      <c r="F167" s="62"/>
      <c r="G167" s="62"/>
      <c r="H167" s="62"/>
      <c r="I167" s="54"/>
      <c r="J167" s="54"/>
      <c r="K167" s="55"/>
      <c r="L167" s="24"/>
      <c r="M167" s="24"/>
      <c r="N167" s="24"/>
      <c r="O167" s="24"/>
      <c r="P167" s="24"/>
      <c r="Q167" s="24"/>
      <c r="R167" s="24"/>
      <c r="S167" s="24"/>
      <c r="T167" s="24"/>
      <c r="U167" s="24"/>
      <c r="V167" s="24"/>
      <c r="W167" s="24"/>
      <c r="X167" s="24"/>
      <c r="Y167" s="24"/>
      <c r="Z167" s="1"/>
    </row>
    <row r="168" spans="1:26" ht="23.25">
      <c r="A168" s="1"/>
      <c r="B168" s="52"/>
      <c r="C168" s="52"/>
      <c r="D168" s="52"/>
      <c r="E168" s="52"/>
      <c r="F168" s="52" t="s">
        <v>82</v>
      </c>
      <c r="G168" s="52"/>
      <c r="H168" s="52"/>
      <c r="I168" s="53"/>
      <c r="J168" s="54" t="s">
        <v>83</v>
      </c>
      <c r="K168" s="55"/>
      <c r="L168" s="60"/>
      <c r="M168" s="26"/>
      <c r="N168" s="60"/>
      <c r="O168" s="60"/>
      <c r="P168" s="26"/>
      <c r="Q168" s="26"/>
      <c r="R168" s="26"/>
      <c r="S168" s="60"/>
      <c r="T168" s="60"/>
      <c r="U168" s="60"/>
      <c r="V168" s="26"/>
      <c r="W168" s="26"/>
      <c r="X168" s="26"/>
      <c r="Y168" s="26"/>
      <c r="Z168" s="1"/>
    </row>
    <row r="169" spans="1:26" ht="23.25">
      <c r="A169" s="1"/>
      <c r="B169" s="52"/>
      <c r="C169" s="52"/>
      <c r="D169" s="52"/>
      <c r="E169" s="52"/>
      <c r="F169" s="52"/>
      <c r="G169" s="52"/>
      <c r="H169" s="52"/>
      <c r="I169" s="53"/>
      <c r="J169" s="54" t="s">
        <v>84</v>
      </c>
      <c r="K169" s="55"/>
      <c r="L169" s="60"/>
      <c r="M169" s="26"/>
      <c r="N169" s="60"/>
      <c r="O169" s="60"/>
      <c r="P169" s="26"/>
      <c r="Q169" s="26"/>
      <c r="R169" s="26"/>
      <c r="S169" s="60"/>
      <c r="T169" s="60"/>
      <c r="U169" s="60"/>
      <c r="V169" s="26"/>
      <c r="W169" s="26"/>
      <c r="X169" s="26"/>
      <c r="Y169" s="26"/>
      <c r="Z169" s="1"/>
    </row>
    <row r="170" spans="1:26" ht="23.25">
      <c r="A170" s="1"/>
      <c r="B170" s="52"/>
      <c r="C170" s="52"/>
      <c r="D170" s="52"/>
      <c r="E170" s="52"/>
      <c r="F170" s="52"/>
      <c r="G170" s="52"/>
      <c r="H170" s="52"/>
      <c r="I170" s="53"/>
      <c r="J170" s="54" t="s">
        <v>51</v>
      </c>
      <c r="K170" s="55"/>
      <c r="L170" s="60">
        <f aca="true" t="shared" si="13" ref="L170:N171">+L178</f>
        <v>26754.637</v>
      </c>
      <c r="M170" s="26">
        <f t="shared" si="13"/>
        <v>2995.681</v>
      </c>
      <c r="N170" s="60">
        <f t="shared" si="13"/>
        <v>20183.537</v>
      </c>
      <c r="O170" s="60"/>
      <c r="P170" s="26">
        <f>+P178</f>
        <v>2353458.414</v>
      </c>
      <c r="Q170" s="26">
        <f>SUM(L170:P170)</f>
        <v>2403392.269</v>
      </c>
      <c r="R170" s="26"/>
      <c r="S170" s="60">
        <f>+S178</f>
        <v>0</v>
      </c>
      <c r="T170" s="60"/>
      <c r="U170" s="60"/>
      <c r="V170" s="26">
        <f>SUM(R170:U170)</f>
        <v>0</v>
      </c>
      <c r="W170" s="26">
        <f>SUM(Q170,V170)</f>
        <v>2403392.269</v>
      </c>
      <c r="X170" s="26">
        <f>(+Q170/+W170)*100</f>
        <v>100</v>
      </c>
      <c r="Y170" s="26">
        <f>(+V170/+W170)*100</f>
        <v>0</v>
      </c>
      <c r="Z170" s="1"/>
    </row>
    <row r="171" spans="1:26" ht="23.25">
      <c r="A171" s="1"/>
      <c r="B171" s="52"/>
      <c r="C171" s="52"/>
      <c r="D171" s="52"/>
      <c r="E171" s="52"/>
      <c r="F171" s="52"/>
      <c r="G171" s="52"/>
      <c r="H171" s="52"/>
      <c r="I171" s="53"/>
      <c r="J171" s="54" t="s">
        <v>52</v>
      </c>
      <c r="K171" s="55"/>
      <c r="L171" s="60">
        <f t="shared" si="13"/>
        <v>29199.74111</v>
      </c>
      <c r="M171" s="26">
        <f t="shared" si="13"/>
        <v>1688.7663</v>
      </c>
      <c r="N171" s="60">
        <f t="shared" si="13"/>
        <v>9610.41537</v>
      </c>
      <c r="O171" s="60"/>
      <c r="P171" s="26">
        <f>+P179</f>
        <v>2296098.37759</v>
      </c>
      <c r="Q171" s="26">
        <f>SUM(L171:P171)</f>
        <v>2336597.3003700003</v>
      </c>
      <c r="R171" s="26"/>
      <c r="S171" s="60">
        <f>+S179</f>
        <v>0</v>
      </c>
      <c r="T171" s="60"/>
      <c r="U171" s="60"/>
      <c r="V171" s="26">
        <f>SUM(R171:U171)</f>
        <v>0</v>
      </c>
      <c r="W171" s="26">
        <f>SUM(Q171,V171)</f>
        <v>2336597.3003700003</v>
      </c>
      <c r="X171" s="26">
        <f>(+Q171/+W171)*100</f>
        <v>100</v>
      </c>
      <c r="Y171" s="26">
        <f>(+V171/+W171)*100</f>
        <v>0</v>
      </c>
      <c r="Z171" s="1"/>
    </row>
    <row r="172" spans="1:26" ht="23.25">
      <c r="A172" s="1"/>
      <c r="B172" s="61"/>
      <c r="C172" s="61"/>
      <c r="D172" s="61"/>
      <c r="E172" s="61"/>
      <c r="F172" s="61"/>
      <c r="G172" s="61"/>
      <c r="H172" s="61"/>
      <c r="I172" s="53"/>
      <c r="J172" s="54" t="s">
        <v>53</v>
      </c>
      <c r="K172" s="55"/>
      <c r="L172" s="60">
        <f>+L188</f>
        <v>29199.74111</v>
      </c>
      <c r="M172" s="26">
        <f>+M188</f>
        <v>1688.7663</v>
      </c>
      <c r="N172" s="60">
        <f>+N188</f>
        <v>9610.41537</v>
      </c>
      <c r="O172" s="60"/>
      <c r="P172" s="26">
        <f>+P188</f>
        <v>2296098.37759</v>
      </c>
      <c r="Q172" s="26">
        <f>SUM(L172:P172)</f>
        <v>2336597.3003700003</v>
      </c>
      <c r="R172" s="26"/>
      <c r="S172" s="60">
        <f>+S188</f>
        <v>0</v>
      </c>
      <c r="T172" s="60"/>
      <c r="U172" s="60"/>
      <c r="V172" s="26">
        <f>SUM(R172:U172)</f>
        <v>0</v>
      </c>
      <c r="W172" s="26">
        <f>SUM(Q172,V172)</f>
        <v>2336597.3003700003</v>
      </c>
      <c r="X172" s="26">
        <f>(+Q172/+W172)*100</f>
        <v>100</v>
      </c>
      <c r="Y172" s="26">
        <f>(+V172/+W172)*100</f>
        <v>0</v>
      </c>
      <c r="Z172" s="1"/>
    </row>
    <row r="173" spans="1:26" ht="23.25">
      <c r="A173" s="1"/>
      <c r="B173" s="61"/>
      <c r="C173" s="62"/>
      <c r="D173" s="62"/>
      <c r="E173" s="62"/>
      <c r="F173" s="62"/>
      <c r="G173" s="62"/>
      <c r="H173" s="62"/>
      <c r="I173" s="54"/>
      <c r="J173" s="54" t="s">
        <v>54</v>
      </c>
      <c r="K173" s="55"/>
      <c r="L173" s="24">
        <f>(+L172/+L170)*100</f>
        <v>109.13899190633758</v>
      </c>
      <c r="M173" s="24">
        <f>(+M172/+M170)*100</f>
        <v>56.3733688600355</v>
      </c>
      <c r="N173" s="24">
        <f>(+N172/+N170)*100</f>
        <v>47.615120035700386</v>
      </c>
      <c r="O173" s="24"/>
      <c r="P173" s="24">
        <f>(+P172/+P170)*100</f>
        <v>97.562734226839</v>
      </c>
      <c r="Q173" s="24">
        <f>(+Q172/+Q170)*100</f>
        <v>97.22080454815678</v>
      </c>
      <c r="R173" s="24"/>
      <c r="S173" s="24"/>
      <c r="T173" s="24"/>
      <c r="U173" s="24"/>
      <c r="V173" s="24"/>
      <c r="W173" s="24">
        <f>(+W172/+W170)*100</f>
        <v>97.22080454815678</v>
      </c>
      <c r="X173" s="24"/>
      <c r="Y173" s="24"/>
      <c r="Z173" s="1"/>
    </row>
    <row r="174" spans="1:26" ht="23.25">
      <c r="A174" s="1"/>
      <c r="B174" s="61"/>
      <c r="C174" s="61"/>
      <c r="D174" s="61"/>
      <c r="E174" s="61"/>
      <c r="F174" s="61"/>
      <c r="G174" s="61"/>
      <c r="H174" s="61"/>
      <c r="I174" s="53"/>
      <c r="J174" s="54" t="s">
        <v>55</v>
      </c>
      <c r="K174" s="55"/>
      <c r="L174" s="60">
        <f>(+L172/+L171)*100</f>
        <v>100</v>
      </c>
      <c r="M174" s="26">
        <f>(+M172/+M171)*100</f>
        <v>100</v>
      </c>
      <c r="N174" s="60">
        <f>(+N172/+N171)*100</f>
        <v>100</v>
      </c>
      <c r="O174" s="60"/>
      <c r="P174" s="26">
        <f>(+P172/+P171)*100</f>
        <v>100</v>
      </c>
      <c r="Q174" s="26">
        <f>(+Q172/+Q171)*100</f>
        <v>100</v>
      </c>
      <c r="R174" s="26"/>
      <c r="S174" s="60"/>
      <c r="T174" s="60"/>
      <c r="U174" s="60"/>
      <c r="V174" s="26"/>
      <c r="W174" s="26">
        <f>(+W172/+W171)*100</f>
        <v>100</v>
      </c>
      <c r="X174" s="26"/>
      <c r="Y174" s="26"/>
      <c r="Z174" s="1"/>
    </row>
    <row r="175" spans="1:26" ht="23.25">
      <c r="A175" s="1"/>
      <c r="B175" s="61"/>
      <c r="C175" s="61"/>
      <c r="D175" s="61"/>
      <c r="E175" s="61"/>
      <c r="F175" s="61"/>
      <c r="G175" s="61"/>
      <c r="H175" s="61"/>
      <c r="I175" s="53"/>
      <c r="J175" s="54"/>
      <c r="K175" s="55"/>
      <c r="L175" s="60"/>
      <c r="M175" s="26"/>
      <c r="N175" s="60"/>
      <c r="O175" s="60"/>
      <c r="P175" s="26"/>
      <c r="Q175" s="26"/>
      <c r="R175" s="26"/>
      <c r="S175" s="60"/>
      <c r="T175" s="60"/>
      <c r="U175" s="60"/>
      <c r="V175" s="26"/>
      <c r="W175" s="26"/>
      <c r="X175" s="26"/>
      <c r="Y175" s="26"/>
      <c r="Z175" s="1"/>
    </row>
    <row r="176" spans="1:26" ht="23.25">
      <c r="A176" s="1"/>
      <c r="B176" s="61"/>
      <c r="C176" s="61"/>
      <c r="D176" s="61"/>
      <c r="E176" s="61"/>
      <c r="F176" s="61"/>
      <c r="G176" s="61" t="s">
        <v>61</v>
      </c>
      <c r="H176" s="61"/>
      <c r="I176" s="53"/>
      <c r="J176" s="54" t="s">
        <v>62</v>
      </c>
      <c r="K176" s="55"/>
      <c r="L176" s="60"/>
      <c r="M176" s="26"/>
      <c r="N176" s="60"/>
      <c r="O176" s="60"/>
      <c r="P176" s="26"/>
      <c r="Q176" s="26"/>
      <c r="R176" s="26"/>
      <c r="S176" s="60"/>
      <c r="T176" s="60"/>
      <c r="U176" s="60"/>
      <c r="V176" s="26"/>
      <c r="W176" s="26"/>
      <c r="X176" s="26"/>
      <c r="Y176" s="26"/>
      <c r="Z176" s="1"/>
    </row>
    <row r="177" spans="1:26" ht="23.25">
      <c r="A177" s="1"/>
      <c r="B177" s="61"/>
      <c r="C177" s="61"/>
      <c r="D177" s="61"/>
      <c r="E177" s="61"/>
      <c r="F177" s="61"/>
      <c r="G177" s="61"/>
      <c r="H177" s="61"/>
      <c r="I177" s="53"/>
      <c r="J177" s="54" t="s">
        <v>63</v>
      </c>
      <c r="K177" s="55"/>
      <c r="L177" s="60"/>
      <c r="M177" s="26"/>
      <c r="N177" s="60"/>
      <c r="O177" s="60"/>
      <c r="P177" s="26"/>
      <c r="Q177" s="26"/>
      <c r="R177" s="26"/>
      <c r="S177" s="60"/>
      <c r="T177" s="60"/>
      <c r="U177" s="60"/>
      <c r="V177" s="26"/>
      <c r="W177" s="26"/>
      <c r="X177" s="26"/>
      <c r="Y177" s="26"/>
      <c r="Z177" s="1"/>
    </row>
    <row r="178" spans="1:26" ht="23.25">
      <c r="A178" s="1"/>
      <c r="B178" s="61"/>
      <c r="C178" s="61"/>
      <c r="D178" s="61"/>
      <c r="E178" s="61"/>
      <c r="F178" s="61"/>
      <c r="G178" s="61"/>
      <c r="H178" s="61"/>
      <c r="I178" s="53"/>
      <c r="J178" s="54" t="s">
        <v>51</v>
      </c>
      <c r="K178" s="55"/>
      <c r="L178" s="60">
        <f aca="true" t="shared" si="14" ref="L178:N179">+L194</f>
        <v>26754.637</v>
      </c>
      <c r="M178" s="26">
        <f t="shared" si="14"/>
        <v>2995.681</v>
      </c>
      <c r="N178" s="60">
        <f t="shared" si="14"/>
        <v>20183.537</v>
      </c>
      <c r="O178" s="60"/>
      <c r="P178" s="26">
        <f>+P194</f>
        <v>2353458.414</v>
      </c>
      <c r="Q178" s="26">
        <f>SUM(L178:P178)</f>
        <v>2403392.269</v>
      </c>
      <c r="R178" s="26"/>
      <c r="S178" s="60"/>
      <c r="T178" s="60"/>
      <c r="U178" s="60"/>
      <c r="V178" s="26">
        <f>SUM(R178:U178)</f>
        <v>0</v>
      </c>
      <c r="W178" s="26">
        <f>SUM(Q178,V178)</f>
        <v>2403392.269</v>
      </c>
      <c r="X178" s="26">
        <f>(+Q178/+W178)*100</f>
        <v>100</v>
      </c>
      <c r="Y178" s="26">
        <f>(+V178/+W178)*100</f>
        <v>0</v>
      </c>
      <c r="Z178" s="1"/>
    </row>
    <row r="179" spans="1:26" ht="23.25">
      <c r="A179" s="1"/>
      <c r="B179" s="61"/>
      <c r="C179" s="61"/>
      <c r="D179" s="61"/>
      <c r="E179" s="61"/>
      <c r="F179" s="61"/>
      <c r="G179" s="61"/>
      <c r="H179" s="61"/>
      <c r="I179" s="53"/>
      <c r="J179" s="54" t="s">
        <v>52</v>
      </c>
      <c r="K179" s="55"/>
      <c r="L179" s="60">
        <f t="shared" si="14"/>
        <v>29199.74111</v>
      </c>
      <c r="M179" s="26">
        <f t="shared" si="14"/>
        <v>1688.7663</v>
      </c>
      <c r="N179" s="60">
        <f t="shared" si="14"/>
        <v>9610.41537</v>
      </c>
      <c r="O179" s="60"/>
      <c r="P179" s="26">
        <f>+P195</f>
        <v>2296098.37759</v>
      </c>
      <c r="Q179" s="26">
        <f>SUM(L179:P179)</f>
        <v>2336597.3003700003</v>
      </c>
      <c r="R179" s="26"/>
      <c r="S179" s="60"/>
      <c r="T179" s="60"/>
      <c r="U179" s="60"/>
      <c r="V179" s="26">
        <f>SUM(R179:U179)</f>
        <v>0</v>
      </c>
      <c r="W179" s="26">
        <f>SUM(Q179,V179)</f>
        <v>2336597.3003700003</v>
      </c>
      <c r="X179" s="26">
        <f>(+Q179/+W179)*100</f>
        <v>100</v>
      </c>
      <c r="Y179" s="26">
        <f>(+V179/+W179)*100</f>
        <v>0</v>
      </c>
      <c r="Z179" s="1"/>
    </row>
    <row r="180" spans="1:26" ht="23.25">
      <c r="A180" s="1"/>
      <c r="B180" s="70"/>
      <c r="C180" s="70"/>
      <c r="D180" s="70"/>
      <c r="E180" s="70"/>
      <c r="F180" s="70"/>
      <c r="G180" s="70"/>
      <c r="H180" s="70"/>
      <c r="I180" s="64"/>
      <c r="J180" s="65"/>
      <c r="K180" s="66"/>
      <c r="L180" s="67"/>
      <c r="M180" s="68"/>
      <c r="N180" s="67"/>
      <c r="O180" s="67"/>
      <c r="P180" s="68"/>
      <c r="Q180" s="68"/>
      <c r="R180" s="68"/>
      <c r="S180" s="67"/>
      <c r="T180" s="67"/>
      <c r="U180" s="67"/>
      <c r="V180" s="68"/>
      <c r="W180" s="68"/>
      <c r="X180" s="68"/>
      <c r="Y180" s="68"/>
      <c r="Z180" s="1"/>
    </row>
    <row r="181" spans="1:26" ht="23.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3.25">
      <c r="A182" s="1"/>
      <c r="B182" s="1"/>
      <c r="C182" s="1"/>
      <c r="D182" s="1"/>
      <c r="E182" s="1"/>
      <c r="F182" s="1"/>
      <c r="G182" s="1"/>
      <c r="H182" s="1"/>
      <c r="I182" s="1"/>
      <c r="J182" s="1"/>
      <c r="K182" s="1"/>
      <c r="L182" s="1"/>
      <c r="M182" s="1"/>
      <c r="N182" s="1"/>
      <c r="O182" s="1"/>
      <c r="P182" s="1"/>
      <c r="Q182" s="1"/>
      <c r="R182" s="1"/>
      <c r="S182" s="1"/>
      <c r="T182" s="1"/>
      <c r="U182" s="1"/>
      <c r="V182" s="5"/>
      <c r="W182" s="5"/>
      <c r="X182" s="5"/>
      <c r="Y182" s="5" t="s">
        <v>109</v>
      </c>
      <c r="Z182" s="1"/>
    </row>
    <row r="183" spans="1:26" ht="23.25">
      <c r="A183" s="1"/>
      <c r="B183" s="9" t="s">
        <v>3</v>
      </c>
      <c r="C183" s="10"/>
      <c r="D183" s="10"/>
      <c r="E183" s="10"/>
      <c r="F183" s="10"/>
      <c r="G183" s="10"/>
      <c r="H183" s="11"/>
      <c r="I183" s="12"/>
      <c r="J183" s="13"/>
      <c r="K183" s="14"/>
      <c r="L183" s="15" t="s">
        <v>4</v>
      </c>
      <c r="M183" s="15"/>
      <c r="N183" s="15"/>
      <c r="O183" s="15"/>
      <c r="P183" s="15"/>
      <c r="Q183" s="15"/>
      <c r="R183" s="16" t="s">
        <v>5</v>
      </c>
      <c r="S183" s="15"/>
      <c r="T183" s="15"/>
      <c r="U183" s="15"/>
      <c r="V183" s="17"/>
      <c r="W183" s="15" t="s">
        <v>6</v>
      </c>
      <c r="X183" s="15"/>
      <c r="Y183" s="18"/>
      <c r="Z183" s="1"/>
    </row>
    <row r="184" spans="1:26" ht="23.25">
      <c r="A184" s="1"/>
      <c r="B184" s="19" t="s">
        <v>7</v>
      </c>
      <c r="C184" s="20"/>
      <c r="D184" s="20"/>
      <c r="E184" s="20"/>
      <c r="F184" s="20"/>
      <c r="G184" s="20"/>
      <c r="H184" s="21"/>
      <c r="I184" s="22"/>
      <c r="J184" s="23"/>
      <c r="K184" s="24"/>
      <c r="L184" s="25"/>
      <c r="M184" s="26"/>
      <c r="N184" s="27"/>
      <c r="O184" s="28" t="s">
        <v>8</v>
      </c>
      <c r="P184" s="29"/>
      <c r="Q184" s="30"/>
      <c r="R184" s="31" t="s">
        <v>8</v>
      </c>
      <c r="S184" s="32" t="s">
        <v>9</v>
      </c>
      <c r="T184" s="25"/>
      <c r="U184" s="33" t="s">
        <v>10</v>
      </c>
      <c r="V184" s="30"/>
      <c r="W184" s="30"/>
      <c r="X184" s="34" t="s">
        <v>11</v>
      </c>
      <c r="Y184" s="35"/>
      <c r="Z184" s="1"/>
    </row>
    <row r="185" spans="1:26" ht="23.25">
      <c r="A185" s="1"/>
      <c r="B185" s="36"/>
      <c r="C185" s="37"/>
      <c r="D185" s="37"/>
      <c r="E185" s="37"/>
      <c r="F185" s="38"/>
      <c r="G185" s="37"/>
      <c r="H185" s="36"/>
      <c r="I185" s="22"/>
      <c r="J185" s="2" t="s">
        <v>12</v>
      </c>
      <c r="K185" s="24"/>
      <c r="L185" s="39" t="s">
        <v>13</v>
      </c>
      <c r="M185" s="40" t="s">
        <v>14</v>
      </c>
      <c r="N185" s="32" t="s">
        <v>13</v>
      </c>
      <c r="O185" s="39" t="s">
        <v>15</v>
      </c>
      <c r="P185" s="29" t="s">
        <v>16</v>
      </c>
      <c r="Q185" s="26"/>
      <c r="R185" s="41" t="s">
        <v>15</v>
      </c>
      <c r="S185" s="40" t="s">
        <v>17</v>
      </c>
      <c r="T185" s="39" t="s">
        <v>18</v>
      </c>
      <c r="U185" s="33" t="s">
        <v>19</v>
      </c>
      <c r="V185" s="30"/>
      <c r="W185" s="30"/>
      <c r="X185" s="30"/>
      <c r="Y185" s="40"/>
      <c r="Z185" s="1"/>
    </row>
    <row r="186" spans="1:26" ht="23.25">
      <c r="A186" s="1"/>
      <c r="B186" s="36" t="s">
        <v>20</v>
      </c>
      <c r="C186" s="36" t="s">
        <v>21</v>
      </c>
      <c r="D186" s="36" t="s">
        <v>22</v>
      </c>
      <c r="E186" s="36" t="s">
        <v>23</v>
      </c>
      <c r="F186" s="36" t="s">
        <v>24</v>
      </c>
      <c r="G186" s="36" t="s">
        <v>25</v>
      </c>
      <c r="H186" s="36" t="s">
        <v>26</v>
      </c>
      <c r="I186" s="22"/>
      <c r="J186" s="42"/>
      <c r="K186" s="24"/>
      <c r="L186" s="39" t="s">
        <v>27</v>
      </c>
      <c r="M186" s="40" t="s">
        <v>28</v>
      </c>
      <c r="N186" s="32" t="s">
        <v>29</v>
      </c>
      <c r="O186" s="39" t="s">
        <v>30</v>
      </c>
      <c r="P186" s="29" t="s">
        <v>31</v>
      </c>
      <c r="Q186" s="40" t="s">
        <v>32</v>
      </c>
      <c r="R186" s="41" t="s">
        <v>30</v>
      </c>
      <c r="S186" s="40" t="s">
        <v>33</v>
      </c>
      <c r="T186" s="39" t="s">
        <v>34</v>
      </c>
      <c r="U186" s="33" t="s">
        <v>35</v>
      </c>
      <c r="V186" s="29" t="s">
        <v>32</v>
      </c>
      <c r="W186" s="29" t="s">
        <v>36</v>
      </c>
      <c r="X186" s="29" t="s">
        <v>37</v>
      </c>
      <c r="Y186" s="40" t="s">
        <v>38</v>
      </c>
      <c r="Z186" s="1"/>
    </row>
    <row r="187" spans="1:26" ht="23.25">
      <c r="A187" s="1"/>
      <c r="B187" s="43"/>
      <c r="C187" s="43"/>
      <c r="D187" s="43"/>
      <c r="E187" s="43"/>
      <c r="F187" s="43"/>
      <c r="G187" s="43"/>
      <c r="H187" s="43"/>
      <c r="I187" s="44"/>
      <c r="J187" s="45"/>
      <c r="K187" s="46"/>
      <c r="L187" s="47"/>
      <c r="M187" s="48"/>
      <c r="N187" s="49"/>
      <c r="O187" s="47"/>
      <c r="P187" s="50"/>
      <c r="Q187" s="50"/>
      <c r="R187" s="48"/>
      <c r="S187" s="48"/>
      <c r="T187" s="47"/>
      <c r="U187" s="51"/>
      <c r="V187" s="50"/>
      <c r="W187" s="50"/>
      <c r="X187" s="50"/>
      <c r="Y187" s="48"/>
      <c r="Z187" s="1"/>
    </row>
    <row r="188" spans="1:26" ht="23.25">
      <c r="A188" s="1"/>
      <c r="B188" s="52" t="s">
        <v>48</v>
      </c>
      <c r="C188" s="52"/>
      <c r="D188" s="52"/>
      <c r="E188" s="52" t="s">
        <v>56</v>
      </c>
      <c r="F188" s="52" t="s">
        <v>82</v>
      </c>
      <c r="G188" s="52" t="s">
        <v>61</v>
      </c>
      <c r="H188" s="52"/>
      <c r="I188" s="53"/>
      <c r="J188" s="54" t="s">
        <v>53</v>
      </c>
      <c r="K188" s="55"/>
      <c r="L188" s="25">
        <f>+L196</f>
        <v>29199.74111</v>
      </c>
      <c r="M188" s="26">
        <f>+M196</f>
        <v>1688.7663</v>
      </c>
      <c r="N188" s="27">
        <f>+N196</f>
        <v>9610.41537</v>
      </c>
      <c r="O188" s="56"/>
      <c r="P188" s="30">
        <f>+P196</f>
        <v>2296098.37759</v>
      </c>
      <c r="Q188" s="30">
        <f>SUM(L188:P188)</f>
        <v>2336597.3003700003</v>
      </c>
      <c r="R188" s="26"/>
      <c r="S188" s="27"/>
      <c r="T188" s="25"/>
      <c r="U188" s="57"/>
      <c r="V188" s="30">
        <f>SUM(R188:U188)</f>
        <v>0</v>
      </c>
      <c r="W188" s="30">
        <f>SUM(Q188,V188)</f>
        <v>2336597.3003700003</v>
      </c>
      <c r="X188" s="30">
        <f>(+Q188/+W188)*100</f>
        <v>100</v>
      </c>
      <c r="Y188" s="26">
        <f>(+V188/+W188)*100</f>
        <v>0</v>
      </c>
      <c r="Z188" s="1"/>
    </row>
    <row r="189" spans="1:26" ht="23.25">
      <c r="A189" s="1"/>
      <c r="B189" s="52"/>
      <c r="C189" s="52"/>
      <c r="D189" s="52"/>
      <c r="E189" s="52"/>
      <c r="F189" s="52"/>
      <c r="G189" s="52"/>
      <c r="H189" s="52"/>
      <c r="I189" s="53"/>
      <c r="J189" s="58" t="s">
        <v>54</v>
      </c>
      <c r="K189" s="59"/>
      <c r="L189" s="60">
        <f>(+L188/+L178)*100</f>
        <v>109.13899190633758</v>
      </c>
      <c r="M189" s="60">
        <f>(+M188/+M178)*100</f>
        <v>56.3733688600355</v>
      </c>
      <c r="N189" s="60">
        <f>(+N188/+N178)*100</f>
        <v>47.615120035700386</v>
      </c>
      <c r="O189" s="60"/>
      <c r="P189" s="60">
        <f>(+P188/+P178)*100</f>
        <v>97.562734226839</v>
      </c>
      <c r="Q189" s="60">
        <f>(+Q188/+Q178)*100</f>
        <v>97.22080454815678</v>
      </c>
      <c r="R189" s="60"/>
      <c r="S189" s="60"/>
      <c r="T189" s="60"/>
      <c r="U189" s="69"/>
      <c r="V189" s="26"/>
      <c r="W189" s="26">
        <f>(+W188/+W178)*100</f>
        <v>97.22080454815678</v>
      </c>
      <c r="X189" s="26"/>
      <c r="Y189" s="26"/>
      <c r="Z189" s="1"/>
    </row>
    <row r="190" spans="1:26" ht="23.25">
      <c r="A190" s="1"/>
      <c r="B190" s="52"/>
      <c r="C190" s="52"/>
      <c r="D190" s="52"/>
      <c r="E190" s="52"/>
      <c r="F190" s="52"/>
      <c r="G190" s="52"/>
      <c r="H190" s="52"/>
      <c r="I190" s="53"/>
      <c r="J190" s="58" t="s">
        <v>55</v>
      </c>
      <c r="K190" s="59"/>
      <c r="L190" s="60">
        <f>(+L188/+L179)*100</f>
        <v>100</v>
      </c>
      <c r="M190" s="60">
        <f>(+M188/+M179)*100</f>
        <v>100</v>
      </c>
      <c r="N190" s="60">
        <f>(+N188/+N179)*100</f>
        <v>100</v>
      </c>
      <c r="O190" s="60"/>
      <c r="P190" s="60">
        <f>(+P188/+P179)*100</f>
        <v>100</v>
      </c>
      <c r="Q190" s="60">
        <f>(+Q188/+Q179)*100</f>
        <v>100</v>
      </c>
      <c r="R190" s="60"/>
      <c r="S190" s="60"/>
      <c r="T190" s="60"/>
      <c r="U190" s="60"/>
      <c r="V190" s="26"/>
      <c r="W190" s="26">
        <f>(+W188/+W179)*100</f>
        <v>100</v>
      </c>
      <c r="X190" s="26"/>
      <c r="Y190" s="26"/>
      <c r="Z190" s="1"/>
    </row>
    <row r="191" spans="1:26" ht="23.25">
      <c r="A191" s="1"/>
      <c r="B191" s="52"/>
      <c r="C191" s="52"/>
      <c r="D191" s="52"/>
      <c r="E191" s="52"/>
      <c r="F191" s="52"/>
      <c r="G191" s="52"/>
      <c r="H191" s="52"/>
      <c r="I191" s="53"/>
      <c r="J191" s="54"/>
      <c r="K191" s="55"/>
      <c r="L191" s="60"/>
      <c r="M191" s="60"/>
      <c r="N191" s="60"/>
      <c r="O191" s="60"/>
      <c r="P191" s="60"/>
      <c r="Q191" s="26"/>
      <c r="R191" s="60"/>
      <c r="S191" s="60"/>
      <c r="T191" s="60"/>
      <c r="U191" s="60"/>
      <c r="V191" s="26"/>
      <c r="W191" s="26"/>
      <c r="X191" s="26"/>
      <c r="Y191" s="26"/>
      <c r="Z191" s="1"/>
    </row>
    <row r="192" spans="1:26" ht="23.25">
      <c r="A192" s="1"/>
      <c r="B192" s="52"/>
      <c r="C192" s="52"/>
      <c r="D192" s="52"/>
      <c r="E192" s="52"/>
      <c r="F192" s="52"/>
      <c r="G192" s="52"/>
      <c r="H192" s="52" t="s">
        <v>85</v>
      </c>
      <c r="I192" s="53"/>
      <c r="J192" s="54" t="s">
        <v>86</v>
      </c>
      <c r="K192" s="55"/>
      <c r="L192" s="60"/>
      <c r="M192" s="26"/>
      <c r="N192" s="60"/>
      <c r="O192" s="60"/>
      <c r="P192" s="26"/>
      <c r="Q192" s="26"/>
      <c r="R192" s="26"/>
      <c r="S192" s="60"/>
      <c r="T192" s="60"/>
      <c r="U192" s="60"/>
      <c r="V192" s="26"/>
      <c r="W192" s="26"/>
      <c r="X192" s="26"/>
      <c r="Y192" s="26"/>
      <c r="Z192" s="1"/>
    </row>
    <row r="193" spans="1:26" ht="23.25">
      <c r="A193" s="1"/>
      <c r="B193" s="52"/>
      <c r="C193" s="52"/>
      <c r="D193" s="52"/>
      <c r="E193" s="52"/>
      <c r="F193" s="52"/>
      <c r="G193" s="52"/>
      <c r="H193" s="52"/>
      <c r="I193" s="53"/>
      <c r="J193" s="54" t="s">
        <v>87</v>
      </c>
      <c r="K193" s="55"/>
      <c r="L193" s="60"/>
      <c r="M193" s="26"/>
      <c r="N193" s="60"/>
      <c r="O193" s="60"/>
      <c r="P193" s="26"/>
      <c r="Q193" s="26"/>
      <c r="R193" s="26"/>
      <c r="S193" s="60"/>
      <c r="T193" s="60"/>
      <c r="U193" s="60"/>
      <c r="V193" s="26"/>
      <c r="W193" s="26"/>
      <c r="X193" s="26"/>
      <c r="Y193" s="26"/>
      <c r="Z193" s="1"/>
    </row>
    <row r="194" spans="1:26" ht="23.25">
      <c r="A194" s="1"/>
      <c r="B194" s="52"/>
      <c r="C194" s="52"/>
      <c r="D194" s="52"/>
      <c r="E194" s="52"/>
      <c r="F194" s="52"/>
      <c r="G194" s="52"/>
      <c r="H194" s="52"/>
      <c r="I194" s="53"/>
      <c r="J194" s="54" t="s">
        <v>51</v>
      </c>
      <c r="K194" s="55"/>
      <c r="L194" s="60">
        <v>26754.637</v>
      </c>
      <c r="M194" s="26">
        <v>2995.681</v>
      </c>
      <c r="N194" s="60">
        <v>20183.537</v>
      </c>
      <c r="O194" s="60"/>
      <c r="P194" s="26">
        <v>2353458.414</v>
      </c>
      <c r="Q194" s="26">
        <f>SUM(L194:P194)</f>
        <v>2403392.269</v>
      </c>
      <c r="R194" s="26"/>
      <c r="S194" s="60"/>
      <c r="T194" s="60"/>
      <c r="U194" s="60"/>
      <c r="V194" s="26">
        <f>SUM(R194:U194)</f>
        <v>0</v>
      </c>
      <c r="W194" s="26">
        <f>SUM(Q194,V194)</f>
        <v>2403392.269</v>
      </c>
      <c r="X194" s="26">
        <f>(+Q194/+W194)*100</f>
        <v>100</v>
      </c>
      <c r="Y194" s="26">
        <f>(+V194/+W194)*100</f>
        <v>0</v>
      </c>
      <c r="Z194" s="1"/>
    </row>
    <row r="195" spans="1:26" ht="23.25">
      <c r="A195" s="1"/>
      <c r="B195" s="52"/>
      <c r="C195" s="52"/>
      <c r="D195" s="52"/>
      <c r="E195" s="52"/>
      <c r="F195" s="52"/>
      <c r="G195" s="52"/>
      <c r="H195" s="52"/>
      <c r="I195" s="53"/>
      <c r="J195" s="54" t="s">
        <v>52</v>
      </c>
      <c r="K195" s="55"/>
      <c r="L195" s="60">
        <v>29199.74111</v>
      </c>
      <c r="M195" s="26">
        <v>1688.7663</v>
      </c>
      <c r="N195" s="60">
        <v>9610.41537</v>
      </c>
      <c r="O195" s="60"/>
      <c r="P195" s="26">
        <v>2296098.37759</v>
      </c>
      <c r="Q195" s="26">
        <f>SUM(L195:P195)</f>
        <v>2336597.3003700003</v>
      </c>
      <c r="R195" s="26"/>
      <c r="S195" s="60"/>
      <c r="T195" s="60"/>
      <c r="U195" s="60"/>
      <c r="V195" s="26">
        <f>SUM(R195:U195)</f>
        <v>0</v>
      </c>
      <c r="W195" s="26">
        <f>SUM(Q195,V195)</f>
        <v>2336597.3003700003</v>
      </c>
      <c r="X195" s="26">
        <f>(+Q195/+W195)*100</f>
        <v>100</v>
      </c>
      <c r="Y195" s="26">
        <f>(+V195/+W195)*100</f>
        <v>0</v>
      </c>
      <c r="Z195" s="1"/>
    </row>
    <row r="196" spans="1:26" ht="23.25">
      <c r="A196" s="1"/>
      <c r="B196" s="52"/>
      <c r="C196" s="52"/>
      <c r="D196" s="52"/>
      <c r="E196" s="52"/>
      <c r="F196" s="52"/>
      <c r="G196" s="52"/>
      <c r="H196" s="52"/>
      <c r="I196" s="53"/>
      <c r="J196" s="54" t="s">
        <v>53</v>
      </c>
      <c r="K196" s="55"/>
      <c r="L196" s="60">
        <v>29199.74111</v>
      </c>
      <c r="M196" s="26">
        <v>1688.7663</v>
      </c>
      <c r="N196" s="60">
        <v>9610.41537</v>
      </c>
      <c r="O196" s="60"/>
      <c r="P196" s="26">
        <v>2296098.37759</v>
      </c>
      <c r="Q196" s="26">
        <f>SUM(L196:P196)</f>
        <v>2336597.3003700003</v>
      </c>
      <c r="R196" s="26"/>
      <c r="S196" s="60"/>
      <c r="T196" s="60"/>
      <c r="U196" s="60"/>
      <c r="V196" s="26">
        <f>SUM(R196:U196)</f>
        <v>0</v>
      </c>
      <c r="W196" s="26">
        <f>SUM(Q196,V196)</f>
        <v>2336597.3003700003</v>
      </c>
      <c r="X196" s="26">
        <f>(+Q196/+W196)*100</f>
        <v>100</v>
      </c>
      <c r="Y196" s="26">
        <f>(+V196/+W196)*100</f>
        <v>0</v>
      </c>
      <c r="Z196" s="1"/>
    </row>
    <row r="197" spans="1:26" ht="23.25">
      <c r="A197" s="1"/>
      <c r="B197" s="52"/>
      <c r="C197" s="52"/>
      <c r="D197" s="52"/>
      <c r="E197" s="52"/>
      <c r="F197" s="52"/>
      <c r="G197" s="52"/>
      <c r="H197" s="52"/>
      <c r="I197" s="53"/>
      <c r="J197" s="54" t="s">
        <v>54</v>
      </c>
      <c r="K197" s="55"/>
      <c r="L197" s="60">
        <f>(+L196/+L194)*100</f>
        <v>109.13899190633758</v>
      </c>
      <c r="M197" s="26">
        <f>(+M196/+M194)*100</f>
        <v>56.3733688600355</v>
      </c>
      <c r="N197" s="60">
        <f>(+N196/+N194)*100</f>
        <v>47.615120035700386</v>
      </c>
      <c r="O197" s="60"/>
      <c r="P197" s="26">
        <f>(+P196/+P194)*100</f>
        <v>97.562734226839</v>
      </c>
      <c r="Q197" s="26">
        <f>(+Q196/+Q194)*100</f>
        <v>97.22080454815678</v>
      </c>
      <c r="R197" s="26"/>
      <c r="S197" s="60"/>
      <c r="T197" s="60"/>
      <c r="U197" s="60"/>
      <c r="V197" s="26"/>
      <c r="W197" s="26">
        <f>(+W196/+W194)*100</f>
        <v>97.22080454815678</v>
      </c>
      <c r="X197" s="26"/>
      <c r="Y197" s="26"/>
      <c r="Z197" s="1"/>
    </row>
    <row r="198" spans="1:26" ht="23.25">
      <c r="A198" s="1"/>
      <c r="B198" s="52"/>
      <c r="C198" s="52"/>
      <c r="D198" s="52"/>
      <c r="E198" s="52"/>
      <c r="F198" s="52"/>
      <c r="G198" s="52"/>
      <c r="H198" s="52"/>
      <c r="I198" s="53"/>
      <c r="J198" s="54" t="s">
        <v>55</v>
      </c>
      <c r="K198" s="55"/>
      <c r="L198" s="60">
        <f>(+L196/+L195)*100</f>
        <v>100</v>
      </c>
      <c r="M198" s="26">
        <f>(+M196/+M195)*100</f>
        <v>100</v>
      </c>
      <c r="N198" s="60">
        <f>(+N196/+N195)*100</f>
        <v>100</v>
      </c>
      <c r="O198" s="60"/>
      <c r="P198" s="26">
        <f>(+P196/+P195)*100</f>
        <v>100</v>
      </c>
      <c r="Q198" s="26">
        <f>(+Q196/+Q195)*100</f>
        <v>100</v>
      </c>
      <c r="R198" s="26"/>
      <c r="S198" s="60"/>
      <c r="T198" s="60"/>
      <c r="U198" s="60"/>
      <c r="V198" s="26"/>
      <c r="W198" s="26">
        <f>(+W196/+W195)*100</f>
        <v>100</v>
      </c>
      <c r="X198" s="26"/>
      <c r="Y198" s="26"/>
      <c r="Z198" s="1"/>
    </row>
    <row r="199" spans="1:26" ht="23.25">
      <c r="A199" s="1"/>
      <c r="B199" s="52"/>
      <c r="C199" s="52"/>
      <c r="D199" s="52"/>
      <c r="E199" s="52"/>
      <c r="F199" s="52"/>
      <c r="G199" s="52"/>
      <c r="H199" s="52"/>
      <c r="I199" s="53"/>
      <c r="J199" s="54"/>
      <c r="K199" s="55"/>
      <c r="L199" s="60"/>
      <c r="M199" s="26"/>
      <c r="N199" s="60"/>
      <c r="O199" s="60"/>
      <c r="P199" s="26"/>
      <c r="Q199" s="26"/>
      <c r="R199" s="26"/>
      <c r="S199" s="60"/>
      <c r="T199" s="60"/>
      <c r="U199" s="60"/>
      <c r="V199" s="26"/>
      <c r="W199" s="26"/>
      <c r="X199" s="26"/>
      <c r="Y199" s="26"/>
      <c r="Z199" s="1"/>
    </row>
    <row r="200" spans="1:26" ht="23.25">
      <c r="A200" s="1"/>
      <c r="B200" s="52"/>
      <c r="C200" s="52"/>
      <c r="D200" s="52"/>
      <c r="E200" s="52"/>
      <c r="F200" s="52" t="s">
        <v>88</v>
      </c>
      <c r="G200" s="52"/>
      <c r="H200" s="52"/>
      <c r="I200" s="53"/>
      <c r="J200" s="54" t="s">
        <v>89</v>
      </c>
      <c r="K200" s="55"/>
      <c r="L200" s="60"/>
      <c r="M200" s="26"/>
      <c r="N200" s="60"/>
      <c r="O200" s="60"/>
      <c r="P200" s="26"/>
      <c r="Q200" s="26"/>
      <c r="R200" s="26"/>
      <c r="S200" s="60"/>
      <c r="T200" s="60"/>
      <c r="U200" s="60"/>
      <c r="V200" s="26"/>
      <c r="W200" s="26"/>
      <c r="X200" s="26"/>
      <c r="Y200" s="26"/>
      <c r="Z200" s="1"/>
    </row>
    <row r="201" spans="1:26" ht="23.25">
      <c r="A201" s="1"/>
      <c r="B201" s="52"/>
      <c r="C201" s="52"/>
      <c r="D201" s="52"/>
      <c r="E201" s="52"/>
      <c r="F201" s="52"/>
      <c r="G201" s="52"/>
      <c r="H201" s="52"/>
      <c r="I201" s="53"/>
      <c r="J201" s="54" t="s">
        <v>51</v>
      </c>
      <c r="K201" s="55"/>
      <c r="L201" s="60">
        <f aca="true" t="shared" si="15" ref="L201:N203">+L209</f>
        <v>22570.57</v>
      </c>
      <c r="M201" s="26">
        <f t="shared" si="15"/>
        <v>4773.756</v>
      </c>
      <c r="N201" s="60">
        <f t="shared" si="15"/>
        <v>12511.085</v>
      </c>
      <c r="O201" s="60"/>
      <c r="P201" s="26"/>
      <c r="Q201" s="26">
        <f>SUM(L201:P201)</f>
        <v>39855.411</v>
      </c>
      <c r="R201" s="26"/>
      <c r="S201" s="60">
        <f>+S209</f>
        <v>0</v>
      </c>
      <c r="T201" s="60"/>
      <c r="U201" s="60"/>
      <c r="V201" s="26">
        <f>SUM(R201:U201)</f>
        <v>0</v>
      </c>
      <c r="W201" s="26">
        <f>SUM(Q201,V201)</f>
        <v>39855.411</v>
      </c>
      <c r="X201" s="26">
        <f>(+Q201/+W201)*100</f>
        <v>100</v>
      </c>
      <c r="Y201" s="26">
        <f>(+V201/+W201)*100</f>
        <v>0</v>
      </c>
      <c r="Z201" s="1"/>
    </row>
    <row r="202" spans="1:26" ht="23.25">
      <c r="A202" s="1"/>
      <c r="B202" s="52"/>
      <c r="C202" s="52"/>
      <c r="D202" s="52"/>
      <c r="E202" s="52"/>
      <c r="F202" s="52"/>
      <c r="G202" s="52"/>
      <c r="H202" s="52"/>
      <c r="I202" s="53"/>
      <c r="J202" s="54" t="s">
        <v>52</v>
      </c>
      <c r="K202" s="55"/>
      <c r="L202" s="60">
        <f t="shared" si="15"/>
        <v>24201.87752</v>
      </c>
      <c r="M202" s="26">
        <f t="shared" si="15"/>
        <v>807.7022</v>
      </c>
      <c r="N202" s="60">
        <f t="shared" si="15"/>
        <v>3348.35529</v>
      </c>
      <c r="O202" s="60"/>
      <c r="P202" s="26"/>
      <c r="Q202" s="26">
        <f>SUM(L202:P202)</f>
        <v>28357.935009999997</v>
      </c>
      <c r="R202" s="26"/>
      <c r="S202" s="60">
        <f>+S210</f>
        <v>6.7689</v>
      </c>
      <c r="T202" s="60"/>
      <c r="U202" s="60"/>
      <c r="V202" s="26">
        <f>SUM(R202:U202)</f>
        <v>6.7689</v>
      </c>
      <c r="W202" s="26">
        <f>SUM(Q202,V202)</f>
        <v>28364.703909999997</v>
      </c>
      <c r="X202" s="26">
        <f>(+Q202/+W202)*100</f>
        <v>99.97613618664423</v>
      </c>
      <c r="Y202" s="26">
        <f>(+V202/+W202)*100</f>
        <v>0.02386381335577284</v>
      </c>
      <c r="Z202" s="1"/>
    </row>
    <row r="203" spans="1:26" ht="23.25">
      <c r="A203" s="1"/>
      <c r="B203" s="61"/>
      <c r="C203" s="62"/>
      <c r="D203" s="62"/>
      <c r="E203" s="62"/>
      <c r="F203" s="62"/>
      <c r="G203" s="62"/>
      <c r="H203" s="62"/>
      <c r="I203" s="54"/>
      <c r="J203" s="54" t="s">
        <v>53</v>
      </c>
      <c r="K203" s="55"/>
      <c r="L203" s="24">
        <f t="shared" si="15"/>
        <v>24201.87752</v>
      </c>
      <c r="M203" s="24">
        <f t="shared" si="15"/>
        <v>807.7022</v>
      </c>
      <c r="N203" s="24">
        <f t="shared" si="15"/>
        <v>3348.35529</v>
      </c>
      <c r="O203" s="24"/>
      <c r="P203" s="24"/>
      <c r="Q203" s="24">
        <f>SUM(L203:P203)</f>
        <v>28357.935009999997</v>
      </c>
      <c r="R203" s="24"/>
      <c r="S203" s="24">
        <f>+S211</f>
        <v>6.7689</v>
      </c>
      <c r="T203" s="24"/>
      <c r="U203" s="24"/>
      <c r="V203" s="24">
        <f>SUM(R203:U203)</f>
        <v>6.7689</v>
      </c>
      <c r="W203" s="24">
        <f>SUM(Q203,V203)</f>
        <v>28364.703909999997</v>
      </c>
      <c r="X203" s="24">
        <f>(+Q203/+W203)*100</f>
        <v>99.97613618664423</v>
      </c>
      <c r="Y203" s="24">
        <f>(+V203/+W203)*100</f>
        <v>0.02386381335577284</v>
      </c>
      <c r="Z203" s="1"/>
    </row>
    <row r="204" spans="1:26" ht="23.25">
      <c r="A204" s="1"/>
      <c r="B204" s="52"/>
      <c r="C204" s="52"/>
      <c r="D204" s="52"/>
      <c r="E204" s="52"/>
      <c r="F204" s="52"/>
      <c r="G204" s="52"/>
      <c r="H204" s="52"/>
      <c r="I204" s="53"/>
      <c r="J204" s="54" t="s">
        <v>54</v>
      </c>
      <c r="K204" s="55"/>
      <c r="L204" s="60">
        <f>(+L203/+L201)*100</f>
        <v>107.22758672022903</v>
      </c>
      <c r="M204" s="26">
        <f>(+M203/+M201)*100</f>
        <v>16.91963728351428</v>
      </c>
      <c r="N204" s="60">
        <f>(+N203/+N201)*100</f>
        <v>26.763108795120488</v>
      </c>
      <c r="O204" s="60"/>
      <c r="P204" s="26"/>
      <c r="Q204" s="26">
        <f>(+Q203/+Q201)*100</f>
        <v>71.15203255588055</v>
      </c>
      <c r="R204" s="26"/>
      <c r="S204" s="60"/>
      <c r="T204" s="60"/>
      <c r="U204" s="60"/>
      <c r="V204" s="26"/>
      <c r="W204" s="26">
        <f>(+W203/+W201)*100</f>
        <v>71.16901619707295</v>
      </c>
      <c r="X204" s="26"/>
      <c r="Y204" s="26"/>
      <c r="Z204" s="1"/>
    </row>
    <row r="205" spans="1:26" ht="23.25">
      <c r="A205" s="1"/>
      <c r="B205" s="52"/>
      <c r="C205" s="52"/>
      <c r="D205" s="52"/>
      <c r="E205" s="52"/>
      <c r="F205" s="52"/>
      <c r="G205" s="52"/>
      <c r="H205" s="52"/>
      <c r="I205" s="53"/>
      <c r="J205" s="54" t="s">
        <v>55</v>
      </c>
      <c r="K205" s="55"/>
      <c r="L205" s="60">
        <f>(+L203/+L202)*100</f>
        <v>100</v>
      </c>
      <c r="M205" s="26">
        <f>(+M203/+M202)*100</f>
        <v>100</v>
      </c>
      <c r="N205" s="60">
        <f>(+N203/+N202)*100</f>
        <v>100</v>
      </c>
      <c r="O205" s="60"/>
      <c r="P205" s="26"/>
      <c r="Q205" s="26">
        <f>(+Q203/+Q202)*100</f>
        <v>100</v>
      </c>
      <c r="R205" s="26"/>
      <c r="S205" s="60">
        <f>(+S203/+S202)*100</f>
        <v>100</v>
      </c>
      <c r="T205" s="60"/>
      <c r="U205" s="60"/>
      <c r="V205" s="26">
        <f>(+V203/+V202)*100</f>
        <v>100</v>
      </c>
      <c r="W205" s="26">
        <f>(+W203/+W202)*100</f>
        <v>100</v>
      </c>
      <c r="X205" s="26"/>
      <c r="Y205" s="26"/>
      <c r="Z205" s="1"/>
    </row>
    <row r="206" spans="1:26" ht="23.25">
      <c r="A206" s="1"/>
      <c r="B206" s="52"/>
      <c r="C206" s="52"/>
      <c r="D206" s="52"/>
      <c r="E206" s="52"/>
      <c r="F206" s="52"/>
      <c r="G206" s="52"/>
      <c r="H206" s="52"/>
      <c r="I206" s="53"/>
      <c r="J206" s="54"/>
      <c r="K206" s="55"/>
      <c r="L206" s="60"/>
      <c r="M206" s="26"/>
      <c r="N206" s="60"/>
      <c r="O206" s="60"/>
      <c r="P206" s="26"/>
      <c r="Q206" s="26"/>
      <c r="R206" s="26"/>
      <c r="S206" s="60"/>
      <c r="T206" s="60"/>
      <c r="U206" s="60"/>
      <c r="V206" s="26"/>
      <c r="W206" s="26"/>
      <c r="X206" s="26"/>
      <c r="Y206" s="26"/>
      <c r="Z206" s="1"/>
    </row>
    <row r="207" spans="1:26" ht="23.25">
      <c r="A207" s="1"/>
      <c r="B207" s="52"/>
      <c r="C207" s="52"/>
      <c r="D207" s="52"/>
      <c r="E207" s="52"/>
      <c r="F207" s="52"/>
      <c r="G207" s="52" t="s">
        <v>61</v>
      </c>
      <c r="H207" s="52"/>
      <c r="I207" s="53"/>
      <c r="J207" s="54" t="s">
        <v>62</v>
      </c>
      <c r="K207" s="55"/>
      <c r="L207" s="60"/>
      <c r="M207" s="26"/>
      <c r="N207" s="60"/>
      <c r="O207" s="60"/>
      <c r="P207" s="26"/>
      <c r="Q207" s="26"/>
      <c r="R207" s="26"/>
      <c r="S207" s="60"/>
      <c r="T207" s="60"/>
      <c r="U207" s="60"/>
      <c r="V207" s="26"/>
      <c r="W207" s="26"/>
      <c r="X207" s="26"/>
      <c r="Y207" s="26"/>
      <c r="Z207" s="1"/>
    </row>
    <row r="208" spans="1:26" ht="23.25">
      <c r="A208" s="1"/>
      <c r="B208" s="52"/>
      <c r="C208" s="52"/>
      <c r="D208" s="52"/>
      <c r="E208" s="52"/>
      <c r="F208" s="52"/>
      <c r="G208" s="52"/>
      <c r="H208" s="52"/>
      <c r="I208" s="53"/>
      <c r="J208" s="54" t="s">
        <v>63</v>
      </c>
      <c r="K208" s="55"/>
      <c r="L208" s="60"/>
      <c r="M208" s="26"/>
      <c r="N208" s="60"/>
      <c r="O208" s="60"/>
      <c r="P208" s="26"/>
      <c r="Q208" s="26"/>
      <c r="R208" s="26"/>
      <c r="S208" s="60"/>
      <c r="T208" s="60"/>
      <c r="U208" s="60"/>
      <c r="V208" s="26"/>
      <c r="W208" s="26"/>
      <c r="X208" s="26"/>
      <c r="Y208" s="26"/>
      <c r="Z208" s="1"/>
    </row>
    <row r="209" spans="1:26" ht="23.25">
      <c r="A209" s="1"/>
      <c r="B209" s="52"/>
      <c r="C209" s="52"/>
      <c r="D209" s="52"/>
      <c r="E209" s="52"/>
      <c r="F209" s="52"/>
      <c r="G209" s="52"/>
      <c r="H209" s="52"/>
      <c r="I209" s="53"/>
      <c r="J209" s="54" t="s">
        <v>51</v>
      </c>
      <c r="K209" s="55"/>
      <c r="L209" s="60">
        <f aca="true" t="shared" si="16" ref="L209:N211">+L217</f>
        <v>22570.57</v>
      </c>
      <c r="M209" s="26">
        <f t="shared" si="16"/>
        <v>4773.756</v>
      </c>
      <c r="N209" s="60">
        <f t="shared" si="16"/>
        <v>12511.085</v>
      </c>
      <c r="O209" s="60"/>
      <c r="P209" s="26"/>
      <c r="Q209" s="26">
        <f>SUM(L209:P209)</f>
        <v>39855.411</v>
      </c>
      <c r="R209" s="26"/>
      <c r="S209" s="60">
        <f>+S217</f>
        <v>0</v>
      </c>
      <c r="T209" s="60"/>
      <c r="U209" s="60"/>
      <c r="V209" s="26">
        <f>SUM(R209:U209)</f>
        <v>0</v>
      </c>
      <c r="W209" s="26">
        <f>SUM(Q209,V209)</f>
        <v>39855.411</v>
      </c>
      <c r="X209" s="26">
        <f>(+Q209/+W209)*100</f>
        <v>100</v>
      </c>
      <c r="Y209" s="26">
        <f>(+V209/+W209)*100</f>
        <v>0</v>
      </c>
      <c r="Z209" s="1"/>
    </row>
    <row r="210" spans="1:26" ht="23.25">
      <c r="A210" s="1"/>
      <c r="B210" s="52"/>
      <c r="C210" s="52"/>
      <c r="D210" s="52"/>
      <c r="E210" s="52"/>
      <c r="F210" s="52"/>
      <c r="G210" s="52"/>
      <c r="H210" s="52"/>
      <c r="I210" s="53"/>
      <c r="J210" s="54" t="s">
        <v>52</v>
      </c>
      <c r="K210" s="55"/>
      <c r="L210" s="60">
        <f t="shared" si="16"/>
        <v>24201.87752</v>
      </c>
      <c r="M210" s="26">
        <f t="shared" si="16"/>
        <v>807.7022</v>
      </c>
      <c r="N210" s="60">
        <f t="shared" si="16"/>
        <v>3348.35529</v>
      </c>
      <c r="O210" s="60"/>
      <c r="P210" s="26"/>
      <c r="Q210" s="26">
        <f>SUM(L210:P210)</f>
        <v>28357.935009999997</v>
      </c>
      <c r="R210" s="26"/>
      <c r="S210" s="60">
        <f>+S218</f>
        <v>6.7689</v>
      </c>
      <c r="T210" s="60"/>
      <c r="U210" s="60"/>
      <c r="V210" s="26">
        <f>SUM(R210:U210)</f>
        <v>6.7689</v>
      </c>
      <c r="W210" s="26">
        <f>SUM(Q210,V210)</f>
        <v>28364.703909999997</v>
      </c>
      <c r="X210" s="26">
        <f>(+Q210/+W210)*100</f>
        <v>99.97613618664423</v>
      </c>
      <c r="Y210" s="26">
        <f>(+V210/+W210)*100</f>
        <v>0.02386381335577284</v>
      </c>
      <c r="Z210" s="1"/>
    </row>
    <row r="211" spans="1:26" ht="23.25">
      <c r="A211" s="1"/>
      <c r="B211" s="52"/>
      <c r="C211" s="52"/>
      <c r="D211" s="52"/>
      <c r="E211" s="52"/>
      <c r="F211" s="52"/>
      <c r="G211" s="52"/>
      <c r="H211" s="52"/>
      <c r="I211" s="53"/>
      <c r="J211" s="54" t="s">
        <v>53</v>
      </c>
      <c r="K211" s="55"/>
      <c r="L211" s="60">
        <f t="shared" si="16"/>
        <v>24201.87752</v>
      </c>
      <c r="M211" s="26">
        <f t="shared" si="16"/>
        <v>807.7022</v>
      </c>
      <c r="N211" s="60">
        <f t="shared" si="16"/>
        <v>3348.35529</v>
      </c>
      <c r="O211" s="60"/>
      <c r="P211" s="26"/>
      <c r="Q211" s="26">
        <f>SUM(L211:P211)</f>
        <v>28357.935009999997</v>
      </c>
      <c r="R211" s="26"/>
      <c r="S211" s="60">
        <f>+S219</f>
        <v>6.7689</v>
      </c>
      <c r="T211" s="60"/>
      <c r="U211" s="60"/>
      <c r="V211" s="26">
        <f>SUM(R211:U211)</f>
        <v>6.7689</v>
      </c>
      <c r="W211" s="26">
        <f>SUM(Q211,V211)</f>
        <v>28364.703909999997</v>
      </c>
      <c r="X211" s="26">
        <f>(+Q211/+W211)*100</f>
        <v>99.97613618664423</v>
      </c>
      <c r="Y211" s="26">
        <f>(+V211/+W211)*100</f>
        <v>0.02386381335577284</v>
      </c>
      <c r="Z211" s="1"/>
    </row>
    <row r="212" spans="1:26" ht="23.25">
      <c r="A212" s="1"/>
      <c r="B212" s="61"/>
      <c r="C212" s="62"/>
      <c r="D212" s="62"/>
      <c r="E212" s="62"/>
      <c r="F212" s="62"/>
      <c r="G212" s="62"/>
      <c r="H212" s="62"/>
      <c r="I212" s="54"/>
      <c r="J212" s="54" t="s">
        <v>54</v>
      </c>
      <c r="K212" s="55"/>
      <c r="L212" s="24">
        <f>(+L211/+L209)*100</f>
        <v>107.22758672022903</v>
      </c>
      <c r="M212" s="24">
        <f>(+M211/+M209)*100</f>
        <v>16.91963728351428</v>
      </c>
      <c r="N212" s="24">
        <f>(+N211/+N209)*100</f>
        <v>26.763108795120488</v>
      </c>
      <c r="O212" s="24"/>
      <c r="P212" s="24"/>
      <c r="Q212" s="24">
        <f>(+Q211/+Q209)*100</f>
        <v>71.15203255588055</v>
      </c>
      <c r="R212" s="24"/>
      <c r="S212" s="24"/>
      <c r="T212" s="24"/>
      <c r="U212" s="24"/>
      <c r="V212" s="24"/>
      <c r="W212" s="24">
        <f>(+W211/+W209)*100</f>
        <v>71.16901619707295</v>
      </c>
      <c r="X212" s="24"/>
      <c r="Y212" s="24"/>
      <c r="Z212" s="1"/>
    </row>
    <row r="213" spans="1:26" ht="23.25">
      <c r="A213" s="1"/>
      <c r="B213" s="52"/>
      <c r="C213" s="52"/>
      <c r="D213" s="52"/>
      <c r="E213" s="52"/>
      <c r="F213" s="52"/>
      <c r="G213" s="52"/>
      <c r="H213" s="52"/>
      <c r="I213" s="53"/>
      <c r="J213" s="54" t="s">
        <v>55</v>
      </c>
      <c r="K213" s="55"/>
      <c r="L213" s="60">
        <f>(+L211/+L210)*100</f>
        <v>100</v>
      </c>
      <c r="M213" s="26">
        <f>(+M211/+M210)*100</f>
        <v>100</v>
      </c>
      <c r="N213" s="60">
        <f>(+N211/+N210)*100</f>
        <v>100</v>
      </c>
      <c r="O213" s="60"/>
      <c r="P213" s="26"/>
      <c r="Q213" s="26">
        <f>(+Q211/+Q210)*100</f>
        <v>100</v>
      </c>
      <c r="R213" s="26"/>
      <c r="S213" s="60">
        <f>(+S211/+S210)*100</f>
        <v>100</v>
      </c>
      <c r="T213" s="60"/>
      <c r="U213" s="60"/>
      <c r="V213" s="26">
        <f>(+V211/+V210)*100</f>
        <v>100</v>
      </c>
      <c r="W213" s="26">
        <f>(+W211/+W210)*100</f>
        <v>100</v>
      </c>
      <c r="X213" s="26"/>
      <c r="Y213" s="26"/>
      <c r="Z213" s="1"/>
    </row>
    <row r="214" spans="1:26" ht="23.25">
      <c r="A214" s="1"/>
      <c r="B214" s="52"/>
      <c r="C214" s="52"/>
      <c r="D214" s="52"/>
      <c r="E214" s="52"/>
      <c r="F214" s="52"/>
      <c r="G214" s="52"/>
      <c r="H214" s="52"/>
      <c r="I214" s="53"/>
      <c r="J214" s="54"/>
      <c r="K214" s="55"/>
      <c r="L214" s="60"/>
      <c r="M214" s="26"/>
      <c r="N214" s="60"/>
      <c r="O214" s="60"/>
      <c r="P214" s="26"/>
      <c r="Q214" s="26"/>
      <c r="R214" s="26"/>
      <c r="S214" s="60"/>
      <c r="T214" s="60"/>
      <c r="U214" s="60"/>
      <c r="V214" s="26"/>
      <c r="W214" s="26"/>
      <c r="X214" s="26"/>
      <c r="Y214" s="26"/>
      <c r="Z214" s="1"/>
    </row>
    <row r="215" spans="1:26" ht="23.25">
      <c r="A215" s="1"/>
      <c r="B215" s="52"/>
      <c r="C215" s="52"/>
      <c r="D215" s="52"/>
      <c r="E215" s="52"/>
      <c r="F215" s="52"/>
      <c r="G215" s="52"/>
      <c r="H215" s="52" t="s">
        <v>90</v>
      </c>
      <c r="I215" s="53"/>
      <c r="J215" s="54" t="s">
        <v>91</v>
      </c>
      <c r="K215" s="55"/>
      <c r="L215" s="60"/>
      <c r="M215" s="26"/>
      <c r="N215" s="60"/>
      <c r="O215" s="60"/>
      <c r="P215" s="26"/>
      <c r="Q215" s="26"/>
      <c r="R215" s="26"/>
      <c r="S215" s="60"/>
      <c r="T215" s="60"/>
      <c r="U215" s="60"/>
      <c r="V215" s="26"/>
      <c r="W215" s="26"/>
      <c r="X215" s="26"/>
      <c r="Y215" s="26"/>
      <c r="Z215" s="1"/>
    </row>
    <row r="216" spans="1:26" ht="23.25">
      <c r="A216" s="1"/>
      <c r="B216" s="52"/>
      <c r="C216" s="52"/>
      <c r="D216" s="52"/>
      <c r="E216" s="52"/>
      <c r="F216" s="52"/>
      <c r="G216" s="52"/>
      <c r="H216" s="52"/>
      <c r="I216" s="53"/>
      <c r="J216" s="54" t="s">
        <v>92</v>
      </c>
      <c r="K216" s="55"/>
      <c r="L216" s="60"/>
      <c r="M216" s="26"/>
      <c r="N216" s="60"/>
      <c r="O216" s="60"/>
      <c r="P216" s="26"/>
      <c r="Q216" s="26"/>
      <c r="R216" s="26"/>
      <c r="S216" s="60"/>
      <c r="T216" s="60"/>
      <c r="U216" s="60"/>
      <c r="V216" s="26"/>
      <c r="W216" s="26"/>
      <c r="X216" s="26"/>
      <c r="Y216" s="26"/>
      <c r="Z216" s="1"/>
    </row>
    <row r="217" spans="1:26" ht="23.25">
      <c r="A217" s="1"/>
      <c r="B217" s="61"/>
      <c r="C217" s="61"/>
      <c r="D217" s="61"/>
      <c r="E217" s="61"/>
      <c r="F217" s="61"/>
      <c r="G217" s="61"/>
      <c r="H217" s="61"/>
      <c r="I217" s="53"/>
      <c r="J217" s="54" t="s">
        <v>51</v>
      </c>
      <c r="K217" s="55"/>
      <c r="L217" s="60">
        <v>22570.57</v>
      </c>
      <c r="M217" s="26">
        <v>4773.756</v>
      </c>
      <c r="N217" s="60">
        <v>12511.085</v>
      </c>
      <c r="O217" s="60"/>
      <c r="P217" s="26"/>
      <c r="Q217" s="26">
        <f>SUM(L217:P217)</f>
        <v>39855.411</v>
      </c>
      <c r="R217" s="26"/>
      <c r="S217" s="60"/>
      <c r="T217" s="60"/>
      <c r="U217" s="60"/>
      <c r="V217" s="26">
        <f>SUM(R217:U217)</f>
        <v>0</v>
      </c>
      <c r="W217" s="26">
        <f>SUM(Q217,V217)</f>
        <v>39855.411</v>
      </c>
      <c r="X217" s="26">
        <f>(+Q217/+W217)*100</f>
        <v>100</v>
      </c>
      <c r="Y217" s="26">
        <f>(+V217/+W217)*100</f>
        <v>0</v>
      </c>
      <c r="Z217" s="1"/>
    </row>
    <row r="218" spans="1:26" ht="23.25">
      <c r="A218" s="1"/>
      <c r="B218" s="61"/>
      <c r="C218" s="62"/>
      <c r="D218" s="62"/>
      <c r="E218" s="62"/>
      <c r="F218" s="62"/>
      <c r="G218" s="62"/>
      <c r="H218" s="62"/>
      <c r="I218" s="54"/>
      <c r="J218" s="54" t="s">
        <v>52</v>
      </c>
      <c r="K218" s="55"/>
      <c r="L218" s="24">
        <v>24201.87752</v>
      </c>
      <c r="M218" s="24">
        <v>807.7022</v>
      </c>
      <c r="N218" s="24">
        <v>3348.35529</v>
      </c>
      <c r="O218" s="24"/>
      <c r="P218" s="24"/>
      <c r="Q218" s="24">
        <f>SUM(L218:P218)</f>
        <v>28357.935009999997</v>
      </c>
      <c r="R218" s="24"/>
      <c r="S218" s="24">
        <v>6.7689</v>
      </c>
      <c r="T218" s="24"/>
      <c r="U218" s="24"/>
      <c r="V218" s="24">
        <f>SUM(R218:U218)</f>
        <v>6.7689</v>
      </c>
      <c r="W218" s="24">
        <f>SUM(Q218,V218)</f>
        <v>28364.703909999997</v>
      </c>
      <c r="X218" s="24">
        <f>(+Q218/+W218)*100</f>
        <v>99.97613618664423</v>
      </c>
      <c r="Y218" s="24">
        <f>(+V218/+W218)*100</f>
        <v>0.02386381335577284</v>
      </c>
      <c r="Z218" s="1"/>
    </row>
    <row r="219" spans="1:26" ht="23.25">
      <c r="A219" s="1"/>
      <c r="B219" s="61"/>
      <c r="C219" s="61"/>
      <c r="D219" s="61"/>
      <c r="E219" s="61"/>
      <c r="F219" s="61"/>
      <c r="G219" s="61"/>
      <c r="H219" s="61"/>
      <c r="I219" s="53"/>
      <c r="J219" s="54" t="s">
        <v>53</v>
      </c>
      <c r="K219" s="55"/>
      <c r="L219" s="60">
        <v>24201.87752</v>
      </c>
      <c r="M219" s="26">
        <v>807.7022</v>
      </c>
      <c r="N219" s="60">
        <v>3348.35529</v>
      </c>
      <c r="O219" s="60"/>
      <c r="P219" s="26"/>
      <c r="Q219" s="26">
        <f>SUM(L219:P219)</f>
        <v>28357.935009999997</v>
      </c>
      <c r="R219" s="26"/>
      <c r="S219" s="60">
        <v>6.7689</v>
      </c>
      <c r="T219" s="60"/>
      <c r="U219" s="60"/>
      <c r="V219" s="26">
        <f>SUM(R219:U219)</f>
        <v>6.7689</v>
      </c>
      <c r="W219" s="26">
        <f>SUM(Q219,V219)</f>
        <v>28364.703909999997</v>
      </c>
      <c r="X219" s="26">
        <f>(+Q219/+W219)*100</f>
        <v>99.97613618664423</v>
      </c>
      <c r="Y219" s="26">
        <f>(+V219/+W219)*100</f>
        <v>0.02386381335577284</v>
      </c>
      <c r="Z219" s="1"/>
    </row>
    <row r="220" spans="1:26" ht="23.25">
      <c r="A220" s="1"/>
      <c r="B220" s="61"/>
      <c r="C220" s="61"/>
      <c r="D220" s="61"/>
      <c r="E220" s="61"/>
      <c r="F220" s="61"/>
      <c r="G220" s="61"/>
      <c r="H220" s="61"/>
      <c r="I220" s="53"/>
      <c r="J220" s="54" t="s">
        <v>54</v>
      </c>
      <c r="K220" s="55"/>
      <c r="L220" s="60">
        <f>(+L219/+L217)*100</f>
        <v>107.22758672022903</v>
      </c>
      <c r="M220" s="26">
        <f>(+M219/+M217)*100</f>
        <v>16.91963728351428</v>
      </c>
      <c r="N220" s="60">
        <f>(+N219/+N217)*100</f>
        <v>26.763108795120488</v>
      </c>
      <c r="O220" s="60"/>
      <c r="P220" s="26"/>
      <c r="Q220" s="26">
        <f>(+Q219/+Q217)*100</f>
        <v>71.15203255588055</v>
      </c>
      <c r="R220" s="26"/>
      <c r="S220" s="60"/>
      <c r="T220" s="60"/>
      <c r="U220" s="60"/>
      <c r="V220" s="26"/>
      <c r="W220" s="26">
        <f>(+W219/+W217)*100</f>
        <v>71.16901619707295</v>
      </c>
      <c r="X220" s="26"/>
      <c r="Y220" s="26"/>
      <c r="Z220" s="1"/>
    </row>
    <row r="221" spans="1:26" ht="23.25">
      <c r="A221" s="1"/>
      <c r="B221" s="61"/>
      <c r="C221" s="61"/>
      <c r="D221" s="61"/>
      <c r="E221" s="61"/>
      <c r="F221" s="61"/>
      <c r="G221" s="61"/>
      <c r="H221" s="61"/>
      <c r="I221" s="53"/>
      <c r="J221" s="54" t="s">
        <v>55</v>
      </c>
      <c r="K221" s="55"/>
      <c r="L221" s="60">
        <f>(+L219/+L218)*100</f>
        <v>100</v>
      </c>
      <c r="M221" s="26">
        <f>(+M219/+M218)*100</f>
        <v>100</v>
      </c>
      <c r="N221" s="60">
        <f>(+N219/+N218)*100</f>
        <v>100</v>
      </c>
      <c r="O221" s="60"/>
      <c r="P221" s="26"/>
      <c r="Q221" s="26">
        <f>(+Q219/+Q218)*100</f>
        <v>100</v>
      </c>
      <c r="R221" s="26"/>
      <c r="S221" s="60">
        <f>(+S219/+S218)*100</f>
        <v>100</v>
      </c>
      <c r="T221" s="60"/>
      <c r="U221" s="60"/>
      <c r="V221" s="26">
        <f>(+V219/+V218)*100</f>
        <v>100</v>
      </c>
      <c r="W221" s="26">
        <f>(+W219/+W218)*100</f>
        <v>100</v>
      </c>
      <c r="X221" s="26"/>
      <c r="Y221" s="26"/>
      <c r="Z221" s="1"/>
    </row>
    <row r="222" spans="1:26" ht="23.25">
      <c r="A222" s="1"/>
      <c r="B222" s="61"/>
      <c r="C222" s="61"/>
      <c r="D222" s="61"/>
      <c r="E222" s="61"/>
      <c r="F222" s="61"/>
      <c r="G222" s="61"/>
      <c r="H222" s="61"/>
      <c r="I222" s="53"/>
      <c r="J222" s="54"/>
      <c r="K222" s="55"/>
      <c r="L222" s="60"/>
      <c r="M222" s="26"/>
      <c r="N222" s="60"/>
      <c r="O222" s="60"/>
      <c r="P222" s="26"/>
      <c r="Q222" s="26"/>
      <c r="R222" s="26"/>
      <c r="S222" s="60"/>
      <c r="T222" s="60"/>
      <c r="U222" s="60"/>
      <c r="V222" s="26"/>
      <c r="W222" s="26"/>
      <c r="X222" s="26"/>
      <c r="Y222" s="26"/>
      <c r="Z222" s="1"/>
    </row>
    <row r="223" spans="1:26" ht="23.25">
      <c r="A223" s="1"/>
      <c r="B223" s="61"/>
      <c r="C223" s="61"/>
      <c r="D223" s="61"/>
      <c r="E223" s="61"/>
      <c r="F223" s="61" t="s">
        <v>93</v>
      </c>
      <c r="G223" s="61"/>
      <c r="H223" s="61"/>
      <c r="I223" s="53"/>
      <c r="J223" s="54" t="s">
        <v>94</v>
      </c>
      <c r="K223" s="55"/>
      <c r="L223" s="60"/>
      <c r="M223" s="26"/>
      <c r="N223" s="60"/>
      <c r="O223" s="60"/>
      <c r="P223" s="26"/>
      <c r="Q223" s="26"/>
      <c r="R223" s="26"/>
      <c r="S223" s="60"/>
      <c r="T223" s="60"/>
      <c r="U223" s="60"/>
      <c r="V223" s="26"/>
      <c r="W223" s="26"/>
      <c r="X223" s="26"/>
      <c r="Y223" s="26"/>
      <c r="Z223" s="1"/>
    </row>
    <row r="224" spans="1:26" ht="23.25">
      <c r="A224" s="1"/>
      <c r="B224" s="61"/>
      <c r="C224" s="61"/>
      <c r="D224" s="61"/>
      <c r="E224" s="61"/>
      <c r="F224" s="61"/>
      <c r="G224" s="61"/>
      <c r="H224" s="61"/>
      <c r="I224" s="53"/>
      <c r="J224" s="54" t="s">
        <v>95</v>
      </c>
      <c r="K224" s="55"/>
      <c r="L224" s="60"/>
      <c r="M224" s="26"/>
      <c r="N224" s="60"/>
      <c r="O224" s="60"/>
      <c r="P224" s="26"/>
      <c r="Q224" s="26"/>
      <c r="R224" s="26"/>
      <c r="S224" s="60"/>
      <c r="T224" s="60"/>
      <c r="U224" s="60"/>
      <c r="V224" s="26"/>
      <c r="W224" s="26"/>
      <c r="X224" s="26"/>
      <c r="Y224" s="26"/>
      <c r="Z224" s="1"/>
    </row>
    <row r="225" spans="1:26" ht="23.25">
      <c r="A225" s="1"/>
      <c r="B225" s="70"/>
      <c r="C225" s="70"/>
      <c r="D225" s="70"/>
      <c r="E225" s="70"/>
      <c r="F225" s="70"/>
      <c r="G225" s="70"/>
      <c r="H225" s="70"/>
      <c r="I225" s="64"/>
      <c r="J225" s="65"/>
      <c r="K225" s="66"/>
      <c r="L225" s="67"/>
      <c r="M225" s="68"/>
      <c r="N225" s="67"/>
      <c r="O225" s="67"/>
      <c r="P225" s="68"/>
      <c r="Q225" s="68"/>
      <c r="R225" s="68"/>
      <c r="S225" s="67"/>
      <c r="T225" s="67"/>
      <c r="U225" s="67"/>
      <c r="V225" s="68"/>
      <c r="W225" s="68"/>
      <c r="X225" s="68"/>
      <c r="Y225" s="68"/>
      <c r="Z225" s="1"/>
    </row>
    <row r="226" spans="1:26" ht="23.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3.25">
      <c r="A227" s="1"/>
      <c r="B227" s="1"/>
      <c r="C227" s="1"/>
      <c r="D227" s="1"/>
      <c r="E227" s="1"/>
      <c r="F227" s="1"/>
      <c r="G227" s="1"/>
      <c r="H227" s="1"/>
      <c r="I227" s="1"/>
      <c r="J227" s="1"/>
      <c r="K227" s="1"/>
      <c r="L227" s="1"/>
      <c r="M227" s="1"/>
      <c r="N227" s="1"/>
      <c r="O227" s="1"/>
      <c r="P227" s="1"/>
      <c r="Q227" s="1"/>
      <c r="R227" s="1"/>
      <c r="S227" s="1"/>
      <c r="T227" s="1"/>
      <c r="U227" s="1"/>
      <c r="V227" s="5"/>
      <c r="W227" s="5"/>
      <c r="X227" s="5"/>
      <c r="Y227" s="5" t="s">
        <v>110</v>
      </c>
      <c r="Z227" s="1"/>
    </row>
    <row r="228" spans="1:26" ht="23.25">
      <c r="A228" s="1"/>
      <c r="B228" s="9" t="s">
        <v>3</v>
      </c>
      <c r="C228" s="10"/>
      <c r="D228" s="10"/>
      <c r="E228" s="10"/>
      <c r="F228" s="10"/>
      <c r="G228" s="10"/>
      <c r="H228" s="11"/>
      <c r="I228" s="12"/>
      <c r="J228" s="13"/>
      <c r="K228" s="14"/>
      <c r="L228" s="15" t="s">
        <v>4</v>
      </c>
      <c r="M228" s="15"/>
      <c r="N228" s="15"/>
      <c r="O228" s="15"/>
      <c r="P228" s="15"/>
      <c r="Q228" s="15"/>
      <c r="R228" s="16" t="s">
        <v>5</v>
      </c>
      <c r="S228" s="15"/>
      <c r="T228" s="15"/>
      <c r="U228" s="15"/>
      <c r="V228" s="17"/>
      <c r="W228" s="15" t="s">
        <v>6</v>
      </c>
      <c r="X228" s="15"/>
      <c r="Y228" s="18"/>
      <c r="Z228" s="1"/>
    </row>
    <row r="229" spans="1:26" ht="23.25">
      <c r="A229" s="1"/>
      <c r="B229" s="19" t="s">
        <v>7</v>
      </c>
      <c r="C229" s="20"/>
      <c r="D229" s="20"/>
      <c r="E229" s="20"/>
      <c r="F229" s="20"/>
      <c r="G229" s="20"/>
      <c r="H229" s="21"/>
      <c r="I229" s="22"/>
      <c r="J229" s="23"/>
      <c r="K229" s="24"/>
      <c r="L229" s="25"/>
      <c r="M229" s="26"/>
      <c r="N229" s="27"/>
      <c r="O229" s="28" t="s">
        <v>8</v>
      </c>
      <c r="P229" s="29"/>
      <c r="Q229" s="30"/>
      <c r="R229" s="31" t="s">
        <v>8</v>
      </c>
      <c r="S229" s="32" t="s">
        <v>9</v>
      </c>
      <c r="T229" s="25"/>
      <c r="U229" s="33" t="s">
        <v>10</v>
      </c>
      <c r="V229" s="30"/>
      <c r="W229" s="30"/>
      <c r="X229" s="34" t="s">
        <v>11</v>
      </c>
      <c r="Y229" s="35"/>
      <c r="Z229" s="1"/>
    </row>
    <row r="230" spans="1:26" ht="23.25">
      <c r="A230" s="1"/>
      <c r="B230" s="36"/>
      <c r="C230" s="37"/>
      <c r="D230" s="37"/>
      <c r="E230" s="37"/>
      <c r="F230" s="38"/>
      <c r="G230" s="37"/>
      <c r="H230" s="36"/>
      <c r="I230" s="22"/>
      <c r="J230" s="2" t="s">
        <v>12</v>
      </c>
      <c r="K230" s="24"/>
      <c r="L230" s="39" t="s">
        <v>13</v>
      </c>
      <c r="M230" s="40" t="s">
        <v>14</v>
      </c>
      <c r="N230" s="32" t="s">
        <v>13</v>
      </c>
      <c r="O230" s="39" t="s">
        <v>15</v>
      </c>
      <c r="P230" s="29" t="s">
        <v>16</v>
      </c>
      <c r="Q230" s="26"/>
      <c r="R230" s="41" t="s">
        <v>15</v>
      </c>
      <c r="S230" s="40" t="s">
        <v>17</v>
      </c>
      <c r="T230" s="39" t="s">
        <v>18</v>
      </c>
      <c r="U230" s="33" t="s">
        <v>19</v>
      </c>
      <c r="V230" s="30"/>
      <c r="W230" s="30"/>
      <c r="X230" s="30"/>
      <c r="Y230" s="40"/>
      <c r="Z230" s="1"/>
    </row>
    <row r="231" spans="1:26" ht="23.25">
      <c r="A231" s="1"/>
      <c r="B231" s="36" t="s">
        <v>20</v>
      </c>
      <c r="C231" s="36" t="s">
        <v>21</v>
      </c>
      <c r="D231" s="36" t="s">
        <v>22</v>
      </c>
      <c r="E231" s="36" t="s">
        <v>23</v>
      </c>
      <c r="F231" s="36" t="s">
        <v>24</v>
      </c>
      <c r="G231" s="36" t="s">
        <v>25</v>
      </c>
      <c r="H231" s="36" t="s">
        <v>26</v>
      </c>
      <c r="I231" s="22"/>
      <c r="J231" s="42"/>
      <c r="K231" s="24"/>
      <c r="L231" s="39" t="s">
        <v>27</v>
      </c>
      <c r="M231" s="40" t="s">
        <v>28</v>
      </c>
      <c r="N231" s="32" t="s">
        <v>29</v>
      </c>
      <c r="O231" s="39" t="s">
        <v>30</v>
      </c>
      <c r="P231" s="29" t="s">
        <v>31</v>
      </c>
      <c r="Q231" s="40" t="s">
        <v>32</v>
      </c>
      <c r="R231" s="41" t="s">
        <v>30</v>
      </c>
      <c r="S231" s="40" t="s">
        <v>33</v>
      </c>
      <c r="T231" s="39" t="s">
        <v>34</v>
      </c>
      <c r="U231" s="33" t="s">
        <v>35</v>
      </c>
      <c r="V231" s="29" t="s">
        <v>32</v>
      </c>
      <c r="W231" s="29" t="s">
        <v>36</v>
      </c>
      <c r="X231" s="29" t="s">
        <v>37</v>
      </c>
      <c r="Y231" s="40" t="s">
        <v>38</v>
      </c>
      <c r="Z231" s="1"/>
    </row>
    <row r="232" spans="1:26" ht="23.25">
      <c r="A232" s="1"/>
      <c r="B232" s="43"/>
      <c r="C232" s="43"/>
      <c r="D232" s="43"/>
      <c r="E232" s="43"/>
      <c r="F232" s="43"/>
      <c r="G232" s="43"/>
      <c r="H232" s="43"/>
      <c r="I232" s="44"/>
      <c r="J232" s="45"/>
      <c r="K232" s="46"/>
      <c r="L232" s="47"/>
      <c r="M232" s="48"/>
      <c r="N232" s="49"/>
      <c r="O232" s="47"/>
      <c r="P232" s="50"/>
      <c r="Q232" s="50"/>
      <c r="R232" s="48"/>
      <c r="S232" s="48"/>
      <c r="T232" s="47"/>
      <c r="U232" s="51"/>
      <c r="V232" s="50"/>
      <c r="W232" s="50"/>
      <c r="X232" s="50"/>
      <c r="Y232" s="48"/>
      <c r="Z232" s="1"/>
    </row>
    <row r="233" spans="1:26" ht="23.25">
      <c r="A233" s="1"/>
      <c r="B233" s="52" t="s">
        <v>48</v>
      </c>
      <c r="C233" s="52"/>
      <c r="D233" s="52"/>
      <c r="E233" s="52" t="s">
        <v>56</v>
      </c>
      <c r="F233" s="52" t="s">
        <v>93</v>
      </c>
      <c r="G233" s="52"/>
      <c r="H233" s="52"/>
      <c r="I233" s="53"/>
      <c r="J233" s="54" t="s">
        <v>51</v>
      </c>
      <c r="K233" s="55"/>
      <c r="L233" s="25">
        <f aca="true" t="shared" si="17" ref="L233:N235">+L241</f>
        <v>1008041.4439999999</v>
      </c>
      <c r="M233" s="26">
        <f t="shared" si="17"/>
        <v>58652.138999999996</v>
      </c>
      <c r="N233" s="27">
        <f t="shared" si="17"/>
        <v>166916.74</v>
      </c>
      <c r="O233" s="56"/>
      <c r="P233" s="30">
        <f>+P241</f>
        <v>22884.024</v>
      </c>
      <c r="Q233" s="30">
        <f>SUM(L233:P233)</f>
        <v>1256494.3469999998</v>
      </c>
      <c r="R233" s="26"/>
      <c r="S233" s="27">
        <f aca="true" t="shared" si="18" ref="S233:T235">+S241</f>
        <v>81569.801</v>
      </c>
      <c r="T233" s="25">
        <f t="shared" si="18"/>
        <v>15147</v>
      </c>
      <c r="U233" s="57"/>
      <c r="V233" s="30">
        <f>SUM(R233:U233)</f>
        <v>96716.801</v>
      </c>
      <c r="W233" s="30">
        <f>SUM(Q233,V233)</f>
        <v>1353211.1479999998</v>
      </c>
      <c r="X233" s="30">
        <f>(+Q233/+W233)*100</f>
        <v>92.8527930661121</v>
      </c>
      <c r="Y233" s="26">
        <f>(+V233/+W233)*100</f>
        <v>7.147206933887898</v>
      </c>
      <c r="Z233" s="1"/>
    </row>
    <row r="234" spans="1:26" ht="23.25">
      <c r="A234" s="1"/>
      <c r="B234" s="52"/>
      <c r="C234" s="52"/>
      <c r="D234" s="52"/>
      <c r="E234" s="52"/>
      <c r="F234" s="52"/>
      <c r="G234" s="52"/>
      <c r="H234" s="52"/>
      <c r="I234" s="53"/>
      <c r="J234" s="58" t="s">
        <v>52</v>
      </c>
      <c r="K234" s="59"/>
      <c r="L234" s="60">
        <f t="shared" si="17"/>
        <v>1003762.9584300001</v>
      </c>
      <c r="M234" s="60">
        <f t="shared" si="17"/>
        <v>110489.92433000001</v>
      </c>
      <c r="N234" s="60">
        <f t="shared" si="17"/>
        <v>184334.16900999998</v>
      </c>
      <c r="O234" s="60"/>
      <c r="P234" s="60">
        <f>+P242</f>
        <v>21655.87899</v>
      </c>
      <c r="Q234" s="60">
        <f>SUM(L234:P234)</f>
        <v>1320242.9307600004</v>
      </c>
      <c r="R234" s="60"/>
      <c r="S234" s="60">
        <f t="shared" si="18"/>
        <v>129797.22782</v>
      </c>
      <c r="T234" s="60">
        <f t="shared" si="18"/>
        <v>31.05</v>
      </c>
      <c r="U234" s="69"/>
      <c r="V234" s="26">
        <f>SUM(R234:U234)</f>
        <v>129828.27782</v>
      </c>
      <c r="W234" s="26">
        <f>SUM(Q234,V234)</f>
        <v>1450071.2085800003</v>
      </c>
      <c r="X234" s="26">
        <f>(+Q234/+W234)*100</f>
        <v>91.04676535525894</v>
      </c>
      <c r="Y234" s="26">
        <f>(+V234/+W234)*100</f>
        <v>8.95323464474106</v>
      </c>
      <c r="Z234" s="1"/>
    </row>
    <row r="235" spans="1:26" ht="23.25">
      <c r="A235" s="1"/>
      <c r="B235" s="52"/>
      <c r="C235" s="52"/>
      <c r="D235" s="52"/>
      <c r="E235" s="52"/>
      <c r="F235" s="52"/>
      <c r="G235" s="52"/>
      <c r="H235" s="52"/>
      <c r="I235" s="53"/>
      <c r="J235" s="58" t="s">
        <v>53</v>
      </c>
      <c r="K235" s="59"/>
      <c r="L235" s="60">
        <f t="shared" si="17"/>
        <v>1003762.9584300001</v>
      </c>
      <c r="M235" s="60">
        <f t="shared" si="17"/>
        <v>110489.92433000001</v>
      </c>
      <c r="N235" s="60">
        <f t="shared" si="17"/>
        <v>184334.16900999998</v>
      </c>
      <c r="O235" s="60"/>
      <c r="P235" s="60">
        <f>+P243</f>
        <v>21655.87899</v>
      </c>
      <c r="Q235" s="60">
        <f>SUM(L235:P235)</f>
        <v>1320242.9307600004</v>
      </c>
      <c r="R235" s="60"/>
      <c r="S235" s="60">
        <f t="shared" si="18"/>
        <v>129797.22782</v>
      </c>
      <c r="T235" s="60">
        <f t="shared" si="18"/>
        <v>31.05</v>
      </c>
      <c r="U235" s="60"/>
      <c r="V235" s="26">
        <f>SUM(R235:U235)</f>
        <v>129828.27782</v>
      </c>
      <c r="W235" s="26">
        <f>SUM(Q235,V235)</f>
        <v>1450071.2085800003</v>
      </c>
      <c r="X235" s="26">
        <f>(+Q235/+W235)*100</f>
        <v>91.04676535525894</v>
      </c>
      <c r="Y235" s="26">
        <f>(+V235/+W235)*100</f>
        <v>8.95323464474106</v>
      </c>
      <c r="Z235" s="1"/>
    </row>
    <row r="236" spans="1:26" ht="23.25">
      <c r="A236" s="1"/>
      <c r="B236" s="52"/>
      <c r="C236" s="52"/>
      <c r="D236" s="52"/>
      <c r="E236" s="52"/>
      <c r="F236" s="52"/>
      <c r="G236" s="52"/>
      <c r="H236" s="52"/>
      <c r="I236" s="53"/>
      <c r="J236" s="54" t="s">
        <v>54</v>
      </c>
      <c r="K236" s="55"/>
      <c r="L236" s="60">
        <f>(+L235/+L233)*100</f>
        <v>99.57556451716684</v>
      </c>
      <c r="M236" s="60">
        <f>(+M235/+M233)*100</f>
        <v>188.38174739032112</v>
      </c>
      <c r="N236" s="60">
        <f>(+N235/+N233)*100</f>
        <v>110.43480061376707</v>
      </c>
      <c r="O236" s="60"/>
      <c r="P236" s="60">
        <f>(+P235/+P233)*100</f>
        <v>94.63317723316493</v>
      </c>
      <c r="Q236" s="26">
        <f>(+Q235/+Q233)*100</f>
        <v>105.07352730334254</v>
      </c>
      <c r="R236" s="60"/>
      <c r="S236" s="60">
        <f>(+S235/+S233)*100</f>
        <v>159.12411974622813</v>
      </c>
      <c r="T236" s="60">
        <f>(+T235/+T233)*100</f>
        <v>0.20499108734402852</v>
      </c>
      <c r="U236" s="60"/>
      <c r="V236" s="26">
        <f>(+V235/+V233)*100</f>
        <v>134.23549629190072</v>
      </c>
      <c r="W236" s="26">
        <f>(+W235/+W233)*100</f>
        <v>107.15779357295101</v>
      </c>
      <c r="X236" s="26"/>
      <c r="Y236" s="26"/>
      <c r="Z236" s="1"/>
    </row>
    <row r="237" spans="1:26" ht="23.25">
      <c r="A237" s="1"/>
      <c r="B237" s="52"/>
      <c r="C237" s="52"/>
      <c r="D237" s="52"/>
      <c r="E237" s="52"/>
      <c r="F237" s="52"/>
      <c r="G237" s="52"/>
      <c r="H237" s="52"/>
      <c r="I237" s="53"/>
      <c r="J237" s="54" t="s">
        <v>55</v>
      </c>
      <c r="K237" s="55"/>
      <c r="L237" s="60">
        <f>(+L235/+L234)*100</f>
        <v>100</v>
      </c>
      <c r="M237" s="26">
        <f>(+M235/+M234)*100</f>
        <v>100</v>
      </c>
      <c r="N237" s="60">
        <f>(+N235/+N234)*100</f>
        <v>100</v>
      </c>
      <c r="O237" s="60"/>
      <c r="P237" s="26">
        <f>(+P235/+P234)*100</f>
        <v>100</v>
      </c>
      <c r="Q237" s="26">
        <f>(+Q235/+Q234)*100</f>
        <v>100</v>
      </c>
      <c r="R237" s="26"/>
      <c r="S237" s="60">
        <f>(+S235/+S234)*100</f>
        <v>100</v>
      </c>
      <c r="T237" s="60">
        <f>(+T235/+T234)*100</f>
        <v>100</v>
      </c>
      <c r="U237" s="60"/>
      <c r="V237" s="26">
        <f>(+V235/+V234)*100</f>
        <v>100</v>
      </c>
      <c r="W237" s="26">
        <f>(+W235/+W234)*100</f>
        <v>100</v>
      </c>
      <c r="X237" s="26"/>
      <c r="Y237" s="26"/>
      <c r="Z237" s="1"/>
    </row>
    <row r="238" spans="1:26" ht="23.25">
      <c r="A238" s="1"/>
      <c r="B238" s="52"/>
      <c r="C238" s="52"/>
      <c r="D238" s="52"/>
      <c r="E238" s="52"/>
      <c r="F238" s="52"/>
      <c r="G238" s="52"/>
      <c r="H238" s="52"/>
      <c r="I238" s="53"/>
      <c r="J238" s="54"/>
      <c r="K238" s="55"/>
      <c r="L238" s="60"/>
      <c r="M238" s="26"/>
      <c r="N238" s="60"/>
      <c r="O238" s="60"/>
      <c r="P238" s="26"/>
      <c r="Q238" s="26"/>
      <c r="R238" s="26"/>
      <c r="S238" s="60"/>
      <c r="T238" s="60"/>
      <c r="U238" s="60"/>
      <c r="V238" s="26"/>
      <c r="W238" s="26"/>
      <c r="X238" s="26"/>
      <c r="Y238" s="26"/>
      <c r="Z238" s="1"/>
    </row>
    <row r="239" spans="1:26" ht="23.25">
      <c r="A239" s="1"/>
      <c r="B239" s="52"/>
      <c r="C239" s="52"/>
      <c r="D239" s="52"/>
      <c r="E239" s="52"/>
      <c r="F239" s="52"/>
      <c r="G239" s="52" t="s">
        <v>61</v>
      </c>
      <c r="H239" s="52"/>
      <c r="I239" s="53"/>
      <c r="J239" s="54" t="s">
        <v>62</v>
      </c>
      <c r="K239" s="55"/>
      <c r="L239" s="60"/>
      <c r="M239" s="26"/>
      <c r="N239" s="60"/>
      <c r="O239" s="60"/>
      <c r="P239" s="26"/>
      <c r="Q239" s="26"/>
      <c r="R239" s="26"/>
      <c r="S239" s="60"/>
      <c r="T239" s="60"/>
      <c r="U239" s="60"/>
      <c r="V239" s="26"/>
      <c r="W239" s="26"/>
      <c r="X239" s="26"/>
      <c r="Y239" s="26"/>
      <c r="Z239" s="1"/>
    </row>
    <row r="240" spans="1:26" ht="23.25">
      <c r="A240" s="1"/>
      <c r="B240" s="52"/>
      <c r="C240" s="52"/>
      <c r="D240" s="52"/>
      <c r="E240" s="52"/>
      <c r="F240" s="52"/>
      <c r="G240" s="52"/>
      <c r="H240" s="52"/>
      <c r="I240" s="53"/>
      <c r="J240" s="54" t="s">
        <v>63</v>
      </c>
      <c r="K240" s="55"/>
      <c r="L240" s="60"/>
      <c r="M240" s="26"/>
      <c r="N240" s="60"/>
      <c r="O240" s="60"/>
      <c r="P240" s="26"/>
      <c r="Q240" s="26"/>
      <c r="R240" s="26"/>
      <c r="S240" s="60"/>
      <c r="T240" s="60"/>
      <c r="U240" s="60"/>
      <c r="V240" s="26"/>
      <c r="W240" s="26"/>
      <c r="X240" s="26"/>
      <c r="Y240" s="26"/>
      <c r="Z240" s="1"/>
    </row>
    <row r="241" spans="1:26" ht="23.25">
      <c r="A241" s="1"/>
      <c r="B241" s="52"/>
      <c r="C241" s="52"/>
      <c r="D241" s="52"/>
      <c r="E241" s="52"/>
      <c r="F241" s="52"/>
      <c r="G241" s="52"/>
      <c r="H241" s="52"/>
      <c r="I241" s="53"/>
      <c r="J241" s="54" t="s">
        <v>51</v>
      </c>
      <c r="K241" s="55"/>
      <c r="L241" s="60">
        <f aca="true" t="shared" si="19" ref="L241:N243">+L249+L256+L263</f>
        <v>1008041.4439999999</v>
      </c>
      <c r="M241" s="26">
        <f t="shared" si="19"/>
        <v>58652.138999999996</v>
      </c>
      <c r="N241" s="60">
        <f t="shared" si="19"/>
        <v>166916.74</v>
      </c>
      <c r="O241" s="60"/>
      <c r="P241" s="26">
        <f>+P249+P256+P263</f>
        <v>22884.024</v>
      </c>
      <c r="Q241" s="26">
        <f>SUM(L241:P241)</f>
        <v>1256494.3469999998</v>
      </c>
      <c r="R241" s="26"/>
      <c r="S241" s="60">
        <f aca="true" t="shared" si="20" ref="S241:T243">+S249+S256+S263</f>
        <v>81569.801</v>
      </c>
      <c r="T241" s="60">
        <f t="shared" si="20"/>
        <v>15147</v>
      </c>
      <c r="U241" s="60"/>
      <c r="V241" s="26">
        <f>SUM(R241:U241)</f>
        <v>96716.801</v>
      </c>
      <c r="W241" s="26">
        <f>SUM(Q241,V241)</f>
        <v>1353211.1479999998</v>
      </c>
      <c r="X241" s="26">
        <f>(+Q241/+W241)*100</f>
        <v>92.8527930661121</v>
      </c>
      <c r="Y241" s="26">
        <f>(+V241/+W241)*100</f>
        <v>7.147206933887898</v>
      </c>
      <c r="Z241" s="1"/>
    </row>
    <row r="242" spans="1:26" ht="23.25">
      <c r="A242" s="1"/>
      <c r="B242" s="52"/>
      <c r="C242" s="52"/>
      <c r="D242" s="52"/>
      <c r="E242" s="52"/>
      <c r="F242" s="52"/>
      <c r="G242" s="52"/>
      <c r="H242" s="52"/>
      <c r="I242" s="53"/>
      <c r="J242" s="54" t="s">
        <v>52</v>
      </c>
      <c r="K242" s="55"/>
      <c r="L242" s="60">
        <f t="shared" si="19"/>
        <v>1003762.9584300001</v>
      </c>
      <c r="M242" s="26">
        <f t="shared" si="19"/>
        <v>110489.92433000001</v>
      </c>
      <c r="N242" s="60">
        <f t="shared" si="19"/>
        <v>184334.16900999998</v>
      </c>
      <c r="O242" s="60"/>
      <c r="P242" s="26">
        <f>+P250+P257+P264</f>
        <v>21655.87899</v>
      </c>
      <c r="Q242" s="26">
        <f>SUM(L242:P242)</f>
        <v>1320242.9307600004</v>
      </c>
      <c r="R242" s="26"/>
      <c r="S242" s="60">
        <f t="shared" si="20"/>
        <v>129797.22782</v>
      </c>
      <c r="T242" s="60">
        <f t="shared" si="20"/>
        <v>31.05</v>
      </c>
      <c r="U242" s="60"/>
      <c r="V242" s="26">
        <f>SUM(R242:U242)</f>
        <v>129828.27782</v>
      </c>
      <c r="W242" s="26">
        <f>SUM(Q242,V242)</f>
        <v>1450071.2085800003</v>
      </c>
      <c r="X242" s="26">
        <f>(+Q242/+W242)*100</f>
        <v>91.04676535525894</v>
      </c>
      <c r="Y242" s="26">
        <f>(+V242/+W242)*100</f>
        <v>8.95323464474106</v>
      </c>
      <c r="Z242" s="1"/>
    </row>
    <row r="243" spans="1:26" ht="23.25">
      <c r="A243" s="1"/>
      <c r="B243" s="52"/>
      <c r="C243" s="52"/>
      <c r="D243" s="52"/>
      <c r="E243" s="52"/>
      <c r="F243" s="52"/>
      <c r="G243" s="52"/>
      <c r="H243" s="52"/>
      <c r="I243" s="53"/>
      <c r="J243" s="54" t="s">
        <v>53</v>
      </c>
      <c r="K243" s="55"/>
      <c r="L243" s="60">
        <f t="shared" si="19"/>
        <v>1003762.9584300001</v>
      </c>
      <c r="M243" s="26">
        <f t="shared" si="19"/>
        <v>110489.92433000001</v>
      </c>
      <c r="N243" s="60">
        <f t="shared" si="19"/>
        <v>184334.16900999998</v>
      </c>
      <c r="O243" s="60"/>
      <c r="P243" s="26">
        <f>+P251+P258+P265</f>
        <v>21655.87899</v>
      </c>
      <c r="Q243" s="26">
        <f>SUM(L243:P243)</f>
        <v>1320242.9307600004</v>
      </c>
      <c r="R243" s="26"/>
      <c r="S243" s="60">
        <f t="shared" si="20"/>
        <v>129797.22782</v>
      </c>
      <c r="T243" s="60">
        <f t="shared" si="20"/>
        <v>31.05</v>
      </c>
      <c r="U243" s="60"/>
      <c r="V243" s="26">
        <f>SUM(R243:U243)</f>
        <v>129828.27782</v>
      </c>
      <c r="W243" s="26">
        <f>SUM(Q243,V243)</f>
        <v>1450071.2085800003</v>
      </c>
      <c r="X243" s="26">
        <f>(+Q243/+W243)*100</f>
        <v>91.04676535525894</v>
      </c>
      <c r="Y243" s="26">
        <f>(+V243/+W243)*100</f>
        <v>8.95323464474106</v>
      </c>
      <c r="Z243" s="1"/>
    </row>
    <row r="244" spans="1:26" ht="23.25">
      <c r="A244" s="1"/>
      <c r="B244" s="52"/>
      <c r="C244" s="52"/>
      <c r="D244" s="52"/>
      <c r="E244" s="52"/>
      <c r="F244" s="52"/>
      <c r="G244" s="52"/>
      <c r="H244" s="52"/>
      <c r="I244" s="53"/>
      <c r="J244" s="54" t="s">
        <v>54</v>
      </c>
      <c r="K244" s="55"/>
      <c r="L244" s="60">
        <f>(+L243/+L241)*100</f>
        <v>99.57556451716684</v>
      </c>
      <c r="M244" s="26">
        <f>(+M243/+M241)*100</f>
        <v>188.38174739032112</v>
      </c>
      <c r="N244" s="60">
        <f>(+N243/+N241)*100</f>
        <v>110.43480061376707</v>
      </c>
      <c r="O244" s="60"/>
      <c r="P244" s="26">
        <f>(+P243/+P241)*100</f>
        <v>94.63317723316493</v>
      </c>
      <c r="Q244" s="26">
        <f>(+Q243/+Q241)*100</f>
        <v>105.07352730334254</v>
      </c>
      <c r="R244" s="26"/>
      <c r="S244" s="60">
        <f>(+S243/+S241)*100</f>
        <v>159.12411974622813</v>
      </c>
      <c r="T244" s="60">
        <f>(+T243/+T241)*100</f>
        <v>0.20499108734402852</v>
      </c>
      <c r="U244" s="60"/>
      <c r="V244" s="26">
        <f>(+V243/+V241)*100</f>
        <v>134.23549629190072</v>
      </c>
      <c r="W244" s="26">
        <f>(+W243/+W241)*100</f>
        <v>107.15779357295101</v>
      </c>
      <c r="X244" s="26"/>
      <c r="Y244" s="26"/>
      <c r="Z244" s="1"/>
    </row>
    <row r="245" spans="1:26" ht="23.25">
      <c r="A245" s="1"/>
      <c r="B245" s="52"/>
      <c r="C245" s="52"/>
      <c r="D245" s="52"/>
      <c r="E245" s="52"/>
      <c r="F245" s="52"/>
      <c r="G245" s="52"/>
      <c r="H245" s="52"/>
      <c r="I245" s="53"/>
      <c r="J245" s="54" t="s">
        <v>55</v>
      </c>
      <c r="K245" s="55"/>
      <c r="L245" s="60">
        <f>(+L243/+L242)*100</f>
        <v>100</v>
      </c>
      <c r="M245" s="26">
        <f>(+M243/+M242)*100</f>
        <v>100</v>
      </c>
      <c r="N245" s="60">
        <f>(+N243/+N242)*100</f>
        <v>100</v>
      </c>
      <c r="O245" s="60"/>
      <c r="P245" s="26">
        <f>(+P243/+P242)*100</f>
        <v>100</v>
      </c>
      <c r="Q245" s="26">
        <f>(+Q243/+Q242)*100</f>
        <v>100</v>
      </c>
      <c r="R245" s="26"/>
      <c r="S245" s="60">
        <f>(+S243/+S242)*100</f>
        <v>100</v>
      </c>
      <c r="T245" s="60">
        <f>(+T243/+T242)*100</f>
        <v>100</v>
      </c>
      <c r="U245" s="60"/>
      <c r="V245" s="26">
        <f>(+V243/+V242)*100</f>
        <v>100</v>
      </c>
      <c r="W245" s="26">
        <f>(+W243/+W242)*100</f>
        <v>100</v>
      </c>
      <c r="X245" s="26"/>
      <c r="Y245" s="26"/>
      <c r="Z245" s="1"/>
    </row>
    <row r="246" spans="1:26" ht="23.25">
      <c r="A246" s="1"/>
      <c r="B246" s="52"/>
      <c r="C246" s="52"/>
      <c r="D246" s="52"/>
      <c r="E246" s="52"/>
      <c r="F246" s="52"/>
      <c r="G246" s="52"/>
      <c r="H246" s="52"/>
      <c r="I246" s="53"/>
      <c r="J246" s="54"/>
      <c r="K246" s="55"/>
      <c r="L246" s="60"/>
      <c r="M246" s="26"/>
      <c r="N246" s="60"/>
      <c r="O246" s="60"/>
      <c r="P246" s="26"/>
      <c r="Q246" s="26"/>
      <c r="R246" s="26"/>
      <c r="S246" s="60"/>
      <c r="T246" s="60"/>
      <c r="U246" s="60"/>
      <c r="V246" s="26"/>
      <c r="W246" s="26"/>
      <c r="X246" s="26"/>
      <c r="Y246" s="26"/>
      <c r="Z246" s="1"/>
    </row>
    <row r="247" spans="1:26" ht="23.25">
      <c r="A247" s="1"/>
      <c r="B247" s="52"/>
      <c r="C247" s="52"/>
      <c r="D247" s="52"/>
      <c r="E247" s="52"/>
      <c r="F247" s="52"/>
      <c r="G247" s="52"/>
      <c r="H247" s="52" t="s">
        <v>96</v>
      </c>
      <c r="I247" s="53"/>
      <c r="J247" s="54" t="s">
        <v>97</v>
      </c>
      <c r="K247" s="55"/>
      <c r="L247" s="60"/>
      <c r="M247" s="26"/>
      <c r="N247" s="60"/>
      <c r="O247" s="60"/>
      <c r="P247" s="26"/>
      <c r="Q247" s="26"/>
      <c r="R247" s="26"/>
      <c r="S247" s="60"/>
      <c r="T247" s="60"/>
      <c r="U247" s="60"/>
      <c r="V247" s="26"/>
      <c r="W247" s="26"/>
      <c r="X247" s="26"/>
      <c r="Y247" s="26"/>
      <c r="Z247" s="1"/>
    </row>
    <row r="248" spans="1:26" ht="23.25">
      <c r="A248" s="1"/>
      <c r="B248" s="61"/>
      <c r="C248" s="62"/>
      <c r="D248" s="62"/>
      <c r="E248" s="62"/>
      <c r="F248" s="62"/>
      <c r="G248" s="62"/>
      <c r="H248" s="62"/>
      <c r="I248" s="54"/>
      <c r="J248" s="54" t="s">
        <v>98</v>
      </c>
      <c r="K248" s="55"/>
      <c r="L248" s="24"/>
      <c r="M248" s="24"/>
      <c r="N248" s="24"/>
      <c r="O248" s="24"/>
      <c r="P248" s="24"/>
      <c r="Q248" s="24"/>
      <c r="R248" s="24"/>
      <c r="S248" s="24"/>
      <c r="T248" s="24"/>
      <c r="U248" s="24"/>
      <c r="V248" s="24"/>
      <c r="W248" s="24"/>
      <c r="X248" s="24"/>
      <c r="Y248" s="24"/>
      <c r="Z248" s="1"/>
    </row>
    <row r="249" spans="1:26" ht="23.25">
      <c r="A249" s="1"/>
      <c r="B249" s="52"/>
      <c r="C249" s="52"/>
      <c r="D249" s="52"/>
      <c r="E249" s="52"/>
      <c r="F249" s="52"/>
      <c r="G249" s="52"/>
      <c r="H249" s="52"/>
      <c r="I249" s="53"/>
      <c r="J249" s="54" t="s">
        <v>51</v>
      </c>
      <c r="K249" s="55"/>
      <c r="L249" s="60">
        <v>522301.39</v>
      </c>
      <c r="M249" s="26">
        <v>40244.324</v>
      </c>
      <c r="N249" s="60">
        <v>108591.089</v>
      </c>
      <c r="O249" s="60"/>
      <c r="P249" s="26">
        <v>22884.024</v>
      </c>
      <c r="Q249" s="26">
        <f>SUM(L249:P249)</f>
        <v>694020.827</v>
      </c>
      <c r="R249" s="26"/>
      <c r="S249" s="60">
        <v>77962.462</v>
      </c>
      <c r="T249" s="60">
        <v>15147</v>
      </c>
      <c r="U249" s="60"/>
      <c r="V249" s="26">
        <f>SUM(R249:U249)</f>
        <v>93109.462</v>
      </c>
      <c r="W249" s="26">
        <f>SUM(Q249,V249)</f>
        <v>787130.2890000001</v>
      </c>
      <c r="X249" s="26">
        <f>(+Q249/+W249)*100</f>
        <v>88.17102285337161</v>
      </c>
      <c r="Y249" s="26">
        <f>(+V249/+W249)*100</f>
        <v>11.82897714662839</v>
      </c>
      <c r="Z249" s="1"/>
    </row>
    <row r="250" spans="1:26" ht="23.25">
      <c r="A250" s="1"/>
      <c r="B250" s="52"/>
      <c r="C250" s="52"/>
      <c r="D250" s="52"/>
      <c r="E250" s="52"/>
      <c r="F250" s="52"/>
      <c r="G250" s="52"/>
      <c r="H250" s="52"/>
      <c r="I250" s="53"/>
      <c r="J250" s="54" t="s">
        <v>52</v>
      </c>
      <c r="K250" s="55"/>
      <c r="L250" s="60">
        <v>456702.75613</v>
      </c>
      <c r="M250" s="26">
        <v>89783.37927</v>
      </c>
      <c r="N250" s="60">
        <v>108983.51279</v>
      </c>
      <c r="O250" s="60"/>
      <c r="P250" s="26">
        <v>21655.87899</v>
      </c>
      <c r="Q250" s="26">
        <f>SUM(L250:P250)</f>
        <v>677125.52718</v>
      </c>
      <c r="R250" s="26"/>
      <c r="S250" s="60">
        <v>126608.83761</v>
      </c>
      <c r="T250" s="60">
        <v>31.05</v>
      </c>
      <c r="U250" s="60"/>
      <c r="V250" s="26">
        <f>SUM(R250:U250)</f>
        <v>126639.88761</v>
      </c>
      <c r="W250" s="26">
        <f>SUM(Q250,V250)</f>
        <v>803765.41479</v>
      </c>
      <c r="X250" s="26">
        <f>(+Q250/+W250)*100</f>
        <v>84.2441730783991</v>
      </c>
      <c r="Y250" s="26">
        <f>(+V250/+W250)*100</f>
        <v>15.755826921600907</v>
      </c>
      <c r="Z250" s="1"/>
    </row>
    <row r="251" spans="1:26" ht="23.25">
      <c r="A251" s="1"/>
      <c r="B251" s="52"/>
      <c r="C251" s="52"/>
      <c r="D251" s="52"/>
      <c r="E251" s="52"/>
      <c r="F251" s="52"/>
      <c r="G251" s="52"/>
      <c r="H251" s="52"/>
      <c r="I251" s="53"/>
      <c r="J251" s="54" t="s">
        <v>53</v>
      </c>
      <c r="K251" s="55"/>
      <c r="L251" s="60">
        <v>456702.75613</v>
      </c>
      <c r="M251" s="26">
        <v>89783.37927</v>
      </c>
      <c r="N251" s="60">
        <v>108983.51279</v>
      </c>
      <c r="O251" s="60"/>
      <c r="P251" s="26">
        <v>21655.87899</v>
      </c>
      <c r="Q251" s="26">
        <f>SUM(L251:P251)</f>
        <v>677125.52718</v>
      </c>
      <c r="R251" s="26"/>
      <c r="S251" s="60">
        <v>126608.83761</v>
      </c>
      <c r="T251" s="60">
        <v>31.05</v>
      </c>
      <c r="U251" s="60"/>
      <c r="V251" s="26">
        <f>SUM(R251:U251)</f>
        <v>126639.88761</v>
      </c>
      <c r="W251" s="26">
        <f>SUM(Q251,V251)</f>
        <v>803765.41479</v>
      </c>
      <c r="X251" s="26">
        <f>(+Q251/+W251)*100</f>
        <v>84.2441730783991</v>
      </c>
      <c r="Y251" s="26">
        <f>(+V251/+W251)*100</f>
        <v>15.755826921600907</v>
      </c>
      <c r="Z251" s="1"/>
    </row>
    <row r="252" spans="1:26" ht="23.25">
      <c r="A252" s="1"/>
      <c r="B252" s="52"/>
      <c r="C252" s="52"/>
      <c r="D252" s="52"/>
      <c r="E252" s="52"/>
      <c r="F252" s="52"/>
      <c r="G252" s="52"/>
      <c r="H252" s="52"/>
      <c r="I252" s="53"/>
      <c r="J252" s="54" t="s">
        <v>54</v>
      </c>
      <c r="K252" s="55"/>
      <c r="L252" s="60">
        <f>(+L251/+L249)*100</f>
        <v>87.44046347071755</v>
      </c>
      <c r="M252" s="26">
        <f>(+M251/+M249)*100</f>
        <v>223.0957569817796</v>
      </c>
      <c r="N252" s="60">
        <f>(+N251/+N249)*100</f>
        <v>100.36137752518532</v>
      </c>
      <c r="O252" s="60"/>
      <c r="P252" s="26">
        <f>(+P251/+P249)*100</f>
        <v>94.63317723316493</v>
      </c>
      <c r="Q252" s="26">
        <f>(+Q251/+Q249)*100</f>
        <v>97.56559181472517</v>
      </c>
      <c r="R252" s="26"/>
      <c r="S252" s="60">
        <f>(+S251/+S249)*100</f>
        <v>162.39717725948674</v>
      </c>
      <c r="T252" s="60">
        <f>(+T251/+T249)*100</f>
        <v>0.20499108734402852</v>
      </c>
      <c r="U252" s="60"/>
      <c r="V252" s="26">
        <f>(+V251/+V249)*100</f>
        <v>136.01183476927406</v>
      </c>
      <c r="W252" s="26">
        <f>(+W251/+W249)*100</f>
        <v>102.11338910755596</v>
      </c>
      <c r="X252" s="26"/>
      <c r="Y252" s="26"/>
      <c r="Z252" s="1"/>
    </row>
    <row r="253" spans="1:26" ht="23.25">
      <c r="A253" s="1"/>
      <c r="B253" s="52"/>
      <c r="C253" s="52"/>
      <c r="D253" s="52"/>
      <c r="E253" s="52"/>
      <c r="F253" s="52"/>
      <c r="G253" s="52"/>
      <c r="H253" s="52"/>
      <c r="I253" s="53"/>
      <c r="J253" s="54" t="s">
        <v>55</v>
      </c>
      <c r="K253" s="55"/>
      <c r="L253" s="60">
        <f>(+L251/+L250)*100</f>
        <v>100</v>
      </c>
      <c r="M253" s="26">
        <f>(+M251/+M250)*100</f>
        <v>100</v>
      </c>
      <c r="N253" s="60">
        <f>(+N251/+N250)*100</f>
        <v>100</v>
      </c>
      <c r="O253" s="60"/>
      <c r="P253" s="26">
        <f>(+P251/+P250)*100</f>
        <v>100</v>
      </c>
      <c r="Q253" s="26">
        <f>(+Q251/+Q250)*100</f>
        <v>100</v>
      </c>
      <c r="R253" s="26"/>
      <c r="S253" s="60">
        <f>(+S251/+S250)*100</f>
        <v>100</v>
      </c>
      <c r="T253" s="60">
        <f>(+T251/+T250)*100</f>
        <v>100</v>
      </c>
      <c r="U253" s="60"/>
      <c r="V253" s="26">
        <f>(+V251/+V250)*100</f>
        <v>100</v>
      </c>
      <c r="W253" s="26">
        <f>(+W251/+W250)*100</f>
        <v>100</v>
      </c>
      <c r="X253" s="26"/>
      <c r="Y253" s="26"/>
      <c r="Z253" s="1"/>
    </row>
    <row r="254" spans="1:26" ht="23.25">
      <c r="A254" s="1"/>
      <c r="B254" s="52"/>
      <c r="C254" s="52"/>
      <c r="D254" s="52"/>
      <c r="E254" s="52"/>
      <c r="F254" s="52"/>
      <c r="G254" s="52"/>
      <c r="H254" s="52"/>
      <c r="I254" s="53"/>
      <c r="J254" s="54"/>
      <c r="K254" s="55"/>
      <c r="L254" s="60"/>
      <c r="M254" s="26"/>
      <c r="N254" s="60"/>
      <c r="O254" s="60"/>
      <c r="P254" s="26"/>
      <c r="Q254" s="26"/>
      <c r="R254" s="26"/>
      <c r="S254" s="60"/>
      <c r="T254" s="60"/>
      <c r="U254" s="60"/>
      <c r="V254" s="26"/>
      <c r="W254" s="26"/>
      <c r="X254" s="26"/>
      <c r="Y254" s="26"/>
      <c r="Z254" s="1"/>
    </row>
    <row r="255" spans="1:26" ht="23.25">
      <c r="A255" s="1"/>
      <c r="B255" s="52"/>
      <c r="C255" s="52"/>
      <c r="D255" s="52"/>
      <c r="E255" s="52"/>
      <c r="F255" s="52"/>
      <c r="G255" s="52"/>
      <c r="H255" s="52" t="s">
        <v>72</v>
      </c>
      <c r="I255" s="53"/>
      <c r="J255" s="54" t="s">
        <v>73</v>
      </c>
      <c r="K255" s="55"/>
      <c r="L255" s="60"/>
      <c r="M255" s="26"/>
      <c r="N255" s="60"/>
      <c r="O255" s="60"/>
      <c r="P255" s="26"/>
      <c r="Q255" s="26"/>
      <c r="R255" s="26"/>
      <c r="S255" s="60"/>
      <c r="T255" s="60"/>
      <c r="U255" s="60"/>
      <c r="V255" s="26"/>
      <c r="W255" s="26"/>
      <c r="X255" s="26"/>
      <c r="Y255" s="26"/>
      <c r="Z255" s="1"/>
    </row>
    <row r="256" spans="1:26" ht="23.25">
      <c r="A256" s="1"/>
      <c r="B256" s="52"/>
      <c r="C256" s="52"/>
      <c r="D256" s="52"/>
      <c r="E256" s="52"/>
      <c r="F256" s="52"/>
      <c r="G256" s="52"/>
      <c r="H256" s="52"/>
      <c r="I256" s="53"/>
      <c r="J256" s="54" t="s">
        <v>51</v>
      </c>
      <c r="K256" s="55"/>
      <c r="L256" s="60">
        <v>140655.058</v>
      </c>
      <c r="M256" s="26">
        <v>9268.047</v>
      </c>
      <c r="N256" s="60">
        <v>46419.435</v>
      </c>
      <c r="O256" s="60"/>
      <c r="P256" s="26"/>
      <c r="Q256" s="26">
        <f>SUM(L256:P256)</f>
        <v>196342.53999999998</v>
      </c>
      <c r="R256" s="26"/>
      <c r="S256" s="60">
        <v>3303.744</v>
      </c>
      <c r="T256" s="60"/>
      <c r="U256" s="60"/>
      <c r="V256" s="26">
        <f>SUM(R256:U256)</f>
        <v>3303.744</v>
      </c>
      <c r="W256" s="26">
        <f>SUM(Q256,V256)</f>
        <v>199646.28399999999</v>
      </c>
      <c r="X256" s="26">
        <f>(+Q256/+W256)*100</f>
        <v>98.34520135621457</v>
      </c>
      <c r="Y256" s="26">
        <f>(+V256/+W256)*100</f>
        <v>1.6547986437854263</v>
      </c>
      <c r="Z256" s="1"/>
    </row>
    <row r="257" spans="1:26" ht="23.25">
      <c r="A257" s="1"/>
      <c r="B257" s="61"/>
      <c r="C257" s="62"/>
      <c r="D257" s="62"/>
      <c r="E257" s="62"/>
      <c r="F257" s="62"/>
      <c r="G257" s="62"/>
      <c r="H257" s="62"/>
      <c r="I257" s="54"/>
      <c r="J257" s="54" t="s">
        <v>52</v>
      </c>
      <c r="K257" s="55"/>
      <c r="L257" s="24">
        <v>172106.991</v>
      </c>
      <c r="M257" s="24">
        <v>13125.13738</v>
      </c>
      <c r="N257" s="24">
        <v>47557.39498</v>
      </c>
      <c r="O257" s="24"/>
      <c r="P257" s="24"/>
      <c r="Q257" s="24">
        <f>SUM(L257:P257)</f>
        <v>232789.52336</v>
      </c>
      <c r="R257" s="24"/>
      <c r="S257" s="24">
        <v>1452.68191</v>
      </c>
      <c r="T257" s="24"/>
      <c r="U257" s="24"/>
      <c r="V257" s="24">
        <f>SUM(R257:U257)</f>
        <v>1452.68191</v>
      </c>
      <c r="W257" s="24">
        <f>SUM(Q257,V257)</f>
        <v>234242.20527</v>
      </c>
      <c r="X257" s="24">
        <f>(+Q257/+W257)*100</f>
        <v>99.37983767343482</v>
      </c>
      <c r="Y257" s="24">
        <f>(+V257/+W257)*100</f>
        <v>0.6201623265651729</v>
      </c>
      <c r="Z257" s="1"/>
    </row>
    <row r="258" spans="1:26" ht="23.25">
      <c r="A258" s="1"/>
      <c r="B258" s="52"/>
      <c r="C258" s="52"/>
      <c r="D258" s="52"/>
      <c r="E258" s="52"/>
      <c r="F258" s="52"/>
      <c r="G258" s="52"/>
      <c r="H258" s="52"/>
      <c r="I258" s="53"/>
      <c r="J258" s="54" t="s">
        <v>53</v>
      </c>
      <c r="K258" s="55"/>
      <c r="L258" s="60">
        <v>172106.991</v>
      </c>
      <c r="M258" s="26">
        <v>13125.13738</v>
      </c>
      <c r="N258" s="60">
        <v>47557.39498</v>
      </c>
      <c r="O258" s="60"/>
      <c r="P258" s="26"/>
      <c r="Q258" s="26">
        <f>SUM(L258:P258)</f>
        <v>232789.52336</v>
      </c>
      <c r="R258" s="26"/>
      <c r="S258" s="60">
        <v>1452.68191</v>
      </c>
      <c r="T258" s="60"/>
      <c r="U258" s="60"/>
      <c r="V258" s="26">
        <f>SUM(R258:U258)</f>
        <v>1452.68191</v>
      </c>
      <c r="W258" s="26">
        <f>SUM(Q258,V258)</f>
        <v>234242.20527</v>
      </c>
      <c r="X258" s="26">
        <f>(+Q258/+W258)*100</f>
        <v>99.37983767343482</v>
      </c>
      <c r="Y258" s="26">
        <f>(+V258/+W258)*100</f>
        <v>0.6201623265651729</v>
      </c>
      <c r="Z258" s="1"/>
    </row>
    <row r="259" spans="1:26" ht="23.25">
      <c r="A259" s="1"/>
      <c r="B259" s="52"/>
      <c r="C259" s="52"/>
      <c r="D259" s="52"/>
      <c r="E259" s="52"/>
      <c r="F259" s="52"/>
      <c r="G259" s="52"/>
      <c r="H259" s="52"/>
      <c r="I259" s="53"/>
      <c r="J259" s="54" t="s">
        <v>54</v>
      </c>
      <c r="K259" s="55"/>
      <c r="L259" s="60">
        <f>(+L258/+L256)*100</f>
        <v>122.36103944445426</v>
      </c>
      <c r="M259" s="26">
        <f>(+M258/+M256)*100</f>
        <v>141.6170783337633</v>
      </c>
      <c r="N259" s="60">
        <f>(+N258/+N256)*100</f>
        <v>102.4514731383525</v>
      </c>
      <c r="O259" s="60"/>
      <c r="P259" s="26"/>
      <c r="Q259" s="26">
        <f>(+Q258/+Q256)*100</f>
        <v>118.56295806298525</v>
      </c>
      <c r="R259" s="26"/>
      <c r="S259" s="60">
        <f>(+S258/+S256)*100</f>
        <v>43.97077709410899</v>
      </c>
      <c r="T259" s="60"/>
      <c r="U259" s="60"/>
      <c r="V259" s="26">
        <f>(+V258/+V256)*100</f>
        <v>43.97077709410899</v>
      </c>
      <c r="W259" s="26">
        <f>(+W258/+W256)*100</f>
        <v>117.32860766394231</v>
      </c>
      <c r="X259" s="26"/>
      <c r="Y259" s="26"/>
      <c r="Z259" s="1"/>
    </row>
    <row r="260" spans="1:26" ht="23.25">
      <c r="A260" s="1"/>
      <c r="B260" s="52"/>
      <c r="C260" s="52"/>
      <c r="D260" s="52"/>
      <c r="E260" s="52"/>
      <c r="F260" s="52"/>
      <c r="G260" s="52"/>
      <c r="H260" s="52"/>
      <c r="I260" s="53"/>
      <c r="J260" s="54" t="s">
        <v>55</v>
      </c>
      <c r="K260" s="55"/>
      <c r="L260" s="60">
        <f>(+L258/+L257)*100</f>
        <v>100</v>
      </c>
      <c r="M260" s="26">
        <f>(+M258/+M257)*100</f>
        <v>100</v>
      </c>
      <c r="N260" s="60">
        <f>(+N258/+N257)*100</f>
        <v>100</v>
      </c>
      <c r="O260" s="60"/>
      <c r="P260" s="26"/>
      <c r="Q260" s="26">
        <f>(+Q258/+Q257)*100</f>
        <v>100</v>
      </c>
      <c r="R260" s="26"/>
      <c r="S260" s="60">
        <f>(+S258/+S257)*100</f>
        <v>100</v>
      </c>
      <c r="T260" s="60"/>
      <c r="U260" s="60"/>
      <c r="V260" s="26">
        <f>(+V258/+V257)*100</f>
        <v>100</v>
      </c>
      <c r="W260" s="26">
        <f>(+W258/+W257)*100</f>
        <v>100</v>
      </c>
      <c r="X260" s="26"/>
      <c r="Y260" s="26"/>
      <c r="Z260" s="1"/>
    </row>
    <row r="261" spans="1:26" ht="23.25">
      <c r="A261" s="1"/>
      <c r="B261" s="52"/>
      <c r="C261" s="52"/>
      <c r="D261" s="52"/>
      <c r="E261" s="52"/>
      <c r="F261" s="52"/>
      <c r="G261" s="52"/>
      <c r="H261" s="52"/>
      <c r="I261" s="53"/>
      <c r="J261" s="54"/>
      <c r="K261" s="55"/>
      <c r="L261" s="60"/>
      <c r="M261" s="26"/>
      <c r="N261" s="60"/>
      <c r="O261" s="60"/>
      <c r="P261" s="26"/>
      <c r="Q261" s="26"/>
      <c r="R261" s="26"/>
      <c r="S261" s="60"/>
      <c r="T261" s="60"/>
      <c r="U261" s="60"/>
      <c r="V261" s="26"/>
      <c r="W261" s="26"/>
      <c r="X261" s="26"/>
      <c r="Y261" s="26"/>
      <c r="Z261" s="1"/>
    </row>
    <row r="262" spans="1:26" ht="23.25">
      <c r="A262" s="1"/>
      <c r="B262" s="61"/>
      <c r="C262" s="61"/>
      <c r="D262" s="61"/>
      <c r="E262" s="61"/>
      <c r="F262" s="61"/>
      <c r="G262" s="61"/>
      <c r="H262" s="61" t="s">
        <v>74</v>
      </c>
      <c r="I262" s="53"/>
      <c r="J262" s="54" t="s">
        <v>75</v>
      </c>
      <c r="K262" s="55"/>
      <c r="L262" s="60"/>
      <c r="M262" s="26"/>
      <c r="N262" s="60"/>
      <c r="O262" s="60"/>
      <c r="P262" s="26"/>
      <c r="Q262" s="26"/>
      <c r="R262" s="26"/>
      <c r="S262" s="60"/>
      <c r="T262" s="60"/>
      <c r="U262" s="60"/>
      <c r="V262" s="26"/>
      <c r="W262" s="26"/>
      <c r="X262" s="26"/>
      <c r="Y262" s="26"/>
      <c r="Z262" s="1"/>
    </row>
    <row r="263" spans="1:26" ht="23.25">
      <c r="A263" s="1"/>
      <c r="B263" s="61"/>
      <c r="C263" s="62"/>
      <c r="D263" s="62"/>
      <c r="E263" s="62"/>
      <c r="F263" s="62"/>
      <c r="G263" s="62"/>
      <c r="H263" s="62"/>
      <c r="I263" s="54"/>
      <c r="J263" s="54" t="s">
        <v>51</v>
      </c>
      <c r="K263" s="55"/>
      <c r="L263" s="24">
        <v>345084.996</v>
      </c>
      <c r="M263" s="24">
        <v>9139.768</v>
      </c>
      <c r="N263" s="24">
        <v>11906.216</v>
      </c>
      <c r="O263" s="24"/>
      <c r="P263" s="24"/>
      <c r="Q263" s="24">
        <f>SUM(L263:P263)</f>
        <v>366130.98</v>
      </c>
      <c r="R263" s="24"/>
      <c r="S263" s="24">
        <v>303.595</v>
      </c>
      <c r="T263" s="24"/>
      <c r="U263" s="24"/>
      <c r="V263" s="24">
        <f>SUM(R263:U263)</f>
        <v>303.595</v>
      </c>
      <c r="W263" s="24">
        <f>SUM(Q263,V263)</f>
        <v>366434.57499999995</v>
      </c>
      <c r="X263" s="24">
        <f>(+Q263/+W263)*100</f>
        <v>99.9171489207862</v>
      </c>
      <c r="Y263" s="24">
        <f>(+V263/+W263)*100</f>
        <v>0.08285107921379964</v>
      </c>
      <c r="Z263" s="1"/>
    </row>
    <row r="264" spans="1:26" ht="23.25">
      <c r="A264" s="1"/>
      <c r="B264" s="61"/>
      <c r="C264" s="61"/>
      <c r="D264" s="61"/>
      <c r="E264" s="61"/>
      <c r="F264" s="61"/>
      <c r="G264" s="61"/>
      <c r="H264" s="61"/>
      <c r="I264" s="53"/>
      <c r="J264" s="54" t="s">
        <v>52</v>
      </c>
      <c r="K264" s="55"/>
      <c r="L264" s="60">
        <v>374953.2113</v>
      </c>
      <c r="M264" s="26">
        <v>7581.40768</v>
      </c>
      <c r="N264" s="60">
        <v>27793.26124</v>
      </c>
      <c r="O264" s="60"/>
      <c r="P264" s="26"/>
      <c r="Q264" s="26">
        <f>SUM(L264:P264)</f>
        <v>410327.88022000005</v>
      </c>
      <c r="R264" s="26"/>
      <c r="S264" s="60">
        <v>1735.7083</v>
      </c>
      <c r="T264" s="60"/>
      <c r="U264" s="60"/>
      <c r="V264" s="26">
        <f>SUM(R264:U264)</f>
        <v>1735.7083</v>
      </c>
      <c r="W264" s="26">
        <f>SUM(Q264,V264)</f>
        <v>412063.58852000005</v>
      </c>
      <c r="X264" s="26">
        <f>(+Q264/+W264)*100</f>
        <v>99.5787765897409</v>
      </c>
      <c r="Y264" s="26">
        <f>(+V264/+W264)*100</f>
        <v>0.4212234102591074</v>
      </c>
      <c r="Z264" s="1"/>
    </row>
    <row r="265" spans="1:26" ht="23.25">
      <c r="A265" s="1"/>
      <c r="B265" s="61"/>
      <c r="C265" s="61"/>
      <c r="D265" s="61"/>
      <c r="E265" s="61"/>
      <c r="F265" s="61"/>
      <c r="G265" s="61"/>
      <c r="H265" s="61"/>
      <c r="I265" s="53"/>
      <c r="J265" s="54" t="s">
        <v>53</v>
      </c>
      <c r="K265" s="55"/>
      <c r="L265" s="60">
        <v>374953.2113</v>
      </c>
      <c r="M265" s="26">
        <v>7581.40768</v>
      </c>
      <c r="N265" s="60">
        <v>27793.26124</v>
      </c>
      <c r="O265" s="60"/>
      <c r="P265" s="26"/>
      <c r="Q265" s="26">
        <f>SUM(L265:P265)</f>
        <v>410327.88022000005</v>
      </c>
      <c r="R265" s="26"/>
      <c r="S265" s="60">
        <v>1735.7083</v>
      </c>
      <c r="T265" s="60"/>
      <c r="U265" s="60"/>
      <c r="V265" s="26">
        <f>SUM(R265:U265)</f>
        <v>1735.7083</v>
      </c>
      <c r="W265" s="26">
        <f>SUM(Q265,V265)</f>
        <v>412063.58852000005</v>
      </c>
      <c r="X265" s="26">
        <f>(+Q265/+W265)*100</f>
        <v>99.5787765897409</v>
      </c>
      <c r="Y265" s="26">
        <f>(+V265/+W265)*100</f>
        <v>0.4212234102591074</v>
      </c>
      <c r="Z265" s="1"/>
    </row>
    <row r="266" spans="1:26" ht="23.25">
      <c r="A266" s="1"/>
      <c r="B266" s="61"/>
      <c r="C266" s="61"/>
      <c r="D266" s="61"/>
      <c r="E266" s="61"/>
      <c r="F266" s="61"/>
      <c r="G266" s="61"/>
      <c r="H266" s="61"/>
      <c r="I266" s="53"/>
      <c r="J266" s="54" t="s">
        <v>54</v>
      </c>
      <c r="K266" s="55"/>
      <c r="L266" s="60">
        <f>(+L265/+L263)*100</f>
        <v>108.6553213400214</v>
      </c>
      <c r="M266" s="26">
        <f>(+M265/+M263)*100</f>
        <v>82.94967312080568</v>
      </c>
      <c r="N266" s="60">
        <f>(+N265/+N263)*100</f>
        <v>233.43488174580403</v>
      </c>
      <c r="O266" s="60"/>
      <c r="P266" s="26"/>
      <c r="Q266" s="26">
        <f>(+Q265/+Q263)*100</f>
        <v>112.07133584270854</v>
      </c>
      <c r="R266" s="26"/>
      <c r="S266" s="60">
        <f>(+S265/+S263)*100</f>
        <v>571.7183418699253</v>
      </c>
      <c r="T266" s="60"/>
      <c r="U266" s="60"/>
      <c r="V266" s="26">
        <f>(+V265/+V263)*100</f>
        <v>571.7183418699253</v>
      </c>
      <c r="W266" s="26">
        <f>(+W265/+W263)*100</f>
        <v>112.45215834777602</v>
      </c>
      <c r="X266" s="26"/>
      <c r="Y266" s="26"/>
      <c r="Z266" s="1"/>
    </row>
    <row r="267" spans="1:26" ht="23.25">
      <c r="A267" s="1"/>
      <c r="B267" s="61"/>
      <c r="C267" s="61"/>
      <c r="D267" s="61"/>
      <c r="E267" s="61"/>
      <c r="F267" s="61"/>
      <c r="G267" s="61"/>
      <c r="H267" s="61"/>
      <c r="I267" s="53"/>
      <c r="J267" s="54" t="s">
        <v>55</v>
      </c>
      <c r="K267" s="55"/>
      <c r="L267" s="60">
        <f>(+L265/+L264)*100</f>
        <v>100</v>
      </c>
      <c r="M267" s="26">
        <f>(+M265/+M264)*100</f>
        <v>100</v>
      </c>
      <c r="N267" s="60">
        <f>(+N265/+N264)*100</f>
        <v>100</v>
      </c>
      <c r="O267" s="60"/>
      <c r="P267" s="26"/>
      <c r="Q267" s="26">
        <f>(+Q265/+Q264)*100</f>
        <v>100</v>
      </c>
      <c r="R267" s="26"/>
      <c r="S267" s="60">
        <f>(+S265/+S264)*100</f>
        <v>100</v>
      </c>
      <c r="T267" s="60"/>
      <c r="U267" s="60"/>
      <c r="V267" s="26">
        <f>(+V265/+V264)*100</f>
        <v>100</v>
      </c>
      <c r="W267" s="26">
        <f>(+W265/+W264)*100</f>
        <v>100</v>
      </c>
      <c r="X267" s="26"/>
      <c r="Y267" s="26"/>
      <c r="Z267" s="1"/>
    </row>
    <row r="268" spans="1:26" ht="23.25">
      <c r="A268" s="1"/>
      <c r="B268" s="61"/>
      <c r="C268" s="61"/>
      <c r="D268" s="61"/>
      <c r="E268" s="61"/>
      <c r="F268" s="61"/>
      <c r="G268" s="61"/>
      <c r="H268" s="61"/>
      <c r="I268" s="53"/>
      <c r="J268" s="54"/>
      <c r="K268" s="55"/>
      <c r="L268" s="60"/>
      <c r="M268" s="26"/>
      <c r="N268" s="60"/>
      <c r="O268" s="60"/>
      <c r="P268" s="26"/>
      <c r="Q268" s="26"/>
      <c r="R268" s="26"/>
      <c r="S268" s="60"/>
      <c r="T268" s="60"/>
      <c r="U268" s="60"/>
      <c r="V268" s="26"/>
      <c r="W268" s="26"/>
      <c r="X268" s="26"/>
      <c r="Y268" s="26"/>
      <c r="Z268" s="1"/>
    </row>
    <row r="269" spans="1:26" ht="23.25">
      <c r="A269" s="1"/>
      <c r="B269" s="61"/>
      <c r="C269" s="61"/>
      <c r="D269" s="61"/>
      <c r="E269" s="61"/>
      <c r="F269" s="61" t="s">
        <v>99</v>
      </c>
      <c r="G269" s="61"/>
      <c r="H269" s="61"/>
      <c r="I269" s="53"/>
      <c r="J269" s="54" t="s">
        <v>100</v>
      </c>
      <c r="K269" s="55"/>
      <c r="L269" s="60"/>
      <c r="M269" s="26"/>
      <c r="N269" s="60"/>
      <c r="O269" s="60"/>
      <c r="P269" s="26"/>
      <c r="Q269" s="26"/>
      <c r="R269" s="26"/>
      <c r="S269" s="60"/>
      <c r="T269" s="60"/>
      <c r="U269" s="60"/>
      <c r="V269" s="26"/>
      <c r="W269" s="26"/>
      <c r="X269" s="26"/>
      <c r="Y269" s="26"/>
      <c r="Z269" s="1"/>
    </row>
    <row r="270" spans="1:26" ht="23.25">
      <c r="A270" s="1"/>
      <c r="B270" s="70"/>
      <c r="C270" s="70"/>
      <c r="D270" s="70"/>
      <c r="E270" s="70"/>
      <c r="F270" s="70"/>
      <c r="G270" s="70"/>
      <c r="H270" s="70"/>
      <c r="I270" s="64"/>
      <c r="J270" s="65"/>
      <c r="K270" s="66"/>
      <c r="L270" s="67"/>
      <c r="M270" s="68"/>
      <c r="N270" s="67"/>
      <c r="O270" s="67"/>
      <c r="P270" s="68"/>
      <c r="Q270" s="68"/>
      <c r="R270" s="68"/>
      <c r="S270" s="67"/>
      <c r="T270" s="67"/>
      <c r="U270" s="67"/>
      <c r="V270" s="68"/>
      <c r="W270" s="68"/>
      <c r="X270" s="68"/>
      <c r="Y270" s="68"/>
      <c r="Z270" s="1"/>
    </row>
    <row r="271" spans="1:26" ht="23.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3.25">
      <c r="A272" s="1"/>
      <c r="B272" s="1"/>
      <c r="C272" s="1"/>
      <c r="D272" s="1"/>
      <c r="E272" s="1"/>
      <c r="F272" s="1"/>
      <c r="G272" s="1"/>
      <c r="H272" s="1"/>
      <c r="I272" s="1"/>
      <c r="J272" s="1"/>
      <c r="K272" s="1"/>
      <c r="L272" s="1"/>
      <c r="M272" s="1"/>
      <c r="N272" s="1"/>
      <c r="O272" s="1"/>
      <c r="P272" s="1"/>
      <c r="Q272" s="1"/>
      <c r="R272" s="1"/>
      <c r="S272" s="1"/>
      <c r="T272" s="1"/>
      <c r="U272" s="1"/>
      <c r="V272" s="5"/>
      <c r="W272" s="5"/>
      <c r="X272" s="5"/>
      <c r="Y272" s="5" t="s">
        <v>111</v>
      </c>
      <c r="Z272" s="1"/>
    </row>
    <row r="273" spans="1:26" ht="23.25">
      <c r="A273" s="1"/>
      <c r="B273" s="9" t="s">
        <v>3</v>
      </c>
      <c r="C273" s="10"/>
      <c r="D273" s="10"/>
      <c r="E273" s="10"/>
      <c r="F273" s="10"/>
      <c r="G273" s="10"/>
      <c r="H273" s="11"/>
      <c r="I273" s="12"/>
      <c r="J273" s="13"/>
      <c r="K273" s="14"/>
      <c r="L273" s="15" t="s">
        <v>4</v>
      </c>
      <c r="M273" s="15"/>
      <c r="N273" s="15"/>
      <c r="O273" s="15"/>
      <c r="P273" s="15"/>
      <c r="Q273" s="15"/>
      <c r="R273" s="16" t="s">
        <v>5</v>
      </c>
      <c r="S273" s="15"/>
      <c r="T273" s="15"/>
      <c r="U273" s="15"/>
      <c r="V273" s="17"/>
      <c r="W273" s="15" t="s">
        <v>6</v>
      </c>
      <c r="X273" s="15"/>
      <c r="Y273" s="18"/>
      <c r="Z273" s="1"/>
    </row>
    <row r="274" spans="1:26" ht="23.25">
      <c r="A274" s="1"/>
      <c r="B274" s="19" t="s">
        <v>7</v>
      </c>
      <c r="C274" s="20"/>
      <c r="D274" s="20"/>
      <c r="E274" s="20"/>
      <c r="F274" s="20"/>
      <c r="G274" s="20"/>
      <c r="H274" s="21"/>
      <c r="I274" s="22"/>
      <c r="J274" s="23"/>
      <c r="K274" s="24"/>
      <c r="L274" s="25"/>
      <c r="M274" s="26"/>
      <c r="N274" s="27"/>
      <c r="O274" s="28" t="s">
        <v>8</v>
      </c>
      <c r="P274" s="29"/>
      <c r="Q274" s="30"/>
      <c r="R274" s="31" t="s">
        <v>8</v>
      </c>
      <c r="S274" s="32" t="s">
        <v>9</v>
      </c>
      <c r="T274" s="25"/>
      <c r="U274" s="33" t="s">
        <v>10</v>
      </c>
      <c r="V274" s="30"/>
      <c r="W274" s="30"/>
      <c r="X274" s="34" t="s">
        <v>11</v>
      </c>
      <c r="Y274" s="35"/>
      <c r="Z274" s="1"/>
    </row>
    <row r="275" spans="1:26" ht="23.25">
      <c r="A275" s="1"/>
      <c r="B275" s="36"/>
      <c r="C275" s="37"/>
      <c r="D275" s="37"/>
      <c r="E275" s="37"/>
      <c r="F275" s="38"/>
      <c r="G275" s="37"/>
      <c r="H275" s="36"/>
      <c r="I275" s="22"/>
      <c r="J275" s="2" t="s">
        <v>12</v>
      </c>
      <c r="K275" s="24"/>
      <c r="L275" s="39" t="s">
        <v>13</v>
      </c>
      <c r="M275" s="40" t="s">
        <v>14</v>
      </c>
      <c r="N275" s="32" t="s">
        <v>13</v>
      </c>
      <c r="O275" s="39" t="s">
        <v>15</v>
      </c>
      <c r="P275" s="29" t="s">
        <v>16</v>
      </c>
      <c r="Q275" s="26"/>
      <c r="R275" s="41" t="s">
        <v>15</v>
      </c>
      <c r="S275" s="40" t="s">
        <v>17</v>
      </c>
      <c r="T275" s="39" t="s">
        <v>18</v>
      </c>
      <c r="U275" s="33" t="s">
        <v>19</v>
      </c>
      <c r="V275" s="30"/>
      <c r="W275" s="30"/>
      <c r="X275" s="30"/>
      <c r="Y275" s="40"/>
      <c r="Z275" s="1"/>
    </row>
    <row r="276" spans="1:26" ht="23.25">
      <c r="A276" s="1"/>
      <c r="B276" s="36" t="s">
        <v>20</v>
      </c>
      <c r="C276" s="36" t="s">
        <v>21</v>
      </c>
      <c r="D276" s="36" t="s">
        <v>22</v>
      </c>
      <c r="E276" s="36" t="s">
        <v>23</v>
      </c>
      <c r="F276" s="36" t="s">
        <v>24</v>
      </c>
      <c r="G276" s="36" t="s">
        <v>25</v>
      </c>
      <c r="H276" s="36" t="s">
        <v>26</v>
      </c>
      <c r="I276" s="22"/>
      <c r="J276" s="42"/>
      <c r="K276" s="24"/>
      <c r="L276" s="39" t="s">
        <v>27</v>
      </c>
      <c r="M276" s="40" t="s">
        <v>28</v>
      </c>
      <c r="N276" s="32" t="s">
        <v>29</v>
      </c>
      <c r="O276" s="39" t="s">
        <v>30</v>
      </c>
      <c r="P276" s="29" t="s">
        <v>31</v>
      </c>
      <c r="Q276" s="40" t="s">
        <v>32</v>
      </c>
      <c r="R276" s="41" t="s">
        <v>30</v>
      </c>
      <c r="S276" s="40" t="s">
        <v>33</v>
      </c>
      <c r="T276" s="39" t="s">
        <v>34</v>
      </c>
      <c r="U276" s="33" t="s">
        <v>35</v>
      </c>
      <c r="V276" s="29" t="s">
        <v>32</v>
      </c>
      <c r="W276" s="29" t="s">
        <v>36</v>
      </c>
      <c r="X276" s="29" t="s">
        <v>37</v>
      </c>
      <c r="Y276" s="40" t="s">
        <v>38</v>
      </c>
      <c r="Z276" s="1"/>
    </row>
    <row r="277" spans="1:26" ht="23.25">
      <c r="A277" s="1"/>
      <c r="B277" s="43"/>
      <c r="C277" s="43"/>
      <c r="D277" s="43"/>
      <c r="E277" s="43"/>
      <c r="F277" s="43"/>
      <c r="G277" s="43"/>
      <c r="H277" s="43"/>
      <c r="I277" s="44"/>
      <c r="J277" s="45"/>
      <c r="K277" s="46"/>
      <c r="L277" s="47"/>
      <c r="M277" s="48"/>
      <c r="N277" s="49"/>
      <c r="O277" s="47"/>
      <c r="P277" s="50"/>
      <c r="Q277" s="50"/>
      <c r="R277" s="48"/>
      <c r="S277" s="48"/>
      <c r="T277" s="47"/>
      <c r="U277" s="51"/>
      <c r="V277" s="50"/>
      <c r="W277" s="50"/>
      <c r="X277" s="50"/>
      <c r="Y277" s="48"/>
      <c r="Z277" s="1"/>
    </row>
    <row r="278" spans="1:26" ht="23.25">
      <c r="A278" s="1"/>
      <c r="B278" s="52" t="s">
        <v>48</v>
      </c>
      <c r="C278" s="52"/>
      <c r="D278" s="52"/>
      <c r="E278" s="52" t="s">
        <v>56</v>
      </c>
      <c r="F278" s="52" t="s">
        <v>99</v>
      </c>
      <c r="G278" s="52"/>
      <c r="H278" s="52"/>
      <c r="I278" s="53"/>
      <c r="J278" s="54" t="s">
        <v>101</v>
      </c>
      <c r="K278" s="55"/>
      <c r="L278" s="25"/>
      <c r="M278" s="26"/>
      <c r="N278" s="27"/>
      <c r="O278" s="56"/>
      <c r="P278" s="30"/>
      <c r="Q278" s="30"/>
      <c r="R278" s="26"/>
      <c r="S278" s="27"/>
      <c r="T278" s="25"/>
      <c r="U278" s="57"/>
      <c r="V278" s="30"/>
      <c r="W278" s="30"/>
      <c r="X278" s="30"/>
      <c r="Y278" s="26"/>
      <c r="Z278" s="1"/>
    </row>
    <row r="279" spans="1:26" ht="23.25">
      <c r="A279" s="1"/>
      <c r="B279" s="52"/>
      <c r="C279" s="52"/>
      <c r="D279" s="52"/>
      <c r="E279" s="52"/>
      <c r="F279" s="52"/>
      <c r="G279" s="52"/>
      <c r="H279" s="52"/>
      <c r="I279" s="53"/>
      <c r="J279" s="58" t="s">
        <v>51</v>
      </c>
      <c r="K279" s="59"/>
      <c r="L279" s="60">
        <f aca="true" t="shared" si="21" ref="L279:N281">+L287</f>
        <v>462776.151</v>
      </c>
      <c r="M279" s="60">
        <f t="shared" si="21"/>
        <v>36998.799</v>
      </c>
      <c r="N279" s="60">
        <f t="shared" si="21"/>
        <v>212966.302</v>
      </c>
      <c r="O279" s="60"/>
      <c r="P279" s="60">
        <f>+P287</f>
        <v>0</v>
      </c>
      <c r="Q279" s="60">
        <f>SUM(L279:P279)</f>
        <v>712741.252</v>
      </c>
      <c r="R279" s="60"/>
      <c r="S279" s="60">
        <f aca="true" t="shared" si="22" ref="S279:T281">+S287</f>
        <v>5225.7519999999995</v>
      </c>
      <c r="T279" s="60">
        <f t="shared" si="22"/>
        <v>15000</v>
      </c>
      <c r="U279" s="69"/>
      <c r="V279" s="26">
        <f>SUM(R279:U279)</f>
        <v>20225.752</v>
      </c>
      <c r="W279" s="26">
        <f>SUM(Q279,V279)</f>
        <v>732967.004</v>
      </c>
      <c r="X279" s="26">
        <f>(+Q279/+W279)*100</f>
        <v>97.24056446066159</v>
      </c>
      <c r="Y279" s="26">
        <f>(+V279/+W279)*100</f>
        <v>2.759435539338412</v>
      </c>
      <c r="Z279" s="1"/>
    </row>
    <row r="280" spans="1:26" ht="23.25">
      <c r="A280" s="1"/>
      <c r="B280" s="52"/>
      <c r="C280" s="52"/>
      <c r="D280" s="52"/>
      <c r="E280" s="52"/>
      <c r="F280" s="52"/>
      <c r="G280" s="52"/>
      <c r="H280" s="52"/>
      <c r="I280" s="53"/>
      <c r="J280" s="58" t="s">
        <v>52</v>
      </c>
      <c r="K280" s="59"/>
      <c r="L280" s="60">
        <f t="shared" si="21"/>
        <v>500728.21551</v>
      </c>
      <c r="M280" s="60">
        <f t="shared" si="21"/>
        <v>35368.06854</v>
      </c>
      <c r="N280" s="60">
        <f t="shared" si="21"/>
        <v>220467.29807000002</v>
      </c>
      <c r="O280" s="60"/>
      <c r="P280" s="60">
        <f>+P288</f>
        <v>1.2</v>
      </c>
      <c r="Q280" s="60">
        <f>SUM(L280:P280)</f>
        <v>756564.78212</v>
      </c>
      <c r="R280" s="60"/>
      <c r="S280" s="60">
        <f t="shared" si="22"/>
        <v>13307.12297</v>
      </c>
      <c r="T280" s="60">
        <f t="shared" si="22"/>
        <v>97.175</v>
      </c>
      <c r="U280" s="60"/>
      <c r="V280" s="26">
        <f>SUM(R280:U280)</f>
        <v>13404.29797</v>
      </c>
      <c r="W280" s="26">
        <f>SUM(Q280,V280)</f>
        <v>769969.08009</v>
      </c>
      <c r="X280" s="26">
        <f>(+Q280/+W280)*100</f>
        <v>98.25911217520148</v>
      </c>
      <c r="Y280" s="26">
        <f>(+V280/+W280)*100</f>
        <v>1.740887824798523</v>
      </c>
      <c r="Z280" s="1"/>
    </row>
    <row r="281" spans="1:26" ht="23.25">
      <c r="A281" s="1"/>
      <c r="B281" s="52"/>
      <c r="C281" s="52"/>
      <c r="D281" s="52"/>
      <c r="E281" s="52"/>
      <c r="F281" s="52"/>
      <c r="G281" s="52"/>
      <c r="H281" s="52"/>
      <c r="I281" s="53"/>
      <c r="J281" s="54" t="s">
        <v>53</v>
      </c>
      <c r="K281" s="55"/>
      <c r="L281" s="60">
        <f t="shared" si="21"/>
        <v>500728.21551</v>
      </c>
      <c r="M281" s="60">
        <f t="shared" si="21"/>
        <v>35368.06854</v>
      </c>
      <c r="N281" s="60">
        <f t="shared" si="21"/>
        <v>220467.29807000002</v>
      </c>
      <c r="O281" s="60"/>
      <c r="P281" s="60">
        <f>+P289</f>
        <v>1.2</v>
      </c>
      <c r="Q281" s="26">
        <f>SUM(L281:P281)</f>
        <v>756564.78212</v>
      </c>
      <c r="R281" s="60"/>
      <c r="S281" s="60">
        <f t="shared" si="22"/>
        <v>13307.12297</v>
      </c>
      <c r="T281" s="60">
        <f t="shared" si="22"/>
        <v>97.175</v>
      </c>
      <c r="U281" s="60"/>
      <c r="V281" s="26">
        <f>SUM(R281:U281)</f>
        <v>13404.29797</v>
      </c>
      <c r="W281" s="26">
        <f>SUM(Q281,V281)</f>
        <v>769969.08009</v>
      </c>
      <c r="X281" s="26">
        <f>(+Q281/+W281)*100</f>
        <v>98.25911217520148</v>
      </c>
      <c r="Y281" s="26">
        <f>(+V281/+W281)*100</f>
        <v>1.740887824798523</v>
      </c>
      <c r="Z281" s="1"/>
    </row>
    <row r="282" spans="1:26" ht="23.25">
      <c r="A282" s="1"/>
      <c r="B282" s="52"/>
      <c r="C282" s="52"/>
      <c r="D282" s="52"/>
      <c r="E282" s="52"/>
      <c r="F282" s="52"/>
      <c r="G282" s="52"/>
      <c r="H282" s="52"/>
      <c r="I282" s="53"/>
      <c r="J282" s="54" t="s">
        <v>54</v>
      </c>
      <c r="K282" s="55"/>
      <c r="L282" s="60">
        <f>(+L281/+L279)*100</f>
        <v>108.2009551330574</v>
      </c>
      <c r="M282" s="26">
        <f>(+M281/+M279)*100</f>
        <v>95.5924773125744</v>
      </c>
      <c r="N282" s="60">
        <f>(+N281/+N279)*100</f>
        <v>103.52215162659866</v>
      </c>
      <c r="O282" s="60"/>
      <c r="P282" s="26"/>
      <c r="Q282" s="26">
        <f>(+Q281/+Q279)*100</f>
        <v>106.14858898611918</v>
      </c>
      <c r="R282" s="26"/>
      <c r="S282" s="60">
        <f>(+S281/+S279)*100</f>
        <v>254.64512992579827</v>
      </c>
      <c r="T282" s="60">
        <f>(+T281/+T279)*100</f>
        <v>0.6478333333333334</v>
      </c>
      <c r="U282" s="60"/>
      <c r="V282" s="26">
        <f>(+V281/+V279)*100</f>
        <v>66.27342197214719</v>
      </c>
      <c r="W282" s="26">
        <f>(+W281/+W279)*100</f>
        <v>105.0482594561651</v>
      </c>
      <c r="X282" s="26"/>
      <c r="Y282" s="26"/>
      <c r="Z282" s="1"/>
    </row>
    <row r="283" spans="1:26" ht="23.25">
      <c r="A283" s="1"/>
      <c r="B283" s="52"/>
      <c r="C283" s="52"/>
      <c r="D283" s="52"/>
      <c r="E283" s="52"/>
      <c r="F283" s="52"/>
      <c r="G283" s="52"/>
      <c r="H283" s="52"/>
      <c r="I283" s="53"/>
      <c r="J283" s="54" t="s">
        <v>55</v>
      </c>
      <c r="K283" s="55"/>
      <c r="L283" s="60">
        <f>(+L281/+L280)*100</f>
        <v>100</v>
      </c>
      <c r="M283" s="26">
        <f>(+M281/+M280)*100</f>
        <v>100</v>
      </c>
      <c r="N283" s="60">
        <f>(+N281/+N280)*100</f>
        <v>100</v>
      </c>
      <c r="O283" s="60"/>
      <c r="P283" s="26">
        <f>(+P281/+P280)*100</f>
        <v>100</v>
      </c>
      <c r="Q283" s="26">
        <f>(+Q281/+Q280)*100</f>
        <v>100</v>
      </c>
      <c r="R283" s="26"/>
      <c r="S283" s="60">
        <f>(+S281/+S280)*100</f>
        <v>100</v>
      </c>
      <c r="T283" s="60">
        <f>(+T281/+T280)*100</f>
        <v>100</v>
      </c>
      <c r="U283" s="60"/>
      <c r="V283" s="26">
        <f>(+V281/+V280)*100</f>
        <v>100</v>
      </c>
      <c r="W283" s="26">
        <f>(+W281/+W280)*100</f>
        <v>100</v>
      </c>
      <c r="X283" s="26"/>
      <c r="Y283" s="26"/>
      <c r="Z283" s="1"/>
    </row>
    <row r="284" spans="1:26" ht="23.25">
      <c r="A284" s="1"/>
      <c r="B284" s="52"/>
      <c r="C284" s="52"/>
      <c r="D284" s="52"/>
      <c r="E284" s="52"/>
      <c r="F284" s="52"/>
      <c r="G284" s="52"/>
      <c r="H284" s="52"/>
      <c r="I284" s="53"/>
      <c r="J284" s="54"/>
      <c r="K284" s="55"/>
      <c r="L284" s="60"/>
      <c r="M284" s="26"/>
      <c r="N284" s="60"/>
      <c r="O284" s="60"/>
      <c r="P284" s="26"/>
      <c r="Q284" s="26"/>
      <c r="R284" s="26"/>
      <c r="S284" s="60"/>
      <c r="T284" s="60"/>
      <c r="U284" s="60"/>
      <c r="V284" s="26"/>
      <c r="W284" s="26"/>
      <c r="X284" s="26"/>
      <c r="Y284" s="26"/>
      <c r="Z284" s="1"/>
    </row>
    <row r="285" spans="1:26" ht="23.25">
      <c r="A285" s="1"/>
      <c r="B285" s="52"/>
      <c r="C285" s="52"/>
      <c r="D285" s="52"/>
      <c r="E285" s="52"/>
      <c r="F285" s="52"/>
      <c r="G285" s="52" t="s">
        <v>61</v>
      </c>
      <c r="H285" s="52"/>
      <c r="I285" s="53"/>
      <c r="J285" s="54" t="s">
        <v>62</v>
      </c>
      <c r="K285" s="55"/>
      <c r="L285" s="60"/>
      <c r="M285" s="26"/>
      <c r="N285" s="60"/>
      <c r="O285" s="60"/>
      <c r="P285" s="26"/>
      <c r="Q285" s="26"/>
      <c r="R285" s="26"/>
      <c r="S285" s="60"/>
      <c r="T285" s="60"/>
      <c r="U285" s="60"/>
      <c r="V285" s="26"/>
      <c r="W285" s="26"/>
      <c r="X285" s="26"/>
      <c r="Y285" s="26"/>
      <c r="Z285" s="1"/>
    </row>
    <row r="286" spans="1:26" ht="23.25">
      <c r="A286" s="1"/>
      <c r="B286" s="52"/>
      <c r="C286" s="52"/>
      <c r="D286" s="52"/>
      <c r="E286" s="52"/>
      <c r="F286" s="52"/>
      <c r="G286" s="52"/>
      <c r="H286" s="52"/>
      <c r="I286" s="53"/>
      <c r="J286" s="54" t="s">
        <v>63</v>
      </c>
      <c r="K286" s="55"/>
      <c r="L286" s="60"/>
      <c r="M286" s="26"/>
      <c r="N286" s="60"/>
      <c r="O286" s="60"/>
      <c r="P286" s="26"/>
      <c r="Q286" s="26"/>
      <c r="R286" s="26"/>
      <c r="S286" s="60"/>
      <c r="T286" s="60"/>
      <c r="U286" s="60"/>
      <c r="V286" s="26"/>
      <c r="W286" s="26"/>
      <c r="X286" s="26"/>
      <c r="Y286" s="26"/>
      <c r="Z286" s="1"/>
    </row>
    <row r="287" spans="1:26" ht="23.25">
      <c r="A287" s="1"/>
      <c r="B287" s="52"/>
      <c r="C287" s="52"/>
      <c r="D287" s="52"/>
      <c r="E287" s="52"/>
      <c r="F287" s="52"/>
      <c r="G287" s="52"/>
      <c r="H287" s="52"/>
      <c r="I287" s="53"/>
      <c r="J287" s="54" t="s">
        <v>51</v>
      </c>
      <c r="K287" s="55"/>
      <c r="L287" s="60">
        <f aca="true" t="shared" si="23" ref="L287:N289">+L294+L301+L308</f>
        <v>462776.151</v>
      </c>
      <c r="M287" s="26">
        <f t="shared" si="23"/>
        <v>36998.799</v>
      </c>
      <c r="N287" s="60">
        <f t="shared" si="23"/>
        <v>212966.302</v>
      </c>
      <c r="O287" s="60"/>
      <c r="P287" s="26">
        <f>+P294+P301+P308</f>
        <v>0</v>
      </c>
      <c r="Q287" s="26">
        <f>SUM(L287:P287)</f>
        <v>712741.252</v>
      </c>
      <c r="R287" s="26"/>
      <c r="S287" s="60">
        <f aca="true" t="shared" si="24" ref="S287:T289">+S294+S301+S308</f>
        <v>5225.7519999999995</v>
      </c>
      <c r="T287" s="60">
        <f t="shared" si="24"/>
        <v>15000</v>
      </c>
      <c r="U287" s="60"/>
      <c r="V287" s="26">
        <f>SUM(R287:U287)</f>
        <v>20225.752</v>
      </c>
      <c r="W287" s="26">
        <f>SUM(Q287,V287)</f>
        <v>732967.004</v>
      </c>
      <c r="X287" s="26">
        <f>(+Q287/+W287)*100</f>
        <v>97.24056446066159</v>
      </c>
      <c r="Y287" s="26">
        <f>(+V287/+W287)*100</f>
        <v>2.759435539338412</v>
      </c>
      <c r="Z287" s="1"/>
    </row>
    <row r="288" spans="1:26" ht="23.25">
      <c r="A288" s="1"/>
      <c r="B288" s="52"/>
      <c r="C288" s="52"/>
      <c r="D288" s="52"/>
      <c r="E288" s="52"/>
      <c r="F288" s="52"/>
      <c r="G288" s="52"/>
      <c r="H288" s="52"/>
      <c r="I288" s="53"/>
      <c r="J288" s="54" t="s">
        <v>52</v>
      </c>
      <c r="K288" s="55"/>
      <c r="L288" s="60">
        <f t="shared" si="23"/>
        <v>500728.21551</v>
      </c>
      <c r="M288" s="26">
        <f t="shared" si="23"/>
        <v>35368.06854</v>
      </c>
      <c r="N288" s="60">
        <f t="shared" si="23"/>
        <v>220467.29807000002</v>
      </c>
      <c r="O288" s="60"/>
      <c r="P288" s="26">
        <f>+P295+P302+P309</f>
        <v>1.2</v>
      </c>
      <c r="Q288" s="26">
        <f>SUM(L288:P288)</f>
        <v>756564.78212</v>
      </c>
      <c r="R288" s="26"/>
      <c r="S288" s="60">
        <f t="shared" si="24"/>
        <v>13307.12297</v>
      </c>
      <c r="T288" s="60">
        <f t="shared" si="24"/>
        <v>97.175</v>
      </c>
      <c r="U288" s="60"/>
      <c r="V288" s="26">
        <f>SUM(R288:U288)</f>
        <v>13404.29797</v>
      </c>
      <c r="W288" s="26">
        <f>SUM(Q288,V288)</f>
        <v>769969.08009</v>
      </c>
      <c r="X288" s="26">
        <f>(+Q288/+W288)*100</f>
        <v>98.25911217520148</v>
      </c>
      <c r="Y288" s="26">
        <f>(+V288/+W288)*100</f>
        <v>1.740887824798523</v>
      </c>
      <c r="Z288" s="1"/>
    </row>
    <row r="289" spans="1:26" ht="23.25">
      <c r="A289" s="1"/>
      <c r="B289" s="52"/>
      <c r="C289" s="52"/>
      <c r="D289" s="52"/>
      <c r="E289" s="52"/>
      <c r="F289" s="52"/>
      <c r="G289" s="52"/>
      <c r="H289" s="52"/>
      <c r="I289" s="53"/>
      <c r="J289" s="54" t="s">
        <v>53</v>
      </c>
      <c r="K289" s="55"/>
      <c r="L289" s="60">
        <f t="shared" si="23"/>
        <v>500728.21551</v>
      </c>
      <c r="M289" s="26">
        <f t="shared" si="23"/>
        <v>35368.06854</v>
      </c>
      <c r="N289" s="60">
        <f t="shared" si="23"/>
        <v>220467.29807000002</v>
      </c>
      <c r="O289" s="60"/>
      <c r="P289" s="26">
        <f>+P296+P303+P310</f>
        <v>1.2</v>
      </c>
      <c r="Q289" s="26">
        <f>SUM(L289:P289)</f>
        <v>756564.78212</v>
      </c>
      <c r="R289" s="26"/>
      <c r="S289" s="60">
        <f t="shared" si="24"/>
        <v>13307.12297</v>
      </c>
      <c r="T289" s="60">
        <f t="shared" si="24"/>
        <v>97.175</v>
      </c>
      <c r="U289" s="60"/>
      <c r="V289" s="26">
        <f>SUM(R289:U289)</f>
        <v>13404.29797</v>
      </c>
      <c r="W289" s="26">
        <f>SUM(Q289,V289)</f>
        <v>769969.08009</v>
      </c>
      <c r="X289" s="26">
        <f>(+Q289/+W289)*100</f>
        <v>98.25911217520148</v>
      </c>
      <c r="Y289" s="26">
        <f>(+V289/+W289)*100</f>
        <v>1.740887824798523</v>
      </c>
      <c r="Z289" s="1"/>
    </row>
    <row r="290" spans="1:26" ht="23.25">
      <c r="A290" s="1"/>
      <c r="B290" s="52"/>
      <c r="C290" s="52"/>
      <c r="D290" s="52"/>
      <c r="E290" s="52"/>
      <c r="F290" s="52"/>
      <c r="G290" s="52"/>
      <c r="H290" s="52"/>
      <c r="I290" s="53"/>
      <c r="J290" s="54" t="s">
        <v>54</v>
      </c>
      <c r="K290" s="55"/>
      <c r="L290" s="60">
        <f>(+L289/+L287)*100</f>
        <v>108.2009551330574</v>
      </c>
      <c r="M290" s="26">
        <f>(+M289/+M287)*100</f>
        <v>95.5924773125744</v>
      </c>
      <c r="N290" s="60">
        <f>(+N289/+N287)*100</f>
        <v>103.52215162659866</v>
      </c>
      <c r="O290" s="60"/>
      <c r="P290" s="26"/>
      <c r="Q290" s="26">
        <f>(+Q289/+Q287)*100</f>
        <v>106.14858898611918</v>
      </c>
      <c r="R290" s="26"/>
      <c r="S290" s="60">
        <f>(+S289/+S287)*100</f>
        <v>254.64512992579827</v>
      </c>
      <c r="T290" s="60">
        <f>(+T289/+T287)*100</f>
        <v>0.6478333333333334</v>
      </c>
      <c r="U290" s="60"/>
      <c r="V290" s="26">
        <f>(+V289/+V287)*100</f>
        <v>66.27342197214719</v>
      </c>
      <c r="W290" s="26">
        <f>(+W289/+W287)*100</f>
        <v>105.0482594561651</v>
      </c>
      <c r="X290" s="26"/>
      <c r="Y290" s="26"/>
      <c r="Z290" s="1"/>
    </row>
    <row r="291" spans="1:26" ht="23.25">
      <c r="A291" s="1"/>
      <c r="B291" s="52"/>
      <c r="C291" s="52"/>
      <c r="D291" s="52"/>
      <c r="E291" s="52"/>
      <c r="F291" s="52"/>
      <c r="G291" s="52"/>
      <c r="H291" s="52"/>
      <c r="I291" s="53"/>
      <c r="J291" s="54" t="s">
        <v>55</v>
      </c>
      <c r="K291" s="55"/>
      <c r="L291" s="60">
        <f>(+L289/+L288)*100</f>
        <v>100</v>
      </c>
      <c r="M291" s="26">
        <f>(+M289/+M288)*100</f>
        <v>100</v>
      </c>
      <c r="N291" s="60">
        <f>(+N289/+N288)*100</f>
        <v>100</v>
      </c>
      <c r="O291" s="60"/>
      <c r="P291" s="26">
        <f>(+P289/+P288)*100</f>
        <v>100</v>
      </c>
      <c r="Q291" s="26">
        <f>(+Q289/+Q288)*100</f>
        <v>100</v>
      </c>
      <c r="R291" s="26"/>
      <c r="S291" s="60">
        <f>(+S289/+S288)*100</f>
        <v>100</v>
      </c>
      <c r="T291" s="60">
        <f>(+T289/+T288)*100</f>
        <v>100</v>
      </c>
      <c r="U291" s="60"/>
      <c r="V291" s="26">
        <f>(+V289/+V288)*100</f>
        <v>100</v>
      </c>
      <c r="W291" s="26">
        <f>(+W289/+W288)*100</f>
        <v>100</v>
      </c>
      <c r="X291" s="26"/>
      <c r="Y291" s="26"/>
      <c r="Z291" s="1"/>
    </row>
    <row r="292" spans="1:26" ht="23.25">
      <c r="A292" s="1"/>
      <c r="B292" s="52"/>
      <c r="C292" s="52"/>
      <c r="D292" s="52"/>
      <c r="E292" s="52"/>
      <c r="F292" s="52"/>
      <c r="G292" s="52"/>
      <c r="H292" s="52"/>
      <c r="I292" s="53"/>
      <c r="J292" s="54"/>
      <c r="K292" s="55"/>
      <c r="L292" s="60"/>
      <c r="M292" s="26"/>
      <c r="N292" s="60"/>
      <c r="O292" s="60"/>
      <c r="P292" s="26"/>
      <c r="Q292" s="26"/>
      <c r="R292" s="26"/>
      <c r="S292" s="60"/>
      <c r="T292" s="60"/>
      <c r="U292" s="60"/>
      <c r="V292" s="26"/>
      <c r="W292" s="26"/>
      <c r="X292" s="26"/>
      <c r="Y292" s="26"/>
      <c r="Z292" s="1"/>
    </row>
    <row r="293" spans="1:26" ht="23.25">
      <c r="A293" s="1"/>
      <c r="B293" s="61"/>
      <c r="C293" s="62"/>
      <c r="D293" s="62"/>
      <c r="E293" s="62"/>
      <c r="F293" s="62"/>
      <c r="G293" s="62"/>
      <c r="H293" s="62" t="s">
        <v>102</v>
      </c>
      <c r="I293" s="54"/>
      <c r="J293" s="54" t="s">
        <v>103</v>
      </c>
      <c r="K293" s="55"/>
      <c r="L293" s="24"/>
      <c r="M293" s="24"/>
      <c r="N293" s="24"/>
      <c r="O293" s="24"/>
      <c r="P293" s="24"/>
      <c r="Q293" s="24"/>
      <c r="R293" s="24"/>
      <c r="S293" s="24"/>
      <c r="T293" s="24"/>
      <c r="U293" s="24"/>
      <c r="V293" s="24"/>
      <c r="W293" s="24"/>
      <c r="X293" s="24"/>
      <c r="Y293" s="24"/>
      <c r="Z293" s="1"/>
    </row>
    <row r="294" spans="1:26" ht="23.25">
      <c r="A294" s="1"/>
      <c r="B294" s="52"/>
      <c r="C294" s="52"/>
      <c r="D294" s="52"/>
      <c r="E294" s="52"/>
      <c r="F294" s="52"/>
      <c r="G294" s="52"/>
      <c r="H294" s="52"/>
      <c r="I294" s="53"/>
      <c r="J294" s="54" t="s">
        <v>51</v>
      </c>
      <c r="K294" s="55"/>
      <c r="L294" s="60">
        <v>139847.45</v>
      </c>
      <c r="M294" s="26">
        <v>8063.921</v>
      </c>
      <c r="N294" s="60">
        <v>83275.725</v>
      </c>
      <c r="O294" s="60"/>
      <c r="P294" s="26"/>
      <c r="Q294" s="26">
        <f>SUM(L294:P294)</f>
        <v>231187.09600000002</v>
      </c>
      <c r="R294" s="26"/>
      <c r="S294" s="60">
        <v>3000</v>
      </c>
      <c r="T294" s="60"/>
      <c r="U294" s="60"/>
      <c r="V294" s="26">
        <f>SUM(R294:U294)</f>
        <v>3000</v>
      </c>
      <c r="W294" s="26">
        <f>SUM(Q294,V294)</f>
        <v>234187.09600000002</v>
      </c>
      <c r="X294" s="26">
        <f>(+Q294/+W294)*100</f>
        <v>98.7189729702272</v>
      </c>
      <c r="Y294" s="26">
        <f>(+V294/+W294)*100</f>
        <v>1.2810270297728104</v>
      </c>
      <c r="Z294" s="1"/>
    </row>
    <row r="295" spans="1:26" ht="23.25">
      <c r="A295" s="1"/>
      <c r="B295" s="52"/>
      <c r="C295" s="52"/>
      <c r="D295" s="52"/>
      <c r="E295" s="52"/>
      <c r="F295" s="52"/>
      <c r="G295" s="52"/>
      <c r="H295" s="52"/>
      <c r="I295" s="53"/>
      <c r="J295" s="54" t="s">
        <v>52</v>
      </c>
      <c r="K295" s="55"/>
      <c r="L295" s="60">
        <v>141450.58341</v>
      </c>
      <c r="M295" s="26">
        <v>7374.7539</v>
      </c>
      <c r="N295" s="60">
        <v>80399.47422</v>
      </c>
      <c r="O295" s="60"/>
      <c r="P295" s="26"/>
      <c r="Q295" s="26">
        <f>SUM(L295:P295)</f>
        <v>229224.81153</v>
      </c>
      <c r="R295" s="26"/>
      <c r="S295" s="60">
        <v>192.14379</v>
      </c>
      <c r="T295" s="60"/>
      <c r="U295" s="60"/>
      <c r="V295" s="26">
        <f>SUM(R295:U295)</f>
        <v>192.14379</v>
      </c>
      <c r="W295" s="26">
        <f>SUM(Q295,V295)</f>
        <v>229416.95532</v>
      </c>
      <c r="X295" s="26">
        <f>(+Q295/+W295)*100</f>
        <v>99.91624690959219</v>
      </c>
      <c r="Y295" s="26">
        <f>(+V295/+W295)*100</f>
        <v>0.08375309040780796</v>
      </c>
      <c r="Z295" s="1"/>
    </row>
    <row r="296" spans="1:26" ht="23.25">
      <c r="A296" s="1"/>
      <c r="B296" s="52"/>
      <c r="C296" s="52"/>
      <c r="D296" s="52"/>
      <c r="E296" s="52"/>
      <c r="F296" s="52"/>
      <c r="G296" s="52"/>
      <c r="H296" s="52"/>
      <c r="I296" s="53"/>
      <c r="J296" s="54" t="s">
        <v>53</v>
      </c>
      <c r="K296" s="55"/>
      <c r="L296" s="60">
        <v>141450.58341</v>
      </c>
      <c r="M296" s="26">
        <v>7374.7539</v>
      </c>
      <c r="N296" s="60">
        <v>80399.47422</v>
      </c>
      <c r="O296" s="60"/>
      <c r="P296" s="26"/>
      <c r="Q296" s="26">
        <f>SUM(L296:P296)</f>
        <v>229224.81153</v>
      </c>
      <c r="R296" s="26"/>
      <c r="S296" s="60">
        <v>192.14379</v>
      </c>
      <c r="T296" s="60"/>
      <c r="U296" s="60"/>
      <c r="V296" s="26">
        <f>SUM(R296:U296)</f>
        <v>192.14379</v>
      </c>
      <c r="W296" s="26">
        <f>SUM(Q296,V296)</f>
        <v>229416.95532</v>
      </c>
      <c r="X296" s="26">
        <f>(+Q296/+W296)*100</f>
        <v>99.91624690959219</v>
      </c>
      <c r="Y296" s="26">
        <f>(+V296/+W296)*100</f>
        <v>0.08375309040780796</v>
      </c>
      <c r="Z296" s="1"/>
    </row>
    <row r="297" spans="1:26" ht="23.25">
      <c r="A297" s="1"/>
      <c r="B297" s="52"/>
      <c r="C297" s="52"/>
      <c r="D297" s="52"/>
      <c r="E297" s="52"/>
      <c r="F297" s="52"/>
      <c r="G297" s="52"/>
      <c r="H297" s="52"/>
      <c r="I297" s="53"/>
      <c r="J297" s="54" t="s">
        <v>54</v>
      </c>
      <c r="K297" s="55"/>
      <c r="L297" s="60">
        <f>(+L296/+L294)*100</f>
        <v>101.14634439884315</v>
      </c>
      <c r="M297" s="26">
        <f>(+M296/+M294)*100</f>
        <v>91.45369727704426</v>
      </c>
      <c r="N297" s="60">
        <f>(+N296/+N294)*100</f>
        <v>96.54611139080446</v>
      </c>
      <c r="O297" s="60"/>
      <c r="P297" s="26"/>
      <c r="Q297" s="26">
        <f>(+Q296/+Q294)*100</f>
        <v>99.15121366894975</v>
      </c>
      <c r="R297" s="26"/>
      <c r="S297" s="60">
        <f>(+S296/+S294)*100</f>
        <v>6.404793000000001</v>
      </c>
      <c r="T297" s="60"/>
      <c r="U297" s="60"/>
      <c r="V297" s="26">
        <f>(+V296/+V294)*100</f>
        <v>6.404793000000001</v>
      </c>
      <c r="W297" s="26">
        <f>(+W296/+W294)*100</f>
        <v>97.96310695103371</v>
      </c>
      <c r="X297" s="26"/>
      <c r="Y297" s="26"/>
      <c r="Z297" s="1"/>
    </row>
    <row r="298" spans="1:26" ht="23.25">
      <c r="A298" s="1"/>
      <c r="B298" s="52"/>
      <c r="C298" s="52"/>
      <c r="D298" s="52"/>
      <c r="E298" s="52"/>
      <c r="F298" s="52"/>
      <c r="G298" s="52"/>
      <c r="H298" s="52"/>
      <c r="I298" s="53"/>
      <c r="J298" s="54" t="s">
        <v>55</v>
      </c>
      <c r="K298" s="55"/>
      <c r="L298" s="60">
        <f>(+L296/+L295)*100</f>
        <v>100</v>
      </c>
      <c r="M298" s="26">
        <f>(+M296/+M295)*100</f>
        <v>100</v>
      </c>
      <c r="N298" s="60">
        <f>(+N296/+N295)*100</f>
        <v>100</v>
      </c>
      <c r="O298" s="60"/>
      <c r="P298" s="26"/>
      <c r="Q298" s="26">
        <f>(+Q296/+Q295)*100</f>
        <v>100</v>
      </c>
      <c r="R298" s="26"/>
      <c r="S298" s="60">
        <f>(+S296/+S295)*100</f>
        <v>100</v>
      </c>
      <c r="T298" s="60"/>
      <c r="U298" s="60"/>
      <c r="V298" s="26">
        <f>(+V296/+V295)*100</f>
        <v>100</v>
      </c>
      <c r="W298" s="26">
        <f>(+W296/+W295)*100</f>
        <v>100</v>
      </c>
      <c r="X298" s="26"/>
      <c r="Y298" s="26"/>
      <c r="Z298" s="1"/>
    </row>
    <row r="299" spans="1:26" ht="23.25">
      <c r="A299" s="1"/>
      <c r="B299" s="52"/>
      <c r="C299" s="52"/>
      <c r="D299" s="52"/>
      <c r="E299" s="52"/>
      <c r="F299" s="52"/>
      <c r="G299" s="52"/>
      <c r="H299" s="52"/>
      <c r="I299" s="53"/>
      <c r="J299" s="54"/>
      <c r="K299" s="55"/>
      <c r="L299" s="60"/>
      <c r="M299" s="26"/>
      <c r="N299" s="60"/>
      <c r="O299" s="60"/>
      <c r="P299" s="26"/>
      <c r="Q299" s="26"/>
      <c r="R299" s="26"/>
      <c r="S299" s="60"/>
      <c r="T299" s="60"/>
      <c r="U299" s="60"/>
      <c r="V299" s="26"/>
      <c r="W299" s="26"/>
      <c r="X299" s="26"/>
      <c r="Y299" s="26"/>
      <c r="Z299" s="1"/>
    </row>
    <row r="300" spans="1:26" ht="23.25">
      <c r="A300" s="1"/>
      <c r="B300" s="52"/>
      <c r="C300" s="52"/>
      <c r="D300" s="52"/>
      <c r="E300" s="52"/>
      <c r="F300" s="52"/>
      <c r="G300" s="52"/>
      <c r="H300" s="52" t="s">
        <v>72</v>
      </c>
      <c r="I300" s="53"/>
      <c r="J300" s="54" t="s">
        <v>73</v>
      </c>
      <c r="K300" s="55"/>
      <c r="L300" s="60"/>
      <c r="M300" s="26"/>
      <c r="N300" s="60"/>
      <c r="O300" s="60"/>
      <c r="P300" s="26"/>
      <c r="Q300" s="26"/>
      <c r="R300" s="26"/>
      <c r="S300" s="60"/>
      <c r="T300" s="60"/>
      <c r="U300" s="60"/>
      <c r="V300" s="26"/>
      <c r="W300" s="26"/>
      <c r="X300" s="26"/>
      <c r="Y300" s="26"/>
      <c r="Z300" s="1"/>
    </row>
    <row r="301" spans="1:26" ht="23.25">
      <c r="A301" s="1"/>
      <c r="B301" s="52"/>
      <c r="C301" s="52"/>
      <c r="D301" s="52"/>
      <c r="E301" s="52"/>
      <c r="F301" s="52"/>
      <c r="G301" s="52"/>
      <c r="H301" s="52"/>
      <c r="I301" s="53"/>
      <c r="J301" s="54" t="s">
        <v>51</v>
      </c>
      <c r="K301" s="55"/>
      <c r="L301" s="60">
        <v>166516.908</v>
      </c>
      <c r="M301" s="26">
        <v>12127.776</v>
      </c>
      <c r="N301" s="60">
        <v>64187.651</v>
      </c>
      <c r="O301" s="60"/>
      <c r="P301" s="26"/>
      <c r="Q301" s="26">
        <f>SUM(L301:P301)</f>
        <v>242832.33500000002</v>
      </c>
      <c r="R301" s="26"/>
      <c r="S301" s="60">
        <v>1288.146</v>
      </c>
      <c r="T301" s="60">
        <v>15000</v>
      </c>
      <c r="U301" s="60"/>
      <c r="V301" s="26">
        <f>SUM(R301:U301)</f>
        <v>16288.146</v>
      </c>
      <c r="W301" s="26">
        <f>SUM(Q301,V301)</f>
        <v>259120.48100000003</v>
      </c>
      <c r="X301" s="26">
        <f>(+Q301/+W301)*100</f>
        <v>93.71406461691463</v>
      </c>
      <c r="Y301" s="26">
        <f>(+V301/+W301)*100</f>
        <v>6.285935383085368</v>
      </c>
      <c r="Z301" s="1"/>
    </row>
    <row r="302" spans="1:26" ht="23.25">
      <c r="A302" s="1"/>
      <c r="B302" s="61"/>
      <c r="C302" s="62"/>
      <c r="D302" s="62"/>
      <c r="E302" s="62"/>
      <c r="F302" s="62"/>
      <c r="G302" s="62"/>
      <c r="H302" s="62"/>
      <c r="I302" s="54"/>
      <c r="J302" s="54" t="s">
        <v>52</v>
      </c>
      <c r="K302" s="55"/>
      <c r="L302" s="24">
        <v>171620.76984</v>
      </c>
      <c r="M302" s="24">
        <v>11995.28032</v>
      </c>
      <c r="N302" s="24">
        <v>72890.44781</v>
      </c>
      <c r="O302" s="24"/>
      <c r="P302" s="24">
        <v>1.2</v>
      </c>
      <c r="Q302" s="24">
        <f>SUM(L302:P302)</f>
        <v>256507.69796999998</v>
      </c>
      <c r="R302" s="24"/>
      <c r="S302" s="24">
        <v>11006.07588</v>
      </c>
      <c r="T302" s="24">
        <v>97.175</v>
      </c>
      <c r="U302" s="24"/>
      <c r="V302" s="24">
        <f>SUM(R302:U302)</f>
        <v>11103.25088</v>
      </c>
      <c r="W302" s="24">
        <f>SUM(Q302,V302)</f>
        <v>267610.94885</v>
      </c>
      <c r="X302" s="24">
        <f>(+Q302/+W302)*100</f>
        <v>95.85097286650122</v>
      </c>
      <c r="Y302" s="24">
        <f>(+V302/+W302)*100</f>
        <v>4.149027133498764</v>
      </c>
      <c r="Z302" s="1"/>
    </row>
    <row r="303" spans="1:26" ht="23.25">
      <c r="A303" s="1"/>
      <c r="B303" s="52"/>
      <c r="C303" s="52"/>
      <c r="D303" s="52"/>
      <c r="E303" s="52"/>
      <c r="F303" s="52"/>
      <c r="G303" s="52"/>
      <c r="H303" s="52"/>
      <c r="I303" s="53"/>
      <c r="J303" s="54" t="s">
        <v>53</v>
      </c>
      <c r="K303" s="55"/>
      <c r="L303" s="60">
        <v>171620.76984</v>
      </c>
      <c r="M303" s="26">
        <v>11995.28032</v>
      </c>
      <c r="N303" s="60">
        <v>72890.44781</v>
      </c>
      <c r="O303" s="60"/>
      <c r="P303" s="26">
        <v>1.2</v>
      </c>
      <c r="Q303" s="26">
        <f>SUM(L303:P303)</f>
        <v>256507.69796999998</v>
      </c>
      <c r="R303" s="26"/>
      <c r="S303" s="60">
        <v>11006.07588</v>
      </c>
      <c r="T303" s="60">
        <v>97.175</v>
      </c>
      <c r="U303" s="60"/>
      <c r="V303" s="26">
        <f>SUM(R303:U303)</f>
        <v>11103.25088</v>
      </c>
      <c r="W303" s="26">
        <f>SUM(Q303,V303)</f>
        <v>267610.94885</v>
      </c>
      <c r="X303" s="26">
        <f>(+Q303/+W303)*100</f>
        <v>95.85097286650122</v>
      </c>
      <c r="Y303" s="26">
        <f>(+V303/+W303)*100</f>
        <v>4.149027133498764</v>
      </c>
      <c r="Z303" s="1"/>
    </row>
    <row r="304" spans="1:26" ht="23.25">
      <c r="A304" s="1"/>
      <c r="B304" s="52"/>
      <c r="C304" s="52"/>
      <c r="D304" s="52"/>
      <c r="E304" s="52"/>
      <c r="F304" s="52"/>
      <c r="G304" s="52"/>
      <c r="H304" s="52"/>
      <c r="I304" s="53"/>
      <c r="J304" s="54" t="s">
        <v>54</v>
      </c>
      <c r="K304" s="55"/>
      <c r="L304" s="60">
        <f>(+L303/+L301)*100</f>
        <v>103.06507122988376</v>
      </c>
      <c r="M304" s="26">
        <f>(+M303/+M301)*100</f>
        <v>98.90750224938192</v>
      </c>
      <c r="N304" s="60">
        <f>(+N303/+N301)*100</f>
        <v>113.5583662502309</v>
      </c>
      <c r="O304" s="60"/>
      <c r="P304" s="26"/>
      <c r="Q304" s="26">
        <f>(+Q303/+Q301)*100</f>
        <v>105.63160707983965</v>
      </c>
      <c r="R304" s="26"/>
      <c r="S304" s="60">
        <f>(+S303/+S301)*100</f>
        <v>854.4121458281903</v>
      </c>
      <c r="T304" s="60">
        <f>(+T303/+T301)*100</f>
        <v>0.6478333333333334</v>
      </c>
      <c r="U304" s="60"/>
      <c r="V304" s="26">
        <f>(+V303/+V301)*100</f>
        <v>68.16767777007892</v>
      </c>
      <c r="W304" s="26">
        <f>(+W303/+W301)*100</f>
        <v>103.27664869146331</v>
      </c>
      <c r="X304" s="26"/>
      <c r="Y304" s="26"/>
      <c r="Z304" s="1"/>
    </row>
    <row r="305" spans="1:26" ht="23.25">
      <c r="A305" s="1"/>
      <c r="B305" s="52"/>
      <c r="C305" s="52"/>
      <c r="D305" s="52"/>
      <c r="E305" s="52"/>
      <c r="F305" s="52"/>
      <c r="G305" s="52"/>
      <c r="H305" s="52"/>
      <c r="I305" s="53"/>
      <c r="J305" s="54" t="s">
        <v>55</v>
      </c>
      <c r="K305" s="55"/>
      <c r="L305" s="60">
        <f>(+L303/+L302)*100</f>
        <v>100</v>
      </c>
      <c r="M305" s="26">
        <f>(+M303/+M302)*100</f>
        <v>100</v>
      </c>
      <c r="N305" s="60">
        <f>(+N303/+N302)*100</f>
        <v>100</v>
      </c>
      <c r="O305" s="60"/>
      <c r="P305" s="26">
        <f>(+P303/+P302)*100</f>
        <v>100</v>
      </c>
      <c r="Q305" s="26">
        <f>(+Q303/+Q302)*100</f>
        <v>100</v>
      </c>
      <c r="R305" s="26"/>
      <c r="S305" s="60">
        <f>(+S303/+S302)*100</f>
        <v>100</v>
      </c>
      <c r="T305" s="60">
        <f>(+T303/+T302)*100</f>
        <v>100</v>
      </c>
      <c r="U305" s="60"/>
      <c r="V305" s="26">
        <f>(+V303/+V302)*100</f>
        <v>100</v>
      </c>
      <c r="W305" s="26">
        <f>(+W303/+W302)*100</f>
        <v>100</v>
      </c>
      <c r="X305" s="26"/>
      <c r="Y305" s="26"/>
      <c r="Z305" s="1"/>
    </row>
    <row r="306" spans="1:26" ht="23.25">
      <c r="A306" s="1"/>
      <c r="B306" s="52"/>
      <c r="C306" s="52"/>
      <c r="D306" s="52"/>
      <c r="E306" s="52"/>
      <c r="F306" s="52"/>
      <c r="G306" s="52"/>
      <c r="H306" s="52"/>
      <c r="I306" s="53"/>
      <c r="J306" s="54"/>
      <c r="K306" s="55"/>
      <c r="L306" s="60"/>
      <c r="M306" s="26"/>
      <c r="N306" s="60"/>
      <c r="O306" s="60"/>
      <c r="P306" s="26"/>
      <c r="Q306" s="26"/>
      <c r="R306" s="26"/>
      <c r="S306" s="60"/>
      <c r="T306" s="60"/>
      <c r="U306" s="60"/>
      <c r="V306" s="26"/>
      <c r="W306" s="26"/>
      <c r="X306" s="26"/>
      <c r="Y306" s="26"/>
      <c r="Z306" s="1"/>
    </row>
    <row r="307" spans="1:26" ht="23.25">
      <c r="A307" s="1"/>
      <c r="B307" s="61"/>
      <c r="C307" s="61"/>
      <c r="D307" s="61"/>
      <c r="E307" s="61"/>
      <c r="F307" s="61"/>
      <c r="G307" s="61"/>
      <c r="H307" s="61" t="s">
        <v>74</v>
      </c>
      <c r="I307" s="53"/>
      <c r="J307" s="54" t="s">
        <v>75</v>
      </c>
      <c r="K307" s="55"/>
      <c r="L307" s="60"/>
      <c r="M307" s="26"/>
      <c r="N307" s="60"/>
      <c r="O307" s="60"/>
      <c r="P307" s="26"/>
      <c r="Q307" s="26"/>
      <c r="R307" s="26"/>
      <c r="S307" s="60"/>
      <c r="T307" s="60"/>
      <c r="U307" s="60"/>
      <c r="V307" s="26"/>
      <c r="W307" s="26"/>
      <c r="X307" s="26"/>
      <c r="Y307" s="26"/>
      <c r="Z307" s="1"/>
    </row>
    <row r="308" spans="1:26" ht="23.25">
      <c r="A308" s="1"/>
      <c r="B308" s="61"/>
      <c r="C308" s="62"/>
      <c r="D308" s="62"/>
      <c r="E308" s="62"/>
      <c r="F308" s="62"/>
      <c r="G308" s="62"/>
      <c r="H308" s="62"/>
      <c r="I308" s="54"/>
      <c r="J308" s="54" t="s">
        <v>51</v>
      </c>
      <c r="K308" s="55"/>
      <c r="L308" s="24">
        <v>156411.793</v>
      </c>
      <c r="M308" s="24">
        <v>16807.102</v>
      </c>
      <c r="N308" s="24">
        <v>65502.926</v>
      </c>
      <c r="O308" s="24"/>
      <c r="P308" s="24"/>
      <c r="Q308" s="24">
        <f>SUM(L308:P308)</f>
        <v>238721.82100000003</v>
      </c>
      <c r="R308" s="24"/>
      <c r="S308" s="24">
        <v>937.606</v>
      </c>
      <c r="T308" s="24"/>
      <c r="U308" s="24"/>
      <c r="V308" s="24">
        <f>SUM(R308:U308)</f>
        <v>937.606</v>
      </c>
      <c r="W308" s="24">
        <f>SUM(Q308,V308)</f>
        <v>239659.42700000003</v>
      </c>
      <c r="X308" s="24">
        <f>(+Q308/+W308)*100</f>
        <v>99.60877566481038</v>
      </c>
      <c r="Y308" s="24">
        <f>(+V308/+W308)*100</f>
        <v>0.39122433518961885</v>
      </c>
      <c r="Z308" s="1"/>
    </row>
    <row r="309" spans="1:26" ht="23.25">
      <c r="A309" s="1"/>
      <c r="B309" s="61"/>
      <c r="C309" s="61"/>
      <c r="D309" s="61"/>
      <c r="E309" s="61"/>
      <c r="F309" s="61"/>
      <c r="G309" s="61"/>
      <c r="H309" s="61"/>
      <c r="I309" s="53"/>
      <c r="J309" s="54" t="s">
        <v>52</v>
      </c>
      <c r="K309" s="55"/>
      <c r="L309" s="60">
        <v>187656.86226</v>
      </c>
      <c r="M309" s="26">
        <v>15998.03432</v>
      </c>
      <c r="N309" s="60">
        <v>67177.37604</v>
      </c>
      <c r="O309" s="60"/>
      <c r="P309" s="26"/>
      <c r="Q309" s="26">
        <f>SUM(L309:P309)</f>
        <v>270832.27262</v>
      </c>
      <c r="R309" s="26"/>
      <c r="S309" s="60">
        <v>2108.9033</v>
      </c>
      <c r="T309" s="60"/>
      <c r="U309" s="60"/>
      <c r="V309" s="26">
        <f>SUM(R309:U309)</f>
        <v>2108.9033</v>
      </c>
      <c r="W309" s="26">
        <f>SUM(Q309,V309)</f>
        <v>272941.17592</v>
      </c>
      <c r="X309" s="26">
        <f>(+Q309/+W309)*100</f>
        <v>99.22734146180343</v>
      </c>
      <c r="Y309" s="26">
        <f>(+V309/+W309)*100</f>
        <v>0.7726585381965698</v>
      </c>
      <c r="Z309" s="1"/>
    </row>
    <row r="310" spans="1:26" ht="23.25">
      <c r="A310" s="1"/>
      <c r="B310" s="61"/>
      <c r="C310" s="61"/>
      <c r="D310" s="61"/>
      <c r="E310" s="61"/>
      <c r="F310" s="61"/>
      <c r="G310" s="61"/>
      <c r="H310" s="61"/>
      <c r="I310" s="53"/>
      <c r="J310" s="54" t="s">
        <v>53</v>
      </c>
      <c r="K310" s="55"/>
      <c r="L310" s="60">
        <v>187656.86226</v>
      </c>
      <c r="M310" s="26">
        <v>15998.03432</v>
      </c>
      <c r="N310" s="60">
        <v>67177.37604</v>
      </c>
      <c r="O310" s="60"/>
      <c r="P310" s="26"/>
      <c r="Q310" s="26">
        <f>SUM(L310:P310)</f>
        <v>270832.27262</v>
      </c>
      <c r="R310" s="26"/>
      <c r="S310" s="60">
        <v>2108.9033</v>
      </c>
      <c r="T310" s="60"/>
      <c r="U310" s="60"/>
      <c r="V310" s="26">
        <f>SUM(R310:U310)</f>
        <v>2108.9033</v>
      </c>
      <c r="W310" s="26">
        <f>SUM(Q310,V310)</f>
        <v>272941.17592</v>
      </c>
      <c r="X310" s="26">
        <f>(+Q310/+W310)*100</f>
        <v>99.22734146180343</v>
      </c>
      <c r="Y310" s="26">
        <f>(+V310/+W310)*100</f>
        <v>0.7726585381965698</v>
      </c>
      <c r="Z310" s="1"/>
    </row>
    <row r="311" spans="1:26" ht="23.25">
      <c r="A311" s="1"/>
      <c r="B311" s="61"/>
      <c r="C311" s="61"/>
      <c r="D311" s="61"/>
      <c r="E311" s="61"/>
      <c r="F311" s="61"/>
      <c r="G311" s="61"/>
      <c r="H311" s="61"/>
      <c r="I311" s="53"/>
      <c r="J311" s="54" t="s">
        <v>54</v>
      </c>
      <c r="K311" s="55"/>
      <c r="L311" s="60">
        <f>(+L310/+L308)*100</f>
        <v>119.97615950863756</v>
      </c>
      <c r="M311" s="26">
        <f>(+M310/+M308)*100</f>
        <v>95.18615594764643</v>
      </c>
      <c r="N311" s="60">
        <f>(+N310/+N308)*100</f>
        <v>102.55629808048576</v>
      </c>
      <c r="O311" s="60"/>
      <c r="P311" s="26"/>
      <c r="Q311" s="26">
        <f>(+Q310/+Q308)*100</f>
        <v>113.45099140308584</v>
      </c>
      <c r="R311" s="26"/>
      <c r="S311" s="60">
        <f>(+S310/+S308)*100</f>
        <v>224.92425389769264</v>
      </c>
      <c r="T311" s="60"/>
      <c r="U311" s="60"/>
      <c r="V311" s="26">
        <f>(+V310/+V308)*100</f>
        <v>224.92425389769264</v>
      </c>
      <c r="W311" s="26">
        <f>(+W310/+W308)*100</f>
        <v>113.88710193319456</v>
      </c>
      <c r="X311" s="26"/>
      <c r="Y311" s="26"/>
      <c r="Z311" s="1"/>
    </row>
    <row r="312" spans="1:26" ht="23.25">
      <c r="A312" s="1"/>
      <c r="B312" s="61"/>
      <c r="C312" s="61"/>
      <c r="D312" s="61"/>
      <c r="E312" s="61"/>
      <c r="F312" s="61"/>
      <c r="G312" s="61"/>
      <c r="H312" s="61"/>
      <c r="I312" s="53"/>
      <c r="J312" s="54" t="s">
        <v>55</v>
      </c>
      <c r="K312" s="55"/>
      <c r="L312" s="60">
        <f>(+L310/+L309)*100</f>
        <v>100</v>
      </c>
      <c r="M312" s="26">
        <f>(+M310/+M309)*100</f>
        <v>100</v>
      </c>
      <c r="N312" s="60">
        <f>(+N310/+N309)*100</f>
        <v>100</v>
      </c>
      <c r="O312" s="60"/>
      <c r="P312" s="26"/>
      <c r="Q312" s="26">
        <f>(+Q310/+Q309)*100</f>
        <v>100</v>
      </c>
      <c r="R312" s="26"/>
      <c r="S312" s="60">
        <f>(+S310/+S309)*100</f>
        <v>100</v>
      </c>
      <c r="T312" s="60"/>
      <c r="U312" s="60"/>
      <c r="V312" s="26">
        <f>(+V310/+V309)*100</f>
        <v>100</v>
      </c>
      <c r="W312" s="26">
        <f>(+W310/+W309)*100</f>
        <v>100</v>
      </c>
      <c r="X312" s="26"/>
      <c r="Y312" s="26"/>
      <c r="Z312" s="1"/>
    </row>
    <row r="313" spans="1:26" ht="23.25">
      <c r="A313" s="1"/>
      <c r="B313" s="61"/>
      <c r="C313" s="61"/>
      <c r="D313" s="61"/>
      <c r="E313" s="61"/>
      <c r="F313" s="61"/>
      <c r="G313" s="61"/>
      <c r="H313" s="61"/>
      <c r="I313" s="53"/>
      <c r="J313" s="54"/>
      <c r="K313" s="55"/>
      <c r="L313" s="60"/>
      <c r="M313" s="26"/>
      <c r="N313" s="60"/>
      <c r="O313" s="60"/>
      <c r="P313" s="26"/>
      <c r="Q313" s="26"/>
      <c r="R313" s="26"/>
      <c r="S313" s="60"/>
      <c r="T313" s="60"/>
      <c r="U313" s="60"/>
      <c r="V313" s="26"/>
      <c r="W313" s="26"/>
      <c r="X313" s="26"/>
      <c r="Y313" s="26"/>
      <c r="Z313" s="1"/>
    </row>
    <row r="314" spans="1:26" ht="23.25">
      <c r="A314" s="1"/>
      <c r="B314" s="61"/>
      <c r="C314" s="61"/>
      <c r="D314" s="61"/>
      <c r="E314" s="61"/>
      <c r="F314" s="61"/>
      <c r="G314" s="61"/>
      <c r="H314" s="61"/>
      <c r="I314" s="53"/>
      <c r="J314" s="54" t="s">
        <v>104</v>
      </c>
      <c r="K314" s="55"/>
      <c r="L314" s="60"/>
      <c r="M314" s="26"/>
      <c r="N314" s="60"/>
      <c r="O314" s="60"/>
      <c r="P314" s="26"/>
      <c r="Q314" s="26"/>
      <c r="R314" s="26"/>
      <c r="S314" s="60"/>
      <c r="T314" s="60"/>
      <c r="U314" s="60"/>
      <c r="V314" s="26"/>
      <c r="W314" s="26"/>
      <c r="X314" s="26"/>
      <c r="Y314" s="26"/>
      <c r="Z314" s="1"/>
    </row>
    <row r="315" spans="1:26" ht="23.25">
      <c r="A315" s="1"/>
      <c r="B315" s="70"/>
      <c r="C315" s="70"/>
      <c r="D315" s="70"/>
      <c r="E315" s="70"/>
      <c r="F315" s="70"/>
      <c r="G315" s="70"/>
      <c r="H315" s="70"/>
      <c r="I315" s="64"/>
      <c r="J315" s="65" t="s">
        <v>105</v>
      </c>
      <c r="K315" s="66"/>
      <c r="L315" s="67"/>
      <c r="M315" s="68"/>
      <c r="N315" s="67"/>
      <c r="O315" s="67"/>
      <c r="P315" s="68"/>
      <c r="Q315" s="68"/>
      <c r="R315" s="68"/>
      <c r="S315" s="67"/>
      <c r="T315" s="67"/>
      <c r="U315" s="67"/>
      <c r="V315" s="68"/>
      <c r="W315" s="68"/>
      <c r="X315" s="68"/>
      <c r="Y315" s="68"/>
      <c r="Z315" s="1"/>
    </row>
    <row r="316" spans="1:26" ht="23.25">
      <c r="A316" s="71"/>
      <c r="B316" s="71"/>
      <c r="C316" s="71"/>
      <c r="D316" s="71"/>
      <c r="E316" s="71"/>
      <c r="F316" s="71"/>
      <c r="G316" s="71"/>
      <c r="H316" s="72"/>
      <c r="I316" s="71"/>
      <c r="J316" s="71"/>
      <c r="K316" s="71"/>
      <c r="L316" s="56"/>
      <c r="M316" s="56"/>
      <c r="N316" s="56"/>
      <c r="O316" s="56"/>
      <c r="P316" s="56"/>
      <c r="Q316" s="56"/>
      <c r="R316" s="56"/>
      <c r="S316" s="56"/>
      <c r="T316" s="56"/>
      <c r="U316" s="56"/>
      <c r="V316" s="56"/>
      <c r="W316" s="56"/>
      <c r="X316" s="56"/>
      <c r="Y316" s="56"/>
      <c r="Z316" s="71"/>
    </row>
    <row r="361" spans="1:26" ht="23.25">
      <c r="A361" t="s">
        <v>41</v>
      </c>
      <c r="Z361" t="s">
        <v>41</v>
      </c>
    </row>
    <row r="65491" spans="1:26"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c r="Y65491" s="1"/>
      <c r="Z65491" s="1"/>
    </row>
    <row r="65492" spans="1:26" ht="23.25">
      <c r="A65492" s="1"/>
      <c r="B65492" s="1" t="s">
        <v>39</v>
      </c>
      <c r="C65492" s="1"/>
      <c r="D65492" s="1"/>
      <c r="E65492" s="1"/>
      <c r="F65492" s="1"/>
      <c r="G65492" s="1"/>
      <c r="H65492" s="1"/>
      <c r="I65492" s="1"/>
      <c r="J65492" s="1"/>
      <c r="K65492" s="1"/>
      <c r="L65492" s="1"/>
      <c r="M65492" s="1"/>
      <c r="N65492" s="1"/>
      <c r="O65492" s="1"/>
      <c r="P65492" s="1"/>
      <c r="Q65492" s="1"/>
      <c r="R65492" s="1"/>
      <c r="S65492" s="1"/>
      <c r="T65492" s="1"/>
      <c r="U65492" s="1"/>
      <c r="V65492" s="5"/>
      <c r="W65492" s="5"/>
      <c r="X65492" s="5"/>
      <c r="Y65492" s="5" t="s">
        <v>40</v>
      </c>
      <c r="Z65492" s="1"/>
    </row>
    <row r="65493" spans="1:26" ht="23.25">
      <c r="A65493" s="1"/>
      <c r="B65493" s="9" t="s">
        <v>3</v>
      </c>
      <c r="C65493" s="10"/>
      <c r="D65493" s="10"/>
      <c r="E65493" s="10"/>
      <c r="F65493" s="10"/>
      <c r="G65493" s="10"/>
      <c r="H65493" s="11"/>
      <c r="I65493" s="12"/>
      <c r="J65493" s="13"/>
      <c r="K65493" s="14"/>
      <c r="L65493" s="15" t="s">
        <v>4</v>
      </c>
      <c r="M65493" s="15"/>
      <c r="N65493" s="15"/>
      <c r="O65493" s="15"/>
      <c r="P65493" s="15"/>
      <c r="Q65493" s="15"/>
      <c r="R65493" s="16" t="s">
        <v>5</v>
      </c>
      <c r="S65493" s="15"/>
      <c r="T65493" s="15"/>
      <c r="U65493" s="15"/>
      <c r="V65493" s="17"/>
      <c r="W65493" s="15" t="s">
        <v>6</v>
      </c>
      <c r="X65493" s="15"/>
      <c r="Y65493" s="18"/>
      <c r="Z65493" s="1"/>
    </row>
    <row r="65494" spans="1:26" ht="23.25">
      <c r="A65494" s="1"/>
      <c r="B65494" s="19" t="s">
        <v>7</v>
      </c>
      <c r="C65494" s="20"/>
      <c r="D65494" s="20"/>
      <c r="E65494" s="20"/>
      <c r="F65494" s="20"/>
      <c r="G65494" s="20"/>
      <c r="H65494" s="21"/>
      <c r="I65494" s="22"/>
      <c r="J65494" s="23"/>
      <c r="K65494" s="24"/>
      <c r="L65494" s="25"/>
      <c r="M65494" s="26"/>
      <c r="N65494" s="27"/>
      <c r="O65494" s="28" t="s">
        <v>8</v>
      </c>
      <c r="P65494" s="29"/>
      <c r="Q65494" s="30"/>
      <c r="R65494" s="31" t="s">
        <v>8</v>
      </c>
      <c r="S65494" s="32" t="s">
        <v>9</v>
      </c>
      <c r="T65494" s="25"/>
      <c r="U65494" s="33" t="s">
        <v>10</v>
      </c>
      <c r="V65494" s="30"/>
      <c r="W65494" s="30"/>
      <c r="X65494" s="34" t="s">
        <v>11</v>
      </c>
      <c r="Y65494" s="35"/>
      <c r="Z65494" s="1"/>
    </row>
    <row r="65495" spans="1:26" ht="23.25">
      <c r="A65495" s="1"/>
      <c r="B65495" s="36"/>
      <c r="C65495" s="37"/>
      <c r="D65495" s="37"/>
      <c r="E65495" s="37"/>
      <c r="F65495" s="38"/>
      <c r="G65495" s="37"/>
      <c r="H65495" s="36"/>
      <c r="I65495" s="22"/>
      <c r="J65495" s="2" t="s">
        <v>12</v>
      </c>
      <c r="K65495" s="24"/>
      <c r="L65495" s="39" t="s">
        <v>13</v>
      </c>
      <c r="M65495" s="40" t="s">
        <v>14</v>
      </c>
      <c r="N65495" s="32" t="s">
        <v>13</v>
      </c>
      <c r="O65495" s="39" t="s">
        <v>15</v>
      </c>
      <c r="P65495" s="29" t="s">
        <v>16</v>
      </c>
      <c r="Q65495" s="26"/>
      <c r="R65495" s="41" t="s">
        <v>15</v>
      </c>
      <c r="S65495" s="40" t="s">
        <v>17</v>
      </c>
      <c r="T65495" s="39" t="s">
        <v>18</v>
      </c>
      <c r="U65495" s="33" t="s">
        <v>19</v>
      </c>
      <c r="V65495" s="30"/>
      <c r="W65495" s="30"/>
      <c r="X65495" s="30"/>
      <c r="Y65495" s="40"/>
      <c r="Z65495" s="1"/>
    </row>
    <row r="65496" spans="1:26" ht="23.25">
      <c r="A65496" s="1"/>
      <c r="B65496" s="36" t="s">
        <v>20</v>
      </c>
      <c r="C65496" s="36" t="s">
        <v>21</v>
      </c>
      <c r="D65496" s="36" t="s">
        <v>22</v>
      </c>
      <c r="E65496" s="36" t="s">
        <v>23</v>
      </c>
      <c r="F65496" s="36" t="s">
        <v>24</v>
      </c>
      <c r="G65496" s="36" t="s">
        <v>25</v>
      </c>
      <c r="H65496" s="36" t="s">
        <v>26</v>
      </c>
      <c r="I65496" s="22"/>
      <c r="J65496" s="42"/>
      <c r="K65496" s="24"/>
      <c r="L65496" s="39" t="s">
        <v>27</v>
      </c>
      <c r="M65496" s="40" t="s">
        <v>28</v>
      </c>
      <c r="N65496" s="32" t="s">
        <v>29</v>
      </c>
      <c r="O65496" s="39" t="s">
        <v>30</v>
      </c>
      <c r="P65496" s="29" t="s">
        <v>31</v>
      </c>
      <c r="Q65496" s="40" t="s">
        <v>32</v>
      </c>
      <c r="R65496" s="41" t="s">
        <v>30</v>
      </c>
      <c r="S65496" s="40" t="s">
        <v>33</v>
      </c>
      <c r="T65496" s="39" t="s">
        <v>34</v>
      </c>
      <c r="U65496" s="33" t="s">
        <v>35</v>
      </c>
      <c r="V65496" s="29" t="s">
        <v>32</v>
      </c>
      <c r="W65496" s="29" t="s">
        <v>36</v>
      </c>
      <c r="X65496" s="29" t="s">
        <v>37</v>
      </c>
      <c r="Y65496" s="40" t="s">
        <v>38</v>
      </c>
      <c r="Z65496" s="1"/>
    </row>
    <row r="65497" spans="1:26" ht="23.25">
      <c r="A65497" s="1"/>
      <c r="B65497" s="43"/>
      <c r="C65497" s="43"/>
      <c r="D65497" s="43"/>
      <c r="E65497" s="43"/>
      <c r="F65497" s="43"/>
      <c r="G65497" s="43"/>
      <c r="H65497" s="43"/>
      <c r="I65497" s="44"/>
      <c r="J65497" s="45"/>
      <c r="K65497" s="46"/>
      <c r="L65497" s="47"/>
      <c r="M65497" s="48"/>
      <c r="N65497" s="49"/>
      <c r="O65497" s="47"/>
      <c r="P65497" s="50"/>
      <c r="Q65497" s="50"/>
      <c r="R65497" s="48"/>
      <c r="S65497" s="48"/>
      <c r="T65497" s="47"/>
      <c r="U65497" s="51"/>
      <c r="V65497" s="50"/>
      <c r="W65497" s="50"/>
      <c r="X65497" s="50"/>
      <c r="Y65497" s="48"/>
      <c r="Z65497" s="1"/>
    </row>
    <row r="65498" spans="1:26" ht="23.25">
      <c r="A65498" s="1"/>
      <c r="B65498" s="52"/>
      <c r="C65498" s="52"/>
      <c r="D65498" s="52"/>
      <c r="E65498" s="52"/>
      <c r="F65498" s="52"/>
      <c r="G65498" s="52"/>
      <c r="H65498" s="52"/>
      <c r="I65498" s="53"/>
      <c r="J65498" s="54"/>
      <c r="K65498" s="55"/>
      <c r="L65498" s="25"/>
      <c r="M65498" s="26"/>
      <c r="N65498" s="27"/>
      <c r="O65498" s="56"/>
      <c r="P65498" s="30"/>
      <c r="Q65498" s="30"/>
      <c r="R65498" s="26"/>
      <c r="S65498" s="27"/>
      <c r="T65498" s="25"/>
      <c r="U65498" s="57"/>
      <c r="V65498" s="30"/>
      <c r="W65498" s="30"/>
      <c r="X65498" s="30"/>
      <c r="Y65498" s="26"/>
      <c r="Z65498" s="1"/>
    </row>
    <row r="65499" spans="1:26" ht="23.25">
      <c r="A65499" s="1"/>
      <c r="B65499" s="52"/>
      <c r="C65499" s="52"/>
      <c r="D65499" s="52"/>
      <c r="E65499" s="52"/>
      <c r="F65499" s="52"/>
      <c r="G65499" s="52"/>
      <c r="H65499" s="52"/>
      <c r="I65499" s="53"/>
      <c r="J65499" s="58"/>
      <c r="K65499" s="59"/>
      <c r="L65499" s="60"/>
      <c r="M65499" s="60"/>
      <c r="N65499" s="60"/>
      <c r="O65499" s="60"/>
      <c r="P65499" s="60"/>
      <c r="Q65499" s="60"/>
      <c r="R65499" s="60"/>
      <c r="S65499" s="60"/>
      <c r="T65499" s="60"/>
      <c r="U65499" s="69"/>
      <c r="V65499" s="26"/>
      <c r="W65499" s="26"/>
      <c r="X65499" s="26"/>
      <c r="Y65499" s="26"/>
      <c r="Z65499" s="1"/>
    </row>
    <row r="65500" spans="1:26" ht="23.25">
      <c r="A65500" s="1"/>
      <c r="B65500" s="52"/>
      <c r="C65500" s="52"/>
      <c r="D65500" s="52"/>
      <c r="E65500" s="52"/>
      <c r="F65500" s="52"/>
      <c r="G65500" s="52"/>
      <c r="H65500" s="52"/>
      <c r="I65500" s="53"/>
      <c r="J65500" s="58"/>
      <c r="K65500" s="59"/>
      <c r="L65500" s="60"/>
      <c r="M65500" s="60"/>
      <c r="N65500" s="60"/>
      <c r="O65500" s="60"/>
      <c r="P65500" s="60"/>
      <c r="Q65500" s="60"/>
      <c r="R65500" s="60"/>
      <c r="S65500" s="60"/>
      <c r="T65500" s="60"/>
      <c r="U65500" s="60"/>
      <c r="V65500" s="26"/>
      <c r="W65500" s="26"/>
      <c r="X65500" s="26"/>
      <c r="Y65500" s="26"/>
      <c r="Z65500" s="1"/>
    </row>
    <row r="65501" spans="1:26" ht="23.25">
      <c r="A65501" s="1"/>
      <c r="B65501" s="52"/>
      <c r="C65501" s="52"/>
      <c r="D65501" s="52"/>
      <c r="E65501" s="52"/>
      <c r="F65501" s="52"/>
      <c r="G65501" s="52"/>
      <c r="H65501" s="52"/>
      <c r="I65501" s="53"/>
      <c r="J65501" s="54"/>
      <c r="K65501" s="55"/>
      <c r="L65501" s="60"/>
      <c r="M65501" s="60"/>
      <c r="N65501" s="60"/>
      <c r="O65501" s="60"/>
      <c r="P65501" s="60"/>
      <c r="Q65501" s="26"/>
      <c r="R65501" s="60"/>
      <c r="S65501" s="60"/>
      <c r="T65501" s="60"/>
      <c r="U65501" s="60"/>
      <c r="V65501" s="26"/>
      <c r="W65501" s="26"/>
      <c r="X65501" s="26"/>
      <c r="Y65501" s="26"/>
      <c r="Z65501" s="1"/>
    </row>
    <row r="65502" spans="1:26" ht="23.25">
      <c r="A65502" s="1"/>
      <c r="B65502" s="52"/>
      <c r="C65502" s="52"/>
      <c r="D65502" s="52"/>
      <c r="E65502" s="52"/>
      <c r="F65502" s="52"/>
      <c r="G65502" s="52"/>
      <c r="H65502" s="52"/>
      <c r="I65502" s="53"/>
      <c r="J65502" s="54"/>
      <c r="K65502" s="55"/>
      <c r="L65502" s="60"/>
      <c r="M65502" s="26"/>
      <c r="N65502" s="60"/>
      <c r="O65502" s="60"/>
      <c r="P65502" s="26"/>
      <c r="Q65502" s="26"/>
      <c r="R65502" s="26"/>
      <c r="S65502" s="60"/>
      <c r="T65502" s="60"/>
      <c r="U65502" s="60"/>
      <c r="V65502" s="26"/>
      <c r="W65502" s="26"/>
      <c r="X65502" s="26"/>
      <c r="Y65502" s="26"/>
      <c r="Z65502" s="1"/>
    </row>
    <row r="65503" spans="1:26" ht="23.25">
      <c r="A65503" s="1"/>
      <c r="B65503" s="52"/>
      <c r="C65503" s="52"/>
      <c r="D65503" s="52"/>
      <c r="E65503" s="52"/>
      <c r="F65503" s="52"/>
      <c r="G65503" s="52"/>
      <c r="H65503" s="52"/>
      <c r="I65503" s="53"/>
      <c r="J65503" s="54"/>
      <c r="K65503" s="55"/>
      <c r="L65503" s="60"/>
      <c r="M65503" s="26"/>
      <c r="N65503" s="60"/>
      <c r="O65503" s="60"/>
      <c r="P65503" s="26"/>
      <c r="Q65503" s="26"/>
      <c r="R65503" s="26"/>
      <c r="S65503" s="60"/>
      <c r="T65503" s="60"/>
      <c r="U65503" s="60"/>
      <c r="V65503" s="26"/>
      <c r="W65503" s="26"/>
      <c r="X65503" s="26"/>
      <c r="Y65503" s="26"/>
      <c r="Z65503" s="1"/>
    </row>
    <row r="65504" spans="1:26" ht="23.25">
      <c r="A65504" s="1"/>
      <c r="B65504" s="52"/>
      <c r="C65504" s="52"/>
      <c r="D65504" s="52"/>
      <c r="E65504" s="52"/>
      <c r="F65504" s="52"/>
      <c r="G65504" s="52"/>
      <c r="H65504" s="52"/>
      <c r="I65504" s="53"/>
      <c r="J65504" s="54"/>
      <c r="K65504" s="55"/>
      <c r="L65504" s="60"/>
      <c r="M65504" s="26"/>
      <c r="N65504" s="60"/>
      <c r="O65504" s="60"/>
      <c r="P65504" s="26"/>
      <c r="Q65504" s="26"/>
      <c r="R65504" s="26"/>
      <c r="S65504" s="60"/>
      <c r="T65504" s="60"/>
      <c r="U65504" s="60"/>
      <c r="V65504" s="26"/>
      <c r="W65504" s="26"/>
      <c r="X65504" s="26"/>
      <c r="Y65504" s="26"/>
      <c r="Z65504" s="1"/>
    </row>
    <row r="65505" spans="1:26" ht="23.25">
      <c r="A65505" s="1"/>
      <c r="B65505" s="52"/>
      <c r="C65505" s="52"/>
      <c r="D65505" s="52"/>
      <c r="E65505" s="52"/>
      <c r="F65505" s="52"/>
      <c r="G65505" s="52"/>
      <c r="H65505" s="52"/>
      <c r="I65505" s="53"/>
      <c r="J65505" s="54"/>
      <c r="K65505" s="55"/>
      <c r="L65505" s="60"/>
      <c r="M65505" s="26"/>
      <c r="N65505" s="60"/>
      <c r="O65505" s="60"/>
      <c r="P65505" s="26"/>
      <c r="Q65505" s="26"/>
      <c r="R65505" s="26"/>
      <c r="S65505" s="60"/>
      <c r="T65505" s="60"/>
      <c r="U65505" s="60"/>
      <c r="V65505" s="26"/>
      <c r="W65505" s="26"/>
      <c r="X65505" s="26"/>
      <c r="Y65505" s="26"/>
      <c r="Z65505" s="1"/>
    </row>
    <row r="65506" spans="1:26" ht="23.25">
      <c r="A65506" s="1"/>
      <c r="B65506" s="52"/>
      <c r="C65506" s="52"/>
      <c r="D65506" s="52"/>
      <c r="E65506" s="52"/>
      <c r="F65506" s="52"/>
      <c r="G65506" s="52"/>
      <c r="H65506" s="52"/>
      <c r="I65506" s="53"/>
      <c r="J65506" s="54"/>
      <c r="K65506" s="55"/>
      <c r="L65506" s="60"/>
      <c r="M65506" s="26"/>
      <c r="N65506" s="60"/>
      <c r="O65506" s="60"/>
      <c r="P65506" s="26"/>
      <c r="Q65506" s="26"/>
      <c r="R65506" s="26"/>
      <c r="S65506" s="60"/>
      <c r="T65506" s="60"/>
      <c r="U65506" s="60"/>
      <c r="V65506" s="26"/>
      <c r="W65506" s="26"/>
      <c r="X65506" s="26"/>
      <c r="Y65506" s="26"/>
      <c r="Z65506" s="1"/>
    </row>
    <row r="65507" spans="1:26" ht="23.25">
      <c r="A65507" s="1"/>
      <c r="B65507" s="52"/>
      <c r="C65507" s="52"/>
      <c r="D65507" s="52"/>
      <c r="E65507" s="52"/>
      <c r="F65507" s="52"/>
      <c r="G65507" s="52"/>
      <c r="H65507" s="52"/>
      <c r="I65507" s="53"/>
      <c r="J65507" s="54"/>
      <c r="K65507" s="55"/>
      <c r="L65507" s="60"/>
      <c r="M65507" s="26"/>
      <c r="N65507" s="60"/>
      <c r="O65507" s="60"/>
      <c r="P65507" s="26"/>
      <c r="Q65507" s="26"/>
      <c r="R65507" s="26"/>
      <c r="S65507" s="60"/>
      <c r="T65507" s="60"/>
      <c r="U65507" s="60"/>
      <c r="V65507" s="26"/>
      <c r="W65507" s="26"/>
      <c r="X65507" s="26"/>
      <c r="Y65507" s="26"/>
      <c r="Z65507" s="1"/>
    </row>
    <row r="65508" spans="1:26" ht="23.25">
      <c r="A65508" s="1"/>
      <c r="B65508" s="52"/>
      <c r="C65508" s="52"/>
      <c r="D65508" s="52"/>
      <c r="E65508" s="52"/>
      <c r="F65508" s="52"/>
      <c r="G65508" s="52"/>
      <c r="H65508" s="52"/>
      <c r="I65508" s="53"/>
      <c r="J65508" s="54"/>
      <c r="K65508" s="55"/>
      <c r="L65508" s="60"/>
      <c r="M65508" s="26"/>
      <c r="N65508" s="60"/>
      <c r="O65508" s="60"/>
      <c r="P65508" s="26"/>
      <c r="Q65508" s="26"/>
      <c r="R65508" s="26"/>
      <c r="S65508" s="60"/>
      <c r="T65508" s="60"/>
      <c r="U65508" s="60"/>
      <c r="V65508" s="26"/>
      <c r="W65508" s="26"/>
      <c r="X65508" s="26"/>
      <c r="Y65508" s="26"/>
      <c r="Z65508" s="1"/>
    </row>
    <row r="65509" spans="1:26" ht="23.25">
      <c r="A65509" s="1"/>
      <c r="B65509" s="52"/>
      <c r="C65509" s="52"/>
      <c r="D65509" s="52"/>
      <c r="E65509" s="52"/>
      <c r="F65509" s="52"/>
      <c r="G65509" s="52"/>
      <c r="H65509" s="52"/>
      <c r="I65509" s="53"/>
      <c r="J65509" s="54"/>
      <c r="K65509" s="55"/>
      <c r="L65509" s="60"/>
      <c r="M65509" s="26"/>
      <c r="N65509" s="60"/>
      <c r="O65509" s="60"/>
      <c r="P65509" s="26"/>
      <c r="Q65509" s="26"/>
      <c r="R65509" s="26"/>
      <c r="S65509" s="60"/>
      <c r="T65509" s="60"/>
      <c r="U65509" s="60"/>
      <c r="V65509" s="26"/>
      <c r="W65509" s="26"/>
      <c r="X65509" s="26"/>
      <c r="Y65509" s="26"/>
      <c r="Z65509" s="1"/>
    </row>
    <row r="65510" spans="1:26" ht="23.25">
      <c r="A65510" s="1"/>
      <c r="B65510" s="52"/>
      <c r="C65510" s="52"/>
      <c r="D65510" s="52"/>
      <c r="E65510" s="52"/>
      <c r="F65510" s="52"/>
      <c r="G65510" s="52"/>
      <c r="H65510" s="52"/>
      <c r="I65510" s="53"/>
      <c r="J65510" s="54"/>
      <c r="K65510" s="55"/>
      <c r="L65510" s="60"/>
      <c r="M65510" s="26"/>
      <c r="N65510" s="60"/>
      <c r="O65510" s="60"/>
      <c r="P65510" s="26"/>
      <c r="Q65510" s="26"/>
      <c r="R65510" s="26"/>
      <c r="S65510" s="60"/>
      <c r="T65510" s="60"/>
      <c r="U65510" s="60"/>
      <c r="V65510" s="26"/>
      <c r="W65510" s="26"/>
      <c r="X65510" s="26"/>
      <c r="Y65510" s="26"/>
      <c r="Z65510" s="1"/>
    </row>
    <row r="65511" spans="1:26" ht="23.25">
      <c r="A65511" s="1"/>
      <c r="B65511" s="52"/>
      <c r="C65511" s="52"/>
      <c r="D65511" s="52"/>
      <c r="E65511" s="52"/>
      <c r="F65511" s="52"/>
      <c r="G65511" s="52"/>
      <c r="H65511" s="52"/>
      <c r="I65511" s="53"/>
      <c r="J65511" s="54"/>
      <c r="K65511" s="55"/>
      <c r="L65511" s="60"/>
      <c r="M65511" s="26"/>
      <c r="N65511" s="60"/>
      <c r="O65511" s="60"/>
      <c r="P65511" s="26"/>
      <c r="Q65511" s="26"/>
      <c r="R65511" s="26"/>
      <c r="S65511" s="60"/>
      <c r="T65511" s="60"/>
      <c r="U65511" s="60"/>
      <c r="V65511" s="26"/>
      <c r="W65511" s="26"/>
      <c r="X65511" s="26"/>
      <c r="Y65511" s="26"/>
      <c r="Z65511" s="1"/>
    </row>
    <row r="65512" spans="1:26" ht="23.25">
      <c r="A65512" s="1"/>
      <c r="B65512" s="52"/>
      <c r="C65512" s="52"/>
      <c r="D65512" s="52"/>
      <c r="E65512" s="52"/>
      <c r="F65512" s="52"/>
      <c r="G65512" s="52"/>
      <c r="H65512" s="52"/>
      <c r="I65512" s="53"/>
      <c r="J65512" s="54"/>
      <c r="K65512" s="55"/>
      <c r="L65512" s="60"/>
      <c r="M65512" s="26"/>
      <c r="N65512" s="60"/>
      <c r="O65512" s="60"/>
      <c r="P65512" s="26"/>
      <c r="Q65512" s="26"/>
      <c r="R65512" s="26"/>
      <c r="S65512" s="60"/>
      <c r="T65512" s="60"/>
      <c r="U65512" s="60"/>
      <c r="V65512" s="26"/>
      <c r="W65512" s="26"/>
      <c r="X65512" s="26"/>
      <c r="Y65512" s="26"/>
      <c r="Z65512" s="1"/>
    </row>
    <row r="65513" spans="1:26" ht="23.25">
      <c r="A65513" s="1"/>
      <c r="B65513" s="61"/>
      <c r="C65513" s="62"/>
      <c r="D65513" s="62"/>
      <c r="E65513" s="62"/>
      <c r="F65513" s="62"/>
      <c r="G65513" s="62"/>
      <c r="H65513" s="62"/>
      <c r="I65513" s="54"/>
      <c r="J65513" s="54"/>
      <c r="K65513" s="55"/>
      <c r="L65513" s="24"/>
      <c r="M65513" s="24"/>
      <c r="N65513" s="24"/>
      <c r="O65513" s="24"/>
      <c r="P65513" s="24"/>
      <c r="Q65513" s="24"/>
      <c r="R65513" s="24"/>
      <c r="S65513" s="24"/>
      <c r="T65513" s="24"/>
      <c r="U65513" s="24"/>
      <c r="V65513" s="24"/>
      <c r="W65513" s="24"/>
      <c r="X65513" s="24"/>
      <c r="Y65513" s="24"/>
      <c r="Z65513" s="1"/>
    </row>
    <row r="65514" spans="1:26" ht="23.25">
      <c r="A65514" s="1"/>
      <c r="B65514" s="52"/>
      <c r="C65514" s="52"/>
      <c r="D65514" s="52"/>
      <c r="E65514" s="52"/>
      <c r="F65514" s="52"/>
      <c r="G65514" s="52"/>
      <c r="H65514" s="52"/>
      <c r="I65514" s="53"/>
      <c r="J65514" s="54"/>
      <c r="K65514" s="55"/>
      <c r="L65514" s="60"/>
      <c r="M65514" s="26"/>
      <c r="N65514" s="60"/>
      <c r="O65514" s="60"/>
      <c r="P65514" s="26"/>
      <c r="Q65514" s="26"/>
      <c r="R65514" s="26"/>
      <c r="S65514" s="60"/>
      <c r="T65514" s="60"/>
      <c r="U65514" s="60"/>
      <c r="V65514" s="26"/>
      <c r="W65514" s="26"/>
      <c r="X65514" s="26"/>
      <c r="Y65514" s="26"/>
      <c r="Z65514" s="1"/>
    </row>
    <row r="65515" spans="1:26" ht="23.25">
      <c r="A65515" s="1"/>
      <c r="B65515" s="52"/>
      <c r="C65515" s="52"/>
      <c r="D65515" s="52"/>
      <c r="E65515" s="52"/>
      <c r="F65515" s="52"/>
      <c r="G65515" s="52"/>
      <c r="H65515" s="52"/>
      <c r="I65515" s="53"/>
      <c r="J65515" s="54"/>
      <c r="K65515" s="55"/>
      <c r="L65515" s="60"/>
      <c r="M65515" s="26"/>
      <c r="N65515" s="60"/>
      <c r="O65515" s="60"/>
      <c r="P65515" s="26"/>
      <c r="Q65515" s="26"/>
      <c r="R65515" s="26"/>
      <c r="S65515" s="60"/>
      <c r="T65515" s="60"/>
      <c r="U65515" s="60"/>
      <c r="V65515" s="26"/>
      <c r="W65515" s="26"/>
      <c r="X65515" s="26"/>
      <c r="Y65515" s="26"/>
      <c r="Z65515" s="1"/>
    </row>
    <row r="65516" spans="1:26" ht="23.25">
      <c r="A65516" s="1"/>
      <c r="B65516" s="52"/>
      <c r="C65516" s="52"/>
      <c r="D65516" s="52"/>
      <c r="E65516" s="52"/>
      <c r="F65516" s="52"/>
      <c r="G65516" s="52"/>
      <c r="H65516" s="52"/>
      <c r="I65516" s="53"/>
      <c r="J65516" s="54"/>
      <c r="K65516" s="55"/>
      <c r="L65516" s="60"/>
      <c r="M65516" s="26"/>
      <c r="N65516" s="60"/>
      <c r="O65516" s="60"/>
      <c r="P65516" s="26"/>
      <c r="Q65516" s="26"/>
      <c r="R65516" s="26"/>
      <c r="S65516" s="60"/>
      <c r="T65516" s="60"/>
      <c r="U65516" s="60"/>
      <c r="V65516" s="26"/>
      <c r="W65516" s="26"/>
      <c r="X65516" s="26"/>
      <c r="Y65516" s="26"/>
      <c r="Z65516" s="1"/>
    </row>
    <row r="65517" spans="1:26" ht="23.25">
      <c r="A65517" s="1"/>
      <c r="B65517" s="52"/>
      <c r="C65517" s="52"/>
      <c r="D65517" s="52"/>
      <c r="E65517" s="52"/>
      <c r="F65517" s="52"/>
      <c r="G65517" s="52"/>
      <c r="H65517" s="52"/>
      <c r="I65517" s="53"/>
      <c r="J65517" s="54"/>
      <c r="K65517" s="55"/>
      <c r="L65517" s="60"/>
      <c r="M65517" s="26"/>
      <c r="N65517" s="60"/>
      <c r="O65517" s="60"/>
      <c r="P65517" s="26"/>
      <c r="Q65517" s="26"/>
      <c r="R65517" s="26"/>
      <c r="S65517" s="60"/>
      <c r="T65517" s="60"/>
      <c r="U65517" s="60"/>
      <c r="V65517" s="26"/>
      <c r="W65517" s="26"/>
      <c r="X65517" s="26"/>
      <c r="Y65517" s="26"/>
      <c r="Z65517" s="1"/>
    </row>
    <row r="65518" spans="1:26" ht="23.25">
      <c r="A65518" s="1"/>
      <c r="B65518" s="52"/>
      <c r="C65518" s="52"/>
      <c r="D65518" s="52"/>
      <c r="E65518" s="52"/>
      <c r="F65518" s="52"/>
      <c r="G65518" s="52"/>
      <c r="H65518" s="52"/>
      <c r="I65518" s="53"/>
      <c r="J65518" s="54"/>
      <c r="K65518" s="55"/>
      <c r="L65518" s="60"/>
      <c r="M65518" s="26"/>
      <c r="N65518" s="60"/>
      <c r="O65518" s="60"/>
      <c r="P65518" s="26"/>
      <c r="Q65518" s="26"/>
      <c r="R65518" s="26"/>
      <c r="S65518" s="60"/>
      <c r="T65518" s="60"/>
      <c r="U65518" s="60"/>
      <c r="V65518" s="26"/>
      <c r="W65518" s="26"/>
      <c r="X65518" s="26"/>
      <c r="Y65518" s="26"/>
      <c r="Z65518" s="1"/>
    </row>
    <row r="65519" spans="1:26" ht="23.25">
      <c r="A65519" s="1"/>
      <c r="B65519" s="52"/>
      <c r="C65519" s="52"/>
      <c r="D65519" s="52"/>
      <c r="E65519" s="52"/>
      <c r="F65519" s="52"/>
      <c r="G65519" s="52"/>
      <c r="H65519" s="52"/>
      <c r="I65519" s="53"/>
      <c r="J65519" s="54"/>
      <c r="K65519" s="55"/>
      <c r="L65519" s="60"/>
      <c r="M65519" s="26"/>
      <c r="N65519" s="60"/>
      <c r="O65519" s="60"/>
      <c r="P65519" s="26"/>
      <c r="Q65519" s="26"/>
      <c r="R65519" s="26"/>
      <c r="S65519" s="60"/>
      <c r="T65519" s="60"/>
      <c r="U65519" s="60"/>
      <c r="V65519" s="26"/>
      <c r="W65519" s="26"/>
      <c r="X65519" s="26"/>
      <c r="Y65519" s="26"/>
      <c r="Z65519" s="1"/>
    </row>
    <row r="65520" spans="1:26" ht="23.25">
      <c r="A65520" s="1"/>
      <c r="B65520" s="52"/>
      <c r="C65520" s="52"/>
      <c r="D65520" s="52"/>
      <c r="E65520" s="52"/>
      <c r="F65520" s="52"/>
      <c r="G65520" s="52"/>
      <c r="H65520" s="52"/>
      <c r="I65520" s="53"/>
      <c r="J65520" s="54"/>
      <c r="K65520" s="55"/>
      <c r="L65520" s="60"/>
      <c r="M65520" s="26"/>
      <c r="N65520" s="60"/>
      <c r="O65520" s="60"/>
      <c r="P65520" s="26"/>
      <c r="Q65520" s="26"/>
      <c r="R65520" s="26"/>
      <c r="S65520" s="60"/>
      <c r="T65520" s="60"/>
      <c r="U65520" s="60"/>
      <c r="V65520" s="26"/>
      <c r="W65520" s="26"/>
      <c r="X65520" s="26"/>
      <c r="Y65520" s="26"/>
      <c r="Z65520" s="1"/>
    </row>
    <row r="65521" spans="1:26" ht="23.25">
      <c r="A65521" s="1"/>
      <c r="B65521" s="52"/>
      <c r="C65521" s="52"/>
      <c r="D65521" s="52"/>
      <c r="E65521" s="52"/>
      <c r="F65521" s="52"/>
      <c r="G65521" s="52"/>
      <c r="H65521" s="52"/>
      <c r="I65521" s="53"/>
      <c r="J65521" s="54"/>
      <c r="K65521" s="55"/>
      <c r="L65521" s="60"/>
      <c r="M65521" s="26"/>
      <c r="N65521" s="60"/>
      <c r="O65521" s="60"/>
      <c r="P65521" s="26"/>
      <c r="Q65521" s="26"/>
      <c r="R65521" s="26"/>
      <c r="S65521" s="60"/>
      <c r="T65521" s="60"/>
      <c r="U65521" s="60"/>
      <c r="V65521" s="26"/>
      <c r="W65521" s="26"/>
      <c r="X65521" s="26"/>
      <c r="Y65521" s="26"/>
      <c r="Z65521" s="1"/>
    </row>
    <row r="65522" spans="1:26" ht="23.25">
      <c r="A65522" s="1"/>
      <c r="B65522" s="61"/>
      <c r="C65522" s="62"/>
      <c r="D65522" s="62"/>
      <c r="E65522" s="62"/>
      <c r="F65522" s="62"/>
      <c r="G65522" s="62"/>
      <c r="H65522" s="62"/>
      <c r="I65522" s="54"/>
      <c r="J65522" s="54"/>
      <c r="K65522" s="55"/>
      <c r="L65522" s="24"/>
      <c r="M65522" s="24"/>
      <c r="N65522" s="24"/>
      <c r="O65522" s="24"/>
      <c r="P65522" s="24"/>
      <c r="Q65522" s="24"/>
      <c r="R65522" s="24"/>
      <c r="S65522" s="24"/>
      <c r="T65522" s="24"/>
      <c r="U65522" s="24"/>
      <c r="V65522" s="24"/>
      <c r="W65522" s="24"/>
      <c r="X65522" s="24"/>
      <c r="Y65522" s="24"/>
      <c r="Z65522" s="1"/>
    </row>
    <row r="65523" spans="1:26" ht="23.25">
      <c r="A65523" s="1"/>
      <c r="B65523" s="52"/>
      <c r="C65523" s="52"/>
      <c r="D65523" s="52"/>
      <c r="E65523" s="52"/>
      <c r="F65523" s="52"/>
      <c r="G65523" s="52"/>
      <c r="H65523" s="52"/>
      <c r="I65523" s="53"/>
      <c r="J65523" s="54"/>
      <c r="K65523" s="55"/>
      <c r="L65523" s="60"/>
      <c r="M65523" s="26"/>
      <c r="N65523" s="60"/>
      <c r="O65523" s="60"/>
      <c r="P65523" s="26"/>
      <c r="Q65523" s="26"/>
      <c r="R65523" s="26"/>
      <c r="S65523" s="60"/>
      <c r="T65523" s="60"/>
      <c r="U65523" s="60"/>
      <c r="V65523" s="26"/>
      <c r="W65523" s="26"/>
      <c r="X65523" s="26"/>
      <c r="Y65523" s="26"/>
      <c r="Z65523" s="1"/>
    </row>
    <row r="65524" spans="1:26" ht="23.25">
      <c r="A65524" s="1"/>
      <c r="B65524" s="52"/>
      <c r="C65524" s="52"/>
      <c r="D65524" s="52"/>
      <c r="E65524" s="52"/>
      <c r="F65524" s="52"/>
      <c r="G65524" s="52"/>
      <c r="H65524" s="52"/>
      <c r="I65524" s="53"/>
      <c r="J65524" s="54"/>
      <c r="K65524" s="55"/>
      <c r="L65524" s="60"/>
      <c r="M65524" s="26"/>
      <c r="N65524" s="60"/>
      <c r="O65524" s="60"/>
      <c r="P65524" s="26"/>
      <c r="Q65524" s="26"/>
      <c r="R65524" s="26"/>
      <c r="S65524" s="60"/>
      <c r="T65524" s="60"/>
      <c r="U65524" s="60"/>
      <c r="V65524" s="26"/>
      <c r="W65524" s="26"/>
      <c r="X65524" s="26"/>
      <c r="Y65524" s="26"/>
      <c r="Z65524" s="1"/>
    </row>
    <row r="65525" spans="1:26" ht="23.25">
      <c r="A65525" s="1"/>
      <c r="B65525" s="52"/>
      <c r="C65525" s="52"/>
      <c r="D65525" s="52"/>
      <c r="E65525" s="52"/>
      <c r="F65525" s="52"/>
      <c r="G65525" s="52"/>
      <c r="H65525" s="52"/>
      <c r="I65525" s="53"/>
      <c r="J65525" s="54"/>
      <c r="K65525" s="55"/>
      <c r="L65525" s="60"/>
      <c r="M65525" s="26"/>
      <c r="N65525" s="60"/>
      <c r="O65525" s="60"/>
      <c r="P65525" s="26"/>
      <c r="Q65525" s="26"/>
      <c r="R65525" s="26"/>
      <c r="S65525" s="60"/>
      <c r="T65525" s="60"/>
      <c r="U65525" s="60"/>
      <c r="V65525" s="26"/>
      <c r="W65525" s="26"/>
      <c r="X65525" s="26"/>
      <c r="Y65525" s="26"/>
      <c r="Z65525" s="1"/>
    </row>
    <row r="65526" spans="1:26" ht="23.25">
      <c r="A65526" s="1"/>
      <c r="B65526" s="52"/>
      <c r="C65526" s="52"/>
      <c r="D65526" s="52"/>
      <c r="E65526" s="52"/>
      <c r="F65526" s="52"/>
      <c r="G65526" s="52"/>
      <c r="H65526" s="52"/>
      <c r="I65526" s="53"/>
      <c r="J65526" s="54"/>
      <c r="K65526" s="55"/>
      <c r="L65526" s="60"/>
      <c r="M65526" s="26"/>
      <c r="N65526" s="60"/>
      <c r="O65526" s="60"/>
      <c r="P65526" s="26"/>
      <c r="Q65526" s="26"/>
      <c r="R65526" s="26"/>
      <c r="S65526" s="60"/>
      <c r="T65526" s="60"/>
      <c r="U65526" s="60"/>
      <c r="V65526" s="26"/>
      <c r="W65526" s="26"/>
      <c r="X65526" s="26"/>
      <c r="Y65526" s="26"/>
      <c r="Z65526" s="1"/>
    </row>
    <row r="65527" spans="1:26" ht="23.25">
      <c r="A65527" s="1"/>
      <c r="B65527" s="61"/>
      <c r="C65527" s="61"/>
      <c r="D65527" s="61"/>
      <c r="E65527" s="61"/>
      <c r="F65527" s="61"/>
      <c r="G65527" s="61"/>
      <c r="H65527" s="61"/>
      <c r="I65527" s="53"/>
      <c r="J65527" s="54"/>
      <c r="K65527" s="55"/>
      <c r="L65527" s="60"/>
      <c r="M65527" s="26"/>
      <c r="N65527" s="60"/>
      <c r="O65527" s="60"/>
      <c r="P65527" s="26"/>
      <c r="Q65527" s="26"/>
      <c r="R65527" s="26"/>
      <c r="S65527" s="60"/>
      <c r="T65527" s="60"/>
      <c r="U65527" s="60"/>
      <c r="V65527" s="26"/>
      <c r="W65527" s="26"/>
      <c r="X65527" s="26"/>
      <c r="Y65527" s="26"/>
      <c r="Z65527" s="1"/>
    </row>
    <row r="65528" spans="1:26" ht="23.25">
      <c r="A65528" s="1"/>
      <c r="B65528" s="61"/>
      <c r="C65528" s="62"/>
      <c r="D65528" s="62"/>
      <c r="E65528" s="62"/>
      <c r="F65528" s="62"/>
      <c r="G65528" s="62"/>
      <c r="H65528" s="62"/>
      <c r="I65528" s="54"/>
      <c r="J65528" s="54"/>
      <c r="K65528" s="55"/>
      <c r="L65528" s="24"/>
      <c r="M65528" s="24"/>
      <c r="N65528" s="24"/>
      <c r="O65528" s="24"/>
      <c r="P65528" s="24"/>
      <c r="Q65528" s="24"/>
      <c r="R65528" s="24"/>
      <c r="S65528" s="24"/>
      <c r="T65528" s="24"/>
      <c r="U65528" s="24"/>
      <c r="V65528" s="24"/>
      <c r="W65528" s="24"/>
      <c r="X65528" s="24"/>
      <c r="Y65528" s="24"/>
      <c r="Z65528" s="1"/>
    </row>
    <row r="65529" spans="1:26" ht="23.25">
      <c r="A65529" s="1"/>
      <c r="B65529" s="61"/>
      <c r="C65529" s="61"/>
      <c r="D65529" s="61"/>
      <c r="E65529" s="61"/>
      <c r="F65529" s="61"/>
      <c r="G65529" s="61"/>
      <c r="H65529" s="61"/>
      <c r="I65529" s="53"/>
      <c r="J65529" s="54"/>
      <c r="K65529" s="55"/>
      <c r="L65529" s="60"/>
      <c r="M65529" s="26"/>
      <c r="N65529" s="60"/>
      <c r="O65529" s="60"/>
      <c r="P65529" s="26"/>
      <c r="Q65529" s="26"/>
      <c r="R65529" s="26"/>
      <c r="S65529" s="60"/>
      <c r="T65529" s="60"/>
      <c r="U65529" s="60"/>
      <c r="V65529" s="26"/>
      <c r="W65529" s="26"/>
      <c r="X65529" s="26"/>
      <c r="Y65529" s="26"/>
      <c r="Z65529" s="1"/>
    </row>
    <row r="65530" spans="1:26" ht="23.25">
      <c r="A65530" s="1"/>
      <c r="B65530" s="61"/>
      <c r="C65530" s="61"/>
      <c r="D65530" s="61"/>
      <c r="E65530" s="61"/>
      <c r="F65530" s="61"/>
      <c r="G65530" s="61"/>
      <c r="H65530" s="61"/>
      <c r="I65530" s="53"/>
      <c r="J65530" s="54"/>
      <c r="K65530" s="55"/>
      <c r="L65530" s="60"/>
      <c r="M65530" s="26"/>
      <c r="N65530" s="60"/>
      <c r="O65530" s="60"/>
      <c r="P65530" s="26"/>
      <c r="Q65530" s="26"/>
      <c r="R65530" s="26"/>
      <c r="S65530" s="60"/>
      <c r="T65530" s="60"/>
      <c r="U65530" s="60"/>
      <c r="V65530" s="26"/>
      <c r="W65530" s="26"/>
      <c r="X65530" s="26"/>
      <c r="Y65530" s="26"/>
      <c r="Z65530" s="1"/>
    </row>
    <row r="65531" spans="1:26" ht="23.25">
      <c r="A65531" s="1"/>
      <c r="B65531" s="61"/>
      <c r="C65531" s="61"/>
      <c r="D65531" s="61"/>
      <c r="E65531" s="61"/>
      <c r="F65531" s="61"/>
      <c r="G65531" s="61"/>
      <c r="H65531" s="61"/>
      <c r="I65531" s="53"/>
      <c r="J65531" s="54"/>
      <c r="K65531" s="55"/>
      <c r="L65531" s="60"/>
      <c r="M65531" s="26"/>
      <c r="N65531" s="60"/>
      <c r="O65531" s="60"/>
      <c r="P65531" s="26"/>
      <c r="Q65531" s="26"/>
      <c r="R65531" s="26"/>
      <c r="S65531" s="60"/>
      <c r="T65531" s="60"/>
      <c r="U65531" s="60"/>
      <c r="V65531" s="26"/>
      <c r="W65531" s="26"/>
      <c r="X65531" s="26"/>
      <c r="Y65531" s="26"/>
      <c r="Z65531" s="1"/>
    </row>
    <row r="65532" spans="1:26" ht="23.25">
      <c r="A65532" s="1"/>
      <c r="B65532" s="61"/>
      <c r="C65532" s="61"/>
      <c r="D65532" s="61"/>
      <c r="E65532" s="61"/>
      <c r="F65532" s="61"/>
      <c r="G65532" s="61"/>
      <c r="H65532" s="61"/>
      <c r="I65532" s="53"/>
      <c r="J65532" s="54"/>
      <c r="K65532" s="55"/>
      <c r="L65532" s="60"/>
      <c r="M65532" s="26"/>
      <c r="N65532" s="60"/>
      <c r="O65532" s="60"/>
      <c r="P65532" s="26"/>
      <c r="Q65532" s="26"/>
      <c r="R65532" s="26"/>
      <c r="S65532" s="60"/>
      <c r="T65532" s="60"/>
      <c r="U65532" s="60"/>
      <c r="V65532" s="26"/>
      <c r="W65532" s="26"/>
      <c r="X65532" s="26"/>
      <c r="Y65532" s="26"/>
      <c r="Z65532" s="1"/>
    </row>
    <row r="65533" spans="1:26" ht="23.25">
      <c r="A65533" s="1"/>
      <c r="B65533" s="61"/>
      <c r="C65533" s="61"/>
      <c r="D65533" s="61"/>
      <c r="E65533" s="61"/>
      <c r="F65533" s="61"/>
      <c r="G65533" s="61"/>
      <c r="H65533" s="61"/>
      <c r="I65533" s="53"/>
      <c r="J65533" s="54"/>
      <c r="K65533" s="55"/>
      <c r="L65533" s="60"/>
      <c r="M65533" s="26"/>
      <c r="N65533" s="60"/>
      <c r="O65533" s="60"/>
      <c r="P65533" s="26"/>
      <c r="Q65533" s="26"/>
      <c r="R65533" s="26"/>
      <c r="S65533" s="60"/>
      <c r="T65533" s="60"/>
      <c r="U65533" s="60"/>
      <c r="V65533" s="26"/>
      <c r="W65533" s="26"/>
      <c r="X65533" s="26"/>
      <c r="Y65533" s="26"/>
      <c r="Z65533" s="1"/>
    </row>
    <row r="65534" spans="1:26" ht="23.25">
      <c r="A65534" s="1"/>
      <c r="B65534" s="61"/>
      <c r="C65534" s="61"/>
      <c r="D65534" s="61"/>
      <c r="E65534" s="61"/>
      <c r="F65534" s="61"/>
      <c r="G65534" s="61"/>
      <c r="H65534" s="61"/>
      <c r="I65534" s="53"/>
      <c r="J65534" s="54"/>
      <c r="K65534" s="55"/>
      <c r="L65534" s="60"/>
      <c r="M65534" s="26"/>
      <c r="N65534" s="60"/>
      <c r="O65534" s="60"/>
      <c r="P65534" s="26"/>
      <c r="Q65534" s="26"/>
      <c r="R65534" s="26"/>
      <c r="S65534" s="60"/>
      <c r="T65534" s="60"/>
      <c r="U65534" s="60"/>
      <c r="V65534" s="26"/>
      <c r="W65534" s="26"/>
      <c r="X65534" s="26"/>
      <c r="Y65534" s="26"/>
      <c r="Z65534" s="1"/>
    </row>
    <row r="65535" spans="1:26" ht="23.25">
      <c r="A65535" s="1"/>
      <c r="B65535" s="70"/>
      <c r="C65535" s="70"/>
      <c r="D65535" s="70"/>
      <c r="E65535" s="70"/>
      <c r="F65535" s="70"/>
      <c r="G65535" s="70"/>
      <c r="H65535" s="70"/>
      <c r="I65535" s="64"/>
      <c r="J65535" s="65"/>
      <c r="K65535" s="66"/>
      <c r="L65535" s="67"/>
      <c r="M65535" s="68"/>
      <c r="N65535" s="67"/>
      <c r="O65535" s="67"/>
      <c r="P65535" s="68"/>
      <c r="Q65535" s="68"/>
      <c r="R65535" s="68"/>
      <c r="S65535" s="67"/>
      <c r="T65535" s="67"/>
      <c r="U65535" s="67"/>
      <c r="V65535" s="68"/>
      <c r="W65535" s="68"/>
      <c r="X65535" s="68"/>
      <c r="Y65535" s="68"/>
      <c r="Z65535" s="1"/>
    </row>
    <row r="65536" spans="1:26" ht="23.25">
      <c r="A65536" s="71" t="s">
        <v>41</v>
      </c>
      <c r="B65536" s="71"/>
      <c r="C65536" s="71"/>
      <c r="D65536" s="71"/>
      <c r="E65536" s="71"/>
      <c r="F65536" s="71"/>
      <c r="G65536" s="71"/>
      <c r="H65536" s="72"/>
      <c r="I65536" s="71"/>
      <c r="J65536" s="71"/>
      <c r="K65536" s="71"/>
      <c r="L65536" s="56"/>
      <c r="M65536" s="56"/>
      <c r="N65536" s="56"/>
      <c r="O65536" s="56"/>
      <c r="P65536" s="56"/>
      <c r="Q65536" s="56"/>
      <c r="R65536" s="56"/>
      <c r="S65536" s="56"/>
      <c r="T65536" s="56"/>
      <c r="U65536" s="56"/>
      <c r="V65536" s="56"/>
      <c r="W65536" s="56"/>
      <c r="X65536" s="56"/>
      <c r="Y65536" s="56"/>
      <c r="Z65536" s="71" t="s">
        <v>41</v>
      </c>
    </row>
  </sheetData>
  <printOptions horizontalCentered="1" verticalCentered="1"/>
  <pageMargins left="0.75" right="0.75" top="1" bottom="1" header="0" footer="0"/>
  <pageSetup horizontalDpi="600" verticalDpi="600" orientation="landscape" scale="23"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2002-05-15T22:33:21Z</cp:lastPrinted>
  <dcterms:created xsi:type="dcterms:W3CDTF">2001-11-13T16:33:40Z</dcterms:created>
  <dcterms:modified xsi:type="dcterms:W3CDTF">2002-06-07T02:49:26Z</dcterms:modified>
  <cp:category/>
  <cp:version/>
  <cp:contentType/>
  <cp:contentStatus/>
</cp:coreProperties>
</file>