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7250" windowHeight="4590" activeTab="0"/>
  </bookViews>
  <sheets>
    <sheet name="HDA" sheetId="1" r:id="rId1"/>
  </sheets>
  <definedNames>
    <definedName name="_Fill" hidden="1">#REF!</definedName>
    <definedName name="A_impresión_IM">#REF!</definedName>
    <definedName name="_xlnm.Print_Area" localSheetId="0">'HDA'!$A$1:$V$103</definedName>
    <definedName name="DIFERENCIAS">#N/A</definedName>
    <definedName name="FORM" localSheetId="0">'HDA'!$A$104</definedName>
    <definedName name="FORM">#REF!</definedName>
    <definedName name="_xlnm.Print_Titles" localSheetId="0">'HDA'!$6:$10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<sst xmlns="http://schemas.openxmlformats.org/spreadsheetml/2006/main" count="127" uniqueCount="62">
  <si>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</si>
  <si>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</si>
  <si>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</si>
  <si>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</si>
  <si>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</si>
  <si>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</si>
  <si>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</si>
  <si>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</si>
  <si>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</si>
  <si>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</si>
  <si>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</si>
  <si>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</si>
  <si>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</si>
  <si>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</si>
  <si>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</si>
  <si>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</si>
  <si>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</si>
  <si>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</si>
  <si>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</si>
  <si>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</si>
  <si>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</si>
  <si>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</si>
  <si>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</si>
  <si>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</si>
  <si>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</si>
  <si>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</si>
  <si>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</si>
  <si>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>TOTAL APROBADO</t>
  </si>
  <si>
    <t>TOTAL MODIFICADO</t>
  </si>
  <si>
    <t>TOTAL PAGADO</t>
  </si>
  <si>
    <t>PORCENTAJE DE EJERCICIO PAG/APROB</t>
  </si>
  <si>
    <t>PORCENTAJE DE EJERCICIO PAG/MODIF</t>
  </si>
  <si>
    <t>1</t>
  </si>
  <si>
    <t>GOBIERNO</t>
  </si>
  <si>
    <t xml:space="preserve">  Aprobado</t>
  </si>
  <si>
    <t xml:space="preserve">  Modificado</t>
  </si>
  <si>
    <t xml:space="preserve">  Pagado</t>
  </si>
  <si>
    <t xml:space="preserve">  Porcentaje de Ejercicio Pag/Aprob</t>
  </si>
  <si>
    <t xml:space="preserve">  Porcentaje de Ejercicio Pag/Modif</t>
  </si>
  <si>
    <t>Función Pública</t>
  </si>
  <si>
    <t>001</t>
  </si>
  <si>
    <t>Función Pública y Buen Gobierno</t>
  </si>
  <si>
    <t>O001</t>
  </si>
  <si>
    <t>Actividades de Apoyo a la Función Pública y Buen Gobierno</t>
  </si>
  <si>
    <t>3</t>
  </si>
  <si>
    <t>DESARROLLO ECONÓMICO</t>
  </si>
  <si>
    <t>002</t>
  </si>
  <si>
    <t>Servicios de Apoyo Administrativo</t>
  </si>
  <si>
    <t>M001</t>
  </si>
  <si>
    <t>Actividades de Apoyo Administrativo</t>
  </si>
  <si>
    <t>018</t>
  </si>
  <si>
    <t>Financiamiento y Fomento al Sector Rural</t>
  </si>
  <si>
    <t>Coordinación de la Política de Gobierno</t>
  </si>
  <si>
    <t>04</t>
  </si>
  <si>
    <t>2</t>
  </si>
  <si>
    <t>Agropecuaria, Silvicultura, Pesca y Caza</t>
  </si>
  <si>
    <t>06</t>
  </si>
  <si>
    <t>Apoyo Financiero a la Banca y Seguro Agropecuario</t>
  </si>
  <si>
    <t>F013</t>
  </si>
  <si>
    <t>Créditos Preferenciales para el Fomento de los Sectores Agropecuario y Pesquero</t>
  </si>
  <si>
    <t>EJERCICIO FUNCIONAL PROGRAMÁTICO ECONÓMICO FINANCIERO DEL GASTO PROGRAMABLE EN FLUJO DE EFECTIVO</t>
  </si>
  <si>
    <t>FONDO ESPECIAL PARA FINANCIAMIENTOS AGROPECUARIOS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</si>
</sst>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</numFmts>
  <fonts count="40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1"/>
      <name val="Times New Roman"/>
      <family val="1"/>
    </font>
    <font>
      <u val="single"/>
      <sz val="21"/>
      <color indexed="8"/>
      <name val="Times New Roman"/>
      <family val="1"/>
    </font>
    <font>
      <sz val="21"/>
      <color indexed="8"/>
      <name val="Times New Roman"/>
      <family val="1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26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0" fontId="29" fillId="0" borderId="10" xfId="0" applyFont="1" applyBorder="1" applyAlignment="1">
      <alignment/>
    </xf>
    <xf numFmtId="181" fontId="29" fillId="0" borderId="11" xfId="0" applyNumberFormat="1" applyFont="1" applyFill="1" applyBorder="1" applyAlignment="1">
      <alignment horizontal="center" vertical="top"/>
    </xf>
    <xf numFmtId="176" fontId="29" fillId="0" borderId="11" xfId="0" applyNumberFormat="1" applyFont="1" applyFill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217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170" fontId="29" fillId="0" borderId="10" xfId="0" applyNumberFormat="1" applyFont="1" applyFill="1" applyBorder="1" applyAlignment="1">
      <alignment vertical="top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49" fontId="29" fillId="0" borderId="15" xfId="0" applyNumberFormat="1" applyFont="1" applyFill="1" applyBorder="1" applyAlignment="1">
      <alignment vertical="top"/>
    </xf>
    <xf numFmtId="209" fontId="29" fillId="0" borderId="13" xfId="0" applyNumberFormat="1" applyFont="1" applyFill="1" applyBorder="1" applyAlignment="1">
      <alignment vertical="top"/>
    </xf>
    <xf numFmtId="0" fontId="29" fillId="0" borderId="13" xfId="0" applyNumberFormat="1" applyFont="1" applyFill="1" applyBorder="1" applyAlignment="1">
      <alignment vertical="top"/>
    </xf>
    <xf numFmtId="181" fontId="29" fillId="0" borderId="16" xfId="0" applyNumberFormat="1" applyFont="1" applyFill="1" applyBorder="1" applyAlignment="1">
      <alignment horizontal="center" vertical="top"/>
    </xf>
    <xf numFmtId="176" fontId="29" fillId="0" borderId="16" xfId="0" applyNumberFormat="1" applyFont="1" applyFill="1" applyBorder="1" applyAlignment="1">
      <alignment horizontal="center" vertical="top"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217" fontId="30" fillId="0" borderId="10" xfId="0" applyNumberFormat="1" applyFont="1" applyBorder="1" applyAlignment="1">
      <alignment/>
    </xf>
    <xf numFmtId="170" fontId="30" fillId="0" borderId="10" xfId="0" applyNumberFormat="1" applyFont="1" applyBorder="1" applyAlignment="1">
      <alignment/>
    </xf>
    <xf numFmtId="170" fontId="30" fillId="0" borderId="10" xfId="0" applyNumberFormat="1" applyFont="1" applyFill="1" applyBorder="1" applyAlignment="1">
      <alignment vertical="top"/>
    </xf>
    <xf numFmtId="170" fontId="5" fillId="0" borderId="0" xfId="0" applyNumberFormat="1" applyFont="1" applyFill="1" applyAlignment="1">
      <alignment vertical="center"/>
    </xf>
    <xf numFmtId="168" fontId="0" fillId="24" borderId="19" xfId="0" applyNumberFormat="1" applyFont="1" applyFill="1" applyBorder="1" applyAlignment="1">
      <alignment horizontal="centerContinuous" vertical="center"/>
    </xf>
    <xf numFmtId="168" fontId="0" fillId="24" borderId="20" xfId="0" applyNumberFormat="1" applyFont="1" applyFill="1" applyBorder="1" applyAlignment="1">
      <alignment horizontal="centerContinuous" vertical="center"/>
    </xf>
    <xf numFmtId="168" fontId="0" fillId="24" borderId="19" xfId="0" applyNumberFormat="1" applyFont="1" applyFill="1" applyBorder="1" applyAlignment="1">
      <alignment vertical="center"/>
    </xf>
    <xf numFmtId="168" fontId="0" fillId="24" borderId="20" xfId="0" applyNumberFormat="1" applyFont="1" applyFill="1" applyBorder="1" applyAlignment="1">
      <alignment vertical="center"/>
    </xf>
    <xf numFmtId="168" fontId="0" fillId="24" borderId="21" xfId="0" applyNumberFormat="1" applyFont="1" applyFill="1" applyBorder="1" applyAlignment="1">
      <alignment vertical="center"/>
    </xf>
    <xf numFmtId="168" fontId="0" fillId="24" borderId="22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1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0" xfId="0" applyNumberFormat="1" applyFont="1" applyFill="1" applyBorder="1" applyAlignment="1">
      <alignment vertical="center"/>
    </xf>
    <xf numFmtId="168" fontId="5" fillId="24" borderId="23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16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horizontal="center" vertical="center"/>
    </xf>
    <xf numFmtId="168" fontId="0" fillId="24" borderId="15" xfId="0" applyNumberFormat="1" applyFont="1" applyFill="1" applyBorder="1" applyAlignment="1">
      <alignment vertical="center"/>
    </xf>
    <xf numFmtId="168" fontId="36" fillId="24" borderId="19" xfId="0" applyNumberFormat="1" applyFont="1" applyFill="1" applyBorder="1" applyAlignment="1">
      <alignment horizontal="centerContinuous" vertical="center"/>
    </xf>
    <xf numFmtId="168" fontId="36" fillId="24" borderId="11" xfId="0" applyNumberFormat="1" applyFont="1" applyFill="1" applyBorder="1" applyAlignment="1">
      <alignment horizontal="centerContinuous" vertical="center"/>
    </xf>
    <xf numFmtId="168" fontId="37" fillId="24" borderId="24" xfId="0" applyNumberFormat="1" applyFont="1" applyFill="1" applyBorder="1" applyAlignment="1">
      <alignment horizontal="center" vertical="center"/>
    </xf>
    <xf numFmtId="168" fontId="36" fillId="24" borderId="0" xfId="0" applyNumberFormat="1" applyFont="1" applyFill="1" applyBorder="1" applyAlignment="1">
      <alignment horizontal="centerContinuous" vertical="center"/>
    </xf>
    <xf numFmtId="168" fontId="36" fillId="24" borderId="22" xfId="0" applyNumberFormat="1" applyFont="1" applyFill="1" applyBorder="1" applyAlignment="1">
      <alignment horizontal="centerContinuous" vertical="center"/>
    </xf>
    <xf numFmtId="168" fontId="37" fillId="24" borderId="0" xfId="0" applyNumberFormat="1" applyFont="1" applyFill="1" applyBorder="1" applyAlignment="1">
      <alignment horizontal="center" vertical="center"/>
    </xf>
    <xf numFmtId="168" fontId="37" fillId="24" borderId="14" xfId="0" applyNumberFormat="1" applyFont="1" applyFill="1" applyBorder="1" applyAlignment="1">
      <alignment horizontal="center" vertical="center"/>
    </xf>
    <xf numFmtId="168" fontId="37" fillId="24" borderId="10" xfId="0" applyNumberFormat="1" applyFont="1" applyFill="1" applyBorder="1" applyAlignment="1">
      <alignment horizontal="center" vertical="center"/>
    </xf>
    <xf numFmtId="168" fontId="37" fillId="24" borderId="23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25" xfId="0" applyNumberFormat="1" applyFont="1" applyFill="1" applyBorder="1" applyAlignment="1">
      <alignment horizontal="center" vertical="center"/>
    </xf>
    <xf numFmtId="168" fontId="37" fillId="24" borderId="13" xfId="0" applyNumberFormat="1" applyFont="1" applyFill="1" applyBorder="1" applyAlignment="1">
      <alignment horizontal="center" vertical="center"/>
    </xf>
    <xf numFmtId="168" fontId="38" fillId="24" borderId="26" xfId="0" applyNumberFormat="1" applyFont="1" applyFill="1" applyBorder="1" applyAlignment="1">
      <alignment horizontal="center" vertical="center"/>
    </xf>
    <xf numFmtId="168" fontId="38" fillId="24" borderId="24" xfId="0" applyNumberFormat="1" applyFont="1" applyFill="1" applyBorder="1" applyAlignment="1">
      <alignment horizontal="center" vertical="center"/>
    </xf>
    <xf numFmtId="168" fontId="37" fillId="24" borderId="27" xfId="0" applyNumberFormat="1" applyFont="1" applyFill="1" applyBorder="1" applyAlignment="1">
      <alignment horizontal="center" vertical="center"/>
    </xf>
    <xf numFmtId="168" fontId="38" fillId="24" borderId="27" xfId="0" applyNumberFormat="1" applyFont="1" applyFill="1" applyBorder="1" applyAlignment="1">
      <alignment horizontal="center" vertical="center"/>
    </xf>
    <xf numFmtId="168" fontId="36" fillId="24" borderId="28" xfId="0" applyNumberFormat="1" applyFont="1" applyFill="1" applyBorder="1" applyAlignment="1">
      <alignment horizontal="centerContinuous" vertical="center"/>
    </xf>
    <xf numFmtId="168" fontId="38" fillId="24" borderId="22" xfId="0" applyNumberFormat="1" applyFont="1" applyFill="1" applyBorder="1" applyAlignment="1">
      <alignment horizontal="centerContinuous" vertical="center"/>
    </xf>
    <xf numFmtId="168" fontId="38" fillId="24" borderId="29" xfId="0" applyNumberFormat="1" applyFont="1" applyFill="1" applyBorder="1" applyAlignment="1">
      <alignment horizontal="center" vertical="center"/>
    </xf>
    <xf numFmtId="168" fontId="38" fillId="24" borderId="29" xfId="0" applyNumberFormat="1" applyFont="1" applyFill="1" applyBorder="1" applyAlignment="1">
      <alignment vertical="center"/>
    </xf>
    <xf numFmtId="168" fontId="38" fillId="24" borderId="25" xfId="0" applyNumberFormat="1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168" fontId="38" fillId="24" borderId="30" xfId="0" applyNumberFormat="1" applyFont="1" applyFill="1" applyBorder="1" applyAlignment="1">
      <alignment vertical="center"/>
    </xf>
    <xf numFmtId="0" fontId="37" fillId="24" borderId="30" xfId="0" applyFont="1" applyFill="1" applyBorder="1" applyAlignment="1">
      <alignment horizontal="center" vertical="center"/>
    </xf>
    <xf numFmtId="168" fontId="37" fillId="24" borderId="3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Alignment="1">
      <alignment vertical="top"/>
    </xf>
    <xf numFmtId="49" fontId="31" fillId="0" borderId="0" xfId="0" applyNumberFormat="1" applyFont="1" applyFill="1" applyAlignment="1">
      <alignment vertical="top"/>
    </xf>
    <xf numFmtId="172" fontId="31" fillId="0" borderId="0" xfId="0" applyNumberFormat="1" applyFont="1" applyFill="1" applyBorder="1" applyAlignment="1">
      <alignment vertical="top"/>
    </xf>
    <xf numFmtId="172" fontId="31" fillId="0" borderId="10" xfId="0" applyNumberFormat="1" applyFont="1" applyFill="1" applyBorder="1" applyAlignment="1">
      <alignment vertical="top"/>
    </xf>
    <xf numFmtId="172" fontId="31" fillId="0" borderId="25" xfId="0" applyNumberFormat="1" applyFont="1" applyFill="1" applyBorder="1" applyAlignment="1">
      <alignment vertical="top"/>
    </xf>
    <xf numFmtId="168" fontId="31" fillId="0" borderId="12" xfId="0" applyNumberFormat="1" applyFont="1" applyFill="1" applyBorder="1" applyAlignment="1">
      <alignment vertical="top"/>
    </xf>
    <xf numFmtId="172" fontId="31" fillId="0" borderId="23" xfId="0" applyNumberFormat="1" applyFont="1" applyFill="1" applyBorder="1" applyAlignment="1">
      <alignment vertical="top"/>
    </xf>
    <xf numFmtId="172" fontId="31" fillId="0" borderId="11" xfId="0" applyNumberFormat="1" applyFont="1" applyFill="1" applyBorder="1" applyAlignment="1">
      <alignment vertical="top"/>
    </xf>
    <xf numFmtId="172" fontId="32" fillId="0" borderId="0" xfId="0" applyNumberFormat="1" applyFont="1" applyFill="1" applyBorder="1" applyAlignment="1">
      <alignment vertical="top"/>
    </xf>
    <xf numFmtId="172" fontId="32" fillId="0" borderId="11" xfId="0" applyNumberFormat="1" applyFont="1" applyFill="1" applyBorder="1" applyAlignment="1">
      <alignment vertical="top"/>
    </xf>
    <xf numFmtId="168" fontId="31" fillId="0" borderId="11" xfId="0" applyNumberFormat="1" applyFont="1" applyFill="1" applyBorder="1" applyAlignment="1">
      <alignment vertical="top"/>
    </xf>
    <xf numFmtId="168" fontId="31" fillId="0" borderId="10" xfId="0" applyNumberFormat="1" applyFont="1" applyFill="1" applyBorder="1" applyAlignment="1">
      <alignment vertical="top"/>
    </xf>
    <xf numFmtId="172" fontId="32" fillId="0" borderId="31" xfId="0" applyNumberFormat="1" applyFont="1" applyFill="1" applyBorder="1" applyAlignment="1">
      <alignment vertical="top"/>
    </xf>
    <xf numFmtId="172" fontId="32" fillId="0" borderId="32" xfId="0" applyNumberFormat="1" applyFont="1" applyFill="1" applyBorder="1" applyAlignment="1">
      <alignment vertical="top"/>
    </xf>
    <xf numFmtId="168" fontId="32" fillId="0" borderId="11" xfId="0" applyNumberFormat="1" applyFont="1" applyFill="1" applyBorder="1" applyAlignment="1">
      <alignment horizontal="center" vertical="top"/>
    </xf>
    <xf numFmtId="168" fontId="32" fillId="0" borderId="10" xfId="0" applyNumberFormat="1" applyFont="1" applyFill="1" applyBorder="1" applyAlignment="1">
      <alignment horizontal="center" vertical="top"/>
    </xf>
    <xf numFmtId="168" fontId="32" fillId="0" borderId="10" xfId="0" applyNumberFormat="1" applyFont="1" applyFill="1" applyBorder="1" applyAlignment="1">
      <alignment vertical="top"/>
    </xf>
    <xf numFmtId="49" fontId="29" fillId="0" borderId="11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Alignment="1">
      <alignment vertical="top"/>
    </xf>
    <xf numFmtId="49" fontId="32" fillId="0" borderId="12" xfId="0" applyNumberFormat="1" applyFont="1" applyFill="1" applyBorder="1" applyAlignment="1">
      <alignment vertical="top"/>
    </xf>
    <xf numFmtId="172" fontId="32" fillId="0" borderId="12" xfId="0" applyNumberFormat="1" applyFont="1" applyFill="1" applyBorder="1" applyAlignment="1">
      <alignment vertical="top"/>
    </xf>
    <xf numFmtId="172" fontId="32" fillId="0" borderId="10" xfId="0" applyNumberFormat="1" applyFont="1" applyFill="1" applyBorder="1" applyAlignment="1">
      <alignment vertical="top"/>
    </xf>
    <xf numFmtId="168" fontId="32" fillId="0" borderId="11" xfId="0" applyNumberFormat="1" applyFont="1" applyFill="1" applyBorder="1" applyAlignment="1">
      <alignment vertical="top"/>
    </xf>
    <xf numFmtId="168" fontId="32" fillId="0" borderId="12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vertical="top"/>
    </xf>
    <xf numFmtId="49" fontId="29" fillId="0" borderId="12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horizontal="justify" vertical="justify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6" fillId="24" borderId="33" xfId="0" applyNumberFormat="1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34" xfId="0" applyFont="1" applyFill="1" applyBorder="1" applyAlignment="1">
      <alignment horizontal="center" vertical="center" wrapText="1"/>
    </xf>
    <xf numFmtId="168" fontId="37" fillId="24" borderId="33" xfId="0" applyNumberFormat="1" applyFont="1" applyFill="1" applyBorder="1" applyAlignment="1">
      <alignment horizontal="center" vertical="center" wrapText="1"/>
    </xf>
    <xf numFmtId="0" fontId="37" fillId="24" borderId="34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showGridLines="0" showRowColHeaders="0" showZeros="0" tabSelected="1" showOutlineSymbols="0" zoomScale="38" zoomScaleNormal="38" zoomScaleSheetLayoutView="25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19"/>
      <c r="M1" s="120"/>
      <c r="N1" s="120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1" t="s">
        <v>25</v>
      </c>
      <c r="C2" s="2"/>
      <c r="D2" s="2"/>
      <c r="E2" s="2"/>
      <c r="F2" s="2"/>
      <c r="G2" s="2"/>
      <c r="H2" s="2"/>
      <c r="I2" s="2"/>
      <c r="J2" s="2"/>
      <c r="K2" s="2"/>
      <c r="L2" s="20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1" t="s">
        <v>60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1" t="s">
        <v>61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66" t="s">
        <v>1</v>
      </c>
      <c r="C7" s="47"/>
      <c r="D7" s="48"/>
      <c r="E7" s="48"/>
      <c r="F7" s="48"/>
      <c r="G7" s="49"/>
      <c r="H7" s="50"/>
      <c r="I7" s="51"/>
      <c r="J7" s="70" t="s">
        <v>2</v>
      </c>
      <c r="K7" s="52"/>
      <c r="L7" s="52"/>
      <c r="M7" s="52"/>
      <c r="N7" s="52"/>
      <c r="O7" s="82" t="s">
        <v>3</v>
      </c>
      <c r="P7" s="83"/>
      <c r="Q7" s="83"/>
      <c r="R7" s="83"/>
      <c r="S7" s="121" t="s">
        <v>4</v>
      </c>
      <c r="T7" s="122"/>
      <c r="U7" s="123"/>
      <c r="V7" s="7"/>
    </row>
    <row r="8" spans="1:22" ht="40.5">
      <c r="A8" s="1"/>
      <c r="B8" s="67" t="s">
        <v>5</v>
      </c>
      <c r="C8" s="53"/>
      <c r="D8" s="54"/>
      <c r="E8" s="54"/>
      <c r="F8" s="54"/>
      <c r="G8" s="55"/>
      <c r="H8" s="56"/>
      <c r="I8" s="57"/>
      <c r="J8" s="58"/>
      <c r="K8" s="59"/>
      <c r="L8" s="60"/>
      <c r="M8" s="61"/>
      <c r="N8" s="62"/>
      <c r="O8" s="84"/>
      <c r="P8" s="84"/>
      <c r="Q8" s="84"/>
      <c r="R8" s="85"/>
      <c r="S8" s="86"/>
      <c r="T8" s="124" t="s">
        <v>6</v>
      </c>
      <c r="U8" s="125"/>
      <c r="V8" s="7"/>
    </row>
    <row r="9" spans="1:22" ht="40.5">
      <c r="A9" s="1"/>
      <c r="B9" s="63"/>
      <c r="C9" s="63"/>
      <c r="D9" s="63"/>
      <c r="E9" s="63"/>
      <c r="F9" s="63"/>
      <c r="G9" s="55"/>
      <c r="H9" s="69" t="s">
        <v>7</v>
      </c>
      <c r="I9" s="57"/>
      <c r="J9" s="71" t="s">
        <v>8</v>
      </c>
      <c r="K9" s="73" t="s">
        <v>24</v>
      </c>
      <c r="L9" s="74" t="s">
        <v>23</v>
      </c>
      <c r="M9" s="71" t="s">
        <v>9</v>
      </c>
      <c r="N9" s="75" t="s">
        <v>10</v>
      </c>
      <c r="O9" s="76" t="s">
        <v>11</v>
      </c>
      <c r="P9" s="74" t="s">
        <v>23</v>
      </c>
      <c r="Q9" s="76" t="s">
        <v>9</v>
      </c>
      <c r="R9" s="76" t="s">
        <v>10</v>
      </c>
      <c r="S9" s="76" t="s">
        <v>12</v>
      </c>
      <c r="T9" s="87"/>
      <c r="U9" s="86"/>
      <c r="V9" s="7"/>
    </row>
    <row r="10" spans="1:22" ht="40.5">
      <c r="A10" s="1"/>
      <c r="B10" s="68" t="s">
        <v>26</v>
      </c>
      <c r="C10" s="68" t="s">
        <v>13</v>
      </c>
      <c r="D10" s="68" t="s">
        <v>14</v>
      </c>
      <c r="E10" s="68" t="s">
        <v>15</v>
      </c>
      <c r="F10" s="68" t="s">
        <v>16</v>
      </c>
      <c r="G10" s="55"/>
      <c r="H10" s="64"/>
      <c r="I10" s="65"/>
      <c r="J10" s="72" t="s">
        <v>17</v>
      </c>
      <c r="K10" s="77" t="s">
        <v>22</v>
      </c>
      <c r="L10" s="78"/>
      <c r="M10" s="72" t="s">
        <v>18</v>
      </c>
      <c r="N10" s="79"/>
      <c r="O10" s="80" t="s">
        <v>19</v>
      </c>
      <c r="P10" s="81"/>
      <c r="Q10" s="80" t="s">
        <v>11</v>
      </c>
      <c r="R10" s="81"/>
      <c r="S10" s="88"/>
      <c r="T10" s="89" t="s">
        <v>18</v>
      </c>
      <c r="U10" s="90" t="s">
        <v>21</v>
      </c>
      <c r="V10" s="7"/>
    </row>
    <row r="11" spans="1:22" ht="27.75" customHeight="1">
      <c r="A11" s="1"/>
      <c r="B11" s="22"/>
      <c r="C11" s="37"/>
      <c r="D11" s="38"/>
      <c r="E11" s="38"/>
      <c r="F11" s="22"/>
      <c r="G11" s="25"/>
      <c r="H11" s="39"/>
      <c r="I11" s="4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0"/>
      <c r="V11" s="8"/>
    </row>
    <row r="12" spans="1:22" ht="27.75" customHeight="1">
      <c r="A12" s="1"/>
      <c r="B12" s="22"/>
      <c r="C12" s="22"/>
      <c r="D12" s="23"/>
      <c r="E12" s="24"/>
      <c r="F12" s="22"/>
      <c r="G12" s="25"/>
      <c r="H12" s="91" t="s">
        <v>27</v>
      </c>
      <c r="I12" s="27"/>
      <c r="J12" s="94">
        <f aca="true" t="shared" si="0" ref="J12:M14">+J19+J54</f>
        <v>642983211</v>
      </c>
      <c r="K12" s="95">
        <f t="shared" si="0"/>
        <v>505052654</v>
      </c>
      <c r="L12" s="98">
        <f t="shared" si="0"/>
        <v>0</v>
      </c>
      <c r="M12" s="99">
        <f t="shared" si="0"/>
        <v>830000</v>
      </c>
      <c r="N12" s="99">
        <f>+SUM(J12:M12)</f>
        <v>1148865865</v>
      </c>
      <c r="O12" s="95">
        <f>+O19+O54</f>
        <v>0</v>
      </c>
      <c r="P12" s="100"/>
      <c r="Q12" s="101"/>
      <c r="R12" s="99">
        <f>+SUM(O12:Q12)</f>
        <v>0</v>
      </c>
      <c r="S12" s="99">
        <f>+N12+R12</f>
        <v>1148865865</v>
      </c>
      <c r="T12" s="102">
        <f>N12/S12*100</f>
        <v>100</v>
      </c>
      <c r="U12" s="103">
        <f>R12/S12*100</f>
        <v>0</v>
      </c>
      <c r="V12" s="8"/>
    </row>
    <row r="13" spans="1:22" ht="27.75" customHeight="1">
      <c r="A13" s="1"/>
      <c r="B13" s="22"/>
      <c r="C13" s="22"/>
      <c r="D13" s="23"/>
      <c r="E13" s="24"/>
      <c r="F13" s="22"/>
      <c r="G13" s="25"/>
      <c r="H13" s="91" t="s">
        <v>28</v>
      </c>
      <c r="I13" s="42"/>
      <c r="J13" s="96">
        <f t="shared" si="0"/>
        <v>607710998</v>
      </c>
      <c r="K13" s="96">
        <f t="shared" si="0"/>
        <v>505080942</v>
      </c>
      <c r="L13" s="96">
        <f t="shared" si="0"/>
        <v>0</v>
      </c>
      <c r="M13" s="96">
        <f t="shared" si="0"/>
        <v>801712</v>
      </c>
      <c r="N13" s="99">
        <f>+SUM(J13:M13)</f>
        <v>1113593652</v>
      </c>
      <c r="O13" s="95">
        <f>+O20+O55</f>
        <v>0</v>
      </c>
      <c r="P13" s="104"/>
      <c r="Q13" s="105"/>
      <c r="R13" s="99">
        <f>+SUM(O13:Q13)</f>
        <v>0</v>
      </c>
      <c r="S13" s="99">
        <f>+N13+R13</f>
        <v>1113593652</v>
      </c>
      <c r="T13" s="102">
        <f>N13/S13*100</f>
        <v>100</v>
      </c>
      <c r="U13" s="103">
        <f>R13/S13*100</f>
        <v>0</v>
      </c>
      <c r="V13" s="8"/>
    </row>
    <row r="14" spans="1:22" ht="27.75" customHeight="1">
      <c r="A14" s="1"/>
      <c r="B14" s="22"/>
      <c r="C14" s="22"/>
      <c r="D14" s="23"/>
      <c r="E14" s="24"/>
      <c r="F14" s="22"/>
      <c r="G14" s="25"/>
      <c r="H14" s="91" t="s">
        <v>29</v>
      </c>
      <c r="I14" s="42"/>
      <c r="J14" s="95">
        <f t="shared" si="0"/>
        <v>572277080</v>
      </c>
      <c r="K14" s="95">
        <f t="shared" si="0"/>
        <v>427790515</v>
      </c>
      <c r="L14" s="98">
        <f t="shared" si="0"/>
        <v>0</v>
      </c>
      <c r="M14" s="99">
        <f t="shared" si="0"/>
        <v>209800</v>
      </c>
      <c r="N14" s="99">
        <f>+SUM(J14:M14)</f>
        <v>1000277395</v>
      </c>
      <c r="O14" s="95">
        <f>+O21+O56</f>
        <v>0</v>
      </c>
      <c r="P14" s="101"/>
      <c r="Q14" s="101"/>
      <c r="R14" s="99">
        <f>+SUM(O14:Q14)</f>
        <v>0</v>
      </c>
      <c r="S14" s="99">
        <f>+N14+R14</f>
        <v>1000277395</v>
      </c>
      <c r="T14" s="102">
        <f>N14/S14*100</f>
        <v>100</v>
      </c>
      <c r="U14" s="103">
        <f>R14/S14*100</f>
        <v>0</v>
      </c>
      <c r="V14" s="8"/>
    </row>
    <row r="15" spans="1:22" ht="27.75" customHeight="1">
      <c r="A15" s="1"/>
      <c r="B15" s="22"/>
      <c r="C15" s="22"/>
      <c r="D15" s="23"/>
      <c r="E15" s="24"/>
      <c r="F15" s="22"/>
      <c r="G15" s="25"/>
      <c r="H15" s="92" t="s">
        <v>30</v>
      </c>
      <c r="I15" s="42"/>
      <c r="J15" s="97">
        <f aca="true" t="shared" si="1" ref="J15:O15">IF(J14=0,IF(J12=0,0,1)*100,(J14/J12)*100)</f>
        <v>89.00342500544699</v>
      </c>
      <c r="K15" s="97">
        <f t="shared" si="1"/>
        <v>84.7021615690787</v>
      </c>
      <c r="L15" s="97">
        <f t="shared" si="1"/>
        <v>0</v>
      </c>
      <c r="M15" s="97">
        <f t="shared" si="1"/>
        <v>25.27710843373494</v>
      </c>
      <c r="N15" s="97">
        <f>IF(N14=0,IF(N12=0,0,1)*100,(N14/N12)*100)</f>
        <v>87.06650841262483</v>
      </c>
      <c r="O15" s="97">
        <f t="shared" si="1"/>
        <v>0</v>
      </c>
      <c r="P15" s="97"/>
      <c r="Q15" s="97"/>
      <c r="R15" s="97">
        <f>IF(R14=0,IF(R12=0,0,1)*100,(R14/R12)*100)</f>
        <v>0</v>
      </c>
      <c r="S15" s="97">
        <f>IF(S14=0,IF(S12=0,0,1)*100,(S14/S12)*100)</f>
        <v>87.06650841262483</v>
      </c>
      <c r="T15" s="106"/>
      <c r="U15" s="107"/>
      <c r="V15" s="8"/>
    </row>
    <row r="16" spans="1:22" ht="27.75" customHeight="1">
      <c r="A16" s="1"/>
      <c r="B16" s="22"/>
      <c r="C16" s="22"/>
      <c r="D16" s="23"/>
      <c r="E16" s="24"/>
      <c r="F16" s="22"/>
      <c r="G16" s="25"/>
      <c r="H16" s="93" t="s">
        <v>31</v>
      </c>
      <c r="I16" s="42"/>
      <c r="J16" s="97">
        <f aca="true" t="shared" si="2" ref="J16:O16">IF(J14=0,IF(J13=0,0,1)*100,(J14/J13)*100)</f>
        <v>94.169281432027</v>
      </c>
      <c r="K16" s="97">
        <f t="shared" si="2"/>
        <v>84.69741766657273</v>
      </c>
      <c r="L16" s="97">
        <f t="shared" si="2"/>
        <v>0</v>
      </c>
      <c r="M16" s="97">
        <f>IF(M14=0,IF(M13=0,0,1)*100,(M14/M13)*100)</f>
        <v>26.168998343544814</v>
      </c>
      <c r="N16" s="97">
        <f t="shared" si="2"/>
        <v>89.82427236393765</v>
      </c>
      <c r="O16" s="97">
        <f t="shared" si="2"/>
        <v>0</v>
      </c>
      <c r="P16" s="97"/>
      <c r="Q16" s="97"/>
      <c r="R16" s="97">
        <f>IF(R14=0,IF(R13=0,0,1)*100,(R14/R13)*100)</f>
        <v>0</v>
      </c>
      <c r="S16" s="97">
        <f>IF(S14=0,IF(S13=0,0,1)*100,(S14/S13)*100)</f>
        <v>89.82427236393765</v>
      </c>
      <c r="T16" s="108"/>
      <c r="U16" s="108"/>
      <c r="V16" s="8"/>
    </row>
    <row r="17" spans="1:22" ht="27.75" customHeight="1">
      <c r="A17" s="1"/>
      <c r="B17" s="22"/>
      <c r="C17" s="22"/>
      <c r="D17" s="23"/>
      <c r="E17" s="24"/>
      <c r="F17" s="22"/>
      <c r="G17" s="25"/>
      <c r="H17" s="41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/>
      <c r="V17" s="8"/>
    </row>
    <row r="18" spans="1:22" ht="27.75" customHeight="1">
      <c r="A18" s="1"/>
      <c r="B18" s="109" t="s">
        <v>32</v>
      </c>
      <c r="C18" s="109"/>
      <c r="D18" s="109"/>
      <c r="E18" s="109"/>
      <c r="F18" s="109"/>
      <c r="G18" s="32"/>
      <c r="H18" s="110" t="s">
        <v>33</v>
      </c>
      <c r="I18" s="111"/>
      <c r="J18" s="112"/>
      <c r="K18" s="112"/>
      <c r="L18" s="112"/>
      <c r="M18" s="112"/>
      <c r="N18" s="112"/>
      <c r="O18" s="112"/>
      <c r="P18" s="100"/>
      <c r="Q18" s="113"/>
      <c r="R18" s="113"/>
      <c r="S18" s="113"/>
      <c r="T18" s="108"/>
      <c r="U18" s="108"/>
      <c r="V18" s="8"/>
    </row>
    <row r="19" spans="1:22" ht="27.75" customHeight="1">
      <c r="A19" s="1"/>
      <c r="B19" s="109"/>
      <c r="C19" s="109"/>
      <c r="D19" s="109"/>
      <c r="E19" s="109"/>
      <c r="F19" s="109"/>
      <c r="G19" s="32"/>
      <c r="H19" s="110" t="s">
        <v>34</v>
      </c>
      <c r="I19" s="111"/>
      <c r="J19" s="112">
        <f>+J26</f>
        <v>25094523</v>
      </c>
      <c r="K19" s="112">
        <f>+K26</f>
        <v>7855299</v>
      </c>
      <c r="L19" s="112">
        <f>+L26</f>
        <v>0</v>
      </c>
      <c r="M19" s="112">
        <f>+M26</f>
        <v>16598</v>
      </c>
      <c r="N19" s="112">
        <f>+SUM(J19:M19)</f>
        <v>32966420</v>
      </c>
      <c r="O19" s="112"/>
      <c r="P19" s="100"/>
      <c r="Q19" s="113"/>
      <c r="R19" s="113"/>
      <c r="S19" s="101">
        <f>+N19+R19</f>
        <v>32966420</v>
      </c>
      <c r="T19" s="114">
        <f>N19/S19*100</f>
        <v>100</v>
      </c>
      <c r="U19" s="108">
        <f>R19/S19*100</f>
        <v>0</v>
      </c>
      <c r="V19" s="8"/>
    </row>
    <row r="20" spans="1:22" ht="27.75" customHeight="1">
      <c r="A20" s="1"/>
      <c r="B20" s="109"/>
      <c r="C20" s="109"/>
      <c r="D20" s="109"/>
      <c r="E20" s="109"/>
      <c r="F20" s="109"/>
      <c r="G20" s="32"/>
      <c r="H20" s="110" t="s">
        <v>35</v>
      </c>
      <c r="I20" s="111"/>
      <c r="J20" s="112">
        <f aca="true" t="shared" si="3" ref="J20:M21">+J27</f>
        <v>20417231</v>
      </c>
      <c r="K20" s="112">
        <f t="shared" si="3"/>
        <v>8341742</v>
      </c>
      <c r="L20" s="112">
        <f t="shared" si="3"/>
        <v>0</v>
      </c>
      <c r="M20" s="112">
        <f t="shared" si="3"/>
        <v>4908</v>
      </c>
      <c r="N20" s="112">
        <f>+SUM(J20:M20)</f>
        <v>28763881</v>
      </c>
      <c r="O20" s="112"/>
      <c r="P20" s="100"/>
      <c r="Q20" s="113"/>
      <c r="R20" s="113"/>
      <c r="S20" s="101">
        <f>+N20+R20</f>
        <v>28763881</v>
      </c>
      <c r="T20" s="114">
        <f>N20/S20*100</f>
        <v>100</v>
      </c>
      <c r="U20" s="108">
        <f>R20/S20*100</f>
        <v>0</v>
      </c>
      <c r="V20" s="8"/>
    </row>
    <row r="21" spans="1:22" ht="27.75" customHeight="1">
      <c r="A21" s="1"/>
      <c r="B21" s="109"/>
      <c r="C21" s="109"/>
      <c r="D21" s="109"/>
      <c r="E21" s="109"/>
      <c r="F21" s="109"/>
      <c r="G21" s="32"/>
      <c r="H21" s="110" t="s">
        <v>36</v>
      </c>
      <c r="I21" s="111"/>
      <c r="J21" s="112">
        <f t="shared" si="3"/>
        <v>19011909</v>
      </c>
      <c r="K21" s="112">
        <f t="shared" si="3"/>
        <v>7560009</v>
      </c>
      <c r="L21" s="112">
        <f t="shared" si="3"/>
        <v>0</v>
      </c>
      <c r="M21" s="112">
        <f t="shared" si="3"/>
        <v>3732</v>
      </c>
      <c r="N21" s="112">
        <f>+SUM(J21:M21)</f>
        <v>26575650</v>
      </c>
      <c r="O21" s="112"/>
      <c r="P21" s="100"/>
      <c r="Q21" s="113"/>
      <c r="R21" s="113"/>
      <c r="S21" s="101">
        <f>+N21+R21</f>
        <v>26575650</v>
      </c>
      <c r="T21" s="114">
        <f>N21/S21*100</f>
        <v>100</v>
      </c>
      <c r="U21" s="108">
        <f>R21/S21*100</f>
        <v>0</v>
      </c>
      <c r="V21" s="8"/>
    </row>
    <row r="22" spans="1:22" ht="27.75" customHeight="1">
      <c r="A22" s="1"/>
      <c r="B22" s="109"/>
      <c r="C22" s="109"/>
      <c r="D22" s="109"/>
      <c r="E22" s="109"/>
      <c r="F22" s="109"/>
      <c r="G22" s="32"/>
      <c r="H22" s="110" t="s">
        <v>37</v>
      </c>
      <c r="I22" s="111"/>
      <c r="J22" s="115">
        <f>IF(J21=0,IF(J19=0,0,1)*100,(J21/J19)*100)</f>
        <v>75.7611890052662</v>
      </c>
      <c r="K22" s="115">
        <f>IF(K21=0,IF(K19=0,0,1)*100,(K21/K19)*100)</f>
        <v>96.24088147376695</v>
      </c>
      <c r="L22" s="115">
        <f>IF(L21=0,IF(L19=0,0,1)*100,(L21/L19)*100)</f>
        <v>0</v>
      </c>
      <c r="M22" s="115">
        <f>IF(M21=0,IF(M19=0,0,1)*100,(M21/M19)*100)</f>
        <v>22.484636703217255</v>
      </c>
      <c r="N22" s="115">
        <f>IF(N21=0,IF(N19=0,0,1)*100,(N21/N19)*100)</f>
        <v>80.61430388862364</v>
      </c>
      <c r="O22" s="112"/>
      <c r="P22" s="100"/>
      <c r="Q22" s="113"/>
      <c r="R22" s="113"/>
      <c r="S22" s="115">
        <f>IF(S21=0,IF(S19=0,0,1)*100,(S21/S19)*100)</f>
        <v>80.61430388862364</v>
      </c>
      <c r="T22" s="106"/>
      <c r="U22" s="107"/>
      <c r="V22" s="46"/>
    </row>
    <row r="23" spans="1:22" ht="27.75" customHeight="1">
      <c r="A23" s="1"/>
      <c r="B23" s="109"/>
      <c r="C23" s="109"/>
      <c r="D23" s="109"/>
      <c r="E23" s="109"/>
      <c r="F23" s="109"/>
      <c r="G23" s="32"/>
      <c r="H23" s="110" t="s">
        <v>38</v>
      </c>
      <c r="I23" s="111"/>
      <c r="J23" s="115">
        <f>IF(J21=0,IF(J20=0,0,1)*100,(J21/J20)*100)</f>
        <v>93.11698045636061</v>
      </c>
      <c r="K23" s="115">
        <f>IF(K21=0,IF(K20=0,0,1)*100,(K21/K20)*100)</f>
        <v>90.62866005685622</v>
      </c>
      <c r="L23" s="115">
        <f>IF(L21=0,IF(L20=0,0,1)*100,(L21/L20)*100)</f>
        <v>0</v>
      </c>
      <c r="M23" s="115">
        <f>IF(M21=0,IF(M20=0,0,1)*100,(M21/M20)*100)</f>
        <v>76.03911980440098</v>
      </c>
      <c r="N23" s="115">
        <f>IF(N21=0,IF(N20=0,0,1)*100,(N21/N20)*100)</f>
        <v>92.39243480391258</v>
      </c>
      <c r="O23" s="112"/>
      <c r="P23" s="100"/>
      <c r="Q23" s="113"/>
      <c r="R23" s="113"/>
      <c r="S23" s="115">
        <f>IF(S21=0,IF(S20=0,0,1)*100,(S21/S20)*100)</f>
        <v>92.39243480391258</v>
      </c>
      <c r="T23" s="108"/>
      <c r="U23" s="108"/>
      <c r="V23" s="46"/>
    </row>
    <row r="24" spans="1:22" ht="27.75" customHeight="1">
      <c r="A24" s="1"/>
      <c r="B24" s="109"/>
      <c r="C24" s="109"/>
      <c r="D24" s="109"/>
      <c r="E24" s="109"/>
      <c r="F24" s="109"/>
      <c r="G24" s="32"/>
      <c r="H24" s="110"/>
      <c r="I24" s="111"/>
      <c r="J24" s="112"/>
      <c r="K24" s="112"/>
      <c r="L24" s="112"/>
      <c r="M24" s="112"/>
      <c r="N24" s="112"/>
      <c r="O24" s="112"/>
      <c r="P24" s="100"/>
      <c r="Q24" s="113"/>
      <c r="R24" s="113"/>
      <c r="S24" s="113"/>
      <c r="T24" s="108"/>
      <c r="U24" s="108"/>
      <c r="V24" s="8"/>
    </row>
    <row r="25" spans="1:22" ht="27.75" customHeight="1">
      <c r="A25" s="1"/>
      <c r="B25" s="109"/>
      <c r="C25" s="109" t="s">
        <v>44</v>
      </c>
      <c r="D25" s="109"/>
      <c r="E25" s="109"/>
      <c r="F25" s="109"/>
      <c r="G25" s="32"/>
      <c r="H25" s="110" t="s">
        <v>52</v>
      </c>
      <c r="I25" s="111"/>
      <c r="J25" s="112"/>
      <c r="K25" s="112"/>
      <c r="L25" s="112"/>
      <c r="M25" s="112"/>
      <c r="N25" s="112"/>
      <c r="O25" s="112"/>
      <c r="P25" s="100"/>
      <c r="Q25" s="113"/>
      <c r="R25" s="113"/>
      <c r="S25" s="113"/>
      <c r="T25" s="108"/>
      <c r="U25" s="108"/>
      <c r="V25" s="8"/>
    </row>
    <row r="26" spans="1:22" ht="27.75" customHeight="1">
      <c r="A26" s="1"/>
      <c r="B26" s="109"/>
      <c r="C26" s="109"/>
      <c r="D26" s="109"/>
      <c r="E26" s="109"/>
      <c r="F26" s="109"/>
      <c r="G26" s="32"/>
      <c r="H26" s="110" t="s">
        <v>34</v>
      </c>
      <c r="I26" s="111"/>
      <c r="J26" s="112">
        <f>+J33</f>
        <v>25094523</v>
      </c>
      <c r="K26" s="112">
        <f>+K33</f>
        <v>7855299</v>
      </c>
      <c r="L26" s="112">
        <f>+L33</f>
        <v>0</v>
      </c>
      <c r="M26" s="112">
        <f>+M33</f>
        <v>16598</v>
      </c>
      <c r="N26" s="112">
        <f>+SUM(J26:M26)</f>
        <v>32966420</v>
      </c>
      <c r="O26" s="112"/>
      <c r="P26" s="100"/>
      <c r="Q26" s="113"/>
      <c r="R26" s="113"/>
      <c r="S26" s="101">
        <f>+N26+R26</f>
        <v>32966420</v>
      </c>
      <c r="T26" s="114">
        <f>N26/S26*100</f>
        <v>100</v>
      </c>
      <c r="U26" s="108">
        <f>R26/S26*100</f>
        <v>0</v>
      </c>
      <c r="V26" s="8"/>
    </row>
    <row r="27" spans="1:22" ht="27.75" customHeight="1">
      <c r="A27" s="1"/>
      <c r="B27" s="109"/>
      <c r="C27" s="109"/>
      <c r="D27" s="109"/>
      <c r="E27" s="109"/>
      <c r="F27" s="109"/>
      <c r="G27" s="32"/>
      <c r="H27" s="110" t="s">
        <v>35</v>
      </c>
      <c r="I27" s="111"/>
      <c r="J27" s="112">
        <f aca="true" t="shared" si="4" ref="J27:M28">+J34</f>
        <v>20417231</v>
      </c>
      <c r="K27" s="112">
        <f t="shared" si="4"/>
        <v>8341742</v>
      </c>
      <c r="L27" s="112">
        <f t="shared" si="4"/>
        <v>0</v>
      </c>
      <c r="M27" s="112">
        <f t="shared" si="4"/>
        <v>4908</v>
      </c>
      <c r="N27" s="112">
        <f>+SUM(J27:M27)</f>
        <v>28763881</v>
      </c>
      <c r="O27" s="112"/>
      <c r="P27" s="100"/>
      <c r="Q27" s="113"/>
      <c r="R27" s="113"/>
      <c r="S27" s="101">
        <f>+N27+R27</f>
        <v>28763881</v>
      </c>
      <c r="T27" s="114">
        <f>N27/S27*100</f>
        <v>100</v>
      </c>
      <c r="U27" s="108">
        <f>R27/S27*100</f>
        <v>0</v>
      </c>
      <c r="V27" s="8"/>
    </row>
    <row r="28" spans="1:22" ht="27.75" customHeight="1">
      <c r="A28" s="1"/>
      <c r="B28" s="109"/>
      <c r="C28" s="109"/>
      <c r="D28" s="109"/>
      <c r="E28" s="109"/>
      <c r="F28" s="109"/>
      <c r="G28" s="32"/>
      <c r="H28" s="110" t="s">
        <v>36</v>
      </c>
      <c r="I28" s="111"/>
      <c r="J28" s="112">
        <f t="shared" si="4"/>
        <v>19011909</v>
      </c>
      <c r="K28" s="112">
        <f t="shared" si="4"/>
        <v>7560009</v>
      </c>
      <c r="L28" s="112">
        <f t="shared" si="4"/>
        <v>0</v>
      </c>
      <c r="M28" s="112">
        <f>+M35</f>
        <v>3732</v>
      </c>
      <c r="N28" s="112">
        <f>+SUM(J28:M28)</f>
        <v>26575650</v>
      </c>
      <c r="O28" s="112"/>
      <c r="P28" s="100"/>
      <c r="Q28" s="113"/>
      <c r="R28" s="113"/>
      <c r="S28" s="101">
        <f>+N28+R28</f>
        <v>26575650</v>
      </c>
      <c r="T28" s="114">
        <f>N28/S28*100</f>
        <v>100</v>
      </c>
      <c r="U28" s="108">
        <f>R28/S28*100</f>
        <v>0</v>
      </c>
      <c r="V28" s="8"/>
    </row>
    <row r="29" spans="1:22" ht="27.75" customHeight="1">
      <c r="A29" s="1"/>
      <c r="B29" s="109"/>
      <c r="C29" s="109"/>
      <c r="D29" s="109"/>
      <c r="E29" s="109"/>
      <c r="F29" s="109"/>
      <c r="G29" s="32"/>
      <c r="H29" s="110" t="s">
        <v>37</v>
      </c>
      <c r="I29" s="111"/>
      <c r="J29" s="115">
        <f>IF(J28=0,IF(J26=0,0,1)*100,(J28/J26)*100)</f>
        <v>75.7611890052662</v>
      </c>
      <c r="K29" s="115">
        <f>IF(K28=0,IF(K26=0,0,1)*100,(K28/K26)*100)</f>
        <v>96.24088147376695</v>
      </c>
      <c r="L29" s="115">
        <f>IF(L28=0,IF(L26=0,0,1)*100,(L28/L26)*100)</f>
        <v>0</v>
      </c>
      <c r="M29" s="115">
        <f>IF(M28=0,IF(M26=0,0,1)*100,(M28/M26)*100)</f>
        <v>22.484636703217255</v>
      </c>
      <c r="N29" s="115">
        <f>IF(N28=0,IF(N26=0,0,1)*100,(N28/N26)*100)</f>
        <v>80.61430388862364</v>
      </c>
      <c r="O29" s="112"/>
      <c r="P29" s="100"/>
      <c r="Q29" s="113"/>
      <c r="R29" s="113"/>
      <c r="S29" s="115">
        <f>IF(S28=0,IF(S26=0,0,1)*100,(S28/S26)*100)</f>
        <v>80.61430388862364</v>
      </c>
      <c r="T29" s="106"/>
      <c r="U29" s="107"/>
      <c r="V29" s="8"/>
    </row>
    <row r="30" spans="1:22" ht="27.75" customHeight="1">
      <c r="A30" s="1"/>
      <c r="B30" s="109"/>
      <c r="C30" s="109"/>
      <c r="D30" s="109"/>
      <c r="E30" s="109"/>
      <c r="F30" s="109"/>
      <c r="G30" s="32"/>
      <c r="H30" s="110" t="s">
        <v>38</v>
      </c>
      <c r="I30" s="111"/>
      <c r="J30" s="115">
        <f>IF(J28=0,IF(J27=0,0,1)*100,(J28/J27)*100)</f>
        <v>93.11698045636061</v>
      </c>
      <c r="K30" s="115">
        <f>IF(K28=0,IF(K27=0,0,1)*100,(K28/K27)*100)</f>
        <v>90.62866005685622</v>
      </c>
      <c r="L30" s="115">
        <f>IF(L28=0,IF(L27=0,0,1)*100,(L28/L27)*100)</f>
        <v>0</v>
      </c>
      <c r="M30" s="115">
        <f>IF(M28=0,IF(M27=0,0,1)*100,(M28/M27)*100)</f>
        <v>76.03911980440098</v>
      </c>
      <c r="N30" s="115">
        <f>IF(N28=0,IF(N27=0,0,1)*100,(N28/N27)*100)</f>
        <v>92.39243480391258</v>
      </c>
      <c r="O30" s="112"/>
      <c r="P30" s="100"/>
      <c r="Q30" s="113"/>
      <c r="R30" s="113"/>
      <c r="S30" s="115">
        <f>IF(S28=0,IF(S27=0,0,1)*100,(S28/S27)*100)</f>
        <v>92.39243480391258</v>
      </c>
      <c r="T30" s="108"/>
      <c r="U30" s="108"/>
      <c r="V30" s="8"/>
    </row>
    <row r="31" spans="1:22" ht="27.75" customHeight="1">
      <c r="A31" s="1"/>
      <c r="B31" s="109"/>
      <c r="C31" s="109"/>
      <c r="D31" s="109"/>
      <c r="E31" s="109"/>
      <c r="F31" s="109"/>
      <c r="G31" s="32"/>
      <c r="H31" s="110"/>
      <c r="I31" s="111"/>
      <c r="J31" s="112"/>
      <c r="K31" s="112"/>
      <c r="L31" s="112"/>
      <c r="M31" s="112"/>
      <c r="N31" s="112"/>
      <c r="O31" s="112"/>
      <c r="P31" s="100"/>
      <c r="Q31" s="113"/>
      <c r="R31" s="113"/>
      <c r="S31" s="113"/>
      <c r="T31" s="108"/>
      <c r="U31" s="108"/>
      <c r="V31" s="8"/>
    </row>
    <row r="32" spans="1:22" ht="27.75" customHeight="1">
      <c r="A32" s="1"/>
      <c r="B32" s="109"/>
      <c r="C32" s="109"/>
      <c r="D32" s="109" t="s">
        <v>53</v>
      </c>
      <c r="E32" s="109"/>
      <c r="F32" s="109"/>
      <c r="G32" s="32"/>
      <c r="H32" s="110" t="s">
        <v>39</v>
      </c>
      <c r="I32" s="111"/>
      <c r="J32" s="112"/>
      <c r="K32" s="112"/>
      <c r="L32" s="112"/>
      <c r="M32" s="112"/>
      <c r="N32" s="112"/>
      <c r="O32" s="112"/>
      <c r="P32" s="100"/>
      <c r="Q32" s="113"/>
      <c r="R32" s="113"/>
      <c r="S32" s="113"/>
      <c r="T32" s="108"/>
      <c r="U32" s="108"/>
      <c r="V32" s="8"/>
    </row>
    <row r="33" spans="1:22" ht="27.75" customHeight="1">
      <c r="A33" s="1"/>
      <c r="B33" s="109"/>
      <c r="C33" s="109"/>
      <c r="D33" s="109"/>
      <c r="E33" s="109"/>
      <c r="F33" s="109"/>
      <c r="G33" s="32"/>
      <c r="H33" s="110" t="s">
        <v>34</v>
      </c>
      <c r="I33" s="111"/>
      <c r="J33" s="112">
        <f>+J40</f>
        <v>25094523</v>
      </c>
      <c r="K33" s="112">
        <f>+K40</f>
        <v>7855299</v>
      </c>
      <c r="L33" s="112">
        <f>+L40</f>
        <v>0</v>
      </c>
      <c r="M33" s="112">
        <f>+M40</f>
        <v>16598</v>
      </c>
      <c r="N33" s="112">
        <f>+SUM(J33:M33)</f>
        <v>32966420</v>
      </c>
      <c r="O33" s="112"/>
      <c r="P33" s="100"/>
      <c r="Q33" s="113"/>
      <c r="R33" s="113"/>
      <c r="S33" s="101">
        <f>+N33+R33</f>
        <v>32966420</v>
      </c>
      <c r="T33" s="114">
        <f>N33/S33*100</f>
        <v>100</v>
      </c>
      <c r="U33" s="108">
        <f>R33/S33*100</f>
        <v>0</v>
      </c>
      <c r="V33" s="8"/>
    </row>
    <row r="34" spans="1:22" ht="27.75" customHeight="1">
      <c r="A34" s="1"/>
      <c r="B34" s="109"/>
      <c r="C34" s="109"/>
      <c r="D34" s="109"/>
      <c r="E34" s="109"/>
      <c r="F34" s="109"/>
      <c r="G34" s="32"/>
      <c r="H34" s="110" t="s">
        <v>35</v>
      </c>
      <c r="I34" s="111"/>
      <c r="J34" s="112">
        <f aca="true" t="shared" si="5" ref="J34:M35">+J41</f>
        <v>20417231</v>
      </c>
      <c r="K34" s="112">
        <f t="shared" si="5"/>
        <v>8341742</v>
      </c>
      <c r="L34" s="112">
        <f t="shared" si="5"/>
        <v>0</v>
      </c>
      <c r="M34" s="112">
        <f t="shared" si="5"/>
        <v>4908</v>
      </c>
      <c r="N34" s="112">
        <f>+SUM(J34:M34)</f>
        <v>28763881</v>
      </c>
      <c r="O34" s="112"/>
      <c r="P34" s="100"/>
      <c r="Q34" s="113"/>
      <c r="R34" s="113"/>
      <c r="S34" s="101">
        <f>+N34+R34</f>
        <v>28763881</v>
      </c>
      <c r="T34" s="114">
        <f>N34/S34*100</f>
        <v>100</v>
      </c>
      <c r="U34" s="108">
        <f>R34/S34*100</f>
        <v>0</v>
      </c>
      <c r="V34" s="8"/>
    </row>
    <row r="35" spans="1:22" ht="27.75" customHeight="1">
      <c r="A35" s="1"/>
      <c r="B35" s="109"/>
      <c r="C35" s="109"/>
      <c r="D35" s="109"/>
      <c r="E35" s="109"/>
      <c r="F35" s="109"/>
      <c r="G35" s="32"/>
      <c r="H35" s="110" t="s">
        <v>36</v>
      </c>
      <c r="I35" s="111"/>
      <c r="J35" s="112">
        <f t="shared" si="5"/>
        <v>19011909</v>
      </c>
      <c r="K35" s="112">
        <f t="shared" si="5"/>
        <v>7560009</v>
      </c>
      <c r="L35" s="112">
        <f t="shared" si="5"/>
        <v>0</v>
      </c>
      <c r="M35" s="112">
        <f t="shared" si="5"/>
        <v>3732</v>
      </c>
      <c r="N35" s="112">
        <f>+SUM(J35:M35)</f>
        <v>26575650</v>
      </c>
      <c r="O35" s="112"/>
      <c r="P35" s="100"/>
      <c r="Q35" s="113"/>
      <c r="R35" s="113"/>
      <c r="S35" s="101">
        <f>+N35+R35</f>
        <v>26575650</v>
      </c>
      <c r="T35" s="114">
        <f>N35/S35*100</f>
        <v>100</v>
      </c>
      <c r="U35" s="108">
        <f>R35/S35*100</f>
        <v>0</v>
      </c>
      <c r="V35" s="8"/>
    </row>
    <row r="36" spans="1:22" ht="27.75" customHeight="1">
      <c r="A36" s="1"/>
      <c r="B36" s="109"/>
      <c r="C36" s="109"/>
      <c r="D36" s="109"/>
      <c r="E36" s="109"/>
      <c r="F36" s="109"/>
      <c r="G36" s="32"/>
      <c r="H36" s="110" t="s">
        <v>37</v>
      </c>
      <c r="I36" s="111"/>
      <c r="J36" s="115">
        <f>IF(J35=0,IF(J33=0,0,1)*100,(J35/J33)*100)</f>
        <v>75.7611890052662</v>
      </c>
      <c r="K36" s="115">
        <f>IF(K35=0,IF(K33=0,0,1)*100,(K35/K33)*100)</f>
        <v>96.24088147376695</v>
      </c>
      <c r="L36" s="115">
        <f>IF(L35=0,IF(L33=0,0,1)*100,(L35/L33)*100)</f>
        <v>0</v>
      </c>
      <c r="M36" s="115">
        <f>IF(M35=0,IF(M33=0,0,1)*100,(M35/M33)*100)</f>
        <v>22.484636703217255</v>
      </c>
      <c r="N36" s="115">
        <f>IF(N35=0,IF(N33=0,0,1)*100,(N35/N33)*100)</f>
        <v>80.61430388862364</v>
      </c>
      <c r="O36" s="112"/>
      <c r="P36" s="100"/>
      <c r="Q36" s="113"/>
      <c r="R36" s="113"/>
      <c r="S36" s="115">
        <f>IF(S35=0,IF(S33=0,0,1)*100,(S35/S33)*100)</f>
        <v>80.61430388862364</v>
      </c>
      <c r="T36" s="106"/>
      <c r="U36" s="107"/>
      <c r="V36" s="8"/>
    </row>
    <row r="37" spans="1:22" ht="27.75" customHeight="1">
      <c r="A37" s="1"/>
      <c r="B37" s="109"/>
      <c r="C37" s="109"/>
      <c r="D37" s="109"/>
      <c r="E37" s="109"/>
      <c r="F37" s="109"/>
      <c r="G37" s="32"/>
      <c r="H37" s="110" t="s">
        <v>38</v>
      </c>
      <c r="I37" s="111"/>
      <c r="J37" s="115">
        <f>IF(J35=0,IF(J34=0,0,1)*100,(J35/J34)*100)</f>
        <v>93.11698045636061</v>
      </c>
      <c r="K37" s="115">
        <f>IF(K35=0,IF(K34=0,0,1)*100,(K35/K34)*100)</f>
        <v>90.62866005685622</v>
      </c>
      <c r="L37" s="115">
        <f>IF(L35=0,IF(L34=0,0,1)*100,(L35/L34)*100)</f>
        <v>0</v>
      </c>
      <c r="M37" s="115">
        <f>IF(M35=0,IF(M34=0,0,1)*100,(M35/M34)*100)</f>
        <v>76.03911980440098</v>
      </c>
      <c r="N37" s="115">
        <f>IF(N35=0,IF(N34=0,0,1)*100,(N35/N34)*100)</f>
        <v>92.39243480391258</v>
      </c>
      <c r="O37" s="112"/>
      <c r="P37" s="100"/>
      <c r="Q37" s="113"/>
      <c r="R37" s="113"/>
      <c r="S37" s="115">
        <f>IF(S35=0,IF(S34=0,0,1)*100,(S35/S34)*100)</f>
        <v>92.39243480391258</v>
      </c>
      <c r="T37" s="108"/>
      <c r="U37" s="108"/>
      <c r="V37" s="8"/>
    </row>
    <row r="38" spans="1:22" ht="27.75" customHeight="1">
      <c r="A38" s="1"/>
      <c r="B38" s="109"/>
      <c r="C38" s="109"/>
      <c r="D38" s="109"/>
      <c r="E38" s="109"/>
      <c r="F38" s="109"/>
      <c r="G38" s="32"/>
      <c r="H38" s="110"/>
      <c r="I38" s="111"/>
      <c r="J38" s="112"/>
      <c r="K38" s="112"/>
      <c r="L38" s="112"/>
      <c r="M38" s="112"/>
      <c r="N38" s="112"/>
      <c r="O38" s="112"/>
      <c r="P38" s="100"/>
      <c r="Q38" s="113"/>
      <c r="R38" s="113"/>
      <c r="S38" s="113"/>
      <c r="T38" s="108"/>
      <c r="U38" s="108"/>
      <c r="V38" s="8"/>
    </row>
    <row r="39" spans="1:22" ht="27.75" customHeight="1">
      <c r="A39" s="1"/>
      <c r="B39" s="109"/>
      <c r="C39" s="109"/>
      <c r="D39" s="109"/>
      <c r="E39" s="109" t="s">
        <v>40</v>
      </c>
      <c r="F39" s="109"/>
      <c r="G39" s="32"/>
      <c r="H39" s="110" t="s">
        <v>41</v>
      </c>
      <c r="I39" s="111"/>
      <c r="J39" s="112"/>
      <c r="K39" s="112"/>
      <c r="L39" s="112"/>
      <c r="M39" s="112"/>
      <c r="N39" s="112"/>
      <c r="O39" s="112"/>
      <c r="P39" s="100"/>
      <c r="Q39" s="113"/>
      <c r="R39" s="113"/>
      <c r="S39" s="113"/>
      <c r="T39" s="108"/>
      <c r="U39" s="108"/>
      <c r="V39" s="8"/>
    </row>
    <row r="40" spans="1:22" ht="27.75" customHeight="1">
      <c r="A40" s="1"/>
      <c r="B40" s="109"/>
      <c r="C40" s="109"/>
      <c r="D40" s="109"/>
      <c r="E40" s="109"/>
      <c r="F40" s="109"/>
      <c r="G40" s="32"/>
      <c r="H40" s="110" t="s">
        <v>34</v>
      </c>
      <c r="I40" s="111"/>
      <c r="J40" s="112">
        <f>+J47</f>
        <v>25094523</v>
      </c>
      <c r="K40" s="112">
        <f>+K47</f>
        <v>7855299</v>
      </c>
      <c r="L40" s="112">
        <f>+L47</f>
        <v>0</v>
      </c>
      <c r="M40" s="112">
        <f>+M47</f>
        <v>16598</v>
      </c>
      <c r="N40" s="112">
        <f>+SUM(J40:M40)</f>
        <v>32966420</v>
      </c>
      <c r="O40" s="112"/>
      <c r="P40" s="100"/>
      <c r="Q40" s="113"/>
      <c r="R40" s="113"/>
      <c r="S40" s="101">
        <f>+N40+R40</f>
        <v>32966420</v>
      </c>
      <c r="T40" s="114">
        <f>N40/S40*100</f>
        <v>100</v>
      </c>
      <c r="U40" s="108">
        <f>R40/S40*100</f>
        <v>0</v>
      </c>
      <c r="V40" s="8"/>
    </row>
    <row r="41" spans="1:22" ht="27.75" customHeight="1">
      <c r="A41" s="1"/>
      <c r="B41" s="109"/>
      <c r="C41" s="109"/>
      <c r="D41" s="109"/>
      <c r="E41" s="109"/>
      <c r="F41" s="109"/>
      <c r="G41" s="32"/>
      <c r="H41" s="110" t="s">
        <v>35</v>
      </c>
      <c r="I41" s="111"/>
      <c r="J41" s="112">
        <f aca="true" t="shared" si="6" ref="J41:M42">+J48</f>
        <v>20417231</v>
      </c>
      <c r="K41" s="112">
        <f t="shared" si="6"/>
        <v>8341742</v>
      </c>
      <c r="L41" s="112">
        <f t="shared" si="6"/>
        <v>0</v>
      </c>
      <c r="M41" s="112">
        <f t="shared" si="6"/>
        <v>4908</v>
      </c>
      <c r="N41" s="112">
        <f>+SUM(J41:M41)</f>
        <v>28763881</v>
      </c>
      <c r="O41" s="112"/>
      <c r="P41" s="100"/>
      <c r="Q41" s="113"/>
      <c r="R41" s="113"/>
      <c r="S41" s="101">
        <f>+N41+R41</f>
        <v>28763881</v>
      </c>
      <c r="T41" s="114">
        <f>N41/S41*100</f>
        <v>100</v>
      </c>
      <c r="U41" s="108">
        <f>R41/S41*100</f>
        <v>0</v>
      </c>
      <c r="V41" s="8"/>
    </row>
    <row r="42" spans="1:22" ht="27.75" customHeight="1">
      <c r="A42" s="1"/>
      <c r="B42" s="109"/>
      <c r="C42" s="109"/>
      <c r="D42" s="109"/>
      <c r="E42" s="109"/>
      <c r="F42" s="109"/>
      <c r="G42" s="32"/>
      <c r="H42" s="116" t="s">
        <v>36</v>
      </c>
      <c r="I42" s="117"/>
      <c r="J42" s="112">
        <f t="shared" si="6"/>
        <v>19011909</v>
      </c>
      <c r="K42" s="112">
        <f t="shared" si="6"/>
        <v>7560009</v>
      </c>
      <c r="L42" s="112">
        <f t="shared" si="6"/>
        <v>0</v>
      </c>
      <c r="M42" s="112">
        <f t="shared" si="6"/>
        <v>3732</v>
      </c>
      <c r="N42" s="112">
        <f>+SUM(J42:M42)</f>
        <v>26575650</v>
      </c>
      <c r="O42" s="112"/>
      <c r="P42" s="100"/>
      <c r="Q42" s="113"/>
      <c r="R42" s="113"/>
      <c r="S42" s="101">
        <f>+N42+R42</f>
        <v>26575650</v>
      </c>
      <c r="T42" s="114">
        <f>N42/S42*100</f>
        <v>100</v>
      </c>
      <c r="U42" s="108">
        <f>R42/S42*100</f>
        <v>0</v>
      </c>
      <c r="V42" s="8"/>
    </row>
    <row r="43" spans="1:22" ht="27.75" customHeight="1">
      <c r="A43" s="1"/>
      <c r="B43" s="109"/>
      <c r="C43" s="109"/>
      <c r="D43" s="109"/>
      <c r="E43" s="109"/>
      <c r="F43" s="109"/>
      <c r="G43" s="32"/>
      <c r="H43" s="116" t="s">
        <v>37</v>
      </c>
      <c r="I43" s="117"/>
      <c r="J43" s="115">
        <f>IF(J42=0,IF(J40=0,0,1)*100,(J42/J40)*100)</f>
        <v>75.7611890052662</v>
      </c>
      <c r="K43" s="115">
        <f>IF(K42=0,IF(K40=0,0,1)*100,(K42/K40)*100)</f>
        <v>96.24088147376695</v>
      </c>
      <c r="L43" s="115">
        <f>IF(L42=0,IF(L40=0,0,1)*100,(L42/L40)*100)</f>
        <v>0</v>
      </c>
      <c r="M43" s="115">
        <f>IF(M42=0,IF(M40=0,0,1)*100,(M42/M40)*100)</f>
        <v>22.484636703217255</v>
      </c>
      <c r="N43" s="115">
        <f>IF(N42=0,IF(N40=0,0,1)*100,(N42/N40)*100)</f>
        <v>80.61430388862364</v>
      </c>
      <c r="O43" s="113"/>
      <c r="P43" s="100"/>
      <c r="Q43" s="113"/>
      <c r="R43" s="113"/>
      <c r="S43" s="115">
        <f>IF(S42=0,IF(S40=0,0,1)*100,(S42/S40)*100)</f>
        <v>80.61430388862364</v>
      </c>
      <c r="T43" s="106"/>
      <c r="U43" s="107"/>
      <c r="V43" s="8"/>
    </row>
    <row r="44" spans="1:22" ht="27.75" customHeight="1">
      <c r="A44" s="1"/>
      <c r="B44" s="109"/>
      <c r="C44" s="109"/>
      <c r="D44" s="109"/>
      <c r="E44" s="109"/>
      <c r="F44" s="109"/>
      <c r="G44" s="32"/>
      <c r="H44" s="116" t="s">
        <v>38</v>
      </c>
      <c r="I44" s="117"/>
      <c r="J44" s="115">
        <f>IF(J42=0,IF(J41=0,0,1)*100,(J42/J41)*100)</f>
        <v>93.11698045636061</v>
      </c>
      <c r="K44" s="115">
        <f>IF(K42=0,IF(K41=0,0,1)*100,(K42/K41)*100)</f>
        <v>90.62866005685622</v>
      </c>
      <c r="L44" s="115">
        <f>IF(L42=0,IF(L41=0,0,1)*100,(L42/L41)*100)</f>
        <v>0</v>
      </c>
      <c r="M44" s="115">
        <f>IF(M42=0,IF(M41=0,0,1)*100,(M42/M41)*100)</f>
        <v>76.03911980440098</v>
      </c>
      <c r="N44" s="115">
        <f>IF(N42=0,IF(N41=0,0,1)*100,(N42/N41)*100)</f>
        <v>92.39243480391258</v>
      </c>
      <c r="O44" s="113"/>
      <c r="P44" s="100"/>
      <c r="Q44" s="113"/>
      <c r="R44" s="113"/>
      <c r="S44" s="115">
        <f>IF(S42=0,IF(S41=0,0,1)*100,(S42/S41)*100)</f>
        <v>92.39243480391258</v>
      </c>
      <c r="T44" s="108"/>
      <c r="U44" s="108"/>
      <c r="V44" s="8"/>
    </row>
    <row r="45" spans="1:22" ht="27.75" customHeight="1">
      <c r="A45" s="1"/>
      <c r="B45" s="109"/>
      <c r="C45" s="109"/>
      <c r="D45" s="109"/>
      <c r="E45" s="109"/>
      <c r="F45" s="109"/>
      <c r="G45" s="32"/>
      <c r="H45" s="116"/>
      <c r="I45" s="117"/>
      <c r="J45" s="112"/>
      <c r="K45" s="113"/>
      <c r="L45" s="112"/>
      <c r="M45" s="113"/>
      <c r="N45" s="113"/>
      <c r="O45" s="113"/>
      <c r="P45" s="100"/>
      <c r="Q45" s="113"/>
      <c r="R45" s="113"/>
      <c r="S45" s="113"/>
      <c r="T45" s="108"/>
      <c r="U45" s="108"/>
      <c r="V45" s="8"/>
    </row>
    <row r="46" spans="1:22" ht="54">
      <c r="A46" s="1"/>
      <c r="B46" s="109"/>
      <c r="C46" s="109"/>
      <c r="D46" s="109"/>
      <c r="E46" s="109"/>
      <c r="F46" s="109" t="s">
        <v>42</v>
      </c>
      <c r="G46" s="32"/>
      <c r="H46" s="118" t="s">
        <v>43</v>
      </c>
      <c r="I46" s="117"/>
      <c r="J46" s="112"/>
      <c r="K46" s="113"/>
      <c r="L46" s="112"/>
      <c r="M46" s="113"/>
      <c r="N46" s="113"/>
      <c r="O46" s="113"/>
      <c r="P46" s="100"/>
      <c r="Q46" s="113"/>
      <c r="R46" s="113"/>
      <c r="S46" s="113"/>
      <c r="T46" s="108"/>
      <c r="U46" s="108"/>
      <c r="V46" s="8"/>
    </row>
    <row r="47" spans="1:22" ht="27.75" customHeight="1">
      <c r="A47" s="1"/>
      <c r="B47" s="109"/>
      <c r="C47" s="109"/>
      <c r="D47" s="109"/>
      <c r="E47" s="109"/>
      <c r="F47" s="109"/>
      <c r="G47" s="32"/>
      <c r="H47" s="116" t="s">
        <v>34</v>
      </c>
      <c r="I47" s="117"/>
      <c r="J47" s="112">
        <v>25094523</v>
      </c>
      <c r="K47" s="113">
        <v>7855299</v>
      </c>
      <c r="L47" s="112"/>
      <c r="M47" s="113">
        <v>16598</v>
      </c>
      <c r="N47" s="112">
        <f>+SUM(J47:M47)</f>
        <v>32966420</v>
      </c>
      <c r="O47" s="113"/>
      <c r="P47" s="100"/>
      <c r="Q47" s="113"/>
      <c r="R47" s="113"/>
      <c r="S47" s="101">
        <f>+N47+R47</f>
        <v>32966420</v>
      </c>
      <c r="T47" s="114">
        <f>N47/S47*100</f>
        <v>100</v>
      </c>
      <c r="U47" s="108">
        <f>R47/S47*100</f>
        <v>0</v>
      </c>
      <c r="V47" s="8"/>
    </row>
    <row r="48" spans="1:22" ht="27.75" customHeight="1">
      <c r="A48" s="1"/>
      <c r="B48" s="109"/>
      <c r="C48" s="109"/>
      <c r="D48" s="109"/>
      <c r="E48" s="109"/>
      <c r="F48" s="109"/>
      <c r="G48" s="32"/>
      <c r="H48" s="116" t="s">
        <v>35</v>
      </c>
      <c r="I48" s="117"/>
      <c r="J48" s="112">
        <v>20417231</v>
      </c>
      <c r="K48" s="113">
        <v>8341742</v>
      </c>
      <c r="L48" s="112"/>
      <c r="M48" s="113">
        <v>4908</v>
      </c>
      <c r="N48" s="112">
        <f>+SUM(J48:M48)</f>
        <v>28763881</v>
      </c>
      <c r="O48" s="113"/>
      <c r="P48" s="100"/>
      <c r="Q48" s="113"/>
      <c r="R48" s="113"/>
      <c r="S48" s="101">
        <f>+N48+R48</f>
        <v>28763881</v>
      </c>
      <c r="T48" s="114">
        <f>N48/S48*100</f>
        <v>100</v>
      </c>
      <c r="U48" s="108">
        <f>R48/S48*100</f>
        <v>0</v>
      </c>
      <c r="V48" s="8"/>
    </row>
    <row r="49" spans="1:22" ht="27.75" customHeight="1">
      <c r="A49" s="1"/>
      <c r="B49" s="109"/>
      <c r="C49" s="109"/>
      <c r="D49" s="109"/>
      <c r="E49" s="109"/>
      <c r="F49" s="109"/>
      <c r="G49" s="32"/>
      <c r="H49" s="116" t="s">
        <v>36</v>
      </c>
      <c r="I49" s="117"/>
      <c r="J49" s="112">
        <v>19011909</v>
      </c>
      <c r="K49" s="113">
        <v>7560009</v>
      </c>
      <c r="L49" s="112"/>
      <c r="M49" s="113">
        <v>3732</v>
      </c>
      <c r="N49" s="112">
        <f>+SUM(J49:M49)</f>
        <v>26575650</v>
      </c>
      <c r="O49" s="113"/>
      <c r="P49" s="100"/>
      <c r="Q49" s="113"/>
      <c r="R49" s="113"/>
      <c r="S49" s="101">
        <f>+N49+R49</f>
        <v>26575650</v>
      </c>
      <c r="T49" s="114">
        <f>N49/S49*100</f>
        <v>100</v>
      </c>
      <c r="U49" s="108">
        <f>R49/S49*100</f>
        <v>0</v>
      </c>
      <c r="V49" s="8"/>
    </row>
    <row r="50" spans="1:22" ht="27.75" customHeight="1">
      <c r="A50" s="1"/>
      <c r="B50" s="109"/>
      <c r="C50" s="109"/>
      <c r="D50" s="109"/>
      <c r="E50" s="109"/>
      <c r="F50" s="109"/>
      <c r="G50" s="32"/>
      <c r="H50" s="116" t="s">
        <v>37</v>
      </c>
      <c r="I50" s="117"/>
      <c r="J50" s="115">
        <f>IF(J49=0,IF(J47=0,0,1)*100,(J49/J47)*100)</f>
        <v>75.7611890052662</v>
      </c>
      <c r="K50" s="115">
        <f>IF(K49=0,IF(K47=0,0,1)*100,(K49/K47)*100)</f>
        <v>96.24088147376695</v>
      </c>
      <c r="L50" s="115">
        <f>IF(L49=0,IF(L47=0,0,1)*100,(L49/L47)*100)</f>
        <v>0</v>
      </c>
      <c r="M50" s="115">
        <f>IF(M49=0,IF(M47=0,0,1)*100,(M49/M47)*100)</f>
        <v>22.484636703217255</v>
      </c>
      <c r="N50" s="115">
        <f>IF(N49=0,IF(N47=0,0,1)*100,(N49/N47)*100)</f>
        <v>80.61430388862364</v>
      </c>
      <c r="O50" s="113"/>
      <c r="P50" s="100"/>
      <c r="Q50" s="113"/>
      <c r="R50" s="113"/>
      <c r="S50" s="115">
        <f>IF(S49=0,IF(S47=0,0,1)*100,(S49/S47)*100)</f>
        <v>80.61430388862364</v>
      </c>
      <c r="T50" s="106"/>
      <c r="U50" s="107"/>
      <c r="V50" s="8"/>
    </row>
    <row r="51" spans="1:22" ht="27.75" customHeight="1">
      <c r="A51" s="1"/>
      <c r="B51" s="109"/>
      <c r="C51" s="109"/>
      <c r="D51" s="109"/>
      <c r="E51" s="109"/>
      <c r="F51" s="109"/>
      <c r="G51" s="32"/>
      <c r="H51" s="116" t="s">
        <v>38</v>
      </c>
      <c r="I51" s="117"/>
      <c r="J51" s="115">
        <f>IF(J49=0,IF(J48=0,0,1)*100,(J49/J48)*100)</f>
        <v>93.11698045636061</v>
      </c>
      <c r="K51" s="115">
        <f>IF(K49=0,IF(K48=0,0,1)*100,(K49/K48)*100)</f>
        <v>90.62866005685622</v>
      </c>
      <c r="L51" s="115">
        <f>IF(L49=0,IF(L48=0,0,1)*100,(L49/L48)*100)</f>
        <v>0</v>
      </c>
      <c r="M51" s="115">
        <f>IF(M49=0,IF(M48=0,0,1)*100,(M49/M48)*100)</f>
        <v>76.03911980440098</v>
      </c>
      <c r="N51" s="115">
        <f>IF(N49=0,IF(N48=0,0,1)*100,(N49/N48)*100)</f>
        <v>92.39243480391258</v>
      </c>
      <c r="O51" s="113"/>
      <c r="P51" s="100"/>
      <c r="Q51" s="113"/>
      <c r="R51" s="113"/>
      <c r="S51" s="115">
        <f>IF(S49=0,IF(S48=0,0,1)*100,(S49/S48)*100)</f>
        <v>92.39243480391258</v>
      </c>
      <c r="T51" s="108"/>
      <c r="U51" s="108"/>
      <c r="V51" s="8"/>
    </row>
    <row r="52" spans="1:22" ht="27.75" customHeight="1">
      <c r="A52" s="1"/>
      <c r="B52" s="109"/>
      <c r="C52" s="109"/>
      <c r="D52" s="109"/>
      <c r="E52" s="109"/>
      <c r="F52" s="109"/>
      <c r="G52" s="32"/>
      <c r="H52" s="116"/>
      <c r="I52" s="117"/>
      <c r="J52" s="112"/>
      <c r="K52" s="113"/>
      <c r="L52" s="112"/>
      <c r="M52" s="113"/>
      <c r="N52" s="113"/>
      <c r="O52" s="113"/>
      <c r="P52" s="100"/>
      <c r="Q52" s="113"/>
      <c r="R52" s="113"/>
      <c r="S52" s="113"/>
      <c r="T52" s="108"/>
      <c r="U52" s="108"/>
      <c r="V52" s="8"/>
    </row>
    <row r="53" spans="1:22" ht="27.75" customHeight="1">
      <c r="A53" s="1"/>
      <c r="B53" s="109" t="s">
        <v>44</v>
      </c>
      <c r="C53" s="109"/>
      <c r="D53" s="109"/>
      <c r="E53" s="109"/>
      <c r="F53" s="109"/>
      <c r="G53" s="32"/>
      <c r="H53" s="116" t="s">
        <v>45</v>
      </c>
      <c r="I53" s="117"/>
      <c r="J53" s="112"/>
      <c r="K53" s="113"/>
      <c r="L53" s="112"/>
      <c r="M53" s="113"/>
      <c r="N53" s="113"/>
      <c r="O53" s="113"/>
      <c r="P53" s="100"/>
      <c r="Q53" s="113"/>
      <c r="R53" s="113"/>
      <c r="S53" s="113"/>
      <c r="T53" s="108"/>
      <c r="U53" s="108"/>
      <c r="V53" s="8"/>
    </row>
    <row r="54" spans="1:22" ht="27.75" customHeight="1">
      <c r="A54" s="1"/>
      <c r="B54" s="109"/>
      <c r="C54" s="109"/>
      <c r="D54" s="109"/>
      <c r="E54" s="109"/>
      <c r="F54" s="109"/>
      <c r="G54" s="32"/>
      <c r="H54" s="116" t="s">
        <v>34</v>
      </c>
      <c r="I54" s="117"/>
      <c r="J54" s="112">
        <f>+J61</f>
        <v>617888688</v>
      </c>
      <c r="K54" s="112">
        <f>+K61</f>
        <v>497197355</v>
      </c>
      <c r="L54" s="112">
        <f>+L61</f>
        <v>0</v>
      </c>
      <c r="M54" s="112">
        <f>+M61</f>
        <v>813402</v>
      </c>
      <c r="N54" s="112">
        <f>+SUM(J54:M54)</f>
        <v>1115899445</v>
      </c>
      <c r="O54" s="112">
        <f>+O61</f>
        <v>0</v>
      </c>
      <c r="P54" s="100"/>
      <c r="Q54" s="113"/>
      <c r="R54" s="113">
        <f>+SUM(O54:Q54)</f>
        <v>0</v>
      </c>
      <c r="S54" s="101">
        <f>+N54+R54</f>
        <v>1115899445</v>
      </c>
      <c r="T54" s="114">
        <f>N54/S54*100</f>
        <v>100</v>
      </c>
      <c r="U54" s="108">
        <f>R54/S54*100</f>
        <v>0</v>
      </c>
      <c r="V54" s="8"/>
    </row>
    <row r="55" spans="1:22" ht="27.75" customHeight="1">
      <c r="A55" s="1"/>
      <c r="B55" s="109"/>
      <c r="C55" s="109"/>
      <c r="D55" s="109"/>
      <c r="E55" s="109"/>
      <c r="F55" s="109"/>
      <c r="G55" s="32"/>
      <c r="H55" s="116" t="s">
        <v>35</v>
      </c>
      <c r="I55" s="117"/>
      <c r="J55" s="112">
        <f aca="true" t="shared" si="7" ref="J55:M56">+J62</f>
        <v>587293767</v>
      </c>
      <c r="K55" s="112">
        <f t="shared" si="7"/>
        <v>496739200</v>
      </c>
      <c r="L55" s="112">
        <f t="shared" si="7"/>
        <v>0</v>
      </c>
      <c r="M55" s="112">
        <f t="shared" si="7"/>
        <v>796804</v>
      </c>
      <c r="N55" s="112">
        <f>+SUM(J55:M55)</f>
        <v>1084829771</v>
      </c>
      <c r="O55" s="112">
        <f>+O62</f>
        <v>0</v>
      </c>
      <c r="P55" s="100"/>
      <c r="Q55" s="113"/>
      <c r="R55" s="113">
        <f>+SUM(O55:Q55)</f>
        <v>0</v>
      </c>
      <c r="S55" s="101">
        <f>+N55+R55</f>
        <v>1084829771</v>
      </c>
      <c r="T55" s="114">
        <f>N55/S55*100</f>
        <v>100</v>
      </c>
      <c r="U55" s="108">
        <f>R55/S55*100</f>
        <v>0</v>
      </c>
      <c r="V55" s="8"/>
    </row>
    <row r="56" spans="1:22" ht="27.75" customHeight="1">
      <c r="A56" s="1"/>
      <c r="B56" s="109"/>
      <c r="C56" s="109"/>
      <c r="D56" s="109"/>
      <c r="E56" s="109"/>
      <c r="F56" s="109"/>
      <c r="G56" s="32"/>
      <c r="H56" s="116" t="s">
        <v>36</v>
      </c>
      <c r="I56" s="117"/>
      <c r="J56" s="112">
        <f t="shared" si="7"/>
        <v>553265171</v>
      </c>
      <c r="K56" s="112">
        <f t="shared" si="7"/>
        <v>420230506</v>
      </c>
      <c r="L56" s="112">
        <f t="shared" si="7"/>
        <v>0</v>
      </c>
      <c r="M56" s="112">
        <f t="shared" si="7"/>
        <v>206068</v>
      </c>
      <c r="N56" s="112">
        <f>+SUM(J56:M56)</f>
        <v>973701745</v>
      </c>
      <c r="O56" s="112">
        <f>+O63</f>
        <v>0</v>
      </c>
      <c r="P56" s="100"/>
      <c r="Q56" s="113"/>
      <c r="R56" s="113">
        <f>+SUM(O56:Q56)</f>
        <v>0</v>
      </c>
      <c r="S56" s="101">
        <f>+N56+R56</f>
        <v>973701745</v>
      </c>
      <c r="T56" s="114">
        <f>N56/S56*100</f>
        <v>100</v>
      </c>
      <c r="U56" s="108">
        <f>R56/S56*100</f>
        <v>0</v>
      </c>
      <c r="V56" s="8"/>
    </row>
    <row r="57" spans="1:22" ht="27.75" customHeight="1">
      <c r="A57" s="1"/>
      <c r="B57" s="109"/>
      <c r="C57" s="109"/>
      <c r="D57" s="109"/>
      <c r="E57" s="109"/>
      <c r="F57" s="109"/>
      <c r="G57" s="32"/>
      <c r="H57" s="116" t="s">
        <v>37</v>
      </c>
      <c r="I57" s="117"/>
      <c r="J57" s="115">
        <f aca="true" t="shared" si="8" ref="J57:O57">IF(J56=0,IF(J54=0,0,1)*100,(J56/J54)*100)</f>
        <v>89.54123643059799</v>
      </c>
      <c r="K57" s="115">
        <f t="shared" si="8"/>
        <v>84.51985952338785</v>
      </c>
      <c r="L57" s="115">
        <f t="shared" si="8"/>
        <v>0</v>
      </c>
      <c r="M57" s="115">
        <f>IF(M56=0,IF(M54=0,0,1)*100,(M56/M54)*100)</f>
        <v>25.33409064644542</v>
      </c>
      <c r="N57" s="115">
        <f t="shared" si="8"/>
        <v>87.2571224372282</v>
      </c>
      <c r="O57" s="115">
        <f t="shared" si="8"/>
        <v>0</v>
      </c>
      <c r="P57" s="100"/>
      <c r="Q57" s="113"/>
      <c r="R57" s="115">
        <f>IF(R56=0,IF(R54=0,0,1)*100,(R56/R54)*100)</f>
        <v>0</v>
      </c>
      <c r="S57" s="115">
        <f>IF(S56=0,IF(S54=0,0,1)*100,(S56/S54)*100)</f>
        <v>87.2571224372282</v>
      </c>
      <c r="T57" s="106"/>
      <c r="U57" s="107"/>
      <c r="V57" s="8"/>
    </row>
    <row r="58" spans="1:22" ht="27.75" customHeight="1">
      <c r="A58" s="1"/>
      <c r="B58" s="109"/>
      <c r="C58" s="109"/>
      <c r="D58" s="109"/>
      <c r="E58" s="109"/>
      <c r="F58" s="109"/>
      <c r="G58" s="32"/>
      <c r="H58" s="116" t="s">
        <v>38</v>
      </c>
      <c r="I58" s="117"/>
      <c r="J58" s="115">
        <f aca="true" t="shared" si="9" ref="J58:O58">IF(J56=0,IF(J55=0,0,1)*100,(J56/J55)*100)</f>
        <v>94.20586460949107</v>
      </c>
      <c r="K58" s="115">
        <f t="shared" si="9"/>
        <v>84.59781430577655</v>
      </c>
      <c r="L58" s="115">
        <f t="shared" si="9"/>
        <v>0</v>
      </c>
      <c r="M58" s="115">
        <f>IF(M56=0,IF(M55=0,0,1)*100,(M56/M55)*100)</f>
        <v>25.86181796276123</v>
      </c>
      <c r="N58" s="115">
        <f t="shared" si="9"/>
        <v>89.75617843732647</v>
      </c>
      <c r="O58" s="115">
        <f t="shared" si="9"/>
        <v>0</v>
      </c>
      <c r="P58" s="100"/>
      <c r="Q58" s="113"/>
      <c r="R58" s="115">
        <f>IF(R56=0,IF(R55=0,0,1)*100,(R56/R55)*100)</f>
        <v>0</v>
      </c>
      <c r="S58" s="115">
        <f>IF(S56=0,IF(S55=0,0,1)*100,(S56/S55)*100)</f>
        <v>89.75617843732647</v>
      </c>
      <c r="T58" s="108"/>
      <c r="U58" s="108"/>
      <c r="V58" s="8"/>
    </row>
    <row r="59" spans="1:22" ht="27.75" customHeight="1">
      <c r="A59" s="1"/>
      <c r="B59" s="109"/>
      <c r="C59" s="109"/>
      <c r="D59" s="109"/>
      <c r="E59" s="109"/>
      <c r="F59" s="109"/>
      <c r="G59" s="32"/>
      <c r="H59" s="116"/>
      <c r="I59" s="117"/>
      <c r="J59" s="112"/>
      <c r="K59" s="113"/>
      <c r="L59" s="112"/>
      <c r="M59" s="113"/>
      <c r="N59" s="113"/>
      <c r="O59" s="113"/>
      <c r="P59" s="100"/>
      <c r="Q59" s="113"/>
      <c r="R59" s="113"/>
      <c r="S59" s="113"/>
      <c r="T59" s="108"/>
      <c r="U59" s="108"/>
      <c r="V59" s="8"/>
    </row>
    <row r="60" spans="1:22" ht="27">
      <c r="A60" s="1"/>
      <c r="B60" s="109"/>
      <c r="C60" s="109" t="s">
        <v>54</v>
      </c>
      <c r="D60" s="109"/>
      <c r="E60" s="109"/>
      <c r="F60" s="109"/>
      <c r="G60" s="32"/>
      <c r="H60" s="116" t="s">
        <v>55</v>
      </c>
      <c r="I60" s="117"/>
      <c r="J60" s="112"/>
      <c r="K60" s="113"/>
      <c r="L60" s="112"/>
      <c r="M60" s="113"/>
      <c r="N60" s="113"/>
      <c r="O60" s="113"/>
      <c r="P60" s="100"/>
      <c r="Q60" s="113"/>
      <c r="R60" s="113"/>
      <c r="S60" s="113"/>
      <c r="T60" s="108"/>
      <c r="U60" s="108"/>
      <c r="V60" s="8"/>
    </row>
    <row r="61" spans="1:22" ht="27.75" customHeight="1">
      <c r="A61" s="1"/>
      <c r="B61" s="109"/>
      <c r="C61" s="109"/>
      <c r="D61" s="109"/>
      <c r="E61" s="109"/>
      <c r="F61" s="109"/>
      <c r="G61" s="32"/>
      <c r="H61" s="116" t="s">
        <v>34</v>
      </c>
      <c r="I61" s="117"/>
      <c r="J61" s="112">
        <f aca="true" t="shared" si="10" ref="J61:M63">+J68</f>
        <v>617888688</v>
      </c>
      <c r="K61" s="112">
        <f t="shared" si="10"/>
        <v>497197355</v>
      </c>
      <c r="L61" s="112">
        <f t="shared" si="10"/>
        <v>0</v>
      </c>
      <c r="M61" s="112">
        <f t="shared" si="10"/>
        <v>813402</v>
      </c>
      <c r="N61" s="112">
        <f>+SUM(J61:M61)</f>
        <v>1115899445</v>
      </c>
      <c r="O61" s="112">
        <f>+O68</f>
        <v>0</v>
      </c>
      <c r="P61" s="100"/>
      <c r="Q61" s="113"/>
      <c r="R61" s="113">
        <f>+SUM(O61:Q61)</f>
        <v>0</v>
      </c>
      <c r="S61" s="101">
        <f>+N61+R61</f>
        <v>1115899445</v>
      </c>
      <c r="T61" s="114">
        <f>N61/S61*100</f>
        <v>100</v>
      </c>
      <c r="U61" s="108">
        <f>R61/S61*100</f>
        <v>0</v>
      </c>
      <c r="V61" s="8"/>
    </row>
    <row r="62" spans="1:22" ht="27.75" customHeight="1">
      <c r="A62" s="1"/>
      <c r="B62" s="109"/>
      <c r="C62" s="109"/>
      <c r="D62" s="109"/>
      <c r="E62" s="109"/>
      <c r="F62" s="109"/>
      <c r="G62" s="32"/>
      <c r="H62" s="116" t="s">
        <v>35</v>
      </c>
      <c r="I62" s="117"/>
      <c r="J62" s="112">
        <f t="shared" si="10"/>
        <v>587293767</v>
      </c>
      <c r="K62" s="112">
        <f t="shared" si="10"/>
        <v>496739200</v>
      </c>
      <c r="L62" s="112">
        <f t="shared" si="10"/>
        <v>0</v>
      </c>
      <c r="M62" s="112">
        <f t="shared" si="10"/>
        <v>796804</v>
      </c>
      <c r="N62" s="112">
        <f>+SUM(J62:M62)</f>
        <v>1084829771</v>
      </c>
      <c r="O62" s="112">
        <f>+O69</f>
        <v>0</v>
      </c>
      <c r="P62" s="100"/>
      <c r="Q62" s="113"/>
      <c r="R62" s="113">
        <f>+SUM(O62:Q62)</f>
        <v>0</v>
      </c>
      <c r="S62" s="101">
        <f>+N62+R62</f>
        <v>1084829771</v>
      </c>
      <c r="T62" s="114">
        <f>N62/S62*100</f>
        <v>100</v>
      </c>
      <c r="U62" s="108">
        <f>R62/S62*100</f>
        <v>0</v>
      </c>
      <c r="V62" s="8"/>
    </row>
    <row r="63" spans="1:22" ht="27.75" customHeight="1">
      <c r="A63" s="1"/>
      <c r="B63" s="109"/>
      <c r="C63" s="109"/>
      <c r="D63" s="109"/>
      <c r="E63" s="109"/>
      <c r="F63" s="109"/>
      <c r="G63" s="32"/>
      <c r="H63" s="116" t="s">
        <v>36</v>
      </c>
      <c r="I63" s="117"/>
      <c r="J63" s="112">
        <f t="shared" si="10"/>
        <v>553265171</v>
      </c>
      <c r="K63" s="112">
        <f t="shared" si="10"/>
        <v>420230506</v>
      </c>
      <c r="L63" s="112">
        <f t="shared" si="10"/>
        <v>0</v>
      </c>
      <c r="M63" s="112">
        <f t="shared" si="10"/>
        <v>206068</v>
      </c>
      <c r="N63" s="112">
        <f>+SUM(J63:M63)</f>
        <v>973701745</v>
      </c>
      <c r="O63" s="112">
        <f>+O70</f>
        <v>0</v>
      </c>
      <c r="P63" s="100"/>
      <c r="Q63" s="113"/>
      <c r="R63" s="113">
        <f>+SUM(O63:Q63)</f>
        <v>0</v>
      </c>
      <c r="S63" s="101">
        <f>+N63+R63</f>
        <v>973701745</v>
      </c>
      <c r="T63" s="114">
        <f>N63/S63*100</f>
        <v>100</v>
      </c>
      <c r="U63" s="108">
        <f>R63/S63*100</f>
        <v>0</v>
      </c>
      <c r="V63" s="8"/>
    </row>
    <row r="64" spans="1:22" ht="27.75" customHeight="1">
      <c r="A64" s="1"/>
      <c r="B64" s="109"/>
      <c r="C64" s="109"/>
      <c r="D64" s="109"/>
      <c r="E64" s="109"/>
      <c r="F64" s="109"/>
      <c r="G64" s="32"/>
      <c r="H64" s="116" t="s">
        <v>37</v>
      </c>
      <c r="I64" s="117"/>
      <c r="J64" s="115">
        <f aca="true" t="shared" si="11" ref="J64:O64">IF(J63=0,IF(J61=0,0,1)*100,(J63/J61)*100)</f>
        <v>89.54123643059799</v>
      </c>
      <c r="K64" s="115">
        <f t="shared" si="11"/>
        <v>84.51985952338785</v>
      </c>
      <c r="L64" s="115">
        <f t="shared" si="11"/>
        <v>0</v>
      </c>
      <c r="M64" s="115">
        <f>IF(M63=0,IF(M61=0,0,1)*100,(M63/M61)*100)</f>
        <v>25.33409064644542</v>
      </c>
      <c r="N64" s="115">
        <f t="shared" si="11"/>
        <v>87.2571224372282</v>
      </c>
      <c r="O64" s="115">
        <f t="shared" si="11"/>
        <v>0</v>
      </c>
      <c r="P64" s="100"/>
      <c r="Q64" s="113"/>
      <c r="R64" s="115">
        <f>IF(R63=0,IF(R61=0,0,1)*100,(R63/R61)*100)</f>
        <v>0</v>
      </c>
      <c r="S64" s="115">
        <f>IF(S63=0,IF(S61=0,0,1)*100,(S63/S61)*100)</f>
        <v>87.2571224372282</v>
      </c>
      <c r="T64" s="106"/>
      <c r="U64" s="107"/>
      <c r="V64" s="8"/>
    </row>
    <row r="65" spans="1:22" ht="27.75" customHeight="1">
      <c r="A65" s="1"/>
      <c r="B65" s="109"/>
      <c r="C65" s="109"/>
      <c r="D65" s="109"/>
      <c r="E65" s="109"/>
      <c r="F65" s="109"/>
      <c r="G65" s="32"/>
      <c r="H65" s="116" t="s">
        <v>38</v>
      </c>
      <c r="I65" s="117"/>
      <c r="J65" s="115">
        <f aca="true" t="shared" si="12" ref="J65:O65">IF(J63=0,IF(J62=0,0,1)*100,(J63/J62)*100)</f>
        <v>94.20586460949107</v>
      </c>
      <c r="K65" s="115">
        <f t="shared" si="12"/>
        <v>84.59781430577655</v>
      </c>
      <c r="L65" s="115">
        <f t="shared" si="12"/>
        <v>0</v>
      </c>
      <c r="M65" s="115">
        <f>IF(M63=0,IF(M62=0,0,1)*100,(M63/M62)*100)</f>
        <v>25.86181796276123</v>
      </c>
      <c r="N65" s="115">
        <f t="shared" si="12"/>
        <v>89.75617843732647</v>
      </c>
      <c r="O65" s="115">
        <f t="shared" si="12"/>
        <v>0</v>
      </c>
      <c r="P65" s="100"/>
      <c r="Q65" s="113"/>
      <c r="R65" s="115">
        <f>IF(R63=0,IF(R62=0,0,1)*100,(R63/R62)*100)</f>
        <v>0</v>
      </c>
      <c r="S65" s="115">
        <f>IF(S63=0,IF(S62=0,0,1)*100,(S63/S62)*100)</f>
        <v>89.75617843732647</v>
      </c>
      <c r="T65" s="108"/>
      <c r="U65" s="108"/>
      <c r="V65" s="8"/>
    </row>
    <row r="66" spans="1:22" ht="27.75" customHeight="1">
      <c r="A66" s="1"/>
      <c r="B66" s="109"/>
      <c r="C66" s="109"/>
      <c r="D66" s="109"/>
      <c r="E66" s="109"/>
      <c r="F66" s="109"/>
      <c r="G66" s="32"/>
      <c r="H66" s="116"/>
      <c r="I66" s="117"/>
      <c r="J66" s="112"/>
      <c r="K66" s="113"/>
      <c r="L66" s="112"/>
      <c r="M66" s="113"/>
      <c r="N66" s="113"/>
      <c r="O66" s="113"/>
      <c r="P66" s="100"/>
      <c r="Q66" s="113"/>
      <c r="R66" s="113"/>
      <c r="S66" s="113"/>
      <c r="T66" s="108"/>
      <c r="U66" s="108"/>
      <c r="V66" s="8"/>
    </row>
    <row r="67" spans="1:22" ht="27.75" customHeight="1">
      <c r="A67" s="1"/>
      <c r="B67" s="109"/>
      <c r="C67" s="109"/>
      <c r="D67" s="109" t="s">
        <v>56</v>
      </c>
      <c r="E67" s="109"/>
      <c r="F67" s="109"/>
      <c r="G67" s="32"/>
      <c r="H67" s="116" t="s">
        <v>57</v>
      </c>
      <c r="I67" s="117"/>
      <c r="J67" s="112"/>
      <c r="K67" s="113"/>
      <c r="L67" s="112"/>
      <c r="M67" s="113"/>
      <c r="N67" s="113"/>
      <c r="O67" s="113"/>
      <c r="P67" s="100"/>
      <c r="Q67" s="113"/>
      <c r="R67" s="113"/>
      <c r="S67" s="113"/>
      <c r="T67" s="108"/>
      <c r="U67" s="108"/>
      <c r="V67" s="8"/>
    </row>
    <row r="68" spans="1:22" ht="27.75" customHeight="1">
      <c r="A68" s="1"/>
      <c r="B68" s="109"/>
      <c r="C68" s="109"/>
      <c r="D68" s="109"/>
      <c r="E68" s="109"/>
      <c r="F68" s="109"/>
      <c r="G68" s="32"/>
      <c r="H68" s="116" t="s">
        <v>34</v>
      </c>
      <c r="I68" s="117"/>
      <c r="J68" s="112">
        <f>+J75+J89</f>
        <v>617888688</v>
      </c>
      <c r="K68" s="112">
        <f>+K75+K89</f>
        <v>497197355</v>
      </c>
      <c r="L68" s="112">
        <f>+L75+L89</f>
        <v>0</v>
      </c>
      <c r="M68" s="112">
        <f>+M75+M89</f>
        <v>813402</v>
      </c>
      <c r="N68" s="112">
        <f>+SUM(J68:M68)</f>
        <v>1115899445</v>
      </c>
      <c r="O68" s="112">
        <f>+O75+O89</f>
        <v>0</v>
      </c>
      <c r="P68" s="100"/>
      <c r="Q68" s="113"/>
      <c r="R68" s="113">
        <f>+SUM(O68:Q68)</f>
        <v>0</v>
      </c>
      <c r="S68" s="101">
        <f>+N68+R68</f>
        <v>1115899445</v>
      </c>
      <c r="T68" s="114">
        <f>N68/S68*100</f>
        <v>100</v>
      </c>
      <c r="U68" s="108">
        <f>R68/S68*100</f>
        <v>0</v>
      </c>
      <c r="V68" s="8"/>
    </row>
    <row r="69" spans="1:22" ht="27.75" customHeight="1">
      <c r="A69" s="1"/>
      <c r="B69" s="109"/>
      <c r="C69" s="109"/>
      <c r="D69" s="109"/>
      <c r="E69" s="109"/>
      <c r="F69" s="109"/>
      <c r="G69" s="32"/>
      <c r="H69" s="116" t="s">
        <v>35</v>
      </c>
      <c r="I69" s="117"/>
      <c r="J69" s="112">
        <f aca="true" t="shared" si="13" ref="J69:M70">+J76+J90</f>
        <v>587293767</v>
      </c>
      <c r="K69" s="112">
        <f t="shared" si="13"/>
        <v>496739200</v>
      </c>
      <c r="L69" s="112">
        <f t="shared" si="13"/>
        <v>0</v>
      </c>
      <c r="M69" s="112">
        <f t="shared" si="13"/>
        <v>796804</v>
      </c>
      <c r="N69" s="112">
        <f>+SUM(J69:M69)</f>
        <v>1084829771</v>
      </c>
      <c r="O69" s="112">
        <f>+O76+O90</f>
        <v>0</v>
      </c>
      <c r="P69" s="100"/>
      <c r="Q69" s="113"/>
      <c r="R69" s="113">
        <f>+SUM(O69:Q69)</f>
        <v>0</v>
      </c>
      <c r="S69" s="101">
        <f>+N69+R69</f>
        <v>1084829771</v>
      </c>
      <c r="T69" s="114">
        <f>N69/S69*100</f>
        <v>100</v>
      </c>
      <c r="U69" s="108">
        <f>R69/S69*100</f>
        <v>0</v>
      </c>
      <c r="V69" s="8"/>
    </row>
    <row r="70" spans="1:22" ht="27.75" customHeight="1">
      <c r="A70" s="1"/>
      <c r="B70" s="109"/>
      <c r="C70" s="109"/>
      <c r="D70" s="109"/>
      <c r="E70" s="109"/>
      <c r="F70" s="109"/>
      <c r="G70" s="32"/>
      <c r="H70" s="116" t="s">
        <v>36</v>
      </c>
      <c r="I70" s="117"/>
      <c r="J70" s="112">
        <f t="shared" si="13"/>
        <v>553265171</v>
      </c>
      <c r="K70" s="112">
        <f t="shared" si="13"/>
        <v>420230506</v>
      </c>
      <c r="L70" s="112">
        <f t="shared" si="13"/>
        <v>0</v>
      </c>
      <c r="M70" s="112">
        <f t="shared" si="13"/>
        <v>206068</v>
      </c>
      <c r="N70" s="112">
        <f>+SUM(J70:M70)</f>
        <v>973701745</v>
      </c>
      <c r="O70" s="112">
        <f>+O77+O91</f>
        <v>0</v>
      </c>
      <c r="P70" s="100"/>
      <c r="Q70" s="113"/>
      <c r="R70" s="113">
        <f>+SUM(O70:Q70)</f>
        <v>0</v>
      </c>
      <c r="S70" s="101">
        <f>+N70+R70</f>
        <v>973701745</v>
      </c>
      <c r="T70" s="114">
        <f>N70/S70*100</f>
        <v>100</v>
      </c>
      <c r="U70" s="108">
        <f>R70/S70*100</f>
        <v>0</v>
      </c>
      <c r="V70" s="8"/>
    </row>
    <row r="71" spans="1:22" ht="27.75" customHeight="1">
      <c r="A71" s="1"/>
      <c r="B71" s="109"/>
      <c r="C71" s="109"/>
      <c r="D71" s="109"/>
      <c r="E71" s="109"/>
      <c r="F71" s="109"/>
      <c r="G71" s="32"/>
      <c r="H71" s="116" t="s">
        <v>37</v>
      </c>
      <c r="I71" s="117"/>
      <c r="J71" s="115">
        <f aca="true" t="shared" si="14" ref="J71:O71">IF(J70=0,IF(J68=0,0,1)*100,(J70/J68)*100)</f>
        <v>89.54123643059799</v>
      </c>
      <c r="K71" s="115">
        <f t="shared" si="14"/>
        <v>84.51985952338785</v>
      </c>
      <c r="L71" s="115">
        <f t="shared" si="14"/>
        <v>0</v>
      </c>
      <c r="M71" s="115">
        <f>IF(M70=0,IF(M68=0,0,1)*100,(M70/M68)*100)</f>
        <v>25.33409064644542</v>
      </c>
      <c r="N71" s="115">
        <f t="shared" si="14"/>
        <v>87.2571224372282</v>
      </c>
      <c r="O71" s="115">
        <f t="shared" si="14"/>
        <v>0</v>
      </c>
      <c r="P71" s="100"/>
      <c r="Q71" s="113"/>
      <c r="R71" s="115">
        <f>IF(R70=0,IF(R68=0,0,1)*100,(R70/R68)*100)</f>
        <v>0</v>
      </c>
      <c r="S71" s="115">
        <f>IF(S70=0,IF(S68=0,0,1)*100,(S70/S68)*100)</f>
        <v>87.2571224372282</v>
      </c>
      <c r="T71" s="106"/>
      <c r="U71" s="107"/>
      <c r="V71" s="8"/>
    </row>
    <row r="72" spans="1:22" ht="27.75" customHeight="1">
      <c r="A72" s="1"/>
      <c r="B72" s="109"/>
      <c r="C72" s="109"/>
      <c r="D72" s="109"/>
      <c r="E72" s="109"/>
      <c r="F72" s="109"/>
      <c r="G72" s="32"/>
      <c r="H72" s="116" t="s">
        <v>38</v>
      </c>
      <c r="I72" s="117"/>
      <c r="J72" s="115">
        <f aca="true" t="shared" si="15" ref="J72:O72">IF(J70=0,IF(J69=0,0,1)*100,(J70/J69)*100)</f>
        <v>94.20586460949107</v>
      </c>
      <c r="K72" s="115">
        <f t="shared" si="15"/>
        <v>84.59781430577655</v>
      </c>
      <c r="L72" s="115">
        <f t="shared" si="15"/>
        <v>0</v>
      </c>
      <c r="M72" s="115">
        <f t="shared" si="15"/>
        <v>25.86181796276123</v>
      </c>
      <c r="N72" s="115">
        <f t="shared" si="15"/>
        <v>89.75617843732647</v>
      </c>
      <c r="O72" s="115">
        <f t="shared" si="15"/>
        <v>0</v>
      </c>
      <c r="P72" s="100"/>
      <c r="Q72" s="113"/>
      <c r="R72" s="115">
        <f>IF(R70=0,IF(R69=0,0,1)*100,(R70/R69)*100)</f>
        <v>0</v>
      </c>
      <c r="S72" s="115">
        <f>IF(S70=0,IF(S69=0,0,1)*100,(S70/S69)*100)</f>
        <v>89.75617843732647</v>
      </c>
      <c r="T72" s="108"/>
      <c r="U72" s="108"/>
      <c r="V72" s="8"/>
    </row>
    <row r="73" spans="1:22" ht="27.75" customHeight="1">
      <c r="A73" s="1"/>
      <c r="B73" s="109"/>
      <c r="C73" s="109"/>
      <c r="D73" s="109"/>
      <c r="E73" s="109"/>
      <c r="F73" s="109"/>
      <c r="G73" s="32"/>
      <c r="H73" s="116"/>
      <c r="I73" s="117"/>
      <c r="J73" s="112"/>
      <c r="K73" s="113"/>
      <c r="L73" s="112"/>
      <c r="M73" s="113"/>
      <c r="N73" s="113"/>
      <c r="O73" s="113"/>
      <c r="P73" s="100"/>
      <c r="Q73" s="113"/>
      <c r="R73" s="113"/>
      <c r="S73" s="113"/>
      <c r="T73" s="108"/>
      <c r="U73" s="108"/>
      <c r="V73" s="8"/>
    </row>
    <row r="74" spans="1:22" ht="27.75" customHeight="1">
      <c r="A74" s="1"/>
      <c r="B74" s="109"/>
      <c r="C74" s="109"/>
      <c r="D74" s="109"/>
      <c r="E74" s="109" t="s">
        <v>46</v>
      </c>
      <c r="F74" s="109"/>
      <c r="G74" s="32"/>
      <c r="H74" s="116" t="s">
        <v>47</v>
      </c>
      <c r="I74" s="117"/>
      <c r="J74" s="112"/>
      <c r="K74" s="113"/>
      <c r="L74" s="112"/>
      <c r="M74" s="113"/>
      <c r="N74" s="113"/>
      <c r="O74" s="113"/>
      <c r="P74" s="100"/>
      <c r="Q74" s="113"/>
      <c r="R74" s="113"/>
      <c r="S74" s="113"/>
      <c r="T74" s="108"/>
      <c r="U74" s="108"/>
      <c r="V74" s="8"/>
    </row>
    <row r="75" spans="1:22" ht="27.75" customHeight="1">
      <c r="A75" s="1"/>
      <c r="B75" s="109"/>
      <c r="C75" s="109"/>
      <c r="D75" s="109"/>
      <c r="E75" s="109"/>
      <c r="F75" s="109"/>
      <c r="G75" s="32"/>
      <c r="H75" s="116" t="s">
        <v>34</v>
      </c>
      <c r="I75" s="117"/>
      <c r="J75" s="112">
        <f aca="true" t="shared" si="16" ref="J75:M77">+J82</f>
        <v>38579004</v>
      </c>
      <c r="K75" s="112">
        <f t="shared" si="16"/>
        <v>10160004</v>
      </c>
      <c r="L75" s="112">
        <f t="shared" si="16"/>
        <v>0</v>
      </c>
      <c r="M75" s="112">
        <f t="shared" si="16"/>
        <v>16598</v>
      </c>
      <c r="N75" s="112">
        <f>+SUM(J75:M75)</f>
        <v>48755606</v>
      </c>
      <c r="O75" s="112">
        <f>+O82</f>
        <v>0</v>
      </c>
      <c r="P75" s="100"/>
      <c r="Q75" s="113"/>
      <c r="R75" s="113">
        <f>+SUM(O75:Q75)</f>
        <v>0</v>
      </c>
      <c r="S75" s="101">
        <f>+N75+R75</f>
        <v>48755606</v>
      </c>
      <c r="T75" s="114">
        <f>N75/S75*100</f>
        <v>100</v>
      </c>
      <c r="U75" s="108">
        <f>R75/S75*100</f>
        <v>0</v>
      </c>
      <c r="V75" s="8"/>
    </row>
    <row r="76" spans="1:22" ht="27.75" customHeight="1">
      <c r="A76" s="1"/>
      <c r="B76" s="109"/>
      <c r="C76" s="109"/>
      <c r="D76" s="109"/>
      <c r="E76" s="109"/>
      <c r="F76" s="109"/>
      <c r="G76" s="32"/>
      <c r="H76" s="116" t="s">
        <v>35</v>
      </c>
      <c r="I76" s="117"/>
      <c r="J76" s="112">
        <f t="shared" si="16"/>
        <v>37313883</v>
      </c>
      <c r="K76" s="112">
        <f t="shared" si="16"/>
        <v>10176602</v>
      </c>
      <c r="L76" s="112">
        <f t="shared" si="16"/>
        <v>0</v>
      </c>
      <c r="M76" s="112">
        <f>+M83</f>
        <v>0</v>
      </c>
      <c r="N76" s="112">
        <f>+SUM(J76:M76)</f>
        <v>47490485</v>
      </c>
      <c r="O76" s="112">
        <f>+O83</f>
        <v>0</v>
      </c>
      <c r="P76" s="100"/>
      <c r="Q76" s="113"/>
      <c r="R76" s="113">
        <f>+SUM(O76:Q76)</f>
        <v>0</v>
      </c>
      <c r="S76" s="101">
        <f>+N76+R76</f>
        <v>47490485</v>
      </c>
      <c r="T76" s="114">
        <f>N76/S76*100</f>
        <v>100</v>
      </c>
      <c r="U76" s="108">
        <f>R76/S76*100</f>
        <v>0</v>
      </c>
      <c r="V76" s="8"/>
    </row>
    <row r="77" spans="1:22" ht="27.75" customHeight="1">
      <c r="A77" s="1"/>
      <c r="B77" s="109"/>
      <c r="C77" s="109"/>
      <c r="D77" s="109"/>
      <c r="E77" s="109"/>
      <c r="F77" s="109"/>
      <c r="G77" s="32"/>
      <c r="H77" s="116" t="s">
        <v>36</v>
      </c>
      <c r="I77" s="117"/>
      <c r="J77" s="112">
        <f t="shared" si="16"/>
        <v>29710440</v>
      </c>
      <c r="K77" s="112">
        <f t="shared" si="16"/>
        <v>5896749</v>
      </c>
      <c r="L77" s="112">
        <f t="shared" si="16"/>
        <v>0</v>
      </c>
      <c r="M77" s="112">
        <f>+M84</f>
        <v>0</v>
      </c>
      <c r="N77" s="112">
        <f>+SUM(J77:M77)</f>
        <v>35607189</v>
      </c>
      <c r="O77" s="112">
        <f>+O84</f>
        <v>0</v>
      </c>
      <c r="P77" s="100"/>
      <c r="Q77" s="113"/>
      <c r="R77" s="113">
        <f>+SUM(O77:Q77)</f>
        <v>0</v>
      </c>
      <c r="S77" s="101">
        <f>+N77+R77</f>
        <v>35607189</v>
      </c>
      <c r="T77" s="114">
        <f>N77/S77*100</f>
        <v>100</v>
      </c>
      <c r="U77" s="108">
        <f>R77/S77*100</f>
        <v>0</v>
      </c>
      <c r="V77" s="8"/>
    </row>
    <row r="78" spans="1:22" ht="27.75" customHeight="1">
      <c r="A78" s="1"/>
      <c r="B78" s="109"/>
      <c r="C78" s="109"/>
      <c r="D78" s="109"/>
      <c r="E78" s="109"/>
      <c r="F78" s="109"/>
      <c r="G78" s="32"/>
      <c r="H78" s="116" t="s">
        <v>37</v>
      </c>
      <c r="I78" s="117"/>
      <c r="J78" s="115">
        <f aca="true" t="shared" si="17" ref="J78:O78">IF(J77=0,IF(J75=0,0,1)*100,(J77/J75)*100)</f>
        <v>77.01194152135187</v>
      </c>
      <c r="K78" s="115">
        <f t="shared" si="17"/>
        <v>58.038845260297144</v>
      </c>
      <c r="L78" s="115">
        <f t="shared" si="17"/>
        <v>0</v>
      </c>
      <c r="M78" s="115">
        <f t="shared" si="17"/>
        <v>100</v>
      </c>
      <c r="N78" s="115">
        <f t="shared" si="17"/>
        <v>73.03198938805109</v>
      </c>
      <c r="O78" s="115">
        <f t="shared" si="17"/>
        <v>0</v>
      </c>
      <c r="P78" s="100"/>
      <c r="Q78" s="113"/>
      <c r="R78" s="115">
        <f>IF(R77=0,IF(R75=0,0,1)*100,(R77/R75)*100)</f>
        <v>0</v>
      </c>
      <c r="S78" s="115">
        <f>IF(S77=0,IF(S75=0,0,1)*100,(S77/S75)*100)</f>
        <v>73.03198938805109</v>
      </c>
      <c r="T78" s="106"/>
      <c r="U78" s="107"/>
      <c r="V78" s="8"/>
    </row>
    <row r="79" spans="1:22" ht="27.75" customHeight="1">
      <c r="A79" s="1"/>
      <c r="B79" s="109"/>
      <c r="C79" s="109"/>
      <c r="D79" s="109"/>
      <c r="E79" s="109"/>
      <c r="F79" s="109"/>
      <c r="G79" s="32"/>
      <c r="H79" s="116" t="s">
        <v>38</v>
      </c>
      <c r="I79" s="117"/>
      <c r="J79" s="115">
        <f aca="true" t="shared" si="18" ref="J79:O79">IF(J77=0,IF(J76=0,0,1)*100,(J77/J76)*100)</f>
        <v>79.62301859605445</v>
      </c>
      <c r="K79" s="115">
        <f t="shared" si="18"/>
        <v>57.94418411961085</v>
      </c>
      <c r="L79" s="115">
        <f t="shared" si="18"/>
        <v>0</v>
      </c>
      <c r="M79" s="115">
        <f>IF(M77=0,IF(M76=0,0,1)*100,(M77/M76)*100)</f>
        <v>0</v>
      </c>
      <c r="N79" s="115">
        <f t="shared" si="18"/>
        <v>74.97752233947494</v>
      </c>
      <c r="O79" s="115">
        <f t="shared" si="18"/>
        <v>0</v>
      </c>
      <c r="P79" s="100"/>
      <c r="Q79" s="113"/>
      <c r="R79" s="115">
        <f>IF(R77=0,IF(R76=0,0,1)*100,(R77/R76)*100)</f>
        <v>0</v>
      </c>
      <c r="S79" s="115">
        <f>IF(S77=0,IF(S76=0,0,1)*100,(S77/S76)*100)</f>
        <v>74.97752233947494</v>
      </c>
      <c r="T79" s="108"/>
      <c r="U79" s="108"/>
      <c r="V79" s="8"/>
    </row>
    <row r="80" spans="1:22" ht="27.75" customHeight="1">
      <c r="A80" s="1"/>
      <c r="B80" s="109"/>
      <c r="C80" s="109"/>
      <c r="D80" s="109"/>
      <c r="E80" s="109"/>
      <c r="F80" s="109"/>
      <c r="G80" s="32"/>
      <c r="H80" s="116"/>
      <c r="I80" s="117"/>
      <c r="J80" s="112"/>
      <c r="K80" s="113"/>
      <c r="L80" s="112"/>
      <c r="M80" s="113"/>
      <c r="N80" s="113"/>
      <c r="O80" s="113"/>
      <c r="P80" s="100"/>
      <c r="Q80" s="113"/>
      <c r="R80" s="113"/>
      <c r="S80" s="113"/>
      <c r="T80" s="108"/>
      <c r="U80" s="108"/>
      <c r="V80" s="8"/>
    </row>
    <row r="81" spans="1:22" ht="27.75" customHeight="1">
      <c r="A81" s="1"/>
      <c r="B81" s="109"/>
      <c r="C81" s="109"/>
      <c r="D81" s="109"/>
      <c r="E81" s="109"/>
      <c r="F81" s="109" t="s">
        <v>48</v>
      </c>
      <c r="G81" s="32"/>
      <c r="H81" s="116" t="s">
        <v>49</v>
      </c>
      <c r="I81" s="117"/>
      <c r="J81" s="112"/>
      <c r="K81" s="113"/>
      <c r="L81" s="112"/>
      <c r="M81" s="113"/>
      <c r="N81" s="113"/>
      <c r="O81" s="113"/>
      <c r="P81" s="100"/>
      <c r="Q81" s="113"/>
      <c r="R81" s="113"/>
      <c r="S81" s="113"/>
      <c r="T81" s="108"/>
      <c r="U81" s="108"/>
      <c r="V81" s="8"/>
    </row>
    <row r="82" spans="1:22" ht="27.75" customHeight="1">
      <c r="A82" s="1"/>
      <c r="B82" s="109"/>
      <c r="C82" s="109"/>
      <c r="D82" s="109"/>
      <c r="E82" s="109"/>
      <c r="F82" s="109"/>
      <c r="G82" s="32"/>
      <c r="H82" s="116" t="s">
        <v>34</v>
      </c>
      <c r="I82" s="117"/>
      <c r="J82" s="112">
        <v>38579004</v>
      </c>
      <c r="K82" s="113">
        <v>10160004</v>
      </c>
      <c r="L82" s="112"/>
      <c r="M82" s="113">
        <v>16598</v>
      </c>
      <c r="N82" s="112">
        <f>+SUM(J82:M82)</f>
        <v>48755606</v>
      </c>
      <c r="O82" s="113"/>
      <c r="P82" s="100"/>
      <c r="Q82" s="113"/>
      <c r="R82" s="113">
        <f>+SUM(O82:Q82)</f>
        <v>0</v>
      </c>
      <c r="S82" s="101">
        <f>+N82+R82</f>
        <v>48755606</v>
      </c>
      <c r="T82" s="114">
        <f>N82/S82*100</f>
        <v>100</v>
      </c>
      <c r="U82" s="108">
        <f>R82/S82*100</f>
        <v>0</v>
      </c>
      <c r="V82" s="8"/>
    </row>
    <row r="83" spans="1:22" ht="27.75" customHeight="1">
      <c r="A83" s="1"/>
      <c r="B83" s="109"/>
      <c r="C83" s="109"/>
      <c r="D83" s="109"/>
      <c r="E83" s="109"/>
      <c r="F83" s="109"/>
      <c r="G83" s="32"/>
      <c r="H83" s="116" t="s">
        <v>35</v>
      </c>
      <c r="I83" s="117"/>
      <c r="J83" s="112">
        <v>37313883</v>
      </c>
      <c r="K83" s="113">
        <v>10176602</v>
      </c>
      <c r="L83" s="112"/>
      <c r="M83" s="113">
        <v>0</v>
      </c>
      <c r="N83" s="112">
        <f>+SUM(J83:M83)</f>
        <v>47490485</v>
      </c>
      <c r="O83" s="113"/>
      <c r="P83" s="100"/>
      <c r="Q83" s="113"/>
      <c r="R83" s="113">
        <f>+SUM(O83:Q83)</f>
        <v>0</v>
      </c>
      <c r="S83" s="101">
        <f>+N83+R83</f>
        <v>47490485</v>
      </c>
      <c r="T83" s="114">
        <f>N83/S83*100</f>
        <v>100</v>
      </c>
      <c r="U83" s="108">
        <f>R83/S83*100</f>
        <v>0</v>
      </c>
      <c r="V83" s="8"/>
    </row>
    <row r="84" spans="1:22" ht="27.75" customHeight="1">
      <c r="A84" s="1"/>
      <c r="B84" s="109"/>
      <c r="C84" s="109"/>
      <c r="D84" s="109"/>
      <c r="E84" s="109"/>
      <c r="F84" s="109"/>
      <c r="G84" s="32"/>
      <c r="H84" s="116" t="s">
        <v>36</v>
      </c>
      <c r="I84" s="117"/>
      <c r="J84" s="112">
        <v>29710440</v>
      </c>
      <c r="K84" s="113">
        <v>5896749</v>
      </c>
      <c r="L84" s="112"/>
      <c r="M84" s="113">
        <v>0</v>
      </c>
      <c r="N84" s="112">
        <f>+SUM(J84:M84)</f>
        <v>35607189</v>
      </c>
      <c r="O84" s="113"/>
      <c r="P84" s="100"/>
      <c r="Q84" s="113"/>
      <c r="R84" s="113">
        <f>+SUM(O84:Q84)</f>
        <v>0</v>
      </c>
      <c r="S84" s="101">
        <f>+N84+R84</f>
        <v>35607189</v>
      </c>
      <c r="T84" s="114">
        <f>N84/S84*100</f>
        <v>100</v>
      </c>
      <c r="U84" s="108">
        <f>R84/S84*100</f>
        <v>0</v>
      </c>
      <c r="V84" s="8"/>
    </row>
    <row r="85" spans="1:22" ht="27.75" customHeight="1">
      <c r="A85" s="1"/>
      <c r="B85" s="109"/>
      <c r="C85" s="109"/>
      <c r="D85" s="109"/>
      <c r="E85" s="109"/>
      <c r="F85" s="109"/>
      <c r="G85" s="32"/>
      <c r="H85" s="116" t="s">
        <v>37</v>
      </c>
      <c r="I85" s="117"/>
      <c r="J85" s="115">
        <f aca="true" t="shared" si="19" ref="J85:O85">IF(J84=0,IF(J82=0,0,1)*100,(J84/J82)*100)</f>
        <v>77.01194152135187</v>
      </c>
      <c r="K85" s="115">
        <f t="shared" si="19"/>
        <v>58.038845260297144</v>
      </c>
      <c r="L85" s="115">
        <f t="shared" si="19"/>
        <v>0</v>
      </c>
      <c r="M85" s="115">
        <f t="shared" si="19"/>
        <v>100</v>
      </c>
      <c r="N85" s="115">
        <f t="shared" si="19"/>
        <v>73.03198938805109</v>
      </c>
      <c r="O85" s="115">
        <f t="shared" si="19"/>
        <v>0</v>
      </c>
      <c r="P85" s="100"/>
      <c r="Q85" s="113"/>
      <c r="R85" s="115">
        <f>IF(R84=0,IF(R82=0,0,1)*100,(R84/R82)*100)</f>
        <v>0</v>
      </c>
      <c r="S85" s="115">
        <f>IF(S84=0,IF(S82=0,0,1)*100,(S84/S82)*100)</f>
        <v>73.03198938805109</v>
      </c>
      <c r="T85" s="106"/>
      <c r="U85" s="107"/>
      <c r="V85" s="8"/>
    </row>
    <row r="86" spans="1:22" ht="27.75" customHeight="1">
      <c r="A86" s="1"/>
      <c r="B86" s="109"/>
      <c r="C86" s="109"/>
      <c r="D86" s="109"/>
      <c r="E86" s="109"/>
      <c r="F86" s="109"/>
      <c r="G86" s="32"/>
      <c r="H86" s="116" t="s">
        <v>38</v>
      </c>
      <c r="I86" s="117"/>
      <c r="J86" s="115">
        <f aca="true" t="shared" si="20" ref="J86:O86">IF(J84=0,IF(J83=0,0,1)*100,(J84/J83)*100)</f>
        <v>79.62301859605445</v>
      </c>
      <c r="K86" s="115">
        <f t="shared" si="20"/>
        <v>57.94418411961085</v>
      </c>
      <c r="L86" s="115">
        <f t="shared" si="20"/>
        <v>0</v>
      </c>
      <c r="M86" s="115">
        <f>IF(M84=0,IF(M83=0,0,1)*100,(M84/M83)*100)</f>
        <v>0</v>
      </c>
      <c r="N86" s="115">
        <f t="shared" si="20"/>
        <v>74.97752233947494</v>
      </c>
      <c r="O86" s="115">
        <f t="shared" si="20"/>
        <v>0</v>
      </c>
      <c r="P86" s="100"/>
      <c r="Q86" s="113"/>
      <c r="R86" s="115">
        <f>IF(R84=0,IF(R83=0,0,1)*100,(R84/R83)*100)</f>
        <v>0</v>
      </c>
      <c r="S86" s="115">
        <f>IF(S84=0,IF(S83=0,0,1)*100,(S84/S83)*100)</f>
        <v>74.97752233947494</v>
      </c>
      <c r="T86" s="108"/>
      <c r="U86" s="108"/>
      <c r="V86" s="8"/>
    </row>
    <row r="87" spans="1:22" ht="27.75" customHeight="1">
      <c r="A87" s="1"/>
      <c r="B87" s="109"/>
      <c r="C87" s="109"/>
      <c r="D87" s="109"/>
      <c r="E87" s="109"/>
      <c r="F87" s="109"/>
      <c r="G87" s="32"/>
      <c r="H87" s="116"/>
      <c r="I87" s="117"/>
      <c r="J87" s="112"/>
      <c r="K87" s="113"/>
      <c r="L87" s="112"/>
      <c r="M87" s="113"/>
      <c r="N87" s="113"/>
      <c r="O87" s="113"/>
      <c r="P87" s="100"/>
      <c r="Q87" s="113"/>
      <c r="R87" s="113"/>
      <c r="S87" s="113"/>
      <c r="T87" s="108"/>
      <c r="U87" s="108"/>
      <c r="V87" s="8"/>
    </row>
    <row r="88" spans="1:22" ht="27.75" customHeight="1">
      <c r="A88" s="1"/>
      <c r="B88" s="109" t="s">
        <v>44</v>
      </c>
      <c r="C88" s="109" t="s">
        <v>54</v>
      </c>
      <c r="D88" s="109" t="s">
        <v>56</v>
      </c>
      <c r="E88" s="109" t="s">
        <v>50</v>
      </c>
      <c r="F88" s="109"/>
      <c r="G88" s="32"/>
      <c r="H88" s="118" t="s">
        <v>51</v>
      </c>
      <c r="I88" s="117"/>
      <c r="J88" s="112"/>
      <c r="K88" s="113"/>
      <c r="L88" s="112"/>
      <c r="M88" s="113"/>
      <c r="N88" s="113"/>
      <c r="O88" s="113"/>
      <c r="P88" s="100"/>
      <c r="Q88" s="113"/>
      <c r="R88" s="113"/>
      <c r="S88" s="113"/>
      <c r="T88" s="108"/>
      <c r="U88" s="108"/>
      <c r="V88" s="8"/>
    </row>
    <row r="89" spans="1:22" ht="27.75" customHeight="1">
      <c r="A89" s="1"/>
      <c r="B89" s="109"/>
      <c r="C89" s="109"/>
      <c r="D89" s="109"/>
      <c r="E89" s="109"/>
      <c r="F89" s="109"/>
      <c r="G89" s="32"/>
      <c r="H89" s="116" t="s">
        <v>34</v>
      </c>
      <c r="I89" s="117"/>
      <c r="J89" s="112">
        <f aca="true" t="shared" si="21" ref="J89:M91">+J96</f>
        <v>579309684</v>
      </c>
      <c r="K89" s="112">
        <f t="shared" si="21"/>
        <v>487037351</v>
      </c>
      <c r="L89" s="112">
        <f t="shared" si="21"/>
        <v>0</v>
      </c>
      <c r="M89" s="112">
        <f t="shared" si="21"/>
        <v>796804</v>
      </c>
      <c r="N89" s="112">
        <f>+SUM(J89:M89)</f>
        <v>1067143839</v>
      </c>
      <c r="O89" s="112"/>
      <c r="P89" s="100"/>
      <c r="Q89" s="113"/>
      <c r="R89" s="113"/>
      <c r="S89" s="101">
        <f>+N89+R89</f>
        <v>1067143839</v>
      </c>
      <c r="T89" s="114">
        <f>N89/S89*100</f>
        <v>100</v>
      </c>
      <c r="U89" s="108">
        <f>R89/S89*100</f>
        <v>0</v>
      </c>
      <c r="V89" s="8"/>
    </row>
    <row r="90" spans="1:22" ht="27.75" customHeight="1">
      <c r="A90" s="1"/>
      <c r="B90" s="109"/>
      <c r="C90" s="109"/>
      <c r="D90" s="109"/>
      <c r="E90" s="109"/>
      <c r="F90" s="109"/>
      <c r="G90" s="32"/>
      <c r="H90" s="116" t="s">
        <v>35</v>
      </c>
      <c r="I90" s="117"/>
      <c r="J90" s="112">
        <f t="shared" si="21"/>
        <v>549979884</v>
      </c>
      <c r="K90" s="112">
        <f t="shared" si="21"/>
        <v>486562598</v>
      </c>
      <c r="L90" s="112">
        <f t="shared" si="21"/>
        <v>0</v>
      </c>
      <c r="M90" s="112">
        <f t="shared" si="21"/>
        <v>796804</v>
      </c>
      <c r="N90" s="112">
        <f>+SUM(J90:M90)</f>
        <v>1037339286</v>
      </c>
      <c r="O90" s="112"/>
      <c r="P90" s="100"/>
      <c r="Q90" s="113"/>
      <c r="R90" s="113"/>
      <c r="S90" s="101">
        <f>+N90+R90</f>
        <v>1037339286</v>
      </c>
      <c r="T90" s="114">
        <f>N90/S90*100</f>
        <v>100</v>
      </c>
      <c r="U90" s="108">
        <f>R90/S90*100</f>
        <v>0</v>
      </c>
      <c r="V90" s="8"/>
    </row>
    <row r="91" spans="1:22" ht="27.75" customHeight="1">
      <c r="A91" s="1"/>
      <c r="B91" s="109"/>
      <c r="C91" s="109"/>
      <c r="D91" s="109"/>
      <c r="E91" s="109"/>
      <c r="F91" s="109"/>
      <c r="G91" s="32"/>
      <c r="H91" s="116" t="s">
        <v>36</v>
      </c>
      <c r="I91" s="117"/>
      <c r="J91" s="112">
        <f t="shared" si="21"/>
        <v>523554731</v>
      </c>
      <c r="K91" s="112">
        <f t="shared" si="21"/>
        <v>414333757</v>
      </c>
      <c r="L91" s="112">
        <f t="shared" si="21"/>
        <v>0</v>
      </c>
      <c r="M91" s="112">
        <f t="shared" si="21"/>
        <v>206068</v>
      </c>
      <c r="N91" s="112">
        <f>+SUM(J91:M91)</f>
        <v>938094556</v>
      </c>
      <c r="O91" s="112"/>
      <c r="P91" s="100"/>
      <c r="Q91" s="113"/>
      <c r="R91" s="113"/>
      <c r="S91" s="101">
        <f>+N91+R91</f>
        <v>938094556</v>
      </c>
      <c r="T91" s="114">
        <f>N91/S91*100</f>
        <v>100</v>
      </c>
      <c r="U91" s="108">
        <f>R91/S91*100</f>
        <v>0</v>
      </c>
      <c r="V91" s="8"/>
    </row>
    <row r="92" spans="1:22" ht="27.75" customHeight="1">
      <c r="A92" s="1"/>
      <c r="B92" s="109"/>
      <c r="C92" s="109"/>
      <c r="D92" s="109"/>
      <c r="E92" s="109"/>
      <c r="F92" s="109"/>
      <c r="G92" s="32"/>
      <c r="H92" s="116" t="s">
        <v>37</v>
      </c>
      <c r="I92" s="117"/>
      <c r="J92" s="115">
        <f>IF(J91=0,IF(J89=0,0,1)*100,(J91/J89)*100)</f>
        <v>90.37562213442992</v>
      </c>
      <c r="K92" s="115">
        <f>IF(K91=0,IF(K89=0,0,1)*100,(K91/K89)*100)</f>
        <v>85.0722754937126</v>
      </c>
      <c r="L92" s="115">
        <f>IF(L91=0,IF(L89=0,0,1)*100,(L91/L89)*100)</f>
        <v>0</v>
      </c>
      <c r="M92" s="115">
        <f>IF(M91=0,IF(M89=0,0,1)*100,(M91/M89)*100)</f>
        <v>25.86181796276123</v>
      </c>
      <c r="N92" s="115">
        <f>IF(N91=0,IF(N89=0,0,1)*100,(N91/N89)*100)</f>
        <v>87.90703949329553</v>
      </c>
      <c r="O92" s="115"/>
      <c r="P92" s="100"/>
      <c r="Q92" s="113"/>
      <c r="R92" s="115"/>
      <c r="S92" s="115">
        <f>IF(S91=0,IF(S89=0,0,1)*100,(S91/S89)*100)</f>
        <v>87.90703949329553</v>
      </c>
      <c r="T92" s="106"/>
      <c r="U92" s="107"/>
      <c r="V92" s="8"/>
    </row>
    <row r="93" spans="1:22" ht="27.75" customHeight="1">
      <c r="A93" s="1"/>
      <c r="B93" s="109"/>
      <c r="C93" s="109"/>
      <c r="D93" s="109"/>
      <c r="E93" s="109"/>
      <c r="F93" s="109"/>
      <c r="G93" s="32"/>
      <c r="H93" s="116" t="s">
        <v>38</v>
      </c>
      <c r="I93" s="117"/>
      <c r="J93" s="115">
        <f>IF(J91=0,IF(J90=0,0,1)*100,(J91/J90)*100)</f>
        <v>95.19525099576187</v>
      </c>
      <c r="K93" s="115">
        <f>IF(K91=0,IF(K90=0,0,1)*100,(K91/K90)*100)</f>
        <v>85.15528293853775</v>
      </c>
      <c r="L93" s="115">
        <f>IF(L91=0,IF(L90=0,0,1)*100,(L91/L90)*100)</f>
        <v>0</v>
      </c>
      <c r="M93" s="115">
        <f>IF(M91=0,IF(M90=0,0,1)*100,(M91/M90)*100)</f>
        <v>25.86181796276123</v>
      </c>
      <c r="N93" s="115">
        <f>IF(N91=0,IF(N90=0,0,1)*100,(N91/N90)*100)</f>
        <v>90.4327608778137</v>
      </c>
      <c r="O93" s="115"/>
      <c r="P93" s="100"/>
      <c r="Q93" s="113"/>
      <c r="R93" s="115"/>
      <c r="S93" s="115">
        <f>IF(S91=0,IF(S90=0,0,1)*100,(S91/S90)*100)</f>
        <v>90.4327608778137</v>
      </c>
      <c r="T93" s="108"/>
      <c r="U93" s="108"/>
      <c r="V93" s="8"/>
    </row>
    <row r="94" spans="1:22" ht="27.75" customHeight="1">
      <c r="A94" s="1"/>
      <c r="B94" s="109"/>
      <c r="C94" s="109"/>
      <c r="D94" s="109"/>
      <c r="E94" s="109"/>
      <c r="F94" s="109"/>
      <c r="G94" s="32"/>
      <c r="H94" s="116"/>
      <c r="I94" s="117"/>
      <c r="J94" s="112"/>
      <c r="K94" s="113"/>
      <c r="L94" s="112"/>
      <c r="M94" s="113"/>
      <c r="N94" s="113"/>
      <c r="O94" s="113"/>
      <c r="P94" s="100"/>
      <c r="Q94" s="113"/>
      <c r="R94" s="113"/>
      <c r="S94" s="113"/>
      <c r="T94" s="108"/>
      <c r="U94" s="108"/>
      <c r="V94" s="8"/>
    </row>
    <row r="95" spans="1:22" ht="54">
      <c r="A95" s="1"/>
      <c r="B95" s="109"/>
      <c r="C95" s="109"/>
      <c r="D95" s="109"/>
      <c r="E95" s="109"/>
      <c r="F95" s="109" t="s">
        <v>58</v>
      </c>
      <c r="G95" s="32"/>
      <c r="H95" s="118" t="s">
        <v>59</v>
      </c>
      <c r="I95" s="117"/>
      <c r="J95" s="112"/>
      <c r="K95" s="113"/>
      <c r="L95" s="112"/>
      <c r="M95" s="113"/>
      <c r="N95" s="113"/>
      <c r="O95" s="113"/>
      <c r="P95" s="100"/>
      <c r="Q95" s="113"/>
      <c r="R95" s="113"/>
      <c r="S95" s="113"/>
      <c r="T95" s="108"/>
      <c r="U95" s="108"/>
      <c r="V95" s="8"/>
    </row>
    <row r="96" spans="1:22" ht="27.75" customHeight="1">
      <c r="A96" s="1"/>
      <c r="B96" s="109"/>
      <c r="C96" s="109"/>
      <c r="D96" s="109"/>
      <c r="E96" s="109"/>
      <c r="F96" s="109"/>
      <c r="G96" s="32"/>
      <c r="H96" s="116" t="s">
        <v>34</v>
      </c>
      <c r="I96" s="117"/>
      <c r="J96" s="112">
        <v>579309684</v>
      </c>
      <c r="K96" s="113">
        <v>487037351</v>
      </c>
      <c r="L96" s="112"/>
      <c r="M96" s="113">
        <v>796804</v>
      </c>
      <c r="N96" s="112">
        <f>+SUM(J96:M96)</f>
        <v>1067143839</v>
      </c>
      <c r="O96" s="113"/>
      <c r="P96" s="100"/>
      <c r="Q96" s="113"/>
      <c r="R96" s="113"/>
      <c r="S96" s="101">
        <f>+N96+R96</f>
        <v>1067143839</v>
      </c>
      <c r="T96" s="114">
        <f>N96/S96*100</f>
        <v>100</v>
      </c>
      <c r="U96" s="108">
        <f>R96/S96*100</f>
        <v>0</v>
      </c>
      <c r="V96" s="8"/>
    </row>
    <row r="97" spans="1:22" ht="27.75" customHeight="1">
      <c r="A97" s="1"/>
      <c r="B97" s="109"/>
      <c r="C97" s="109"/>
      <c r="D97" s="109"/>
      <c r="E97" s="109"/>
      <c r="F97" s="109"/>
      <c r="G97" s="32"/>
      <c r="H97" s="116" t="s">
        <v>35</v>
      </c>
      <c r="I97" s="117"/>
      <c r="J97" s="112">
        <v>549979884</v>
      </c>
      <c r="K97" s="113">
        <v>486562598</v>
      </c>
      <c r="L97" s="112"/>
      <c r="M97" s="113">
        <v>796804</v>
      </c>
      <c r="N97" s="112">
        <f>+SUM(J97:M97)</f>
        <v>1037339286</v>
      </c>
      <c r="O97" s="113"/>
      <c r="P97" s="100"/>
      <c r="Q97" s="113"/>
      <c r="R97" s="113"/>
      <c r="S97" s="101">
        <f>+N97+R97</f>
        <v>1037339286</v>
      </c>
      <c r="T97" s="114">
        <f>N97/S97*100</f>
        <v>100</v>
      </c>
      <c r="U97" s="108">
        <f>R97/S97*100</f>
        <v>0</v>
      </c>
      <c r="V97" s="8"/>
    </row>
    <row r="98" spans="1:22" ht="27.75" customHeight="1">
      <c r="A98" s="1"/>
      <c r="B98" s="109"/>
      <c r="C98" s="109"/>
      <c r="D98" s="109"/>
      <c r="E98" s="109"/>
      <c r="F98" s="109"/>
      <c r="G98" s="32"/>
      <c r="H98" s="116" t="s">
        <v>36</v>
      </c>
      <c r="I98" s="117"/>
      <c r="J98" s="112">
        <v>523554731</v>
      </c>
      <c r="K98" s="113">
        <v>414333757</v>
      </c>
      <c r="L98" s="112"/>
      <c r="M98" s="113">
        <v>206068</v>
      </c>
      <c r="N98" s="112">
        <f>+SUM(J98:M98)</f>
        <v>938094556</v>
      </c>
      <c r="O98" s="113"/>
      <c r="P98" s="100"/>
      <c r="Q98" s="113"/>
      <c r="R98" s="113"/>
      <c r="S98" s="101">
        <f>+N98+R98</f>
        <v>938094556</v>
      </c>
      <c r="T98" s="114">
        <f>N98/S98*100</f>
        <v>100</v>
      </c>
      <c r="U98" s="108">
        <f>R98/S98*100</f>
        <v>0</v>
      </c>
      <c r="V98" s="8"/>
    </row>
    <row r="99" spans="1:22" ht="27.75" customHeight="1">
      <c r="A99" s="1"/>
      <c r="B99" s="109"/>
      <c r="C99" s="109"/>
      <c r="D99" s="109"/>
      <c r="E99" s="109"/>
      <c r="F99" s="109"/>
      <c r="G99" s="32"/>
      <c r="H99" s="116" t="s">
        <v>37</v>
      </c>
      <c r="I99" s="117"/>
      <c r="J99" s="115">
        <f>IF(J98=0,IF(J96=0,0,1)*100,(J98/J96)*100)</f>
        <v>90.37562213442992</v>
      </c>
      <c r="K99" s="115">
        <f>IF(K98=0,IF(K96=0,0,1)*100,(K98/K96)*100)</f>
        <v>85.0722754937126</v>
      </c>
      <c r="L99" s="115">
        <f>IF(L98=0,IF(L96=0,0,1)*100,(L98/L96)*100)</f>
        <v>0</v>
      </c>
      <c r="M99" s="115">
        <f>IF(M98=0,IF(M96=0,0,1)*100,(M98/M96)*100)</f>
        <v>25.86181796276123</v>
      </c>
      <c r="N99" s="115">
        <f>IF(N98=0,IF(N96=0,0,1)*100,(N98/N96)*100)</f>
        <v>87.90703949329553</v>
      </c>
      <c r="O99" s="115"/>
      <c r="P99" s="100"/>
      <c r="Q99" s="113"/>
      <c r="R99" s="115"/>
      <c r="S99" s="115">
        <f>IF(S98=0,IF(S96=0,0,1)*100,(S98/S96)*100)</f>
        <v>87.90703949329553</v>
      </c>
      <c r="T99" s="106"/>
      <c r="U99" s="107"/>
      <c r="V99" s="8"/>
    </row>
    <row r="100" spans="1:22" ht="27.75" customHeight="1">
      <c r="A100" s="1"/>
      <c r="B100" s="109"/>
      <c r="C100" s="109"/>
      <c r="D100" s="109"/>
      <c r="E100" s="109"/>
      <c r="F100" s="109"/>
      <c r="G100" s="32"/>
      <c r="H100" s="116" t="s">
        <v>38</v>
      </c>
      <c r="I100" s="117"/>
      <c r="J100" s="115">
        <f>IF(J98=0,IF(J97=0,0,1)*100,(J98/J97)*100)</f>
        <v>95.19525099576187</v>
      </c>
      <c r="K100" s="115">
        <f>IF(K98=0,IF(K97=0,0,1)*100,(K98/K97)*100)</f>
        <v>85.15528293853775</v>
      </c>
      <c r="L100" s="115">
        <f>IF(L98=0,IF(L97=0,0,1)*100,(L98/L97)*100)</f>
        <v>0</v>
      </c>
      <c r="M100" s="115">
        <f>IF(M98=0,IF(M97=0,0,1)*100,(M98/M97)*100)</f>
        <v>25.86181796276123</v>
      </c>
      <c r="N100" s="115">
        <f>IF(N98=0,IF(N97=0,0,1)*100,(N98/N97)*100)</f>
        <v>90.4327608778137</v>
      </c>
      <c r="O100" s="115"/>
      <c r="P100" s="100"/>
      <c r="Q100" s="113"/>
      <c r="R100" s="115"/>
      <c r="S100" s="115">
        <f>IF(S98=0,IF(S97=0,0,1)*100,(S98/S97)*100)</f>
        <v>90.4327608778137</v>
      </c>
      <c r="T100" s="108"/>
      <c r="U100" s="108"/>
      <c r="V100" s="8"/>
    </row>
    <row r="101" spans="1:22" ht="27.75" customHeight="1">
      <c r="A101" s="1"/>
      <c r="B101" s="22"/>
      <c r="C101" s="22"/>
      <c r="D101" s="23"/>
      <c r="E101" s="24"/>
      <c r="F101" s="22"/>
      <c r="G101" s="25"/>
      <c r="H101" s="26"/>
      <c r="I101" s="27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9"/>
      <c r="U101" s="30"/>
      <c r="V101" s="8"/>
    </row>
    <row r="102" spans="1:22" ht="27.75" customHeight="1">
      <c r="A102" s="1"/>
      <c r="B102" s="22"/>
      <c r="C102" s="22"/>
      <c r="D102" s="23"/>
      <c r="E102" s="24"/>
      <c r="F102" s="22"/>
      <c r="G102" s="25"/>
      <c r="H102" s="26"/>
      <c r="I102" s="27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9"/>
      <c r="U102" s="29"/>
      <c r="V102" s="8"/>
    </row>
    <row r="103" spans="1:22" ht="27.75" customHeight="1">
      <c r="A103" s="1"/>
      <c r="B103" s="31"/>
      <c r="C103" s="31"/>
      <c r="D103" s="31"/>
      <c r="E103" s="31"/>
      <c r="F103" s="31"/>
      <c r="G103" s="32"/>
      <c r="H103" s="33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36"/>
      <c r="V103" s="1"/>
    </row>
    <row r="104" spans="1:22" ht="23.25">
      <c r="A104" s="9" t="s">
        <v>20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 t="s">
        <v>20</v>
      </c>
    </row>
    <row r="105" spans="1:22" ht="23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/>
      <c r="S105" s="10"/>
      <c r="T105" s="10"/>
      <c r="U105" s="10"/>
      <c r="V105" s="9"/>
    </row>
    <row r="106" spans="1:22" ht="23.25">
      <c r="A106" s="9"/>
      <c r="B106" s="11"/>
      <c r="C106" s="11"/>
      <c r="D106" s="11"/>
      <c r="E106" s="11"/>
      <c r="F106" s="11"/>
      <c r="G106" s="9"/>
      <c r="H106" s="9"/>
      <c r="I106" s="9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9"/>
    </row>
    <row r="107" spans="1:22" ht="23.25">
      <c r="A107" s="9"/>
      <c r="B107" s="11"/>
      <c r="C107" s="11"/>
      <c r="D107" s="11"/>
      <c r="E107" s="11"/>
      <c r="F107" s="11"/>
      <c r="G107" s="9"/>
      <c r="H107" s="12"/>
      <c r="I107" s="9"/>
      <c r="J107" s="13"/>
      <c r="K107" s="13"/>
      <c r="L107" s="13"/>
      <c r="M107" s="13"/>
      <c r="N107" s="13"/>
      <c r="O107" s="14"/>
      <c r="P107" s="14"/>
      <c r="Q107" s="14"/>
      <c r="R107" s="13"/>
      <c r="S107" s="15"/>
      <c r="T107" s="15"/>
      <c r="U107" s="15"/>
      <c r="V107" s="9"/>
    </row>
    <row r="108" spans="1:22" ht="23.25">
      <c r="A108" s="9"/>
      <c r="B108" s="16"/>
      <c r="C108" s="16"/>
      <c r="D108" s="16"/>
      <c r="E108" s="16"/>
      <c r="F108" s="16"/>
      <c r="G108" s="9"/>
      <c r="H108" s="11"/>
      <c r="I108" s="9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9"/>
    </row>
    <row r="109" spans="1:22" ht="23.25">
      <c r="A109" s="9"/>
      <c r="B109" s="16"/>
      <c r="C109" s="16"/>
      <c r="D109" s="16"/>
      <c r="E109" s="16"/>
      <c r="F109" s="16"/>
      <c r="G109" s="9"/>
      <c r="H109" s="16"/>
      <c r="I109" s="9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9"/>
    </row>
    <row r="110" spans="1:22" ht="23.25">
      <c r="A110" s="9"/>
      <c r="B110" s="17"/>
      <c r="C110" s="17"/>
      <c r="D110" s="17"/>
      <c r="E110" s="17"/>
      <c r="F110" s="17"/>
      <c r="G110" s="18"/>
      <c r="H110" s="18"/>
      <c r="I110" s="18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9"/>
    </row>
    <row r="111" spans="1:22" ht="23.25">
      <c r="A111" s="9"/>
      <c r="B111" s="17"/>
      <c r="C111" s="17"/>
      <c r="D111" s="17"/>
      <c r="E111" s="17"/>
      <c r="F111" s="17"/>
      <c r="G111" s="18"/>
      <c r="H111" s="18"/>
      <c r="I111" s="18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9"/>
    </row>
    <row r="112" spans="1:22" ht="23.25">
      <c r="A112" s="9"/>
      <c r="B112" s="17"/>
      <c r="C112" s="17"/>
      <c r="D112" s="17"/>
      <c r="E112" s="17"/>
      <c r="F112" s="17"/>
      <c r="G112" s="18"/>
      <c r="H112" s="19"/>
      <c r="I112" s="19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9"/>
    </row>
    <row r="113" spans="1:22" ht="23.25">
      <c r="A113" s="9"/>
      <c r="B113" s="17"/>
      <c r="C113" s="17"/>
      <c r="D113" s="17"/>
      <c r="E113" s="17"/>
      <c r="F113" s="17"/>
      <c r="G113" s="18"/>
      <c r="H113" s="19"/>
      <c r="I113" s="19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9"/>
    </row>
    <row r="114" spans="1:22" ht="23.25">
      <c r="A114" s="9"/>
      <c r="B114" s="17"/>
      <c r="C114" s="17"/>
      <c r="D114" s="17"/>
      <c r="E114" s="17"/>
      <c r="F114" s="17"/>
      <c r="G114" s="18"/>
      <c r="H114" s="18"/>
      <c r="I114" s="18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9"/>
    </row>
    <row r="115" spans="1:22" ht="23.25">
      <c r="A115" s="9"/>
      <c r="B115" s="17"/>
      <c r="C115" s="17"/>
      <c r="D115" s="17"/>
      <c r="E115" s="17"/>
      <c r="F115" s="17"/>
      <c r="G115" s="18"/>
      <c r="H115" s="18"/>
      <c r="I115" s="18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9"/>
    </row>
    <row r="116" spans="1:22" ht="23.25">
      <c r="A116" s="9"/>
      <c r="B116" s="17"/>
      <c r="C116" s="17"/>
      <c r="D116" s="17"/>
      <c r="E116" s="17"/>
      <c r="F116" s="17"/>
      <c r="G116" s="18"/>
      <c r="H116" s="18"/>
      <c r="I116" s="18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9"/>
    </row>
    <row r="117" spans="1:22" ht="23.25">
      <c r="A117" s="9"/>
      <c r="B117" s="17"/>
      <c r="C117" s="17"/>
      <c r="D117" s="17"/>
      <c r="E117" s="17"/>
      <c r="F117" s="17"/>
      <c r="G117" s="18"/>
      <c r="H117" s="18"/>
      <c r="I117" s="18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9"/>
    </row>
    <row r="118" spans="1:22" ht="23.25">
      <c r="A118" s="9"/>
      <c r="B118" s="17"/>
      <c r="C118" s="17"/>
      <c r="D118" s="17"/>
      <c r="E118" s="17"/>
      <c r="F118" s="17"/>
      <c r="G118" s="18"/>
      <c r="H118" s="18"/>
      <c r="I118" s="18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9"/>
    </row>
    <row r="119" spans="1:22" ht="23.25">
      <c r="A119" s="9"/>
      <c r="B119" s="17"/>
      <c r="C119" s="17"/>
      <c r="D119" s="17"/>
      <c r="E119" s="17"/>
      <c r="F119" s="17"/>
      <c r="G119" s="18"/>
      <c r="H119" s="18"/>
      <c r="I119" s="18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9"/>
    </row>
    <row r="120" spans="1:22" ht="23.25">
      <c r="A120" s="9"/>
      <c r="B120" s="17"/>
      <c r="C120" s="17"/>
      <c r="D120" s="17"/>
      <c r="E120" s="17"/>
      <c r="F120" s="17"/>
      <c r="G120" s="18"/>
      <c r="H120" s="18"/>
      <c r="I120" s="18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9"/>
    </row>
    <row r="121" spans="1:22" ht="23.25">
      <c r="A121" s="9"/>
      <c r="B121" s="17"/>
      <c r="C121" s="17"/>
      <c r="D121" s="17"/>
      <c r="E121" s="17"/>
      <c r="F121" s="17"/>
      <c r="G121" s="18"/>
      <c r="H121" s="18"/>
      <c r="I121" s="18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9"/>
    </row>
    <row r="122" spans="1:22" ht="23.25">
      <c r="A122" s="9"/>
      <c r="B122" s="17"/>
      <c r="C122" s="17"/>
      <c r="D122" s="17"/>
      <c r="E122" s="17"/>
      <c r="F122" s="17"/>
      <c r="G122" s="18"/>
      <c r="H122" s="18"/>
      <c r="I122" s="18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9"/>
    </row>
    <row r="123" spans="1:22" ht="23.25">
      <c r="A123" s="9"/>
      <c r="B123" s="17"/>
      <c r="C123" s="17"/>
      <c r="D123" s="17"/>
      <c r="E123" s="17"/>
      <c r="F123" s="17"/>
      <c r="G123" s="18"/>
      <c r="H123" s="18"/>
      <c r="I123" s="18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9"/>
    </row>
    <row r="124" spans="1:22" ht="23.25">
      <c r="A124" s="9"/>
      <c r="B124" s="17"/>
      <c r="C124" s="17"/>
      <c r="D124" s="17"/>
      <c r="E124" s="17"/>
      <c r="F124" s="17"/>
      <c r="G124" s="18"/>
      <c r="H124" s="18"/>
      <c r="I124" s="1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9"/>
    </row>
    <row r="125" spans="1:22" ht="23.25">
      <c r="A125" s="9"/>
      <c r="B125" s="17"/>
      <c r="C125" s="17"/>
      <c r="D125" s="17"/>
      <c r="E125" s="17"/>
      <c r="F125" s="17"/>
      <c r="G125" s="18"/>
      <c r="H125" s="18"/>
      <c r="I125" s="18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9"/>
    </row>
    <row r="126" spans="1:22" ht="23.25">
      <c r="A126" s="9"/>
      <c r="B126" s="17"/>
      <c r="C126" s="17"/>
      <c r="D126" s="17"/>
      <c r="E126" s="17"/>
      <c r="F126" s="17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23.25">
      <c r="A127" s="9"/>
      <c r="B127" s="17"/>
      <c r="C127" s="17"/>
      <c r="D127" s="17"/>
      <c r="E127" s="17"/>
      <c r="F127" s="17"/>
      <c r="G127" s="18"/>
      <c r="H127" s="18"/>
      <c r="I127" s="1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9"/>
    </row>
    <row r="128" spans="1:22" ht="23.25">
      <c r="A128" s="9"/>
      <c r="B128" s="17"/>
      <c r="C128" s="17"/>
      <c r="D128" s="17"/>
      <c r="E128" s="17"/>
      <c r="F128" s="17"/>
      <c r="G128" s="18"/>
      <c r="H128" s="18"/>
      <c r="I128" s="18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9"/>
    </row>
    <row r="129" spans="1:22" ht="23.25">
      <c r="A129" s="9"/>
      <c r="B129" s="17"/>
      <c r="C129" s="17"/>
      <c r="D129" s="17"/>
      <c r="E129" s="17"/>
      <c r="F129" s="17"/>
      <c r="G129" s="18"/>
      <c r="H129" s="18"/>
      <c r="I129" s="18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9"/>
    </row>
    <row r="130" spans="1:22" ht="23.25">
      <c r="A130" s="9"/>
      <c r="B130" s="17"/>
      <c r="C130" s="17"/>
      <c r="D130" s="17"/>
      <c r="E130" s="17"/>
      <c r="F130" s="17"/>
      <c r="G130" s="18"/>
      <c r="H130" s="18"/>
      <c r="I130" s="18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9"/>
    </row>
    <row r="131" spans="1:22" ht="23.25">
      <c r="A131" s="9"/>
      <c r="B131" s="17"/>
      <c r="C131" s="17"/>
      <c r="D131" s="17"/>
      <c r="E131" s="17"/>
      <c r="F131" s="17"/>
      <c r="G131" s="18"/>
      <c r="H131" s="18"/>
      <c r="I131" s="18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9"/>
    </row>
    <row r="132" spans="1:22" ht="23.25">
      <c r="A132" s="9"/>
      <c r="B132" s="17"/>
      <c r="C132" s="17"/>
      <c r="D132" s="17"/>
      <c r="E132" s="17"/>
      <c r="F132" s="17"/>
      <c r="G132" s="18"/>
      <c r="H132" s="18"/>
      <c r="I132" s="18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9"/>
    </row>
    <row r="133" spans="1:22" ht="23.25">
      <c r="A133" s="9"/>
      <c r="B133" s="17"/>
      <c r="C133" s="17"/>
      <c r="D133" s="17"/>
      <c r="E133" s="17"/>
      <c r="F133" s="17"/>
      <c r="G133" s="18"/>
      <c r="H133" s="18"/>
      <c r="I133" s="18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9"/>
    </row>
    <row r="134" spans="1:22" ht="23.25">
      <c r="A134" s="9"/>
      <c r="B134" s="17"/>
      <c r="C134" s="17"/>
      <c r="D134" s="17"/>
      <c r="E134" s="17"/>
      <c r="F134" s="17"/>
      <c r="G134" s="18"/>
      <c r="H134" s="18"/>
      <c r="I134" s="18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9"/>
    </row>
    <row r="135" spans="1:22" ht="23.25">
      <c r="A135" s="9"/>
      <c r="B135" s="17"/>
      <c r="C135" s="17"/>
      <c r="D135" s="17"/>
      <c r="E135" s="17"/>
      <c r="F135" s="17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23.25">
      <c r="A136" s="9"/>
      <c r="B136" s="17"/>
      <c r="C136" s="17"/>
      <c r="D136" s="17"/>
      <c r="E136" s="17"/>
      <c r="F136" s="17"/>
      <c r="G136" s="18"/>
      <c r="H136" s="18"/>
      <c r="I136" s="18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9"/>
    </row>
    <row r="137" spans="1:22" ht="23.25">
      <c r="A137" s="9"/>
      <c r="B137" s="17"/>
      <c r="C137" s="17"/>
      <c r="D137" s="17"/>
      <c r="E137" s="17"/>
      <c r="F137" s="17"/>
      <c r="G137" s="18"/>
      <c r="H137" s="18"/>
      <c r="I137" s="18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9"/>
    </row>
    <row r="138" spans="1:22" ht="23.25">
      <c r="A138" s="9"/>
      <c r="B138" s="17"/>
      <c r="C138" s="17"/>
      <c r="D138" s="17"/>
      <c r="E138" s="17"/>
      <c r="F138" s="17"/>
      <c r="G138" s="18"/>
      <c r="H138" s="18"/>
      <c r="I138" s="18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9"/>
    </row>
    <row r="139" spans="1:22" ht="23.25">
      <c r="A139" s="9"/>
      <c r="B139" s="17"/>
      <c r="C139" s="17"/>
      <c r="D139" s="17"/>
      <c r="E139" s="17"/>
      <c r="F139" s="17"/>
      <c r="G139" s="18"/>
      <c r="H139" s="18"/>
      <c r="I139" s="18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9"/>
    </row>
    <row r="140" spans="1:22" ht="23.25">
      <c r="A140" s="9"/>
      <c r="B140" s="17"/>
      <c r="C140" s="17"/>
      <c r="D140" s="17"/>
      <c r="E140" s="17"/>
      <c r="F140" s="17"/>
      <c r="G140" s="18"/>
      <c r="H140" s="18"/>
      <c r="I140" s="18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9"/>
    </row>
    <row r="141" spans="1:22" ht="23.25">
      <c r="A141" s="9"/>
      <c r="B141" s="17"/>
      <c r="C141" s="17"/>
      <c r="D141" s="17"/>
      <c r="E141" s="17"/>
      <c r="F141" s="17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23.25">
      <c r="A142" s="9"/>
      <c r="B142" s="17"/>
      <c r="C142" s="17"/>
      <c r="D142" s="17"/>
      <c r="E142" s="17"/>
      <c r="F142" s="17"/>
      <c r="G142" s="18"/>
      <c r="H142" s="18"/>
      <c r="I142" s="18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9"/>
    </row>
    <row r="143" spans="1:22" ht="23.25">
      <c r="A143" s="9"/>
      <c r="B143" s="17"/>
      <c r="C143" s="17"/>
      <c r="D143" s="17"/>
      <c r="E143" s="17"/>
      <c r="F143" s="17"/>
      <c r="G143" s="18"/>
      <c r="H143" s="18"/>
      <c r="I143" s="18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9"/>
    </row>
    <row r="144" spans="1:22" ht="23.25">
      <c r="A144" s="9"/>
      <c r="B144" s="17"/>
      <c r="C144" s="17"/>
      <c r="D144" s="17"/>
      <c r="E144" s="17"/>
      <c r="F144" s="17"/>
      <c r="G144" s="18"/>
      <c r="H144" s="18"/>
      <c r="I144" s="18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9"/>
    </row>
    <row r="145" spans="1:22" ht="23.25">
      <c r="A145" s="9"/>
      <c r="B145" s="17"/>
      <c r="C145" s="17"/>
      <c r="D145" s="17"/>
      <c r="E145" s="17"/>
      <c r="F145" s="17"/>
      <c r="G145" s="18"/>
      <c r="H145" s="18"/>
      <c r="I145" s="18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9"/>
    </row>
    <row r="146" spans="1:22" ht="23.25">
      <c r="A146" s="9"/>
      <c r="B146" s="17"/>
      <c r="C146" s="17"/>
      <c r="D146" s="17"/>
      <c r="E146" s="17"/>
      <c r="F146" s="17"/>
      <c r="G146" s="18"/>
      <c r="H146" s="18"/>
      <c r="I146" s="18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9"/>
    </row>
    <row r="147" spans="1:22" ht="23.25">
      <c r="A147" s="9"/>
      <c r="B147" s="17"/>
      <c r="C147" s="17"/>
      <c r="D147" s="17"/>
      <c r="E147" s="17"/>
      <c r="F147" s="17"/>
      <c r="G147" s="18"/>
      <c r="H147" s="18"/>
      <c r="I147" s="18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9"/>
    </row>
    <row r="148" spans="1:22" ht="23.25">
      <c r="A148" s="9"/>
      <c r="B148" s="17"/>
      <c r="C148" s="17"/>
      <c r="D148" s="17"/>
      <c r="E148" s="17"/>
      <c r="F148" s="17"/>
      <c r="G148" s="18"/>
      <c r="H148" s="18"/>
      <c r="I148" s="1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9"/>
    </row>
    <row r="149" spans="2:22" ht="23.25">
      <c r="B149" s="9"/>
      <c r="C149" s="9"/>
      <c r="D149" s="9"/>
      <c r="E149" s="9"/>
      <c r="F149" s="9"/>
      <c r="G149" s="9"/>
      <c r="H149" s="9"/>
      <c r="I149" s="9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9"/>
    </row>
  </sheetData>
  <sheetProtection/>
  <mergeCells count="3">
    <mergeCell ref="L1:N1"/>
    <mergeCell ref="S7:U7"/>
    <mergeCell ref="T8:U8"/>
  </mergeCells>
  <printOptions horizontalCentered="1"/>
  <pageMargins left="0.4724409448818898" right="0.4724409448818898" top="0.3937007874015748" bottom="0.3937007874015748" header="0.1968503937007874" footer="0.1968503937007874"/>
  <pageSetup horizontalDpi="600" verticalDpi="600" orientation="landscape" scale="24" r:id="rId3"/>
  <headerFooter alignWithMargins="0">
    <oddFooter>&amp;CPágina &amp;P</oddFooter>
  </headerFooter>
  <rowBreaks count="1" manualBreakCount="1">
    <brk id="86" max="21" man="1"/>
  </rowBreaks>
  <ignoredErrors>
    <ignoredError sqref="N12:N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2013-04-21T00:55:19Z</cp:lastPrinted>
  <dcterms:created xsi:type="dcterms:W3CDTF">2010-04-17T18:31:59Z</dcterms:created>
  <dcterms:modified xsi:type="dcterms:W3CDTF">2013-04-24T22:22:36Z</dcterms:modified>
  <cp:category/>
  <cp:version/>
  <cp:contentType/>
  <cp:contentStatus/>
</cp:coreProperties>
</file>