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7250" windowHeight="4590" activeTab="0"/>
  </bookViews>
  <sheets>
    <sheet name="G1C" sheetId="1" r:id="rId1"/>
  </sheets>
  <definedNames>
    <definedName name="_Fill" hidden="1">#REF!</definedName>
    <definedName name="A_impresión_IM">#REF!</definedName>
    <definedName name="_xlnm.Print_Area" localSheetId="0">'G1C'!$A$1:$V$137</definedName>
    <definedName name="DIFERENCIAS">#N/A</definedName>
    <definedName name="FORM" localSheetId="0">'G1C'!$A$138</definedName>
    <definedName name="FORM">#REF!</definedName>
    <definedName name="_xlnm.Print_Titles" localSheetId="0">'G1C'!$6:$10</definedName>
    <definedName name="VARIABLES">#N/A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2"/>
          </rPr>
          <t>99</t>
        </r>
      </text>
    </comment>
    <comment ref="B1" authorId="1">
      <text>
        <r>
          <rPr>
            <b/>
            <sz val="8"/>
            <rFont val="Tahoma"/>
            <family val="2"/>
          </rPr>
          <t>10
35
8
37
18
2
C3AP480F</t>
        </r>
      </text>
    </comment>
  </commentList>
</comments>
</file>

<file path=xl/sharedStrings.xml><?xml version="1.0" encoding="utf-8"?>
<sst xmlns="http://schemas.openxmlformats.org/spreadsheetml/2006/main" count="162" uniqueCount="72">
  <si>
    <t>(Pesos)</t>
  </si>
  <si>
    <t>CATEGORÍAS</t>
  </si>
  <si>
    <t>G A S T O    C O R R I E N T E</t>
  </si>
  <si>
    <t>G A S T O   D E   I N V E R S I Ó N</t>
  </si>
  <si>
    <t>GASTO PROGRAMABLE DEVENGADO</t>
  </si>
  <si>
    <t>PROGRAMÁTICAS</t>
  </si>
  <si>
    <t>Estructura Porcentual</t>
  </si>
  <si>
    <t>D E N O M I N A C I Ó N</t>
  </si>
  <si>
    <t>Servicios</t>
  </si>
  <si>
    <t>Otros de</t>
  </si>
  <si>
    <t>Suma</t>
  </si>
  <si>
    <t>Inversión</t>
  </si>
  <si>
    <t>TOTAL</t>
  </si>
  <si>
    <t>FN</t>
  </si>
  <si>
    <t>SF</t>
  </si>
  <si>
    <t>AI</t>
  </si>
  <si>
    <t>PP</t>
  </si>
  <si>
    <t>Personales</t>
  </si>
  <si>
    <t>Corriente</t>
  </si>
  <si>
    <t>Física</t>
  </si>
  <si>
    <t>*</t>
  </si>
  <si>
    <t>De Inversión</t>
  </si>
  <si>
    <t>Operación</t>
  </si>
  <si>
    <t>Subsidios</t>
  </si>
  <si>
    <t>Gasto de</t>
  </si>
  <si>
    <t>CUENTA DE LA HACIENDA PÚBLICA FEDERAL DE 2012</t>
  </si>
  <si>
    <t>F</t>
  </si>
  <si>
    <t>BANCO NACIONAL DE OBRAS Y SERVICIOS PÚBLICOS S.N.C</t>
  </si>
  <si>
    <t>TOTAL MODIFICADO</t>
  </si>
  <si>
    <t>PORCENTAJE DE EJERCICIO EJER/ORIG</t>
  </si>
  <si>
    <t>PORCENTAJE DE EJERCICIO EJER/MODIF</t>
  </si>
  <si>
    <t>1</t>
  </si>
  <si>
    <t>GOBIERNO</t>
  </si>
  <si>
    <t xml:space="preserve">  Modificado</t>
  </si>
  <si>
    <t>3</t>
  </si>
  <si>
    <t>Coordinación de la Política de Gobierno</t>
  </si>
  <si>
    <t>04</t>
  </si>
  <si>
    <t>Función Pública</t>
  </si>
  <si>
    <t>001</t>
  </si>
  <si>
    <t>Función pública y buen gobierno</t>
  </si>
  <si>
    <t>O001</t>
  </si>
  <si>
    <t>Actividades de Apoyo a la función pública y buen gobierno</t>
  </si>
  <si>
    <t>2</t>
  </si>
  <si>
    <t>DESARROLLO SOCIAL</t>
  </si>
  <si>
    <t>Vivienda y Servicios a la Comunidad</t>
  </si>
  <si>
    <t>01</t>
  </si>
  <si>
    <t>Urbanización</t>
  </si>
  <si>
    <t>002</t>
  </si>
  <si>
    <t>Servicios de apoyo administrativo</t>
  </si>
  <si>
    <t>M001</t>
  </si>
  <si>
    <t>Actividades de apoyo administrativo</t>
  </si>
  <si>
    <t>Financiamiento y recuperación de Banca de Desarrollo</t>
  </si>
  <si>
    <t>E016</t>
  </si>
  <si>
    <t>Otorgamiento de crédito a Estados y municipios</t>
  </si>
  <si>
    <t>E017</t>
  </si>
  <si>
    <t>Financiamiento a Proyectos de Infraestructura</t>
  </si>
  <si>
    <t>R022</t>
  </si>
  <si>
    <t xml:space="preserve">  Participación en la Asociación Latinoamericana de</t>
  </si>
  <si>
    <t xml:space="preserve">  de Instituciones Financieras para el Desarrollo</t>
  </si>
  <si>
    <t>102</t>
  </si>
  <si>
    <t>Otros servicios financieros de Banca de Desarrollo</t>
  </si>
  <si>
    <t>E018</t>
  </si>
  <si>
    <t>Otorgamiento de garantías financieras</t>
  </si>
  <si>
    <t>E019</t>
  </si>
  <si>
    <t>Servicios financieros complementarios</t>
  </si>
  <si>
    <t>TOTAL APROBADO</t>
  </si>
  <si>
    <t>TOTAL PAGADO</t>
  </si>
  <si>
    <t xml:space="preserve">  Aprobado</t>
  </si>
  <si>
    <t xml:space="preserve">  Pagado</t>
  </si>
  <si>
    <t xml:space="preserve">  Porcentaje de Ejercicio Pag/Aprob</t>
  </si>
  <si>
    <t xml:space="preserve">  Porcentaje de Ejercicio Pag/Modif</t>
  </si>
  <si>
    <t>EJERCICIO FUNCIONAL PROGRAMÁTICO ECONÓMICO DEL GASTO PROGRAMABLE  EN FLUJO DE EFECTIVO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</si>
</sst>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_);\(#,##0.0\)"/>
    <numFmt numFmtId="169" formatCode="#,###_);\(#,###\)"/>
    <numFmt numFmtId="170" formatCode="0.0"/>
    <numFmt numFmtId="171" formatCode="#,##0.0"/>
    <numFmt numFmtId="172" formatCode="#,##0_);\(#,##0\)"/>
    <numFmt numFmtId="173" formatCode="#,###,##0.0"/>
    <numFmt numFmtId="174" formatCode="#,###,##0"/>
    <numFmt numFmtId="175" formatCode="_-[$€-2]* #,##0.00_-;\-[$€-2]* #,##0.00_-;_-[$€-2]* &quot;-&quot;??_-"/>
    <numFmt numFmtId="176" formatCode="00#"/>
    <numFmt numFmtId="177" formatCode="h:mm"/>
    <numFmt numFmtId="178" formatCode="#,##0.00_);\(#,##0.00\)"/>
    <numFmt numFmtId="179" formatCode="#\ ###\ ##0.0_);\(#\ ###\ ##0.0\)"/>
    <numFmt numFmtId="180" formatCode="#,##0.0_)"/>
    <numFmt numFmtId="181" formatCode="0#"/>
    <numFmt numFmtId="182" formatCode="#,##0.0__"/>
    <numFmt numFmtId="183" formatCode="#,##0__"/>
    <numFmt numFmtId="184" formatCode="###\ ###\ ##0___);\-\ ###\ ###\ ##0___)"/>
    <numFmt numFmtId="185" formatCode="#,##0\ &quot;€&quot;;\-#,##0\ &quot;€&quot;"/>
    <numFmt numFmtId="186" formatCode="#,##0\ &quot;€&quot;;[Red]\-#,##0\ &quot;€&quot;"/>
    <numFmt numFmtId="187" formatCode="#,##0.00\ &quot;€&quot;;\-#,##0.00\ &quot;€&quot;"/>
    <numFmt numFmtId="188" formatCode="#,##0.00\ &quot;€&quot;;[Red]\-#,##0.00\ &quot;€&quot;"/>
    <numFmt numFmtId="189" formatCode="_-* #,##0\ &quot;€&quot;_-;\-* #,##0\ &quot;€&quot;_-;_-* &quot;-&quot;\ &quot;€&quot;_-;_-@_-"/>
    <numFmt numFmtId="190" formatCode="_-* #,##0\ _€_-;\-* #,##0\ _€_-;_-* &quot;-&quot;\ _€_-;_-@_-"/>
    <numFmt numFmtId="191" formatCode="_-* #,##0.00\ &quot;€&quot;_-;\-* #,##0.00\ &quot;€&quot;_-;_-* &quot;-&quot;??\ &quot;€&quot;_-;_-@_-"/>
    <numFmt numFmtId="192" formatCode="_-* #,##0.00\ _€_-;\-* #,##0.00\ _€_-;_-* &quot;-&quot;??\ 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#,###.#_);\(#,###.#\)"/>
    <numFmt numFmtId="198" formatCode="#,###.0_);\(#,###.0\)"/>
    <numFmt numFmtId="199" formatCode="h:mm\ \a\.m\./\p\.m\."/>
    <numFmt numFmtId="200" formatCode="###\ ###\ ###\ ##0__"/>
    <numFmt numFmtId="201" formatCode="###\ ###\ ###\ ##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0.000"/>
    <numFmt numFmtId="207" formatCode="#\ ###\ ##0_);\(#\ ###\ ##0\)"/>
    <numFmt numFmtId="208" formatCode="###\ ###\ ###\ ##0___);\-\ ###\ ###\ ###\ ##0___)"/>
    <numFmt numFmtId="209" formatCode="###\ ###\ ###\ ##0_);\(###\ ###\ ###\ ##0\)"/>
    <numFmt numFmtId="210" formatCode="#\ ###.0_);\(#\ ###.0_)"/>
    <numFmt numFmtId="211" formatCode="###.0\ ###\ ###\ ##0_);\(###.0\ ###\ ###\ ##0\)"/>
    <numFmt numFmtId="212" formatCode="0.0__"/>
    <numFmt numFmtId="213" formatCode="00"/>
    <numFmt numFmtId="214" formatCode="000"/>
    <numFmt numFmtId="215" formatCode="#\ ##0.0"/>
    <numFmt numFmtId="216" formatCode="#\ ##0.0__"/>
    <numFmt numFmtId="217" formatCode="\ ###\ ###\ ###\ ###\ ##0"/>
    <numFmt numFmtId="218" formatCode="\ ###.0\ ###\ ###\ ###\ ##0"/>
    <numFmt numFmtId="219" formatCode="_(* #,##0.000_);_(* \(#,##0.000\);_(* &quot;-&quot;??_);_(@_)"/>
    <numFmt numFmtId="220" formatCode="_(* #,##0.0_);_(* \(#,##0.0\);_(* &quot;-&quot;??_);_(@_)"/>
    <numFmt numFmtId="221" formatCode="\ ###.\ ###\ ###\ ###\ ##0"/>
  </numFmts>
  <fonts count="40">
    <font>
      <sz val="18"/>
      <name val="Arial"/>
      <family val="0"/>
    </font>
    <font>
      <u val="single"/>
      <sz val="18"/>
      <color indexed="12"/>
      <name val="Arial"/>
      <family val="2"/>
    </font>
    <font>
      <u val="single"/>
      <sz val="18"/>
      <color indexed="3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name val="Trajan Pro"/>
      <family val="1"/>
    </font>
    <font>
      <sz val="23.5"/>
      <name val="Trajan Pro"/>
      <family val="1"/>
    </font>
    <font>
      <sz val="21"/>
      <name val="Times New Roman"/>
      <family val="1"/>
    </font>
    <font>
      <u val="single"/>
      <sz val="21"/>
      <name val="Times New Roman"/>
      <family val="1"/>
    </font>
    <font>
      <u val="single"/>
      <sz val="21"/>
      <color indexed="8"/>
      <name val="Times New Roman"/>
      <family val="1"/>
    </font>
    <font>
      <sz val="21"/>
      <color indexed="8"/>
      <name val="Times New Roman"/>
      <family val="1"/>
    </font>
    <font>
      <sz val="23.5"/>
      <color indexed="9"/>
      <name val="Trajan Pro"/>
      <family val="1"/>
    </font>
    <font>
      <sz val="23.5"/>
      <color indexed="9"/>
      <name val="Adobe Caslon Pro"/>
      <family val="1"/>
    </font>
    <font>
      <sz val="18"/>
      <color indexed="9"/>
      <name val="Arial"/>
      <family val="2"/>
    </font>
    <font>
      <sz val="23.5"/>
      <color theme="0"/>
      <name val="Trajan Pro"/>
      <family val="1"/>
    </font>
    <font>
      <sz val="23.5"/>
      <color theme="0"/>
      <name val="Adobe Caslon Pro"/>
      <family val="1"/>
    </font>
    <font>
      <sz val="18"/>
      <color theme="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17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105">
    <xf numFmtId="0" fontId="0" fillId="0" borderId="0" xfId="0" applyAlignment="1">
      <alignment/>
    </xf>
    <xf numFmtId="168" fontId="0" fillId="0" borderId="0" xfId="0" applyNumberFormat="1" applyFont="1" applyFill="1" applyAlignment="1">
      <alignment vertical="center"/>
    </xf>
    <xf numFmtId="168" fontId="0" fillId="0" borderId="0" xfId="0" applyNumberFormat="1" applyFont="1" applyFill="1" applyAlignment="1">
      <alignment horizontal="centerContinuous" vertical="center"/>
    </xf>
    <xf numFmtId="14" fontId="0" fillId="0" borderId="0" xfId="0" applyNumberFormat="1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77" fontId="0" fillId="0" borderId="0" xfId="0" applyNumberFormat="1" applyFont="1" applyFill="1" applyAlignment="1">
      <alignment horizontal="centerContinuous" vertical="center"/>
    </xf>
    <xf numFmtId="168" fontId="0" fillId="0" borderId="0" xfId="0" applyNumberFormat="1" applyFont="1" applyFill="1" applyAlignment="1">
      <alignment horizontal="right" vertical="center"/>
    </xf>
    <xf numFmtId="168" fontId="0" fillId="16" borderId="0" xfId="0" applyNumberFormat="1" applyFont="1" applyFill="1" applyAlignment="1">
      <alignment vertical="center"/>
    </xf>
    <xf numFmtId="168" fontId="5" fillId="0" borderId="0" xfId="0" applyNumberFormat="1" applyFont="1" applyFill="1" applyAlignment="1">
      <alignment vertical="center"/>
    </xf>
    <xf numFmtId="168" fontId="0" fillId="0" borderId="0" xfId="0" applyNumberFormat="1" applyFont="1" applyFill="1" applyBorder="1" applyAlignment="1">
      <alignment vertical="center"/>
    </xf>
    <xf numFmtId="168" fontId="0" fillId="0" borderId="0" xfId="0" applyNumberFormat="1" applyFont="1" applyFill="1" applyBorder="1" applyAlignment="1">
      <alignment horizontal="right" vertical="center"/>
    </xf>
    <xf numFmtId="168" fontId="0" fillId="0" borderId="0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horizontal="center" vertical="center"/>
    </xf>
    <xf numFmtId="168" fontId="5" fillId="0" borderId="0" xfId="0" applyNumberFormat="1" applyFont="1" applyFill="1" applyBorder="1" applyAlignment="1">
      <alignment horizontal="centerContinuous" vertical="center"/>
    </xf>
    <xf numFmtId="168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168" fontId="27" fillId="0" borderId="0" xfId="0" applyNumberFormat="1" applyFont="1" applyFill="1" applyAlignment="1">
      <alignment horizontal="centerContinuous" vertical="center"/>
    </xf>
    <xf numFmtId="168" fontId="28" fillId="0" borderId="0" xfId="0" applyNumberFormat="1" applyFont="1" applyFill="1" applyAlignment="1">
      <alignment horizontal="centerContinuous" vertical="center"/>
    </xf>
    <xf numFmtId="0" fontId="29" fillId="0" borderId="10" xfId="0" applyFont="1" applyBorder="1" applyAlignment="1">
      <alignment/>
    </xf>
    <xf numFmtId="181" fontId="29" fillId="0" borderId="11" xfId="0" applyNumberFormat="1" applyFont="1" applyFill="1" applyBorder="1" applyAlignment="1">
      <alignment horizontal="center" vertical="top"/>
    </xf>
    <xf numFmtId="176" fontId="29" fillId="0" borderId="11" xfId="0" applyNumberFormat="1" applyFont="1" applyFill="1" applyBorder="1" applyAlignment="1">
      <alignment horizontal="center" vertical="top"/>
    </xf>
    <xf numFmtId="0" fontId="29" fillId="0" borderId="11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2" xfId="0" applyFont="1" applyBorder="1" applyAlignment="1">
      <alignment/>
    </xf>
    <xf numFmtId="217" fontId="29" fillId="0" borderId="10" xfId="0" applyNumberFormat="1" applyFont="1" applyBorder="1" applyAlignment="1">
      <alignment/>
    </xf>
    <xf numFmtId="170" fontId="29" fillId="0" borderId="10" xfId="0" applyNumberFormat="1" applyFont="1" applyBorder="1" applyAlignment="1">
      <alignment/>
    </xf>
    <xf numFmtId="170" fontId="29" fillId="0" borderId="10" xfId="0" applyNumberFormat="1" applyFont="1" applyFill="1" applyBorder="1" applyAlignment="1">
      <alignment vertical="top"/>
    </xf>
    <xf numFmtId="0" fontId="29" fillId="0" borderId="0" xfId="0" applyFont="1" applyBorder="1" applyAlignment="1">
      <alignment wrapText="1"/>
    </xf>
    <xf numFmtId="49" fontId="29" fillId="0" borderId="13" xfId="0" applyNumberFormat="1" applyFont="1" applyFill="1" applyBorder="1" applyAlignment="1">
      <alignment horizontal="center" vertical="top"/>
    </xf>
    <xf numFmtId="49" fontId="29" fillId="0" borderId="11" xfId="0" applyNumberFormat="1" applyFont="1" applyFill="1" applyBorder="1" applyAlignment="1">
      <alignment vertical="top"/>
    </xf>
    <xf numFmtId="49" fontId="29" fillId="0" borderId="14" xfId="0" applyNumberFormat="1" applyFont="1" applyFill="1" applyBorder="1" applyAlignment="1">
      <alignment vertical="top"/>
    </xf>
    <xf numFmtId="49" fontId="29" fillId="0" borderId="15" xfId="0" applyNumberFormat="1" applyFont="1" applyFill="1" applyBorder="1" applyAlignment="1">
      <alignment vertical="top"/>
    </xf>
    <xf numFmtId="209" fontId="29" fillId="0" borderId="13" xfId="0" applyNumberFormat="1" applyFont="1" applyFill="1" applyBorder="1" applyAlignment="1">
      <alignment vertical="top"/>
    </xf>
    <xf numFmtId="0" fontId="29" fillId="0" borderId="13" xfId="0" applyNumberFormat="1" applyFont="1" applyFill="1" applyBorder="1" applyAlignment="1">
      <alignment vertical="top"/>
    </xf>
    <xf numFmtId="181" fontId="29" fillId="0" borderId="16" xfId="0" applyNumberFormat="1" applyFont="1" applyFill="1" applyBorder="1" applyAlignment="1">
      <alignment horizontal="center" vertical="top"/>
    </xf>
    <xf numFmtId="176" fontId="29" fillId="0" borderId="16" xfId="0" applyNumberFormat="1" applyFont="1" applyFill="1" applyBorder="1" applyAlignment="1">
      <alignment horizontal="center" vertical="top"/>
    </xf>
    <xf numFmtId="0" fontId="29" fillId="0" borderId="17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12" xfId="0" applyFont="1" applyBorder="1" applyAlignment="1">
      <alignment/>
    </xf>
    <xf numFmtId="217" fontId="30" fillId="0" borderId="10" xfId="0" applyNumberFormat="1" applyFont="1" applyBorder="1" applyAlignment="1">
      <alignment/>
    </xf>
    <xf numFmtId="170" fontId="30" fillId="0" borderId="10" xfId="0" applyNumberFormat="1" applyFont="1" applyBorder="1" applyAlignment="1">
      <alignment/>
    </xf>
    <xf numFmtId="170" fontId="5" fillId="0" borderId="0" xfId="0" applyNumberFormat="1" applyFont="1" applyFill="1" applyAlignment="1">
      <alignment vertical="center"/>
    </xf>
    <xf numFmtId="168" fontId="0" fillId="24" borderId="18" xfId="0" applyNumberFormat="1" applyFont="1" applyFill="1" applyBorder="1" applyAlignment="1">
      <alignment horizontal="centerContinuous" vertical="center"/>
    </xf>
    <xf numFmtId="168" fontId="0" fillId="24" borderId="19" xfId="0" applyNumberFormat="1" applyFont="1" applyFill="1" applyBorder="1" applyAlignment="1">
      <alignment horizontal="centerContinuous" vertical="center"/>
    </xf>
    <xf numFmtId="168" fontId="0" fillId="24" borderId="18" xfId="0" applyNumberFormat="1" applyFont="1" applyFill="1" applyBorder="1" applyAlignment="1">
      <alignment vertical="center"/>
    </xf>
    <xf numFmtId="168" fontId="0" fillId="24" borderId="19" xfId="0" applyNumberFormat="1" applyFont="1" applyFill="1" applyBorder="1" applyAlignment="1">
      <alignment vertical="center"/>
    </xf>
    <xf numFmtId="168" fontId="0" fillId="24" borderId="20" xfId="0" applyNumberFormat="1" applyFont="1" applyFill="1" applyBorder="1" applyAlignment="1">
      <alignment vertical="center"/>
    </xf>
    <xf numFmtId="168" fontId="0" fillId="24" borderId="21" xfId="0" applyNumberFormat="1" applyFont="1" applyFill="1" applyBorder="1" applyAlignment="1">
      <alignment horizontal="centerContinuous" vertical="center"/>
    </xf>
    <xf numFmtId="168" fontId="0" fillId="24" borderId="11" xfId="0" applyNumberFormat="1" applyFont="1" applyFill="1" applyBorder="1" applyAlignment="1">
      <alignment horizontal="centerContinuous" vertical="center"/>
    </xf>
    <xf numFmtId="168" fontId="0" fillId="24" borderId="0" xfId="0" applyNumberFormat="1" applyFont="1" applyFill="1" applyBorder="1" applyAlignment="1">
      <alignment horizontal="centerContinuous" vertical="center"/>
    </xf>
    <xf numFmtId="168" fontId="0" fillId="24" borderId="11" xfId="0" applyNumberFormat="1" applyFont="1" applyFill="1" applyBorder="1" applyAlignment="1">
      <alignment vertical="center"/>
    </xf>
    <xf numFmtId="37" fontId="0" fillId="24" borderId="0" xfId="0" applyNumberFormat="1" applyFont="1" applyFill="1" applyBorder="1" applyAlignment="1">
      <alignment vertical="center"/>
    </xf>
    <xf numFmtId="168" fontId="0" fillId="24" borderId="12" xfId="0" applyNumberFormat="1" applyFont="1" applyFill="1" applyBorder="1" applyAlignment="1">
      <alignment vertical="center"/>
    </xf>
    <xf numFmtId="168" fontId="5" fillId="24" borderId="0" xfId="0" applyNumberFormat="1" applyFont="1" applyFill="1" applyBorder="1" applyAlignment="1">
      <alignment vertical="center"/>
    </xf>
    <xf numFmtId="168" fontId="5" fillId="24" borderId="10" xfId="0" applyNumberFormat="1" applyFont="1" applyFill="1" applyBorder="1" applyAlignment="1">
      <alignment vertical="center"/>
    </xf>
    <xf numFmtId="168" fontId="5" fillId="24" borderId="22" xfId="0" applyNumberFormat="1" applyFont="1" applyFill="1" applyBorder="1" applyAlignment="1">
      <alignment vertical="center"/>
    </xf>
    <xf numFmtId="168" fontId="5" fillId="24" borderId="0" xfId="0" applyNumberFormat="1" applyFont="1" applyFill="1" applyBorder="1" applyAlignment="1">
      <alignment horizontal="center" vertical="center"/>
    </xf>
    <xf numFmtId="168" fontId="5" fillId="24" borderId="11" xfId="0" applyNumberFormat="1" applyFont="1" applyFill="1" applyBorder="1" applyAlignment="1">
      <alignment vertical="center"/>
    </xf>
    <xf numFmtId="168" fontId="0" fillId="24" borderId="16" xfId="0" applyNumberFormat="1" applyFont="1" applyFill="1" applyBorder="1" applyAlignment="1">
      <alignment horizontal="center" vertical="center"/>
    </xf>
    <xf numFmtId="168" fontId="0" fillId="24" borderId="14" xfId="0" applyNumberFormat="1" applyFont="1" applyFill="1" applyBorder="1" applyAlignment="1">
      <alignment horizontal="center" vertical="center"/>
    </xf>
    <xf numFmtId="168" fontId="0" fillId="24" borderId="15" xfId="0" applyNumberFormat="1" applyFont="1" applyFill="1" applyBorder="1" applyAlignment="1">
      <alignment vertical="center"/>
    </xf>
    <xf numFmtId="168" fontId="36" fillId="24" borderId="18" xfId="0" applyNumberFormat="1" applyFont="1" applyFill="1" applyBorder="1" applyAlignment="1">
      <alignment horizontal="centerContinuous" vertical="center"/>
    </xf>
    <xf numFmtId="168" fontId="36" fillId="24" borderId="11" xfId="0" applyNumberFormat="1" applyFont="1" applyFill="1" applyBorder="1" applyAlignment="1">
      <alignment horizontal="centerContinuous" vertical="center"/>
    </xf>
    <xf numFmtId="168" fontId="37" fillId="24" borderId="23" xfId="0" applyNumberFormat="1" applyFont="1" applyFill="1" applyBorder="1" applyAlignment="1">
      <alignment horizontal="center" vertical="center"/>
    </xf>
    <xf numFmtId="168" fontId="36" fillId="24" borderId="0" xfId="0" applyNumberFormat="1" applyFont="1" applyFill="1" applyBorder="1" applyAlignment="1">
      <alignment horizontal="centerContinuous" vertical="center"/>
    </xf>
    <xf numFmtId="168" fontId="36" fillId="24" borderId="21" xfId="0" applyNumberFormat="1" applyFont="1" applyFill="1" applyBorder="1" applyAlignment="1">
      <alignment horizontal="centerContinuous" vertical="center"/>
    </xf>
    <xf numFmtId="168" fontId="37" fillId="24" borderId="0" xfId="0" applyNumberFormat="1" applyFont="1" applyFill="1" applyBorder="1" applyAlignment="1">
      <alignment horizontal="center" vertical="center"/>
    </xf>
    <xf numFmtId="168" fontId="37" fillId="24" borderId="14" xfId="0" applyNumberFormat="1" applyFont="1" applyFill="1" applyBorder="1" applyAlignment="1">
      <alignment horizontal="center" vertical="center"/>
    </xf>
    <xf numFmtId="168" fontId="37" fillId="24" borderId="10" xfId="0" applyNumberFormat="1" applyFont="1" applyFill="1" applyBorder="1" applyAlignment="1">
      <alignment horizontal="center" vertical="center"/>
    </xf>
    <xf numFmtId="168" fontId="37" fillId="24" borderId="22" xfId="0" applyNumberFormat="1" applyFont="1" applyFill="1" applyBorder="1" applyAlignment="1">
      <alignment horizontal="center" vertical="center"/>
    </xf>
    <xf numFmtId="168" fontId="37" fillId="24" borderId="11" xfId="0" applyNumberFormat="1" applyFont="1" applyFill="1" applyBorder="1" applyAlignment="1">
      <alignment horizontal="center" vertical="center"/>
    </xf>
    <xf numFmtId="168" fontId="37" fillId="24" borderId="24" xfId="0" applyNumberFormat="1" applyFont="1" applyFill="1" applyBorder="1" applyAlignment="1">
      <alignment horizontal="center" vertical="center"/>
    </xf>
    <xf numFmtId="168" fontId="37" fillId="24" borderId="13" xfId="0" applyNumberFormat="1" applyFont="1" applyFill="1" applyBorder="1" applyAlignment="1">
      <alignment horizontal="center" vertical="center"/>
    </xf>
    <xf numFmtId="168" fontId="38" fillId="24" borderId="25" xfId="0" applyNumberFormat="1" applyFont="1" applyFill="1" applyBorder="1" applyAlignment="1">
      <alignment horizontal="center" vertical="center"/>
    </xf>
    <xf numFmtId="168" fontId="38" fillId="24" borderId="23" xfId="0" applyNumberFormat="1" applyFont="1" applyFill="1" applyBorder="1" applyAlignment="1">
      <alignment horizontal="center" vertical="center"/>
    </xf>
    <xf numFmtId="168" fontId="37" fillId="24" borderId="26" xfId="0" applyNumberFormat="1" applyFont="1" applyFill="1" applyBorder="1" applyAlignment="1">
      <alignment horizontal="center" vertical="center"/>
    </xf>
    <xf numFmtId="168" fontId="38" fillId="24" borderId="26" xfId="0" applyNumberFormat="1" applyFont="1" applyFill="1" applyBorder="1" applyAlignment="1">
      <alignment horizontal="center" vertical="center"/>
    </xf>
    <xf numFmtId="168" fontId="36" fillId="24" borderId="27" xfId="0" applyNumberFormat="1" applyFont="1" applyFill="1" applyBorder="1" applyAlignment="1">
      <alignment horizontal="centerContinuous" vertical="center"/>
    </xf>
    <xf numFmtId="168" fontId="38" fillId="24" borderId="21" xfId="0" applyNumberFormat="1" applyFont="1" applyFill="1" applyBorder="1" applyAlignment="1">
      <alignment horizontal="centerContinuous" vertical="center"/>
    </xf>
    <xf numFmtId="168" fontId="38" fillId="24" borderId="28" xfId="0" applyNumberFormat="1" applyFont="1" applyFill="1" applyBorder="1" applyAlignment="1">
      <alignment horizontal="center" vertical="center"/>
    </xf>
    <xf numFmtId="168" fontId="38" fillId="24" borderId="28" xfId="0" applyNumberFormat="1" applyFont="1" applyFill="1" applyBorder="1" applyAlignment="1">
      <alignment vertical="center"/>
    </xf>
    <xf numFmtId="168" fontId="38" fillId="24" borderId="24" xfId="0" applyNumberFormat="1" applyFont="1" applyFill="1" applyBorder="1" applyAlignment="1">
      <alignment horizontal="center" vertical="center"/>
    </xf>
    <xf numFmtId="0" fontId="38" fillId="24" borderId="24" xfId="0" applyFont="1" applyFill="1" applyBorder="1" applyAlignment="1">
      <alignment horizontal="center" vertical="center"/>
    </xf>
    <xf numFmtId="168" fontId="38" fillId="24" borderId="29" xfId="0" applyNumberFormat="1" applyFont="1" applyFill="1" applyBorder="1" applyAlignment="1">
      <alignment vertical="center"/>
    </xf>
    <xf numFmtId="0" fontId="37" fillId="24" borderId="29" xfId="0" applyFont="1" applyFill="1" applyBorder="1" applyAlignment="1">
      <alignment horizontal="center" vertical="center"/>
    </xf>
    <xf numFmtId="168" fontId="37" fillId="24" borderId="29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/>
    </xf>
    <xf numFmtId="220" fontId="29" fillId="0" borderId="10" xfId="49" applyNumberFormat="1" applyFont="1" applyBorder="1" applyAlignment="1">
      <alignment/>
    </xf>
    <xf numFmtId="168" fontId="31" fillId="0" borderId="12" xfId="0" applyNumberFormat="1" applyFont="1" applyFill="1" applyBorder="1" applyAlignment="1">
      <alignment vertical="top"/>
    </xf>
    <xf numFmtId="172" fontId="31" fillId="0" borderId="24" xfId="0" applyNumberFormat="1" applyFont="1" applyFill="1" applyBorder="1" applyAlignment="1">
      <alignment vertical="top"/>
    </xf>
    <xf numFmtId="172" fontId="32" fillId="0" borderId="12" xfId="0" applyNumberFormat="1" applyFont="1" applyFill="1" applyBorder="1" applyAlignment="1">
      <alignment vertical="top"/>
    </xf>
    <xf numFmtId="181" fontId="29" fillId="0" borderId="0" xfId="0" applyNumberFormat="1" applyFont="1" applyFill="1" applyBorder="1" applyAlignment="1">
      <alignment horizontal="center" vertical="top"/>
    </xf>
    <xf numFmtId="0" fontId="29" fillId="0" borderId="24" xfId="0" applyFont="1" applyBorder="1" applyAlignment="1">
      <alignment horizontal="center"/>
    </xf>
    <xf numFmtId="0" fontId="0" fillId="0" borderId="24" xfId="0" applyBorder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8" fontId="36" fillId="24" borderId="30" xfId="0" applyNumberFormat="1" applyFont="1" applyFill="1" applyBorder="1" applyAlignment="1">
      <alignment horizontal="center" vertical="center" wrapText="1"/>
    </xf>
    <xf numFmtId="0" fontId="38" fillId="24" borderId="21" xfId="0" applyFont="1" applyFill="1" applyBorder="1" applyAlignment="1">
      <alignment horizontal="center" vertical="center" wrapText="1"/>
    </xf>
    <xf numFmtId="0" fontId="38" fillId="24" borderId="31" xfId="0" applyFont="1" applyFill="1" applyBorder="1" applyAlignment="1">
      <alignment horizontal="center" vertical="center" wrapText="1"/>
    </xf>
    <xf numFmtId="168" fontId="37" fillId="24" borderId="30" xfId="0" applyNumberFormat="1" applyFont="1" applyFill="1" applyBorder="1" applyAlignment="1">
      <alignment horizontal="center" vertical="center" wrapText="1"/>
    </xf>
    <xf numFmtId="0" fontId="37" fillId="24" borderId="31" xfId="0" applyFont="1" applyFill="1" applyBorder="1" applyAlignment="1">
      <alignment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3"/>
  <sheetViews>
    <sheetView showGridLines="0" showRowColHeaders="0" showZeros="0" tabSelected="1" showOutlineSymbols="0" zoomScale="38" zoomScaleNormal="38" zoomScalePageLayoutView="0" workbookViewId="0" topLeftCell="A1">
      <pane xSplit="9" ySplit="10" topLeftCell="J11" activePane="bottomRight" state="frozen"/>
      <selection pane="topLeft" activeCell="A1" sqref="A1"/>
      <selection pane="topRight" activeCell="J1" sqref="J1"/>
      <selection pane="bottomLeft" activeCell="A11" sqref="A11"/>
      <selection pane="bottomRight" activeCell="J11" sqref="J11"/>
    </sheetView>
  </sheetViews>
  <sheetFormatPr defaultColWidth="0" defaultRowHeight="23.25"/>
  <cols>
    <col min="1" max="1" width="1.60546875" style="0" customWidth="1"/>
    <col min="2" max="4" width="5.69140625" style="0" customWidth="1"/>
    <col min="5" max="5" width="6.69140625" style="0" customWidth="1"/>
    <col min="6" max="6" width="7.69140625" style="0" customWidth="1"/>
    <col min="7" max="7" width="0.453125" style="0" customWidth="1"/>
    <col min="8" max="8" width="46.69140625" style="0" customWidth="1"/>
    <col min="9" max="9" width="5.83984375" style="0" customWidth="1"/>
    <col min="10" max="21" width="16.69140625" style="0" customWidth="1"/>
    <col min="22" max="22" width="0.453125" style="0" customWidth="1"/>
    <col min="23" max="16384" width="0" style="0" hidden="1" customWidth="1"/>
  </cols>
  <sheetData>
    <row r="1" spans="1:22" ht="26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98"/>
      <c r="M1" s="99"/>
      <c r="N1" s="99"/>
      <c r="O1" s="2"/>
      <c r="P1" s="2"/>
      <c r="Q1" s="2"/>
      <c r="R1" s="2"/>
      <c r="S1" s="3"/>
      <c r="T1" s="3"/>
      <c r="U1" s="3"/>
      <c r="V1" s="1"/>
    </row>
    <row r="2" spans="1:22" ht="30">
      <c r="A2" s="1"/>
      <c r="B2" s="21" t="s">
        <v>25</v>
      </c>
      <c r="C2" s="2"/>
      <c r="D2" s="2"/>
      <c r="E2" s="2"/>
      <c r="F2" s="2"/>
      <c r="G2" s="2"/>
      <c r="H2" s="2"/>
      <c r="I2" s="2"/>
      <c r="J2" s="2"/>
      <c r="K2" s="2"/>
      <c r="L2" s="20"/>
      <c r="M2" s="2"/>
      <c r="N2" s="2"/>
      <c r="O2" s="2"/>
      <c r="P2" s="2"/>
      <c r="Q2" s="2"/>
      <c r="R2" s="2"/>
      <c r="S2" s="4"/>
      <c r="T2" s="4"/>
      <c r="U2" s="4"/>
      <c r="V2" s="1"/>
    </row>
    <row r="3" spans="1:22" ht="30">
      <c r="A3" s="1"/>
      <c r="B3" s="21" t="s">
        <v>71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5"/>
      <c r="T3" s="5"/>
      <c r="U3" s="5"/>
      <c r="V3" s="1"/>
    </row>
    <row r="4" spans="1:22" ht="30">
      <c r="A4" s="1"/>
      <c r="B4" s="21" t="s">
        <v>27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5"/>
      <c r="T4" s="5"/>
      <c r="U4" s="5"/>
      <c r="V4" s="1"/>
    </row>
    <row r="5" spans="1:22" ht="30">
      <c r="A5" s="1"/>
      <c r="B5" s="21" t="s"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5"/>
      <c r="T5" s="5"/>
      <c r="U5" s="5"/>
      <c r="V5" s="1"/>
    </row>
    <row r="6" spans="1:22" ht="23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T6" s="6"/>
      <c r="U6" s="6"/>
      <c r="V6" s="1"/>
    </row>
    <row r="7" spans="1:22" ht="34.5" customHeight="1">
      <c r="A7" s="1"/>
      <c r="B7" s="65" t="s">
        <v>1</v>
      </c>
      <c r="C7" s="46"/>
      <c r="D7" s="47"/>
      <c r="E7" s="47"/>
      <c r="F7" s="47"/>
      <c r="G7" s="48"/>
      <c r="H7" s="49"/>
      <c r="I7" s="50"/>
      <c r="J7" s="69" t="s">
        <v>2</v>
      </c>
      <c r="K7" s="51"/>
      <c r="L7" s="51"/>
      <c r="M7" s="51"/>
      <c r="N7" s="51"/>
      <c r="O7" s="81" t="s">
        <v>3</v>
      </c>
      <c r="P7" s="82"/>
      <c r="Q7" s="82"/>
      <c r="R7" s="82"/>
      <c r="S7" s="100" t="s">
        <v>4</v>
      </c>
      <c r="T7" s="101"/>
      <c r="U7" s="102"/>
      <c r="V7" s="7"/>
    </row>
    <row r="8" spans="1:22" ht="40.5">
      <c r="A8" s="1"/>
      <c r="B8" s="66" t="s">
        <v>5</v>
      </c>
      <c r="C8" s="52"/>
      <c r="D8" s="53"/>
      <c r="E8" s="53"/>
      <c r="F8" s="53"/>
      <c r="G8" s="54"/>
      <c r="H8" s="55"/>
      <c r="I8" s="56"/>
      <c r="J8" s="57"/>
      <c r="K8" s="58"/>
      <c r="L8" s="59"/>
      <c r="M8" s="60"/>
      <c r="N8" s="61"/>
      <c r="O8" s="83"/>
      <c r="P8" s="83"/>
      <c r="Q8" s="83"/>
      <c r="R8" s="84"/>
      <c r="S8" s="85"/>
      <c r="T8" s="103" t="s">
        <v>6</v>
      </c>
      <c r="U8" s="104"/>
      <c r="V8" s="7"/>
    </row>
    <row r="9" spans="1:22" ht="40.5">
      <c r="A9" s="1"/>
      <c r="B9" s="62"/>
      <c r="C9" s="62"/>
      <c r="D9" s="62"/>
      <c r="E9" s="62"/>
      <c r="F9" s="62"/>
      <c r="G9" s="54"/>
      <c r="H9" s="68" t="s">
        <v>7</v>
      </c>
      <c r="I9" s="56"/>
      <c r="J9" s="70" t="s">
        <v>8</v>
      </c>
      <c r="K9" s="72" t="s">
        <v>24</v>
      </c>
      <c r="L9" s="73" t="s">
        <v>23</v>
      </c>
      <c r="M9" s="70" t="s">
        <v>9</v>
      </c>
      <c r="N9" s="74" t="s">
        <v>10</v>
      </c>
      <c r="O9" s="75" t="s">
        <v>11</v>
      </c>
      <c r="P9" s="73" t="s">
        <v>23</v>
      </c>
      <c r="Q9" s="75" t="s">
        <v>9</v>
      </c>
      <c r="R9" s="75" t="s">
        <v>10</v>
      </c>
      <c r="S9" s="75" t="s">
        <v>12</v>
      </c>
      <c r="T9" s="86"/>
      <c r="U9" s="85"/>
      <c r="V9" s="7"/>
    </row>
    <row r="10" spans="1:22" ht="40.5">
      <c r="A10" s="1"/>
      <c r="B10" s="67" t="s">
        <v>26</v>
      </c>
      <c r="C10" s="67" t="s">
        <v>13</v>
      </c>
      <c r="D10" s="67" t="s">
        <v>14</v>
      </c>
      <c r="E10" s="67" t="s">
        <v>15</v>
      </c>
      <c r="F10" s="67" t="s">
        <v>16</v>
      </c>
      <c r="G10" s="54"/>
      <c r="H10" s="63"/>
      <c r="I10" s="64"/>
      <c r="J10" s="71" t="s">
        <v>17</v>
      </c>
      <c r="K10" s="76" t="s">
        <v>22</v>
      </c>
      <c r="L10" s="77"/>
      <c r="M10" s="71" t="s">
        <v>18</v>
      </c>
      <c r="N10" s="78"/>
      <c r="O10" s="79" t="s">
        <v>19</v>
      </c>
      <c r="P10" s="80"/>
      <c r="Q10" s="79" t="s">
        <v>11</v>
      </c>
      <c r="R10" s="80"/>
      <c r="S10" s="87"/>
      <c r="T10" s="88" t="s">
        <v>18</v>
      </c>
      <c r="U10" s="89" t="s">
        <v>21</v>
      </c>
      <c r="V10" s="7"/>
    </row>
    <row r="11" spans="1:22" ht="27.75" customHeight="1">
      <c r="A11" s="1"/>
      <c r="B11" s="22"/>
      <c r="C11" s="38"/>
      <c r="D11" s="39"/>
      <c r="E11" s="39"/>
      <c r="F11" s="22"/>
      <c r="G11" s="25"/>
      <c r="H11" s="41"/>
      <c r="I11" s="40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9"/>
      <c r="U11" s="30"/>
      <c r="V11" s="8"/>
    </row>
    <row r="12" spans="1:22" ht="27.75" customHeight="1">
      <c r="A12" s="1"/>
      <c r="B12" s="22"/>
      <c r="C12" s="22"/>
      <c r="D12" s="23"/>
      <c r="E12" s="24"/>
      <c r="F12" s="22"/>
      <c r="G12" s="25"/>
      <c r="H12" s="41" t="s">
        <v>65</v>
      </c>
      <c r="I12" s="26"/>
      <c r="J12" s="93">
        <f>+J19+J54</f>
        <v>845457667</v>
      </c>
      <c r="K12" s="93">
        <f>+K19+K54</f>
        <v>687159586</v>
      </c>
      <c r="L12" s="93">
        <f>+L19+L54</f>
        <v>0</v>
      </c>
      <c r="M12" s="93">
        <f>+M19+M54</f>
        <v>417032060</v>
      </c>
      <c r="N12" s="93">
        <f>+N19+N54</f>
        <v>1949649313</v>
      </c>
      <c r="O12" s="93">
        <v>0</v>
      </c>
      <c r="P12" s="93"/>
      <c r="Q12" s="93"/>
      <c r="R12" s="93">
        <v>0</v>
      </c>
      <c r="S12" s="93">
        <f>+S19+S54</f>
        <v>1949649313</v>
      </c>
      <c r="T12" s="92">
        <f>+S12/N12*100</f>
        <v>100</v>
      </c>
      <c r="U12" s="30"/>
      <c r="V12" s="8"/>
    </row>
    <row r="13" spans="1:22" ht="27.75" customHeight="1">
      <c r="A13" s="1"/>
      <c r="B13" s="22"/>
      <c r="C13" s="22"/>
      <c r="D13" s="23"/>
      <c r="E13" s="24"/>
      <c r="F13" s="22"/>
      <c r="G13" s="25"/>
      <c r="H13" s="41" t="s">
        <v>28</v>
      </c>
      <c r="I13" s="41"/>
      <c r="J13" s="93">
        <f aca="true" t="shared" si="0" ref="J13:N14">+J20+J55</f>
        <v>813642489</v>
      </c>
      <c r="K13" s="93">
        <f t="shared" si="0"/>
        <v>682975775</v>
      </c>
      <c r="L13" s="93">
        <f t="shared" si="0"/>
        <v>0</v>
      </c>
      <c r="M13" s="93">
        <f t="shared" si="0"/>
        <v>1142112060</v>
      </c>
      <c r="N13" s="93">
        <f t="shared" si="0"/>
        <v>2638730324</v>
      </c>
      <c r="O13" s="93">
        <f>+M13-1142112060</f>
        <v>0</v>
      </c>
      <c r="P13" s="93"/>
      <c r="Q13" s="93"/>
      <c r="R13" s="93">
        <v>0</v>
      </c>
      <c r="S13" s="93">
        <f>+S20+S55</f>
        <v>2638730324</v>
      </c>
      <c r="T13" s="92">
        <f>+S13/N13*100</f>
        <v>100</v>
      </c>
      <c r="U13" s="30"/>
      <c r="V13" s="8"/>
    </row>
    <row r="14" spans="1:22" ht="27.75" customHeight="1">
      <c r="A14" s="1"/>
      <c r="B14" s="22"/>
      <c r="C14" s="22"/>
      <c r="D14" s="23"/>
      <c r="E14" s="24"/>
      <c r="F14" s="22"/>
      <c r="G14" s="25"/>
      <c r="H14" s="41" t="s">
        <v>66</v>
      </c>
      <c r="I14" s="41"/>
      <c r="J14" s="93">
        <f t="shared" si="0"/>
        <v>776026005</v>
      </c>
      <c r="K14" s="93">
        <f t="shared" si="0"/>
        <v>451940094</v>
      </c>
      <c r="L14" s="93">
        <f t="shared" si="0"/>
        <v>0</v>
      </c>
      <c r="M14" s="93">
        <f t="shared" si="0"/>
        <v>649637025</v>
      </c>
      <c r="N14" s="93">
        <f t="shared" si="0"/>
        <v>1877603124</v>
      </c>
      <c r="O14" s="93">
        <v>0</v>
      </c>
      <c r="P14" s="93"/>
      <c r="Q14" s="93"/>
      <c r="R14" s="93">
        <v>0</v>
      </c>
      <c r="S14" s="93">
        <f>+S21+S56</f>
        <v>1877603124</v>
      </c>
      <c r="T14" s="92">
        <f>+S14/N14*100</f>
        <v>100</v>
      </c>
      <c r="U14" s="30"/>
      <c r="V14" s="8"/>
    </row>
    <row r="15" spans="1:22" ht="27.75" customHeight="1">
      <c r="A15" s="1"/>
      <c r="B15" s="22"/>
      <c r="C15" s="22"/>
      <c r="D15" s="23"/>
      <c r="E15" s="24"/>
      <c r="F15" s="22"/>
      <c r="G15" s="25"/>
      <c r="H15" s="41" t="s">
        <v>29</v>
      </c>
      <c r="I15" s="42"/>
      <c r="J15" s="92">
        <f>+J14/J12*100</f>
        <v>91.78768320283031</v>
      </c>
      <c r="K15" s="92">
        <f>+K14/K12*100</f>
        <v>65.76930646209452</v>
      </c>
      <c r="L15" s="92"/>
      <c r="M15" s="92">
        <f>+M14/M12*100</f>
        <v>155.77627892685277</v>
      </c>
      <c r="N15" s="92">
        <f>+N14/N12*100</f>
        <v>96.30465907280833</v>
      </c>
      <c r="O15" s="43"/>
      <c r="P15" s="43"/>
      <c r="Q15" s="43"/>
      <c r="R15" s="43"/>
      <c r="S15" s="92">
        <f>+S14/S12*100</f>
        <v>96.30465907280833</v>
      </c>
      <c r="T15" s="44"/>
      <c r="U15" s="30"/>
      <c r="V15" s="8"/>
    </row>
    <row r="16" spans="1:22" ht="27.75" customHeight="1">
      <c r="A16" s="1"/>
      <c r="B16" s="22"/>
      <c r="C16" s="22"/>
      <c r="D16" s="23"/>
      <c r="E16" s="24"/>
      <c r="F16" s="22"/>
      <c r="G16" s="25"/>
      <c r="H16" s="41" t="s">
        <v>30</v>
      </c>
      <c r="I16" s="42"/>
      <c r="J16" s="92">
        <f>+J14/J13*100</f>
        <v>95.37677978859828</v>
      </c>
      <c r="K16" s="92">
        <f>+K14/K13*100</f>
        <v>66.17219973870962</v>
      </c>
      <c r="L16" s="92"/>
      <c r="M16" s="92">
        <f>+M14/M13*100</f>
        <v>56.880322671664985</v>
      </c>
      <c r="N16" s="92">
        <f>+N14/N13*100</f>
        <v>71.15555185471845</v>
      </c>
      <c r="O16" s="43"/>
      <c r="P16" s="43"/>
      <c r="Q16" s="43"/>
      <c r="R16" s="43"/>
      <c r="S16" s="92">
        <f>+S14/S13*100</f>
        <v>71.15555185471845</v>
      </c>
      <c r="T16" s="44"/>
      <c r="U16" s="30"/>
      <c r="V16" s="8"/>
    </row>
    <row r="17" spans="1:22" ht="27.75" customHeight="1">
      <c r="A17" s="1"/>
      <c r="B17" s="22"/>
      <c r="C17" s="22"/>
      <c r="D17" s="23"/>
      <c r="E17" s="24"/>
      <c r="F17" s="22"/>
      <c r="G17" s="25"/>
      <c r="H17" s="41"/>
      <c r="I17" s="42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4"/>
      <c r="U17" s="30"/>
      <c r="V17" s="8"/>
    </row>
    <row r="18" spans="1:22" ht="27.75" customHeight="1">
      <c r="A18" s="1"/>
      <c r="B18" s="90" t="s">
        <v>31</v>
      </c>
      <c r="C18" s="90"/>
      <c r="D18" s="23"/>
      <c r="E18" s="24"/>
      <c r="F18" s="90"/>
      <c r="G18" s="25"/>
      <c r="H18" s="26" t="s">
        <v>32</v>
      </c>
      <c r="I18" s="27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9"/>
      <c r="U18" s="30"/>
      <c r="V18" s="8"/>
    </row>
    <row r="19" spans="1:22" ht="27.75" customHeight="1">
      <c r="A19" s="1"/>
      <c r="B19" s="90"/>
      <c r="C19" s="90"/>
      <c r="D19" s="23"/>
      <c r="E19" s="24"/>
      <c r="F19" s="90"/>
      <c r="G19" s="25"/>
      <c r="H19" s="26" t="s">
        <v>67</v>
      </c>
      <c r="I19" s="27"/>
      <c r="J19" s="94">
        <f>+J26</f>
        <v>23133129</v>
      </c>
      <c r="K19" s="94">
        <f>+K26</f>
        <v>1668020</v>
      </c>
      <c r="L19" s="94">
        <f>+L26</f>
        <v>0</v>
      </c>
      <c r="M19" s="94">
        <f>+M26</f>
        <v>11127476</v>
      </c>
      <c r="N19" s="94">
        <f>+N26</f>
        <v>35928625</v>
      </c>
      <c r="O19" s="94"/>
      <c r="P19" s="94"/>
      <c r="Q19" s="94"/>
      <c r="R19" s="94"/>
      <c r="S19" s="94">
        <f>+S26</f>
        <v>35928625</v>
      </c>
      <c r="T19" s="29">
        <f>+S19/N19*100</f>
        <v>100</v>
      </c>
      <c r="U19" s="30"/>
      <c r="V19" s="8"/>
    </row>
    <row r="20" spans="1:22" ht="27.75" customHeight="1">
      <c r="A20" s="1"/>
      <c r="B20" s="90"/>
      <c r="C20" s="90"/>
      <c r="D20" s="23"/>
      <c r="E20" s="24"/>
      <c r="F20" s="90"/>
      <c r="G20" s="25"/>
      <c r="H20" s="26" t="s">
        <v>33</v>
      </c>
      <c r="I20" s="27"/>
      <c r="J20" s="94">
        <f aca="true" t="shared" si="1" ref="J20:N21">+J27</f>
        <v>23060138</v>
      </c>
      <c r="K20" s="94">
        <f t="shared" si="1"/>
        <v>1554096</v>
      </c>
      <c r="L20" s="94">
        <f t="shared" si="1"/>
        <v>0</v>
      </c>
      <c r="M20" s="94">
        <f t="shared" si="1"/>
        <v>30434180</v>
      </c>
      <c r="N20" s="94">
        <f t="shared" si="1"/>
        <v>55048414</v>
      </c>
      <c r="O20" s="94"/>
      <c r="P20" s="94"/>
      <c r="Q20" s="94"/>
      <c r="R20" s="94"/>
      <c r="S20" s="94">
        <f>+S27</f>
        <v>55048414</v>
      </c>
      <c r="T20" s="29">
        <f>+S20/N20*100</f>
        <v>100</v>
      </c>
      <c r="U20" s="30"/>
      <c r="V20" s="8"/>
    </row>
    <row r="21" spans="1:22" ht="27.75" customHeight="1">
      <c r="A21" s="1"/>
      <c r="B21" s="90"/>
      <c r="C21" s="90"/>
      <c r="D21" s="23"/>
      <c r="E21" s="24"/>
      <c r="F21" s="90"/>
      <c r="G21" s="25"/>
      <c r="H21" s="26" t="s">
        <v>68</v>
      </c>
      <c r="I21" s="27"/>
      <c r="J21" s="94">
        <f t="shared" si="1"/>
        <v>20827597</v>
      </c>
      <c r="K21" s="94">
        <f t="shared" si="1"/>
        <v>1368380</v>
      </c>
      <c r="L21" s="94">
        <f t="shared" si="1"/>
        <v>0</v>
      </c>
      <c r="M21" s="94">
        <f t="shared" si="1"/>
        <v>16485964</v>
      </c>
      <c r="N21" s="94">
        <f t="shared" si="1"/>
        <v>38681941</v>
      </c>
      <c r="O21" s="94"/>
      <c r="P21" s="94"/>
      <c r="Q21" s="94"/>
      <c r="R21" s="94"/>
      <c r="S21" s="94">
        <f>+S28</f>
        <v>38681941</v>
      </c>
      <c r="T21" s="29">
        <f>+S21/N21*100</f>
        <v>100</v>
      </c>
      <c r="U21" s="30"/>
      <c r="V21" s="8"/>
    </row>
    <row r="22" spans="1:22" ht="27.75" customHeight="1">
      <c r="A22" s="1"/>
      <c r="B22" s="90"/>
      <c r="C22" s="90"/>
      <c r="D22" s="23"/>
      <c r="E22" s="24"/>
      <c r="F22" s="90"/>
      <c r="G22" s="25"/>
      <c r="H22" s="26" t="s">
        <v>69</v>
      </c>
      <c r="I22" s="27"/>
      <c r="J22" s="91">
        <f>+J21/J19*100</f>
        <v>90.033635311505</v>
      </c>
      <c r="K22" s="91">
        <f>+K21/K19*100</f>
        <v>82.03618661646743</v>
      </c>
      <c r="L22" s="91"/>
      <c r="M22" s="91">
        <f>+M21/M19*100</f>
        <v>148.15546670242202</v>
      </c>
      <c r="N22" s="91">
        <f>+N21/N19*100</f>
        <v>107.66329354379691</v>
      </c>
      <c r="O22" s="29"/>
      <c r="P22" s="29"/>
      <c r="Q22" s="29"/>
      <c r="R22" s="29"/>
      <c r="S22" s="91">
        <f>+S21/S19*100</f>
        <v>107.66329354379691</v>
      </c>
      <c r="T22" s="29"/>
      <c r="U22" s="30"/>
      <c r="V22" s="45"/>
    </row>
    <row r="23" spans="1:22" ht="27.75" customHeight="1">
      <c r="A23" s="1"/>
      <c r="B23" s="90"/>
      <c r="C23" s="90"/>
      <c r="D23" s="23"/>
      <c r="E23" s="24"/>
      <c r="F23" s="90"/>
      <c r="G23" s="25"/>
      <c r="H23" s="26" t="s">
        <v>70</v>
      </c>
      <c r="I23" s="27"/>
      <c r="J23" s="91">
        <f>+J21/J20*100</f>
        <v>90.31861387819968</v>
      </c>
      <c r="K23" s="91">
        <f>+K21/K20*100</f>
        <v>88.04990167917555</v>
      </c>
      <c r="L23" s="91"/>
      <c r="M23" s="91">
        <f>+M21/M20*100</f>
        <v>54.16923997952302</v>
      </c>
      <c r="N23" s="91">
        <f>+N21/N20*100</f>
        <v>70.2689472579537</v>
      </c>
      <c r="O23" s="29"/>
      <c r="P23" s="29"/>
      <c r="Q23" s="29"/>
      <c r="R23" s="29"/>
      <c r="S23" s="91">
        <f>+S21/S20*100</f>
        <v>70.2689472579537</v>
      </c>
      <c r="T23" s="29"/>
      <c r="U23" s="30"/>
      <c r="V23" s="45"/>
    </row>
    <row r="24" spans="1:22" ht="27.75" customHeight="1">
      <c r="A24" s="1"/>
      <c r="B24" s="90"/>
      <c r="C24" s="90"/>
      <c r="D24" s="23"/>
      <c r="E24" s="24"/>
      <c r="F24" s="90"/>
      <c r="G24" s="25"/>
      <c r="H24" s="26"/>
      <c r="I24" s="27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9"/>
      <c r="U24" s="30"/>
      <c r="V24" s="8"/>
    </row>
    <row r="25" spans="1:22" ht="27.75" customHeight="1">
      <c r="A25" s="1"/>
      <c r="B25" s="90"/>
      <c r="C25" s="90" t="s">
        <v>34</v>
      </c>
      <c r="D25" s="23"/>
      <c r="E25" s="24"/>
      <c r="F25" s="90"/>
      <c r="G25" s="25"/>
      <c r="H25" s="26" t="s">
        <v>35</v>
      </c>
      <c r="I25" s="27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9"/>
      <c r="U25" s="30"/>
      <c r="V25" s="8"/>
    </row>
    <row r="26" spans="1:22" ht="27.75" customHeight="1">
      <c r="A26" s="1"/>
      <c r="B26" s="90"/>
      <c r="C26" s="90"/>
      <c r="D26" s="23"/>
      <c r="E26" s="24"/>
      <c r="F26" s="90"/>
      <c r="G26" s="25"/>
      <c r="H26" s="26" t="s">
        <v>67</v>
      </c>
      <c r="I26" s="27"/>
      <c r="J26" s="94">
        <f>+J33</f>
        <v>23133129</v>
      </c>
      <c r="K26" s="94">
        <f>+K33</f>
        <v>1668020</v>
      </c>
      <c r="L26" s="94">
        <f>+L33</f>
        <v>0</v>
      </c>
      <c r="M26" s="94">
        <f>+M33</f>
        <v>11127476</v>
      </c>
      <c r="N26" s="94">
        <f>+N33</f>
        <v>35928625</v>
      </c>
      <c r="O26" s="94"/>
      <c r="P26" s="94"/>
      <c r="Q26" s="94"/>
      <c r="R26" s="94"/>
      <c r="S26" s="94">
        <f>+S33</f>
        <v>35928625</v>
      </c>
      <c r="T26" s="29">
        <f>+S26/N26*100</f>
        <v>100</v>
      </c>
      <c r="U26" s="30"/>
      <c r="V26" s="8"/>
    </row>
    <row r="27" spans="1:22" ht="27.75" customHeight="1">
      <c r="A27" s="1"/>
      <c r="B27" s="90"/>
      <c r="C27" s="90"/>
      <c r="D27" s="23"/>
      <c r="E27" s="24"/>
      <c r="F27" s="90"/>
      <c r="G27" s="25"/>
      <c r="H27" s="26" t="s">
        <v>33</v>
      </c>
      <c r="I27" s="27"/>
      <c r="J27" s="94">
        <f aca="true" t="shared" si="2" ref="J27:N28">+J34</f>
        <v>23060138</v>
      </c>
      <c r="K27" s="94">
        <f t="shared" si="2"/>
        <v>1554096</v>
      </c>
      <c r="L27" s="94">
        <f t="shared" si="2"/>
        <v>0</v>
      </c>
      <c r="M27" s="94">
        <f t="shared" si="2"/>
        <v>30434180</v>
      </c>
      <c r="N27" s="94">
        <f t="shared" si="2"/>
        <v>55048414</v>
      </c>
      <c r="O27" s="94"/>
      <c r="P27" s="94"/>
      <c r="Q27" s="94"/>
      <c r="R27" s="94"/>
      <c r="S27" s="94">
        <f>+S34</f>
        <v>55048414</v>
      </c>
      <c r="T27" s="29">
        <f>+S27/N27*100</f>
        <v>100</v>
      </c>
      <c r="U27" s="30"/>
      <c r="V27" s="8"/>
    </row>
    <row r="28" spans="1:22" ht="27.75" customHeight="1">
      <c r="A28" s="1"/>
      <c r="B28" s="90"/>
      <c r="C28" s="90"/>
      <c r="D28" s="23"/>
      <c r="E28" s="24"/>
      <c r="F28" s="90"/>
      <c r="G28" s="25"/>
      <c r="H28" s="26" t="s">
        <v>68</v>
      </c>
      <c r="I28" s="27"/>
      <c r="J28" s="94">
        <f t="shared" si="2"/>
        <v>20827597</v>
      </c>
      <c r="K28" s="94">
        <f t="shared" si="2"/>
        <v>1368380</v>
      </c>
      <c r="L28" s="94">
        <f t="shared" si="2"/>
        <v>0</v>
      </c>
      <c r="M28" s="94">
        <f t="shared" si="2"/>
        <v>16485964</v>
      </c>
      <c r="N28" s="94">
        <f t="shared" si="2"/>
        <v>38681941</v>
      </c>
      <c r="O28" s="94"/>
      <c r="P28" s="94"/>
      <c r="Q28" s="94"/>
      <c r="R28" s="94"/>
      <c r="S28" s="94">
        <f>+S35</f>
        <v>38681941</v>
      </c>
      <c r="T28" s="29">
        <f>+S28/N28*100</f>
        <v>100</v>
      </c>
      <c r="U28" s="30"/>
      <c r="V28" s="8"/>
    </row>
    <row r="29" spans="1:22" ht="27.75" customHeight="1">
      <c r="A29" s="1"/>
      <c r="B29" s="90"/>
      <c r="C29" s="90"/>
      <c r="D29" s="23"/>
      <c r="E29" s="24"/>
      <c r="F29" s="90"/>
      <c r="G29" s="25"/>
      <c r="H29" s="26" t="s">
        <v>69</v>
      </c>
      <c r="I29" s="27"/>
      <c r="J29" s="91">
        <f>+J28/J26*100</f>
        <v>90.033635311505</v>
      </c>
      <c r="K29" s="91">
        <f>+K28/K26*100</f>
        <v>82.03618661646743</v>
      </c>
      <c r="L29" s="91"/>
      <c r="M29" s="91">
        <f>+M28/M26*100</f>
        <v>148.15546670242202</v>
      </c>
      <c r="N29" s="91">
        <f>+N28/N26*100</f>
        <v>107.66329354379691</v>
      </c>
      <c r="O29" s="29"/>
      <c r="P29" s="29"/>
      <c r="Q29" s="29"/>
      <c r="R29" s="29"/>
      <c r="S29" s="91">
        <f>+S28/S26*100</f>
        <v>107.66329354379691</v>
      </c>
      <c r="T29" s="29"/>
      <c r="U29" s="30"/>
      <c r="V29" s="8"/>
    </row>
    <row r="30" spans="1:22" ht="27.75" customHeight="1">
      <c r="A30" s="1"/>
      <c r="B30" s="90"/>
      <c r="C30" s="90"/>
      <c r="D30" s="23"/>
      <c r="E30" s="24"/>
      <c r="F30" s="90"/>
      <c r="G30" s="25"/>
      <c r="H30" s="26" t="s">
        <v>70</v>
      </c>
      <c r="I30" s="27"/>
      <c r="J30" s="91">
        <f>+J28/J27*100</f>
        <v>90.31861387819968</v>
      </c>
      <c r="K30" s="91">
        <f>+K28/K27*100</f>
        <v>88.04990167917555</v>
      </c>
      <c r="L30" s="91"/>
      <c r="M30" s="91">
        <f>+M28/M27*100</f>
        <v>54.16923997952302</v>
      </c>
      <c r="N30" s="91">
        <f>+N28/N27*100</f>
        <v>70.2689472579537</v>
      </c>
      <c r="O30" s="28"/>
      <c r="P30" s="28"/>
      <c r="Q30" s="28"/>
      <c r="R30" s="28"/>
      <c r="S30" s="91">
        <f>+S28/S27*100</f>
        <v>70.2689472579537</v>
      </c>
      <c r="T30" s="29"/>
      <c r="U30" s="30"/>
      <c r="V30" s="8"/>
    </row>
    <row r="31" spans="1:22" ht="27.75" customHeight="1">
      <c r="A31" s="1"/>
      <c r="B31" s="90"/>
      <c r="C31" s="90"/>
      <c r="D31" s="23"/>
      <c r="E31" s="24"/>
      <c r="F31" s="90"/>
      <c r="G31" s="25"/>
      <c r="H31" s="26"/>
      <c r="I31" s="27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9"/>
      <c r="U31" s="30"/>
      <c r="V31" s="8"/>
    </row>
    <row r="32" spans="1:22" ht="27.75" customHeight="1">
      <c r="A32" s="1"/>
      <c r="B32" s="90"/>
      <c r="C32" s="90"/>
      <c r="D32" s="23" t="s">
        <v>36</v>
      </c>
      <c r="E32" s="24"/>
      <c r="F32" s="90"/>
      <c r="G32" s="25"/>
      <c r="H32" s="26" t="s">
        <v>37</v>
      </c>
      <c r="I32" s="27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9"/>
      <c r="U32" s="30"/>
      <c r="V32" s="8"/>
    </row>
    <row r="33" spans="1:22" ht="27.75" customHeight="1">
      <c r="A33" s="1"/>
      <c r="B33" s="90"/>
      <c r="C33" s="90"/>
      <c r="D33" s="23"/>
      <c r="E33" s="24"/>
      <c r="F33" s="90"/>
      <c r="G33" s="25"/>
      <c r="H33" s="26" t="s">
        <v>67</v>
      </c>
      <c r="I33" s="27"/>
      <c r="J33" s="94">
        <f>+J40</f>
        <v>23133129</v>
      </c>
      <c r="K33" s="94">
        <f>+K40</f>
        <v>1668020</v>
      </c>
      <c r="L33" s="94">
        <f>+L40</f>
        <v>0</v>
      </c>
      <c r="M33" s="94">
        <f>+M40</f>
        <v>11127476</v>
      </c>
      <c r="N33" s="94">
        <f>+N40</f>
        <v>35928625</v>
      </c>
      <c r="O33" s="94"/>
      <c r="P33" s="94"/>
      <c r="Q33" s="94"/>
      <c r="R33" s="94"/>
      <c r="S33" s="94">
        <f>+S40</f>
        <v>35928625</v>
      </c>
      <c r="T33" s="29">
        <f>+S33/N33*100</f>
        <v>100</v>
      </c>
      <c r="U33" s="30"/>
      <c r="V33" s="8"/>
    </row>
    <row r="34" spans="1:22" ht="27.75" customHeight="1">
      <c r="A34" s="1"/>
      <c r="B34" s="90"/>
      <c r="C34" s="90"/>
      <c r="D34" s="23"/>
      <c r="E34" s="24"/>
      <c r="F34" s="90"/>
      <c r="G34" s="25"/>
      <c r="H34" s="26" t="s">
        <v>33</v>
      </c>
      <c r="I34" s="27"/>
      <c r="J34" s="94">
        <f aca="true" t="shared" si="3" ref="J34:N35">+J41</f>
        <v>23060138</v>
      </c>
      <c r="K34" s="94">
        <f t="shared" si="3"/>
        <v>1554096</v>
      </c>
      <c r="L34" s="94">
        <f t="shared" si="3"/>
        <v>0</v>
      </c>
      <c r="M34" s="94">
        <f t="shared" si="3"/>
        <v>30434180</v>
      </c>
      <c r="N34" s="94">
        <f t="shared" si="3"/>
        <v>55048414</v>
      </c>
      <c r="O34" s="94"/>
      <c r="P34" s="94"/>
      <c r="Q34" s="94"/>
      <c r="R34" s="94"/>
      <c r="S34" s="94">
        <f>+S41</f>
        <v>55048414</v>
      </c>
      <c r="T34" s="29">
        <f>+S34/N34*100</f>
        <v>100</v>
      </c>
      <c r="U34" s="30"/>
      <c r="V34" s="8"/>
    </row>
    <row r="35" spans="1:22" ht="27.75" customHeight="1">
      <c r="A35" s="1"/>
      <c r="B35" s="90"/>
      <c r="C35" s="90"/>
      <c r="D35" s="23"/>
      <c r="E35" s="24"/>
      <c r="F35" s="90"/>
      <c r="G35" s="25"/>
      <c r="H35" s="26" t="s">
        <v>68</v>
      </c>
      <c r="I35" s="27"/>
      <c r="J35" s="94">
        <f t="shared" si="3"/>
        <v>20827597</v>
      </c>
      <c r="K35" s="94">
        <f t="shared" si="3"/>
        <v>1368380</v>
      </c>
      <c r="L35" s="94">
        <f t="shared" si="3"/>
        <v>0</v>
      </c>
      <c r="M35" s="94">
        <f t="shared" si="3"/>
        <v>16485964</v>
      </c>
      <c r="N35" s="94">
        <f t="shared" si="3"/>
        <v>38681941</v>
      </c>
      <c r="O35" s="94"/>
      <c r="P35" s="94"/>
      <c r="Q35" s="94"/>
      <c r="R35" s="94"/>
      <c r="S35" s="94">
        <f>+S42</f>
        <v>38681941</v>
      </c>
      <c r="T35" s="29">
        <f>+S35/N35*100</f>
        <v>100</v>
      </c>
      <c r="U35" s="30"/>
      <c r="V35" s="8"/>
    </row>
    <row r="36" spans="1:22" ht="27.75" customHeight="1">
      <c r="A36" s="1"/>
      <c r="B36" s="90"/>
      <c r="C36" s="90"/>
      <c r="D36" s="23"/>
      <c r="E36" s="24"/>
      <c r="F36" s="90"/>
      <c r="G36" s="25"/>
      <c r="H36" s="26" t="s">
        <v>69</v>
      </c>
      <c r="I36" s="27"/>
      <c r="J36" s="91">
        <f>+J35/J33*100</f>
        <v>90.033635311505</v>
      </c>
      <c r="K36" s="91">
        <f>+K35/K33*100</f>
        <v>82.03618661646743</v>
      </c>
      <c r="L36" s="91"/>
      <c r="M36" s="91">
        <f>+M35/M33*100</f>
        <v>148.15546670242202</v>
      </c>
      <c r="N36" s="91">
        <f>+N35/N33*100</f>
        <v>107.66329354379691</v>
      </c>
      <c r="O36" s="28"/>
      <c r="P36" s="28"/>
      <c r="Q36" s="28"/>
      <c r="R36" s="28"/>
      <c r="S36" s="91">
        <f>+S35/S33*100</f>
        <v>107.66329354379691</v>
      </c>
      <c r="T36" s="29"/>
      <c r="U36" s="30"/>
      <c r="V36" s="8"/>
    </row>
    <row r="37" spans="1:22" ht="27.75" customHeight="1">
      <c r="A37" s="1"/>
      <c r="B37" s="90"/>
      <c r="C37" s="90"/>
      <c r="D37" s="23"/>
      <c r="E37" s="24"/>
      <c r="F37" s="90"/>
      <c r="G37" s="25"/>
      <c r="H37" s="26" t="s">
        <v>70</v>
      </c>
      <c r="I37" s="27"/>
      <c r="J37" s="91">
        <f>+J35/J34*100</f>
        <v>90.31861387819968</v>
      </c>
      <c r="K37" s="91">
        <f>+K35/K34*100</f>
        <v>88.04990167917555</v>
      </c>
      <c r="L37" s="91"/>
      <c r="M37" s="91">
        <f>+M35/M34*100</f>
        <v>54.16923997952302</v>
      </c>
      <c r="N37" s="91">
        <f>+N35/N34*100</f>
        <v>70.2689472579537</v>
      </c>
      <c r="O37" s="28"/>
      <c r="P37" s="28"/>
      <c r="Q37" s="28"/>
      <c r="R37" s="28"/>
      <c r="S37" s="91">
        <f>+S35/S34*100</f>
        <v>70.2689472579537</v>
      </c>
      <c r="T37" s="29"/>
      <c r="U37" s="30"/>
      <c r="V37" s="8"/>
    </row>
    <row r="38" spans="1:22" ht="27.75" customHeight="1">
      <c r="A38" s="1"/>
      <c r="B38" s="90"/>
      <c r="C38" s="90"/>
      <c r="D38" s="23"/>
      <c r="E38" s="24"/>
      <c r="F38" s="90"/>
      <c r="G38" s="25"/>
      <c r="H38" s="26"/>
      <c r="I38" s="27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9"/>
      <c r="U38" s="30"/>
      <c r="V38" s="8"/>
    </row>
    <row r="39" spans="1:22" ht="27.75" customHeight="1">
      <c r="A39" s="1"/>
      <c r="B39" s="90"/>
      <c r="C39" s="90"/>
      <c r="D39" s="23"/>
      <c r="E39" s="24" t="s">
        <v>38</v>
      </c>
      <c r="F39" s="90"/>
      <c r="G39" s="25"/>
      <c r="H39" s="26" t="s">
        <v>39</v>
      </c>
      <c r="I39" s="27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9"/>
      <c r="U39" s="30"/>
      <c r="V39" s="8"/>
    </row>
    <row r="40" spans="1:22" ht="27.75" customHeight="1">
      <c r="A40" s="1"/>
      <c r="B40" s="90"/>
      <c r="C40" s="90"/>
      <c r="D40" s="23"/>
      <c r="E40" s="24"/>
      <c r="F40" s="90"/>
      <c r="G40" s="25"/>
      <c r="H40" s="26" t="s">
        <v>67</v>
      </c>
      <c r="I40" s="27"/>
      <c r="J40" s="94">
        <f>+J47</f>
        <v>23133129</v>
      </c>
      <c r="K40" s="94">
        <f>+K47</f>
        <v>1668020</v>
      </c>
      <c r="L40" s="94">
        <f>+L47</f>
        <v>0</v>
      </c>
      <c r="M40" s="94">
        <f>+M47</f>
        <v>11127476</v>
      </c>
      <c r="N40" s="94">
        <f>+N47</f>
        <v>35928625</v>
      </c>
      <c r="O40" s="94"/>
      <c r="P40" s="94"/>
      <c r="Q40" s="94"/>
      <c r="R40" s="94"/>
      <c r="S40" s="94">
        <f>+S47</f>
        <v>35928625</v>
      </c>
      <c r="T40" s="29">
        <f>+S40/N40*100</f>
        <v>100</v>
      </c>
      <c r="U40" s="30"/>
      <c r="V40" s="8"/>
    </row>
    <row r="41" spans="1:22" ht="27.75" customHeight="1">
      <c r="A41" s="1"/>
      <c r="B41" s="90"/>
      <c r="C41" s="90"/>
      <c r="D41" s="23"/>
      <c r="E41" s="24"/>
      <c r="F41" s="90"/>
      <c r="G41" s="25"/>
      <c r="H41" s="26" t="s">
        <v>33</v>
      </c>
      <c r="I41" s="27"/>
      <c r="J41" s="94">
        <f aca="true" t="shared" si="4" ref="J41:N42">+J48</f>
        <v>23060138</v>
      </c>
      <c r="K41" s="94">
        <f t="shared" si="4"/>
        <v>1554096</v>
      </c>
      <c r="L41" s="94">
        <f t="shared" si="4"/>
        <v>0</v>
      </c>
      <c r="M41" s="94">
        <f t="shared" si="4"/>
        <v>30434180</v>
      </c>
      <c r="N41" s="94">
        <f t="shared" si="4"/>
        <v>55048414</v>
      </c>
      <c r="O41" s="94"/>
      <c r="P41" s="94"/>
      <c r="Q41" s="94"/>
      <c r="R41" s="94"/>
      <c r="S41" s="94">
        <f>+S48</f>
        <v>55048414</v>
      </c>
      <c r="T41" s="29">
        <f>+S41/N41*100</f>
        <v>100</v>
      </c>
      <c r="U41" s="30"/>
      <c r="V41" s="8"/>
    </row>
    <row r="42" spans="1:22" ht="27.75" customHeight="1">
      <c r="A42" s="1"/>
      <c r="B42" s="90"/>
      <c r="C42" s="90"/>
      <c r="D42" s="23"/>
      <c r="E42" s="24"/>
      <c r="F42" s="90"/>
      <c r="G42" s="25"/>
      <c r="H42" s="26" t="s">
        <v>68</v>
      </c>
      <c r="I42" s="27"/>
      <c r="J42" s="94">
        <f t="shared" si="4"/>
        <v>20827597</v>
      </c>
      <c r="K42" s="94">
        <f t="shared" si="4"/>
        <v>1368380</v>
      </c>
      <c r="L42" s="94">
        <f t="shared" si="4"/>
        <v>0</v>
      </c>
      <c r="M42" s="94">
        <f t="shared" si="4"/>
        <v>16485964</v>
      </c>
      <c r="N42" s="94">
        <f t="shared" si="4"/>
        <v>38681941</v>
      </c>
      <c r="O42" s="94"/>
      <c r="P42" s="94"/>
      <c r="Q42" s="94"/>
      <c r="R42" s="94"/>
      <c r="S42" s="94">
        <f>+S49</f>
        <v>38681941</v>
      </c>
      <c r="T42" s="29">
        <f>+S42/N42*100</f>
        <v>100</v>
      </c>
      <c r="U42" s="30"/>
      <c r="V42" s="8"/>
    </row>
    <row r="43" spans="1:22" ht="27.75" customHeight="1">
      <c r="A43" s="1"/>
      <c r="B43" s="90"/>
      <c r="C43" s="90"/>
      <c r="D43" s="23"/>
      <c r="E43" s="24"/>
      <c r="F43" s="90"/>
      <c r="G43" s="25"/>
      <c r="H43" s="26" t="s">
        <v>69</v>
      </c>
      <c r="I43" s="27"/>
      <c r="J43" s="91">
        <f>+J42/J40*100</f>
        <v>90.033635311505</v>
      </c>
      <c r="K43" s="91">
        <f>+K42/K40*100</f>
        <v>82.03618661646743</v>
      </c>
      <c r="L43" s="91"/>
      <c r="M43" s="91">
        <f>+M42/M40*100</f>
        <v>148.15546670242202</v>
      </c>
      <c r="N43" s="91">
        <f>+N42/N40*100</f>
        <v>107.66329354379691</v>
      </c>
      <c r="O43" s="28"/>
      <c r="P43" s="28"/>
      <c r="Q43" s="28"/>
      <c r="R43" s="28"/>
      <c r="S43" s="91">
        <f>+S42/S40*100</f>
        <v>107.66329354379691</v>
      </c>
      <c r="T43" s="29"/>
      <c r="U43" s="30"/>
      <c r="V43" s="8"/>
    </row>
    <row r="44" spans="1:22" ht="27.75" customHeight="1">
      <c r="A44" s="1"/>
      <c r="B44" s="90"/>
      <c r="C44" s="90"/>
      <c r="D44" s="23"/>
      <c r="E44" s="24"/>
      <c r="F44" s="90"/>
      <c r="G44" s="25"/>
      <c r="H44" s="26" t="s">
        <v>70</v>
      </c>
      <c r="I44" s="27"/>
      <c r="J44" s="91">
        <f>+J42/J41*100</f>
        <v>90.31861387819968</v>
      </c>
      <c r="K44" s="91">
        <f>+K42/K41*100</f>
        <v>88.04990167917555</v>
      </c>
      <c r="L44" s="91"/>
      <c r="M44" s="91">
        <f>+M42/M41*100</f>
        <v>54.16923997952302</v>
      </c>
      <c r="N44" s="91">
        <f>+N42/N41*100</f>
        <v>70.2689472579537</v>
      </c>
      <c r="O44" s="28"/>
      <c r="P44" s="28"/>
      <c r="Q44" s="28"/>
      <c r="R44" s="28"/>
      <c r="S44" s="91">
        <f>+S42/S41*100</f>
        <v>70.2689472579537</v>
      </c>
      <c r="T44" s="29"/>
      <c r="U44" s="30"/>
      <c r="V44" s="8"/>
    </row>
    <row r="45" spans="1:22" ht="27.75" customHeight="1">
      <c r="A45" s="1"/>
      <c r="B45" s="90"/>
      <c r="C45" s="90"/>
      <c r="D45" s="23"/>
      <c r="E45" s="24"/>
      <c r="F45" s="90"/>
      <c r="G45" s="25"/>
      <c r="H45" s="26"/>
      <c r="I45" s="27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9"/>
      <c r="U45" s="30"/>
      <c r="V45" s="8"/>
    </row>
    <row r="46" spans="1:22" ht="27.75" customHeight="1">
      <c r="A46" s="1"/>
      <c r="B46" s="90"/>
      <c r="C46" s="90"/>
      <c r="D46" s="23"/>
      <c r="E46" s="24"/>
      <c r="F46" s="90" t="s">
        <v>40</v>
      </c>
      <c r="G46" s="25"/>
      <c r="H46" s="26" t="s">
        <v>41</v>
      </c>
      <c r="I46" s="27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9"/>
      <c r="U46" s="30"/>
      <c r="V46" s="8"/>
    </row>
    <row r="47" spans="1:22" ht="27.75" customHeight="1">
      <c r="A47" s="1"/>
      <c r="B47" s="90"/>
      <c r="C47" s="90"/>
      <c r="D47" s="23"/>
      <c r="E47" s="24"/>
      <c r="F47" s="90"/>
      <c r="G47" s="25"/>
      <c r="H47" s="26" t="s">
        <v>67</v>
      </c>
      <c r="I47" s="27"/>
      <c r="J47" s="94">
        <v>23133129</v>
      </c>
      <c r="K47" s="94">
        <v>1668020</v>
      </c>
      <c r="L47" s="94"/>
      <c r="M47" s="94">
        <v>11127476</v>
      </c>
      <c r="N47" s="94">
        <f>SUM(J47:M47)</f>
        <v>35928625</v>
      </c>
      <c r="O47" s="94"/>
      <c r="P47" s="94"/>
      <c r="Q47" s="94"/>
      <c r="R47" s="94"/>
      <c r="S47" s="94">
        <f>+N47+R47</f>
        <v>35928625</v>
      </c>
      <c r="T47" s="29">
        <f>+S47/N47*100</f>
        <v>100</v>
      </c>
      <c r="U47" s="30"/>
      <c r="V47" s="8"/>
    </row>
    <row r="48" spans="1:22" ht="27.75" customHeight="1">
      <c r="A48" s="1"/>
      <c r="B48" s="90"/>
      <c r="C48" s="90"/>
      <c r="D48" s="23"/>
      <c r="E48" s="24"/>
      <c r="F48" s="90"/>
      <c r="G48" s="25"/>
      <c r="H48" s="26" t="s">
        <v>33</v>
      </c>
      <c r="I48" s="27"/>
      <c r="J48" s="94">
        <v>23060138</v>
      </c>
      <c r="K48" s="94">
        <v>1554096</v>
      </c>
      <c r="L48" s="94"/>
      <c r="M48" s="94">
        <v>30434180</v>
      </c>
      <c r="N48" s="94">
        <f>SUM(J48:M48)</f>
        <v>55048414</v>
      </c>
      <c r="O48" s="94"/>
      <c r="P48" s="94"/>
      <c r="Q48" s="94"/>
      <c r="R48" s="94"/>
      <c r="S48" s="94">
        <f>+N48+R48</f>
        <v>55048414</v>
      </c>
      <c r="T48" s="29">
        <f>+S48/N48*100</f>
        <v>100</v>
      </c>
      <c r="U48" s="30"/>
      <c r="V48" s="8"/>
    </row>
    <row r="49" spans="1:22" ht="27.75" customHeight="1">
      <c r="A49" s="1"/>
      <c r="B49" s="90"/>
      <c r="C49" s="90"/>
      <c r="D49" s="23"/>
      <c r="E49" s="24"/>
      <c r="F49" s="90"/>
      <c r="G49" s="25"/>
      <c r="H49" s="26" t="s">
        <v>68</v>
      </c>
      <c r="I49" s="27"/>
      <c r="J49" s="94">
        <v>20827597</v>
      </c>
      <c r="K49" s="94">
        <v>1368380</v>
      </c>
      <c r="L49" s="94"/>
      <c r="M49" s="94">
        <v>16485964</v>
      </c>
      <c r="N49" s="94">
        <f>SUM(J49:M49)</f>
        <v>38681941</v>
      </c>
      <c r="O49" s="94"/>
      <c r="P49" s="94"/>
      <c r="Q49" s="94"/>
      <c r="R49" s="94"/>
      <c r="S49" s="94">
        <f>+N49+R49</f>
        <v>38681941</v>
      </c>
      <c r="T49" s="29">
        <f>+S49/N49*100</f>
        <v>100</v>
      </c>
      <c r="U49" s="30"/>
      <c r="V49" s="8"/>
    </row>
    <row r="50" spans="1:22" ht="27.75" customHeight="1">
      <c r="A50" s="1"/>
      <c r="B50" s="90"/>
      <c r="C50" s="90"/>
      <c r="D50" s="23"/>
      <c r="E50" s="24"/>
      <c r="F50" s="90"/>
      <c r="G50" s="25"/>
      <c r="H50" s="26" t="s">
        <v>69</v>
      </c>
      <c r="I50" s="27"/>
      <c r="J50" s="91">
        <f>+J49/J47*100</f>
        <v>90.033635311505</v>
      </c>
      <c r="K50" s="91">
        <f>+K49/K47*100</f>
        <v>82.03618661646743</v>
      </c>
      <c r="L50" s="91"/>
      <c r="M50" s="91">
        <f>+M49/M47*100</f>
        <v>148.15546670242202</v>
      </c>
      <c r="N50" s="91">
        <f>+N49/N47*100</f>
        <v>107.66329354379691</v>
      </c>
      <c r="O50" s="28"/>
      <c r="P50" s="28"/>
      <c r="Q50" s="28"/>
      <c r="R50" s="28"/>
      <c r="S50" s="91">
        <f>+S49/S47*100</f>
        <v>107.66329354379691</v>
      </c>
      <c r="T50" s="29"/>
      <c r="U50" s="30"/>
      <c r="V50" s="8"/>
    </row>
    <row r="51" spans="1:22" ht="27.75" customHeight="1">
      <c r="A51" s="1"/>
      <c r="B51" s="90"/>
      <c r="C51" s="90"/>
      <c r="D51" s="23"/>
      <c r="E51" s="24"/>
      <c r="F51" s="90"/>
      <c r="G51" s="25"/>
      <c r="H51" s="26" t="s">
        <v>70</v>
      </c>
      <c r="I51" s="27"/>
      <c r="J51" s="91">
        <f>+J49/J48*100</f>
        <v>90.31861387819968</v>
      </c>
      <c r="K51" s="91">
        <f>+K49/K48*100</f>
        <v>88.04990167917555</v>
      </c>
      <c r="L51" s="91"/>
      <c r="M51" s="91">
        <f>+M49/M48*100</f>
        <v>54.16923997952302</v>
      </c>
      <c r="N51" s="91">
        <f>+N49/N48*100</f>
        <v>70.2689472579537</v>
      </c>
      <c r="O51" s="28"/>
      <c r="P51" s="28"/>
      <c r="Q51" s="28"/>
      <c r="R51" s="28"/>
      <c r="S51" s="91">
        <f>+S49/S48*100</f>
        <v>70.2689472579537</v>
      </c>
      <c r="T51" s="29"/>
      <c r="U51" s="30"/>
      <c r="V51" s="8"/>
    </row>
    <row r="52" spans="1:22" ht="27.75" customHeight="1">
      <c r="A52" s="1"/>
      <c r="B52" s="90"/>
      <c r="C52" s="90"/>
      <c r="D52" s="23"/>
      <c r="E52" s="24"/>
      <c r="F52" s="90"/>
      <c r="G52" s="25"/>
      <c r="H52" s="26"/>
      <c r="I52" s="27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9"/>
      <c r="U52" s="30"/>
      <c r="V52" s="8"/>
    </row>
    <row r="53" spans="1:22" ht="27.75" customHeight="1">
      <c r="A53" s="1"/>
      <c r="B53" s="90" t="s">
        <v>42</v>
      </c>
      <c r="C53" s="90"/>
      <c r="D53" s="23"/>
      <c r="E53" s="24"/>
      <c r="F53" s="90"/>
      <c r="G53" s="25"/>
      <c r="H53" s="26" t="s">
        <v>43</v>
      </c>
      <c r="I53" s="27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9"/>
      <c r="U53" s="30"/>
      <c r="V53" s="8"/>
    </row>
    <row r="54" spans="1:22" ht="27.75" customHeight="1">
      <c r="A54" s="1"/>
      <c r="B54" s="90"/>
      <c r="C54" s="90"/>
      <c r="D54" s="23"/>
      <c r="E54" s="24"/>
      <c r="F54" s="90"/>
      <c r="G54" s="25"/>
      <c r="H54" s="26" t="s">
        <v>67</v>
      </c>
      <c r="I54" s="27"/>
      <c r="J54" s="94">
        <f>+J61</f>
        <v>822324538</v>
      </c>
      <c r="K54" s="94">
        <f>+K61</f>
        <v>685491566</v>
      </c>
      <c r="L54" s="94">
        <f>+L61</f>
        <v>0</v>
      </c>
      <c r="M54" s="94">
        <f>+M61</f>
        <v>405904584</v>
      </c>
      <c r="N54" s="94">
        <f>+N61</f>
        <v>1913720688</v>
      </c>
      <c r="O54" s="94">
        <v>0</v>
      </c>
      <c r="P54" s="94"/>
      <c r="Q54" s="94"/>
      <c r="R54" s="94">
        <v>0</v>
      </c>
      <c r="S54" s="94">
        <f>+S61</f>
        <v>1913720688</v>
      </c>
      <c r="T54" s="29">
        <f>+S54/N54*100</f>
        <v>100</v>
      </c>
      <c r="U54" s="30"/>
      <c r="V54" s="8"/>
    </row>
    <row r="55" spans="1:22" ht="27.75" customHeight="1">
      <c r="A55" s="1"/>
      <c r="B55" s="90"/>
      <c r="C55" s="90"/>
      <c r="D55" s="23"/>
      <c r="E55" s="24"/>
      <c r="F55" s="90"/>
      <c r="G55" s="25"/>
      <c r="H55" s="26" t="s">
        <v>33</v>
      </c>
      <c r="I55" s="27"/>
      <c r="J55" s="94">
        <f aca="true" t="shared" si="5" ref="J55:N56">+J62</f>
        <v>790582351</v>
      </c>
      <c r="K55" s="94">
        <f t="shared" si="5"/>
        <v>681421679</v>
      </c>
      <c r="L55" s="94">
        <f t="shared" si="5"/>
        <v>0</v>
      </c>
      <c r="M55" s="94">
        <f t="shared" si="5"/>
        <v>1111677880</v>
      </c>
      <c r="N55" s="94">
        <f t="shared" si="5"/>
        <v>2583681910</v>
      </c>
      <c r="O55" s="94">
        <v>0</v>
      </c>
      <c r="P55" s="94"/>
      <c r="Q55" s="94"/>
      <c r="R55" s="94">
        <v>0</v>
      </c>
      <c r="S55" s="94">
        <f>+S62</f>
        <v>2583681910</v>
      </c>
      <c r="T55" s="29">
        <f>+S55/N55*100</f>
        <v>100</v>
      </c>
      <c r="U55" s="30"/>
      <c r="V55" s="8"/>
    </row>
    <row r="56" spans="1:22" ht="27.75" customHeight="1">
      <c r="A56" s="1"/>
      <c r="B56" s="90"/>
      <c r="C56" s="90"/>
      <c r="D56" s="23"/>
      <c r="E56" s="24"/>
      <c r="F56" s="90"/>
      <c r="G56" s="25"/>
      <c r="H56" s="26" t="s">
        <v>68</v>
      </c>
      <c r="I56" s="27"/>
      <c r="J56" s="94">
        <f t="shared" si="5"/>
        <v>755198408</v>
      </c>
      <c r="K56" s="94">
        <f t="shared" si="5"/>
        <v>450571714</v>
      </c>
      <c r="L56" s="94">
        <f t="shared" si="5"/>
        <v>0</v>
      </c>
      <c r="M56" s="94">
        <f t="shared" si="5"/>
        <v>633151061</v>
      </c>
      <c r="N56" s="94">
        <f t="shared" si="5"/>
        <v>1838921183</v>
      </c>
      <c r="O56" s="94">
        <v>0</v>
      </c>
      <c r="P56" s="94"/>
      <c r="Q56" s="94"/>
      <c r="R56" s="94">
        <v>0</v>
      </c>
      <c r="S56" s="94">
        <f>+S63</f>
        <v>1838921183</v>
      </c>
      <c r="T56" s="29">
        <f>+S56/N56*100</f>
        <v>100</v>
      </c>
      <c r="U56" s="30"/>
      <c r="V56" s="8"/>
    </row>
    <row r="57" spans="1:22" ht="27.75" customHeight="1">
      <c r="A57" s="1"/>
      <c r="B57" s="90"/>
      <c r="C57" s="90"/>
      <c r="D57" s="23"/>
      <c r="E57" s="24"/>
      <c r="F57" s="90"/>
      <c r="G57" s="25"/>
      <c r="H57" s="26" t="s">
        <v>69</v>
      </c>
      <c r="I57" s="27"/>
      <c r="J57" s="91">
        <f>+J56/J54*100</f>
        <v>91.83702700113272</v>
      </c>
      <c r="K57" s="91">
        <f>+K56/K54*100</f>
        <v>65.72972394528338</v>
      </c>
      <c r="L57" s="91"/>
      <c r="M57" s="91">
        <f>+M56/M54*100</f>
        <v>155.98519601838248</v>
      </c>
      <c r="N57" s="91">
        <f>+N56/N54*100</f>
        <v>96.09140950040249</v>
      </c>
      <c r="O57" s="28"/>
      <c r="P57" s="28"/>
      <c r="Q57" s="28"/>
      <c r="R57" s="28"/>
      <c r="S57" s="91">
        <f>+S56/S54*100</f>
        <v>96.09140950040249</v>
      </c>
      <c r="T57" s="29"/>
      <c r="U57" s="30"/>
      <c r="V57" s="8"/>
    </row>
    <row r="58" spans="1:22" ht="27.75" customHeight="1">
      <c r="A58" s="1"/>
      <c r="B58" s="90"/>
      <c r="C58" s="90"/>
      <c r="D58" s="23"/>
      <c r="E58" s="24"/>
      <c r="F58" s="90"/>
      <c r="G58" s="25"/>
      <c r="H58" s="26" t="s">
        <v>70</v>
      </c>
      <c r="I58" s="27"/>
      <c r="J58" s="91">
        <f>+J56/J55*100</f>
        <v>95.52431913573037</v>
      </c>
      <c r="K58" s="91">
        <f>+K56/K55*100</f>
        <v>66.12230398381558</v>
      </c>
      <c r="L58" s="91"/>
      <c r="M58" s="91">
        <f>+M56/M55*100</f>
        <v>56.954543433031155</v>
      </c>
      <c r="N58" s="91">
        <f>+N56/N55*100</f>
        <v>71.17444201945122</v>
      </c>
      <c r="O58" s="28"/>
      <c r="P58" s="28"/>
      <c r="Q58" s="28"/>
      <c r="R58" s="28"/>
      <c r="S58" s="91">
        <f>+S56/S55*100</f>
        <v>71.17444201945122</v>
      </c>
      <c r="T58" s="29"/>
      <c r="U58" s="30"/>
      <c r="V58" s="8"/>
    </row>
    <row r="59" spans="1:22" ht="27.75" customHeight="1">
      <c r="A59" s="1"/>
      <c r="B59" s="90"/>
      <c r="C59" s="90"/>
      <c r="D59" s="23"/>
      <c r="E59" s="24"/>
      <c r="F59" s="90"/>
      <c r="G59" s="25"/>
      <c r="H59" s="26"/>
      <c r="I59" s="27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9"/>
      <c r="U59" s="30"/>
      <c r="V59" s="8"/>
    </row>
    <row r="60" spans="1:22" ht="27.75" customHeight="1">
      <c r="A60" s="1"/>
      <c r="B60" s="90"/>
      <c r="C60" s="90" t="s">
        <v>42</v>
      </c>
      <c r="D60" s="23"/>
      <c r="E60" s="24"/>
      <c r="F60" s="90"/>
      <c r="G60" s="25"/>
      <c r="H60" s="31" t="s">
        <v>44</v>
      </c>
      <c r="I60" s="27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9"/>
      <c r="U60" s="30"/>
      <c r="V60" s="8"/>
    </row>
    <row r="61" spans="1:22" ht="27.75" customHeight="1">
      <c r="A61" s="1"/>
      <c r="B61" s="90"/>
      <c r="C61" s="90"/>
      <c r="D61" s="23"/>
      <c r="E61" s="24"/>
      <c r="F61" s="90"/>
      <c r="G61" s="25"/>
      <c r="H61" s="26" t="s">
        <v>67</v>
      </c>
      <c r="I61" s="27"/>
      <c r="J61" s="94">
        <f>+J68</f>
        <v>822324538</v>
      </c>
      <c r="K61" s="94">
        <f>+K68</f>
        <v>685491566</v>
      </c>
      <c r="L61" s="94">
        <f>+L68</f>
        <v>0</v>
      </c>
      <c r="M61" s="94">
        <f>+M68</f>
        <v>405904584</v>
      </c>
      <c r="N61" s="94">
        <f>+N68</f>
        <v>1913720688</v>
      </c>
      <c r="O61" s="94">
        <v>0</v>
      </c>
      <c r="P61" s="94"/>
      <c r="Q61" s="94"/>
      <c r="R61" s="94">
        <v>0</v>
      </c>
      <c r="S61" s="94">
        <f>+S68</f>
        <v>1913720688</v>
      </c>
      <c r="T61" s="29">
        <f>+S61/N61*100</f>
        <v>100</v>
      </c>
      <c r="U61" s="30"/>
      <c r="V61" s="8"/>
    </row>
    <row r="62" spans="1:22" ht="27.75" customHeight="1">
      <c r="A62" s="1"/>
      <c r="B62" s="90"/>
      <c r="C62" s="90"/>
      <c r="D62" s="23"/>
      <c r="E62" s="24"/>
      <c r="F62" s="90"/>
      <c r="G62" s="25"/>
      <c r="H62" s="26" t="s">
        <v>33</v>
      </c>
      <c r="I62" s="27"/>
      <c r="J62" s="94">
        <f aca="true" t="shared" si="6" ref="J62:N63">+J69</f>
        <v>790582351</v>
      </c>
      <c r="K62" s="94">
        <f t="shared" si="6"/>
        <v>681421679</v>
      </c>
      <c r="L62" s="94">
        <f t="shared" si="6"/>
        <v>0</v>
      </c>
      <c r="M62" s="94">
        <f t="shared" si="6"/>
        <v>1111677880</v>
      </c>
      <c r="N62" s="94">
        <f t="shared" si="6"/>
        <v>2583681910</v>
      </c>
      <c r="O62" s="94">
        <v>0</v>
      </c>
      <c r="P62" s="94"/>
      <c r="Q62" s="94"/>
      <c r="R62" s="94">
        <v>0</v>
      </c>
      <c r="S62" s="94">
        <f>+S69</f>
        <v>2583681910</v>
      </c>
      <c r="T62" s="29">
        <f>+S62/N62*100</f>
        <v>100</v>
      </c>
      <c r="U62" s="30"/>
      <c r="V62" s="8"/>
    </row>
    <row r="63" spans="1:22" ht="27.75" customHeight="1">
      <c r="A63" s="1"/>
      <c r="B63" s="90"/>
      <c r="C63" s="90"/>
      <c r="D63" s="23"/>
      <c r="E63" s="24"/>
      <c r="F63" s="90"/>
      <c r="G63" s="25"/>
      <c r="H63" s="26" t="s">
        <v>68</v>
      </c>
      <c r="I63" s="27"/>
      <c r="J63" s="94">
        <f t="shared" si="6"/>
        <v>755198408</v>
      </c>
      <c r="K63" s="94">
        <f t="shared" si="6"/>
        <v>450571714</v>
      </c>
      <c r="L63" s="94">
        <f t="shared" si="6"/>
        <v>0</v>
      </c>
      <c r="M63" s="94">
        <f t="shared" si="6"/>
        <v>633151061</v>
      </c>
      <c r="N63" s="94">
        <f t="shared" si="6"/>
        <v>1838921183</v>
      </c>
      <c r="O63" s="94">
        <v>0</v>
      </c>
      <c r="P63" s="94"/>
      <c r="Q63" s="94"/>
      <c r="R63" s="94">
        <v>0</v>
      </c>
      <c r="S63" s="94">
        <f>+S70</f>
        <v>1838921183</v>
      </c>
      <c r="T63" s="29">
        <f>+S63/N63*100</f>
        <v>100</v>
      </c>
      <c r="U63" s="30"/>
      <c r="V63" s="8"/>
    </row>
    <row r="64" spans="1:22" ht="27.75" customHeight="1">
      <c r="A64" s="1"/>
      <c r="B64" s="90"/>
      <c r="C64" s="90"/>
      <c r="D64" s="23"/>
      <c r="E64" s="24"/>
      <c r="F64" s="90"/>
      <c r="G64" s="25"/>
      <c r="H64" s="26" t="s">
        <v>69</v>
      </c>
      <c r="I64" s="27"/>
      <c r="J64" s="91">
        <f>+J63/J61*100</f>
        <v>91.83702700113272</v>
      </c>
      <c r="K64" s="91">
        <f>+K63/K61*100</f>
        <v>65.72972394528338</v>
      </c>
      <c r="L64" s="91"/>
      <c r="M64" s="91">
        <f>+M63/M61*100</f>
        <v>155.98519601838248</v>
      </c>
      <c r="N64" s="91">
        <f>+N63/N61*100</f>
        <v>96.09140950040249</v>
      </c>
      <c r="O64" s="28"/>
      <c r="P64" s="28"/>
      <c r="Q64" s="28"/>
      <c r="R64" s="28"/>
      <c r="S64" s="91">
        <f>+S63/S61*100</f>
        <v>96.09140950040249</v>
      </c>
      <c r="T64" s="29"/>
      <c r="U64" s="30"/>
      <c r="V64" s="8"/>
    </row>
    <row r="65" spans="1:22" ht="27.75" customHeight="1">
      <c r="A65" s="1"/>
      <c r="B65" s="90"/>
      <c r="C65" s="90"/>
      <c r="D65" s="23"/>
      <c r="E65" s="24"/>
      <c r="F65" s="90"/>
      <c r="G65" s="25"/>
      <c r="H65" s="26" t="s">
        <v>70</v>
      </c>
      <c r="I65" s="27"/>
      <c r="J65" s="91">
        <f>+J63/J62*100</f>
        <v>95.52431913573037</v>
      </c>
      <c r="K65" s="91">
        <f>+K63/K62*100</f>
        <v>66.12230398381558</v>
      </c>
      <c r="L65" s="91"/>
      <c r="M65" s="91">
        <f>+M63/M62*100</f>
        <v>56.954543433031155</v>
      </c>
      <c r="N65" s="91">
        <f>+N63/N62*100</f>
        <v>71.17444201945122</v>
      </c>
      <c r="O65" s="28"/>
      <c r="P65" s="28"/>
      <c r="Q65" s="28"/>
      <c r="R65" s="28"/>
      <c r="S65" s="91">
        <f>+S63/S62*100</f>
        <v>71.17444201945122</v>
      </c>
      <c r="T65" s="29"/>
      <c r="U65" s="30"/>
      <c r="V65" s="8"/>
    </row>
    <row r="66" spans="1:22" ht="27.75" customHeight="1">
      <c r="A66" s="1"/>
      <c r="B66" s="90"/>
      <c r="C66" s="90"/>
      <c r="D66" s="23"/>
      <c r="E66" s="24"/>
      <c r="F66" s="90"/>
      <c r="G66" s="25"/>
      <c r="H66" s="26"/>
      <c r="I66" s="27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9"/>
      <c r="U66" s="30"/>
      <c r="V66" s="8"/>
    </row>
    <row r="67" spans="1:22" ht="27.75" customHeight="1">
      <c r="A67" s="1"/>
      <c r="B67" s="90"/>
      <c r="C67" s="90"/>
      <c r="D67" s="23" t="s">
        <v>45</v>
      </c>
      <c r="E67" s="24"/>
      <c r="F67" s="90"/>
      <c r="G67" s="25"/>
      <c r="H67" s="26" t="s">
        <v>46</v>
      </c>
      <c r="I67" s="27"/>
      <c r="J67" s="28"/>
      <c r="K67" s="28"/>
      <c r="L67" s="28"/>
      <c r="M67" s="28"/>
      <c r="N67" s="28"/>
      <c r="O67" s="28"/>
      <c r="P67" s="28"/>
      <c r="Q67" s="28"/>
      <c r="R67" s="28">
        <v>0</v>
      </c>
      <c r="S67" s="28"/>
      <c r="T67" s="29"/>
      <c r="U67" s="30"/>
      <c r="V67" s="8"/>
    </row>
    <row r="68" spans="1:22" ht="27.75" customHeight="1">
      <c r="A68" s="1"/>
      <c r="B68" s="90"/>
      <c r="C68" s="90"/>
      <c r="D68" s="23"/>
      <c r="E68" s="24"/>
      <c r="F68" s="90"/>
      <c r="G68" s="25"/>
      <c r="H68" s="26" t="s">
        <v>67</v>
      </c>
      <c r="I68" s="27"/>
      <c r="J68" s="94">
        <f aca="true" t="shared" si="7" ref="J68:N70">+J75+J89+J118</f>
        <v>822324538</v>
      </c>
      <c r="K68" s="94">
        <f t="shared" si="7"/>
        <v>685491566</v>
      </c>
      <c r="L68" s="94">
        <f t="shared" si="7"/>
        <v>0</v>
      </c>
      <c r="M68" s="94">
        <f t="shared" si="7"/>
        <v>405904584</v>
      </c>
      <c r="N68" s="94">
        <f t="shared" si="7"/>
        <v>1913720688</v>
      </c>
      <c r="O68" s="94">
        <v>0</v>
      </c>
      <c r="P68" s="94"/>
      <c r="Q68" s="94"/>
      <c r="R68" s="94">
        <v>0</v>
      </c>
      <c r="S68" s="94">
        <f>+S75+S89+S118</f>
        <v>1913720688</v>
      </c>
      <c r="T68" s="29">
        <f>+S68/N68*100</f>
        <v>100</v>
      </c>
      <c r="U68" s="30"/>
      <c r="V68" s="8"/>
    </row>
    <row r="69" spans="1:22" ht="27.75" customHeight="1">
      <c r="A69" s="1"/>
      <c r="B69" s="90"/>
      <c r="C69" s="90"/>
      <c r="D69" s="23"/>
      <c r="E69" s="24"/>
      <c r="F69" s="90"/>
      <c r="G69" s="25"/>
      <c r="H69" s="26" t="s">
        <v>33</v>
      </c>
      <c r="I69" s="27"/>
      <c r="J69" s="94">
        <f t="shared" si="7"/>
        <v>790582351</v>
      </c>
      <c r="K69" s="94">
        <f t="shared" si="7"/>
        <v>681421679</v>
      </c>
      <c r="L69" s="94">
        <f t="shared" si="7"/>
        <v>0</v>
      </c>
      <c r="M69" s="94">
        <f t="shared" si="7"/>
        <v>1111677880</v>
      </c>
      <c r="N69" s="94">
        <f t="shared" si="7"/>
        <v>2583681910</v>
      </c>
      <c r="O69" s="94">
        <v>0</v>
      </c>
      <c r="P69" s="94"/>
      <c r="Q69" s="94"/>
      <c r="R69" s="94">
        <v>0</v>
      </c>
      <c r="S69" s="94">
        <f>+S76+S90+S119</f>
        <v>2583681910</v>
      </c>
      <c r="T69" s="29">
        <f>+S69/N69*100</f>
        <v>100</v>
      </c>
      <c r="U69" s="30"/>
      <c r="V69" s="8"/>
    </row>
    <row r="70" spans="1:22" ht="27.75" customHeight="1">
      <c r="A70" s="1"/>
      <c r="B70" s="90"/>
      <c r="C70" s="90"/>
      <c r="D70" s="23"/>
      <c r="E70" s="24"/>
      <c r="F70" s="90"/>
      <c r="G70" s="25"/>
      <c r="H70" s="26" t="s">
        <v>68</v>
      </c>
      <c r="I70" s="27"/>
      <c r="J70" s="94">
        <f t="shared" si="7"/>
        <v>755198408</v>
      </c>
      <c r="K70" s="94">
        <f t="shared" si="7"/>
        <v>450571714</v>
      </c>
      <c r="L70" s="94">
        <f t="shared" si="7"/>
        <v>0</v>
      </c>
      <c r="M70" s="94">
        <f t="shared" si="7"/>
        <v>633151061</v>
      </c>
      <c r="N70" s="94">
        <f t="shared" si="7"/>
        <v>1838921183</v>
      </c>
      <c r="O70" s="94">
        <v>0</v>
      </c>
      <c r="P70" s="94"/>
      <c r="Q70" s="94"/>
      <c r="R70" s="94">
        <v>0</v>
      </c>
      <c r="S70" s="94">
        <f>+S77+S91+S120</f>
        <v>1838921183</v>
      </c>
      <c r="T70" s="29">
        <f>+S70/N70*100</f>
        <v>100</v>
      </c>
      <c r="U70" s="30"/>
      <c r="V70" s="8"/>
    </row>
    <row r="71" spans="1:22" ht="27.75" customHeight="1">
      <c r="A71" s="1"/>
      <c r="B71" s="90"/>
      <c r="C71" s="90"/>
      <c r="D71" s="23"/>
      <c r="E71" s="24"/>
      <c r="F71" s="90"/>
      <c r="G71" s="25"/>
      <c r="H71" s="26" t="s">
        <v>69</v>
      </c>
      <c r="I71" s="27"/>
      <c r="J71" s="91">
        <f>+J70/J68*100</f>
        <v>91.83702700113272</v>
      </c>
      <c r="K71" s="91">
        <f>+K70/K68*100</f>
        <v>65.72972394528338</v>
      </c>
      <c r="L71" s="91"/>
      <c r="M71" s="91">
        <f>+M70/M68*100</f>
        <v>155.98519601838248</v>
      </c>
      <c r="N71" s="91">
        <f>+N70/N68*100</f>
        <v>96.09140950040249</v>
      </c>
      <c r="O71" s="28"/>
      <c r="P71" s="28"/>
      <c r="Q71" s="28"/>
      <c r="R71" s="28"/>
      <c r="S71" s="91">
        <f>+S70/S68*100</f>
        <v>96.09140950040249</v>
      </c>
      <c r="T71" s="29"/>
      <c r="U71" s="30"/>
      <c r="V71" s="8"/>
    </row>
    <row r="72" spans="1:22" ht="27.75" customHeight="1">
      <c r="A72" s="1"/>
      <c r="B72" s="90"/>
      <c r="C72" s="90"/>
      <c r="D72" s="23"/>
      <c r="E72" s="24"/>
      <c r="F72" s="90"/>
      <c r="G72" s="25"/>
      <c r="H72" s="26" t="s">
        <v>70</v>
      </c>
      <c r="I72" s="27"/>
      <c r="J72" s="91">
        <f>+J70/J69*100</f>
        <v>95.52431913573037</v>
      </c>
      <c r="K72" s="91">
        <f>+K70/K69*100</f>
        <v>66.12230398381558</v>
      </c>
      <c r="L72" s="91"/>
      <c r="M72" s="91">
        <f>+M70/M69*100</f>
        <v>56.954543433031155</v>
      </c>
      <c r="N72" s="91">
        <f>+N70/N69*100</f>
        <v>71.17444201945122</v>
      </c>
      <c r="O72" s="28"/>
      <c r="P72" s="28"/>
      <c r="Q72" s="28"/>
      <c r="R72" s="28"/>
      <c r="S72" s="91">
        <f>+S70/S69*100</f>
        <v>71.17444201945122</v>
      </c>
      <c r="T72" s="29"/>
      <c r="U72" s="30"/>
      <c r="V72" s="8"/>
    </row>
    <row r="73" spans="1:22" ht="27.75" customHeight="1">
      <c r="A73" s="1"/>
      <c r="B73" s="90"/>
      <c r="C73" s="90"/>
      <c r="D73" s="23"/>
      <c r="E73" s="24"/>
      <c r="F73" s="90"/>
      <c r="G73" s="25"/>
      <c r="H73" s="26"/>
      <c r="I73" s="27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9"/>
      <c r="U73" s="30"/>
      <c r="V73" s="8"/>
    </row>
    <row r="74" spans="1:22" ht="27.75" customHeight="1">
      <c r="A74" s="1"/>
      <c r="B74" s="90"/>
      <c r="C74" s="90"/>
      <c r="D74" s="23"/>
      <c r="E74" s="24" t="s">
        <v>47</v>
      </c>
      <c r="F74" s="90"/>
      <c r="G74" s="25"/>
      <c r="H74" s="26" t="s">
        <v>48</v>
      </c>
      <c r="I74" s="27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9"/>
      <c r="U74" s="30"/>
      <c r="V74" s="8"/>
    </row>
    <row r="75" spans="1:22" ht="27.75" customHeight="1">
      <c r="A75" s="1"/>
      <c r="B75" s="90"/>
      <c r="C75" s="90"/>
      <c r="D75" s="23"/>
      <c r="E75" s="24"/>
      <c r="F75" s="90"/>
      <c r="G75" s="25"/>
      <c r="H75" s="26" t="s">
        <v>67</v>
      </c>
      <c r="I75" s="27"/>
      <c r="J75" s="94">
        <f>+J82</f>
        <v>60827785</v>
      </c>
      <c r="K75" s="94">
        <f>+K82</f>
        <v>9061655</v>
      </c>
      <c r="L75" s="94">
        <f>+L82</f>
        <v>0</v>
      </c>
      <c r="M75" s="94">
        <f>+M82</f>
        <v>49263966</v>
      </c>
      <c r="N75" s="94">
        <v>119153406</v>
      </c>
      <c r="O75" s="94"/>
      <c r="P75" s="94"/>
      <c r="Q75" s="94"/>
      <c r="R75" s="94"/>
      <c r="S75" s="94">
        <v>119153406</v>
      </c>
      <c r="T75" s="29">
        <f>+S75/N75*100</f>
        <v>100</v>
      </c>
      <c r="U75" s="30"/>
      <c r="V75" s="8"/>
    </row>
    <row r="76" spans="1:22" ht="27.75" customHeight="1">
      <c r="A76" s="1"/>
      <c r="B76" s="90"/>
      <c r="C76" s="90"/>
      <c r="D76" s="23"/>
      <c r="E76" s="24"/>
      <c r="F76" s="90"/>
      <c r="G76" s="25"/>
      <c r="H76" s="26" t="s">
        <v>33</v>
      </c>
      <c r="I76" s="27"/>
      <c r="J76" s="94">
        <f aca="true" t="shared" si="8" ref="J76:M77">+J83</f>
        <v>59908714</v>
      </c>
      <c r="K76" s="94">
        <f t="shared" si="8"/>
        <v>8642011</v>
      </c>
      <c r="L76" s="94">
        <f t="shared" si="8"/>
        <v>0</v>
      </c>
      <c r="M76" s="94">
        <f t="shared" si="8"/>
        <v>134355643</v>
      </c>
      <c r="N76" s="94">
        <v>202906368</v>
      </c>
      <c r="O76" s="94"/>
      <c r="P76" s="94"/>
      <c r="Q76" s="94"/>
      <c r="R76" s="94"/>
      <c r="S76" s="94">
        <v>202906368</v>
      </c>
      <c r="T76" s="29">
        <f>+S76/N76*100</f>
        <v>100</v>
      </c>
      <c r="U76" s="30"/>
      <c r="V76" s="8"/>
    </row>
    <row r="77" spans="1:22" ht="27.75" customHeight="1">
      <c r="A77" s="1"/>
      <c r="B77" s="90" t="s">
        <v>42</v>
      </c>
      <c r="C77" s="90" t="s">
        <v>42</v>
      </c>
      <c r="D77" s="23">
        <v>1</v>
      </c>
      <c r="E77" s="24" t="s">
        <v>47</v>
      </c>
      <c r="F77" s="90"/>
      <c r="G77" s="25"/>
      <c r="H77" s="26" t="s">
        <v>68</v>
      </c>
      <c r="I77" s="27"/>
      <c r="J77" s="94">
        <f t="shared" si="8"/>
        <v>59994562</v>
      </c>
      <c r="K77" s="94">
        <f t="shared" si="8"/>
        <v>5355370</v>
      </c>
      <c r="L77" s="94">
        <f t="shared" si="8"/>
        <v>0</v>
      </c>
      <c r="M77" s="94">
        <f t="shared" si="8"/>
        <v>121997210</v>
      </c>
      <c r="N77" s="94">
        <v>187347142</v>
      </c>
      <c r="O77" s="94"/>
      <c r="P77" s="94"/>
      <c r="Q77" s="94"/>
      <c r="R77" s="94"/>
      <c r="S77" s="94">
        <v>187347142</v>
      </c>
      <c r="T77" s="29">
        <f>+S77/N77*100</f>
        <v>100</v>
      </c>
      <c r="U77" s="30"/>
      <c r="V77" s="8"/>
    </row>
    <row r="78" spans="1:22" ht="27.75" customHeight="1">
      <c r="A78" s="1"/>
      <c r="B78" s="90"/>
      <c r="C78" s="90"/>
      <c r="D78" s="23"/>
      <c r="E78" s="24"/>
      <c r="F78" s="90"/>
      <c r="G78" s="25"/>
      <c r="H78" s="26" t="s">
        <v>69</v>
      </c>
      <c r="I78" s="27"/>
      <c r="J78" s="91">
        <f>+J77/J75*100</f>
        <v>98.6301934222987</v>
      </c>
      <c r="K78" s="91">
        <f>+K77/K75*100</f>
        <v>59.09924842647397</v>
      </c>
      <c r="L78" s="91"/>
      <c r="M78" s="91">
        <f>+M77/M75*100</f>
        <v>247.63984694208338</v>
      </c>
      <c r="N78" s="91">
        <f>+N77/N75*100</f>
        <v>157.23188139498086</v>
      </c>
      <c r="O78" s="28"/>
      <c r="P78" s="28"/>
      <c r="Q78" s="28"/>
      <c r="R78" s="28"/>
      <c r="S78" s="91">
        <f>+S77/S75*100</f>
        <v>157.23188139498086</v>
      </c>
      <c r="T78" s="29"/>
      <c r="U78" s="30"/>
      <c r="V78" s="8"/>
    </row>
    <row r="79" spans="1:22" ht="27.75" customHeight="1">
      <c r="A79" s="1"/>
      <c r="B79" s="90"/>
      <c r="C79" s="90"/>
      <c r="D79" s="23"/>
      <c r="E79" s="24"/>
      <c r="F79" s="90"/>
      <c r="G79" s="25"/>
      <c r="H79" s="26" t="s">
        <v>70</v>
      </c>
      <c r="I79" s="27"/>
      <c r="J79" s="91">
        <f>+J77/J76*100</f>
        <v>100.14329801838177</v>
      </c>
      <c r="K79" s="91">
        <f>+K77/K76*100</f>
        <v>61.96902549649613</v>
      </c>
      <c r="L79" s="91"/>
      <c r="M79" s="91">
        <f>+M77/M76*100</f>
        <v>90.80170157051015</v>
      </c>
      <c r="N79" s="91">
        <f>+N77/N76*100</f>
        <v>92.3318197682194</v>
      </c>
      <c r="O79" s="28"/>
      <c r="P79" s="28"/>
      <c r="Q79" s="28"/>
      <c r="R79" s="28"/>
      <c r="S79" s="91">
        <f>+S77/S76*100</f>
        <v>92.3318197682194</v>
      </c>
      <c r="T79" s="29"/>
      <c r="U79" s="30"/>
      <c r="V79" s="8"/>
    </row>
    <row r="80" spans="1:22" ht="27.75" customHeight="1">
      <c r="A80" s="1"/>
      <c r="B80" s="90"/>
      <c r="C80" s="90"/>
      <c r="D80" s="23"/>
      <c r="E80" s="24"/>
      <c r="F80" s="90"/>
      <c r="G80" s="25"/>
      <c r="H80" s="26"/>
      <c r="I80" s="27"/>
      <c r="J80" s="91"/>
      <c r="K80" s="91"/>
      <c r="L80" s="91"/>
      <c r="M80" s="91"/>
      <c r="N80" s="91"/>
      <c r="O80" s="28"/>
      <c r="P80" s="28"/>
      <c r="Q80" s="28"/>
      <c r="R80" s="28"/>
      <c r="S80" s="91"/>
      <c r="T80" s="29"/>
      <c r="U80" s="30"/>
      <c r="V80" s="8"/>
    </row>
    <row r="81" spans="1:22" ht="27.75" customHeight="1">
      <c r="A81" s="1"/>
      <c r="B81" s="90"/>
      <c r="C81" s="90"/>
      <c r="D81" s="23"/>
      <c r="E81" s="24"/>
      <c r="F81" s="90" t="s">
        <v>49</v>
      </c>
      <c r="G81" s="25"/>
      <c r="H81" s="26" t="s">
        <v>50</v>
      </c>
      <c r="I81" s="27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9"/>
      <c r="U81" s="30"/>
      <c r="V81" s="8"/>
    </row>
    <row r="82" spans="1:22" ht="27.75" customHeight="1">
      <c r="A82" s="1"/>
      <c r="B82" s="90"/>
      <c r="C82" s="90"/>
      <c r="D82" s="23"/>
      <c r="E82" s="24"/>
      <c r="F82" s="90"/>
      <c r="G82" s="25"/>
      <c r="H82" s="26" t="s">
        <v>67</v>
      </c>
      <c r="I82" s="27"/>
      <c r="J82" s="94">
        <v>60827785</v>
      </c>
      <c r="K82" s="94">
        <v>9061655</v>
      </c>
      <c r="L82" s="94"/>
      <c r="M82" s="94">
        <v>49263966</v>
      </c>
      <c r="N82" s="94">
        <f>SUM(J82:M82)</f>
        <v>119153406</v>
      </c>
      <c r="O82" s="94"/>
      <c r="P82" s="94"/>
      <c r="Q82" s="94"/>
      <c r="R82" s="94"/>
      <c r="S82" s="94">
        <f>+N82+R82</f>
        <v>119153406</v>
      </c>
      <c r="T82" s="29">
        <f>+S82/N82*100</f>
        <v>100</v>
      </c>
      <c r="U82" s="30"/>
      <c r="V82" s="8"/>
    </row>
    <row r="83" spans="1:22" ht="27.75" customHeight="1">
      <c r="A83" s="1"/>
      <c r="B83" s="90"/>
      <c r="C83" s="90"/>
      <c r="D83" s="23"/>
      <c r="E83" s="24"/>
      <c r="F83" s="90"/>
      <c r="G83" s="25"/>
      <c r="H83" s="26" t="s">
        <v>33</v>
      </c>
      <c r="I83" s="27"/>
      <c r="J83" s="94">
        <v>59908714</v>
      </c>
      <c r="K83" s="94">
        <v>8642011</v>
      </c>
      <c r="L83" s="94"/>
      <c r="M83" s="94">
        <v>134355643</v>
      </c>
      <c r="N83" s="94">
        <f>SUM(J83:M83)</f>
        <v>202906368</v>
      </c>
      <c r="O83" s="94"/>
      <c r="P83" s="94"/>
      <c r="Q83" s="94"/>
      <c r="R83" s="94"/>
      <c r="S83" s="94">
        <f>+N83+R83</f>
        <v>202906368</v>
      </c>
      <c r="T83" s="29">
        <f>+S83/N83*100</f>
        <v>100</v>
      </c>
      <c r="U83" s="30"/>
      <c r="V83" s="8"/>
    </row>
    <row r="84" spans="1:22" ht="27.75" customHeight="1">
      <c r="A84" s="1"/>
      <c r="B84" s="90"/>
      <c r="C84" s="90"/>
      <c r="D84" s="23"/>
      <c r="E84" s="24"/>
      <c r="F84" s="90"/>
      <c r="G84" s="25"/>
      <c r="H84" s="26" t="s">
        <v>68</v>
      </c>
      <c r="I84" s="27"/>
      <c r="J84" s="94">
        <v>59994562</v>
      </c>
      <c r="K84" s="94">
        <v>5355370</v>
      </c>
      <c r="L84" s="94"/>
      <c r="M84" s="94">
        <v>121997210</v>
      </c>
      <c r="N84" s="94">
        <f>SUM(J84:M84)</f>
        <v>187347142</v>
      </c>
      <c r="O84" s="94"/>
      <c r="P84" s="94"/>
      <c r="Q84" s="94"/>
      <c r="R84" s="94"/>
      <c r="S84" s="94">
        <f>+N84+R84</f>
        <v>187347142</v>
      </c>
      <c r="T84" s="29">
        <f>+S84/N84*100</f>
        <v>100</v>
      </c>
      <c r="U84" s="30"/>
      <c r="V84" s="8"/>
    </row>
    <row r="85" spans="1:22" ht="27.75" customHeight="1">
      <c r="A85" s="1"/>
      <c r="B85" s="96"/>
      <c r="C85" s="96"/>
      <c r="D85" s="95"/>
      <c r="E85" s="24"/>
      <c r="F85" s="90"/>
      <c r="G85" s="25"/>
      <c r="H85" s="26" t="s">
        <v>69</v>
      </c>
      <c r="I85" s="27"/>
      <c r="J85" s="91">
        <f>+J84/J82*100</f>
        <v>98.6301934222987</v>
      </c>
      <c r="K85" s="91">
        <f>+K84/K82*100</f>
        <v>59.09924842647397</v>
      </c>
      <c r="L85" s="91"/>
      <c r="M85" s="91">
        <f>+M84/M82*100</f>
        <v>247.63984694208338</v>
      </c>
      <c r="N85" s="91">
        <f>+N84/N82*100</f>
        <v>157.23188139498086</v>
      </c>
      <c r="O85" s="28"/>
      <c r="P85" s="28"/>
      <c r="Q85" s="28"/>
      <c r="R85" s="28"/>
      <c r="S85" s="91">
        <f>+S84/S82*100</f>
        <v>157.23188139498086</v>
      </c>
      <c r="T85" s="29"/>
      <c r="U85" s="30"/>
      <c r="V85" s="8"/>
    </row>
    <row r="86" spans="1:22" ht="27.75" customHeight="1">
      <c r="A86" s="1"/>
      <c r="B86" s="96"/>
      <c r="C86" s="96"/>
      <c r="D86" s="95"/>
      <c r="E86" s="24"/>
      <c r="F86" s="90"/>
      <c r="G86" s="25"/>
      <c r="H86" s="26" t="s">
        <v>70</v>
      </c>
      <c r="I86" s="27"/>
      <c r="J86" s="91">
        <f>+J84/J83*100</f>
        <v>100.14329801838177</v>
      </c>
      <c r="K86" s="91">
        <f>+K84/K83*100</f>
        <v>61.96902549649613</v>
      </c>
      <c r="L86" s="91"/>
      <c r="M86" s="91">
        <f>+M84/M83*100</f>
        <v>90.80170157051015</v>
      </c>
      <c r="N86" s="91">
        <f>+N84/N83*100</f>
        <v>92.3318197682194</v>
      </c>
      <c r="O86" s="28"/>
      <c r="P86" s="28"/>
      <c r="Q86" s="28"/>
      <c r="R86" s="28"/>
      <c r="S86" s="91">
        <f>+S84/S83*100</f>
        <v>92.3318197682194</v>
      </c>
      <c r="T86" s="29"/>
      <c r="U86" s="30"/>
      <c r="V86" s="8"/>
    </row>
    <row r="87" spans="1:22" ht="27.75" customHeight="1">
      <c r="A87" s="1"/>
      <c r="B87" s="96"/>
      <c r="C87" s="96"/>
      <c r="D87" s="95"/>
      <c r="E87" s="24"/>
      <c r="F87" s="90"/>
      <c r="G87" s="25"/>
      <c r="H87" s="26"/>
      <c r="I87" s="27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9"/>
      <c r="U87" s="30"/>
      <c r="V87" s="8"/>
    </row>
    <row r="88" spans="1:22" ht="27.75" customHeight="1">
      <c r="A88" s="1"/>
      <c r="B88" s="97"/>
      <c r="C88" s="97"/>
      <c r="E88" s="24">
        <v>101</v>
      </c>
      <c r="F88" s="90"/>
      <c r="G88" s="25"/>
      <c r="H88" s="26" t="s">
        <v>51</v>
      </c>
      <c r="I88" s="27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9"/>
      <c r="U88" s="30"/>
      <c r="V88" s="8"/>
    </row>
    <row r="89" spans="1:22" ht="27.75" customHeight="1">
      <c r="A89" s="1"/>
      <c r="B89" s="96"/>
      <c r="C89" s="96"/>
      <c r="D89" s="95"/>
      <c r="E89" s="24"/>
      <c r="F89" s="90"/>
      <c r="G89" s="25"/>
      <c r="H89" s="26" t="s">
        <v>67</v>
      </c>
      <c r="I89" s="27"/>
      <c r="J89" s="94">
        <f>+J96+J103+J111</f>
        <v>358821374</v>
      </c>
      <c r="K89" s="94">
        <f>+K96+K103+K111</f>
        <v>305455209</v>
      </c>
      <c r="L89" s="94">
        <f>+L96+L103+L111</f>
        <v>0</v>
      </c>
      <c r="M89" s="94">
        <f>+M96+M103+M111</f>
        <v>183941612</v>
      </c>
      <c r="N89" s="94">
        <f>+N96+N103+N111</f>
        <v>848218195</v>
      </c>
      <c r="O89" s="94"/>
      <c r="P89" s="94"/>
      <c r="Q89" s="94"/>
      <c r="R89" s="94">
        <v>0</v>
      </c>
      <c r="S89" s="94">
        <f>+S96+S103+S111</f>
        <v>848218195</v>
      </c>
      <c r="T89" s="29">
        <f>+S89/N89*100</f>
        <v>100</v>
      </c>
      <c r="U89" s="30"/>
      <c r="V89" s="8"/>
    </row>
    <row r="90" spans="1:22" ht="27.75" customHeight="1">
      <c r="A90" s="1"/>
      <c r="B90" s="96"/>
      <c r="C90" s="96"/>
      <c r="D90" s="95"/>
      <c r="E90" s="24"/>
      <c r="F90" s="90"/>
      <c r="G90" s="25"/>
      <c r="H90" s="26" t="s">
        <v>33</v>
      </c>
      <c r="I90" s="27"/>
      <c r="J90" s="94">
        <f aca="true" t="shared" si="9" ref="J90:N91">+J97+J104+J112</f>
        <v>340704488</v>
      </c>
      <c r="K90" s="94">
        <f t="shared" si="9"/>
        <v>293776144</v>
      </c>
      <c r="L90" s="94">
        <f t="shared" si="9"/>
        <v>0</v>
      </c>
      <c r="M90" s="94">
        <f t="shared" si="9"/>
        <v>504642301</v>
      </c>
      <c r="N90" s="94">
        <f t="shared" si="9"/>
        <v>1139122933</v>
      </c>
      <c r="O90" s="94"/>
      <c r="P90" s="94"/>
      <c r="Q90" s="94"/>
      <c r="R90" s="94">
        <v>0</v>
      </c>
      <c r="S90" s="94">
        <f>+S97+S104+S112</f>
        <v>1139122933</v>
      </c>
      <c r="T90" s="29">
        <f>+S90/N90*100</f>
        <v>100</v>
      </c>
      <c r="U90" s="30"/>
      <c r="V90" s="8"/>
    </row>
    <row r="91" spans="1:22" ht="27.75" customHeight="1">
      <c r="A91" s="1"/>
      <c r="B91" s="90"/>
      <c r="C91" s="90"/>
      <c r="D91" s="23"/>
      <c r="E91" s="24"/>
      <c r="F91" s="90"/>
      <c r="G91" s="25"/>
      <c r="H91" s="26" t="s">
        <v>68</v>
      </c>
      <c r="I91" s="27"/>
      <c r="J91" s="94">
        <f t="shared" si="9"/>
        <v>320203956</v>
      </c>
      <c r="K91" s="94">
        <f t="shared" si="9"/>
        <v>164356956</v>
      </c>
      <c r="L91" s="94">
        <f t="shared" si="9"/>
        <v>0</v>
      </c>
      <c r="M91" s="94">
        <f t="shared" si="9"/>
        <v>214107404</v>
      </c>
      <c r="N91" s="94">
        <f t="shared" si="9"/>
        <v>698668316</v>
      </c>
      <c r="O91" s="94"/>
      <c r="P91" s="94"/>
      <c r="Q91" s="94"/>
      <c r="R91" s="94">
        <v>0</v>
      </c>
      <c r="S91" s="94">
        <f>+S98+S105+S113</f>
        <v>698668316</v>
      </c>
      <c r="T91" s="29">
        <f>+S91/N91*100</f>
        <v>100</v>
      </c>
      <c r="U91" s="30"/>
      <c r="V91" s="8"/>
    </row>
    <row r="92" spans="1:22" ht="27.75" customHeight="1">
      <c r="A92" s="1"/>
      <c r="B92" s="90"/>
      <c r="C92" s="90"/>
      <c r="D92" s="23"/>
      <c r="E92" s="24"/>
      <c r="F92" s="90"/>
      <c r="G92" s="25"/>
      <c r="H92" s="26" t="s">
        <v>69</v>
      </c>
      <c r="I92" s="27"/>
      <c r="J92" s="91">
        <f>+J91/J89*100</f>
        <v>89.23770410622195</v>
      </c>
      <c r="K92" s="91">
        <f>+K91/K89*100</f>
        <v>53.80721989913748</v>
      </c>
      <c r="L92" s="91"/>
      <c r="M92" s="91">
        <f>+M91/M89*100</f>
        <v>116.39965621264643</v>
      </c>
      <c r="N92" s="91">
        <f>+N91/N89*100</f>
        <v>82.36893762930893</v>
      </c>
      <c r="O92" s="28"/>
      <c r="P92" s="28"/>
      <c r="Q92" s="28"/>
      <c r="R92" s="28"/>
      <c r="S92" s="91">
        <f>+S91/S89*100</f>
        <v>82.36893762930893</v>
      </c>
      <c r="T92" s="29"/>
      <c r="U92" s="30"/>
      <c r="V92" s="8"/>
    </row>
    <row r="93" spans="1:22" ht="27.75" customHeight="1">
      <c r="A93" s="1"/>
      <c r="B93" s="90"/>
      <c r="C93" s="90"/>
      <c r="D93" s="23"/>
      <c r="E93" s="24"/>
      <c r="F93" s="90"/>
      <c r="G93" s="25"/>
      <c r="H93" s="26" t="s">
        <v>70</v>
      </c>
      <c r="I93" s="27"/>
      <c r="J93" s="91">
        <f>+J91/J90*100</f>
        <v>93.98289933885462</v>
      </c>
      <c r="K93" s="91">
        <f>+K91/K90*100</f>
        <v>55.9463248996828</v>
      </c>
      <c r="L93" s="91"/>
      <c r="M93" s="91">
        <f>+M91/M90*100</f>
        <v>42.42755781188466</v>
      </c>
      <c r="N93" s="91">
        <f>+N91/N90*100</f>
        <v>61.33388203852446</v>
      </c>
      <c r="O93" s="28"/>
      <c r="P93" s="28"/>
      <c r="Q93" s="28"/>
      <c r="R93" s="28"/>
      <c r="S93" s="91">
        <f>+S91/S90*100</f>
        <v>61.33388203852446</v>
      </c>
      <c r="T93" s="29"/>
      <c r="U93" s="30"/>
      <c r="V93" s="8"/>
    </row>
    <row r="94" spans="1:22" ht="27.75" customHeight="1">
      <c r="A94" s="1"/>
      <c r="B94" s="90"/>
      <c r="C94" s="90"/>
      <c r="D94" s="23"/>
      <c r="E94" s="24"/>
      <c r="F94" s="90"/>
      <c r="G94" s="25"/>
      <c r="H94" s="26"/>
      <c r="I94" s="27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9"/>
      <c r="U94" s="30"/>
      <c r="V94" s="8"/>
    </row>
    <row r="95" spans="1:22" ht="27.75" customHeight="1">
      <c r="A95" s="1"/>
      <c r="B95" s="90"/>
      <c r="C95" s="90"/>
      <c r="D95" s="23"/>
      <c r="E95" s="24"/>
      <c r="F95" s="90" t="s">
        <v>52</v>
      </c>
      <c r="G95" s="25"/>
      <c r="H95" s="26" t="s">
        <v>53</v>
      </c>
      <c r="I95" s="27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9"/>
      <c r="U95" s="30"/>
      <c r="V95" s="8"/>
    </row>
    <row r="96" spans="1:22" ht="27.75" customHeight="1">
      <c r="A96" s="1"/>
      <c r="B96" s="90"/>
      <c r="C96" s="90"/>
      <c r="D96" s="23"/>
      <c r="E96" s="24"/>
      <c r="F96" s="90"/>
      <c r="G96" s="25"/>
      <c r="H96" s="26" t="s">
        <v>67</v>
      </c>
      <c r="I96" s="27"/>
      <c r="J96" s="94">
        <v>277226180</v>
      </c>
      <c r="K96" s="94">
        <v>247082337</v>
      </c>
      <c r="L96" s="94"/>
      <c r="M96" s="94">
        <v>155809464</v>
      </c>
      <c r="N96" s="94">
        <f>SUM(J96:M96)</f>
        <v>680117981</v>
      </c>
      <c r="O96" s="94"/>
      <c r="P96" s="94"/>
      <c r="Q96" s="94"/>
      <c r="R96" s="94">
        <v>0</v>
      </c>
      <c r="S96" s="94">
        <f>+N96+R96</f>
        <v>680117981</v>
      </c>
      <c r="T96" s="29">
        <f>+S96/N96*100</f>
        <v>100</v>
      </c>
      <c r="U96" s="30"/>
      <c r="V96" s="8"/>
    </row>
    <row r="97" spans="1:22" ht="27.75" customHeight="1">
      <c r="A97" s="1"/>
      <c r="B97" s="90"/>
      <c r="C97" s="90"/>
      <c r="D97" s="23"/>
      <c r="E97" s="24"/>
      <c r="F97" s="90"/>
      <c r="G97" s="25"/>
      <c r="H97" s="26" t="s">
        <v>33</v>
      </c>
      <c r="I97" s="27"/>
      <c r="J97" s="94">
        <v>268697259</v>
      </c>
      <c r="K97" s="94">
        <v>235530173</v>
      </c>
      <c r="L97" s="94"/>
      <c r="M97" s="94">
        <v>426826491</v>
      </c>
      <c r="N97" s="94">
        <f>SUM(J97:M97)</f>
        <v>931053923</v>
      </c>
      <c r="O97" s="94"/>
      <c r="P97" s="94"/>
      <c r="Q97" s="94"/>
      <c r="R97" s="94">
        <v>0</v>
      </c>
      <c r="S97" s="94">
        <f>+N97+R97</f>
        <v>931053923</v>
      </c>
      <c r="T97" s="29">
        <f>+S97/N97*100</f>
        <v>100</v>
      </c>
      <c r="U97" s="30"/>
      <c r="V97" s="8"/>
    </row>
    <row r="98" spans="1:22" ht="27.75" customHeight="1">
      <c r="A98" s="1"/>
      <c r="B98" s="90"/>
      <c r="C98" s="90"/>
      <c r="D98" s="23"/>
      <c r="E98" s="24"/>
      <c r="F98" s="90"/>
      <c r="G98" s="25"/>
      <c r="H98" s="26" t="s">
        <v>68</v>
      </c>
      <c r="I98" s="27"/>
      <c r="J98" s="94">
        <v>252886648</v>
      </c>
      <c r="K98" s="94">
        <v>136233635</v>
      </c>
      <c r="L98" s="94"/>
      <c r="M98" s="94">
        <v>179203119</v>
      </c>
      <c r="N98" s="94">
        <f>SUM(J98:M98)</f>
        <v>568323402</v>
      </c>
      <c r="O98" s="94"/>
      <c r="P98" s="94"/>
      <c r="Q98" s="94"/>
      <c r="R98" s="94">
        <v>0</v>
      </c>
      <c r="S98" s="94">
        <f>+N98+R98</f>
        <v>568323402</v>
      </c>
      <c r="T98" s="29">
        <f>+S98/N98*100</f>
        <v>100</v>
      </c>
      <c r="U98" s="30"/>
      <c r="V98" s="8"/>
    </row>
    <row r="99" spans="1:22" ht="27.75" customHeight="1">
      <c r="A99" s="1"/>
      <c r="B99" s="90"/>
      <c r="C99" s="90"/>
      <c r="D99" s="23"/>
      <c r="E99" s="24"/>
      <c r="F99" s="90"/>
      <c r="G99" s="25"/>
      <c r="H99" s="26" t="s">
        <v>69</v>
      </c>
      <c r="I99" s="27"/>
      <c r="J99" s="91">
        <f>+J98/J96*100</f>
        <v>91.22033424116005</v>
      </c>
      <c r="K99" s="91">
        <f>+K98/K96*100</f>
        <v>55.13693801592948</v>
      </c>
      <c r="L99" s="91"/>
      <c r="M99" s="91">
        <f>+M98/M96*100</f>
        <v>115.01427089178613</v>
      </c>
      <c r="N99" s="91">
        <f>+N98/N96*100</f>
        <v>83.56247267045863</v>
      </c>
      <c r="O99" s="28"/>
      <c r="P99" s="28"/>
      <c r="Q99" s="28"/>
      <c r="R99" s="28"/>
      <c r="S99" s="91">
        <f>+S98/S96*100</f>
        <v>83.56247267045863</v>
      </c>
      <c r="T99" s="29"/>
      <c r="U99" s="30"/>
      <c r="V99" s="8"/>
    </row>
    <row r="100" spans="1:22" ht="27.75" customHeight="1">
      <c r="A100" s="1"/>
      <c r="B100" s="90"/>
      <c r="C100" s="90"/>
      <c r="D100" s="23"/>
      <c r="E100" s="24"/>
      <c r="F100" s="90"/>
      <c r="G100" s="25"/>
      <c r="H100" s="26" t="s">
        <v>70</v>
      </c>
      <c r="I100" s="27"/>
      <c r="J100" s="91">
        <f>+J98/J97*100</f>
        <v>94.11582721057829</v>
      </c>
      <c r="K100" s="91">
        <f>+K98/K97*100</f>
        <v>57.84126647756507</v>
      </c>
      <c r="L100" s="91"/>
      <c r="M100" s="91">
        <f>+M98/M97*100</f>
        <v>41.985003925166396</v>
      </c>
      <c r="N100" s="91">
        <f>+N98/N97*100</f>
        <v>61.0408686286154</v>
      </c>
      <c r="O100" s="28"/>
      <c r="P100" s="28"/>
      <c r="Q100" s="28"/>
      <c r="R100" s="28"/>
      <c r="S100" s="91">
        <f>+S98/S97*100</f>
        <v>61.0408686286154</v>
      </c>
      <c r="T100" s="29"/>
      <c r="U100" s="30"/>
      <c r="V100" s="8"/>
    </row>
    <row r="101" spans="1:22" ht="27.75" customHeight="1">
      <c r="A101" s="1"/>
      <c r="B101" s="90"/>
      <c r="C101" s="90"/>
      <c r="D101" s="23"/>
      <c r="E101" s="24"/>
      <c r="F101" s="90"/>
      <c r="G101" s="25"/>
      <c r="H101" s="26"/>
      <c r="I101" s="27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9"/>
      <c r="U101" s="30"/>
      <c r="V101" s="8"/>
    </row>
    <row r="102" spans="1:22" ht="27.75" customHeight="1">
      <c r="A102" s="1"/>
      <c r="B102" s="90"/>
      <c r="C102" s="90"/>
      <c r="D102" s="23"/>
      <c r="E102" s="24"/>
      <c r="F102" s="90" t="s">
        <v>54</v>
      </c>
      <c r="G102" s="25"/>
      <c r="H102" s="26" t="s">
        <v>55</v>
      </c>
      <c r="I102" s="27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9"/>
      <c r="U102" s="30"/>
      <c r="V102" s="8"/>
    </row>
    <row r="103" spans="1:22" ht="27.75" customHeight="1">
      <c r="A103" s="1"/>
      <c r="B103" s="90"/>
      <c r="C103" s="90"/>
      <c r="D103" s="23"/>
      <c r="E103" s="24"/>
      <c r="F103" s="90"/>
      <c r="G103" s="25"/>
      <c r="H103" s="26" t="s">
        <v>67</v>
      </c>
      <c r="I103" s="27"/>
      <c r="J103" s="94">
        <v>81595194</v>
      </c>
      <c r="K103" s="94">
        <v>58372872</v>
      </c>
      <c r="L103" s="94"/>
      <c r="M103" s="94">
        <v>28132148</v>
      </c>
      <c r="N103" s="94">
        <f>SUM(J103:M103)</f>
        <v>168100214</v>
      </c>
      <c r="O103" s="94"/>
      <c r="P103" s="94"/>
      <c r="Q103" s="94"/>
      <c r="R103" s="94">
        <v>0</v>
      </c>
      <c r="S103" s="94">
        <f>+N103+R103</f>
        <v>168100214</v>
      </c>
      <c r="T103" s="29">
        <f>+S103/N103*100</f>
        <v>100</v>
      </c>
      <c r="U103" s="30"/>
      <c r="V103" s="8"/>
    </row>
    <row r="104" spans="1:22" ht="27.75" customHeight="1">
      <c r="A104" s="1"/>
      <c r="B104" s="90"/>
      <c r="C104" s="90"/>
      <c r="D104" s="23"/>
      <c r="E104" s="24"/>
      <c r="F104" s="90"/>
      <c r="G104" s="25"/>
      <c r="H104" s="26" t="s">
        <v>33</v>
      </c>
      <c r="I104" s="27"/>
      <c r="J104" s="94">
        <v>72007229</v>
      </c>
      <c r="K104" s="94">
        <v>58245971</v>
      </c>
      <c r="L104" s="94"/>
      <c r="M104" s="94">
        <v>77685810</v>
      </c>
      <c r="N104" s="94">
        <f>SUM(J104:M104)</f>
        <v>207939010</v>
      </c>
      <c r="O104" s="94"/>
      <c r="P104" s="94"/>
      <c r="Q104" s="94"/>
      <c r="R104" s="94">
        <v>0</v>
      </c>
      <c r="S104" s="94">
        <f>+N104+R104</f>
        <v>207939010</v>
      </c>
      <c r="T104" s="29">
        <f>+S104/N104*100</f>
        <v>100</v>
      </c>
      <c r="U104" s="30"/>
      <c r="V104" s="8"/>
    </row>
    <row r="105" spans="1:22" ht="27.75" customHeight="1">
      <c r="A105" s="1"/>
      <c r="B105" s="90"/>
      <c r="C105" s="90"/>
      <c r="D105" s="23"/>
      <c r="E105" s="24"/>
      <c r="F105" s="90"/>
      <c r="G105" s="25"/>
      <c r="H105" s="26" t="s">
        <v>68</v>
      </c>
      <c r="I105" s="27"/>
      <c r="J105" s="94">
        <v>67317308</v>
      </c>
      <c r="K105" s="94">
        <v>28123321</v>
      </c>
      <c r="L105" s="94"/>
      <c r="M105" s="94">
        <v>34781256</v>
      </c>
      <c r="N105" s="94">
        <f>SUM(J105:M105)</f>
        <v>130221885</v>
      </c>
      <c r="O105" s="94"/>
      <c r="P105" s="94"/>
      <c r="Q105" s="94"/>
      <c r="R105" s="94"/>
      <c r="S105" s="94">
        <f>+N105+R105</f>
        <v>130221885</v>
      </c>
      <c r="T105" s="29">
        <f>+S105/N105*100</f>
        <v>100</v>
      </c>
      <c r="U105" s="30"/>
      <c r="V105" s="8"/>
    </row>
    <row r="106" spans="1:22" ht="27.75" customHeight="1">
      <c r="A106" s="1"/>
      <c r="B106" s="90"/>
      <c r="C106" s="90"/>
      <c r="D106" s="23"/>
      <c r="E106" s="24"/>
      <c r="F106" s="90"/>
      <c r="G106" s="25"/>
      <c r="H106" s="26" t="s">
        <v>69</v>
      </c>
      <c r="I106" s="27"/>
      <c r="J106" s="91">
        <f>+J105/J103*100</f>
        <v>82.5015600796292</v>
      </c>
      <c r="K106" s="91">
        <f>+K105/K103*100</f>
        <v>48.17875159543289</v>
      </c>
      <c r="L106" s="91"/>
      <c r="M106" s="91">
        <f>+M105/M103*100</f>
        <v>123.63526595978381</v>
      </c>
      <c r="N106" s="91">
        <f>+N105/N103*100</f>
        <v>77.46681690720513</v>
      </c>
      <c r="O106" s="28"/>
      <c r="P106" s="28"/>
      <c r="Q106" s="28"/>
      <c r="R106" s="28"/>
      <c r="S106" s="91">
        <f>+S105/S103*100</f>
        <v>77.46681690720513</v>
      </c>
      <c r="T106" s="29"/>
      <c r="U106" s="30"/>
      <c r="V106" s="8"/>
    </row>
    <row r="107" spans="1:22" ht="27.75" customHeight="1">
      <c r="A107" s="1"/>
      <c r="B107" s="90"/>
      <c r="C107" s="90"/>
      <c r="D107" s="23"/>
      <c r="E107" s="24"/>
      <c r="F107" s="90"/>
      <c r="G107" s="25"/>
      <c r="H107" s="26" t="s">
        <v>70</v>
      </c>
      <c r="I107" s="27"/>
      <c r="J107" s="91">
        <f>+J105/J104*100</f>
        <v>93.48687476919852</v>
      </c>
      <c r="K107" s="91">
        <f>+K105/K104*100</f>
        <v>48.283719057580825</v>
      </c>
      <c r="L107" s="91"/>
      <c r="M107" s="91">
        <f>+M105/M104*100</f>
        <v>44.77169768841954</v>
      </c>
      <c r="N107" s="91">
        <f>+N105/N104*100</f>
        <v>62.62503846680813</v>
      </c>
      <c r="O107" s="28"/>
      <c r="P107" s="28"/>
      <c r="Q107" s="28"/>
      <c r="R107" s="28"/>
      <c r="S107" s="91">
        <f>+S105/S104*100</f>
        <v>62.62503846680813</v>
      </c>
      <c r="T107" s="29"/>
      <c r="U107" s="30"/>
      <c r="V107" s="8"/>
    </row>
    <row r="108" spans="1:22" ht="27.75" customHeight="1">
      <c r="A108" s="1"/>
      <c r="B108" s="90"/>
      <c r="C108" s="90"/>
      <c r="D108" s="23"/>
      <c r="E108" s="24"/>
      <c r="F108" s="90"/>
      <c r="G108" s="25"/>
      <c r="H108" s="26"/>
      <c r="I108" s="27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9"/>
      <c r="U108" s="30"/>
      <c r="V108" s="8"/>
    </row>
    <row r="109" spans="1:22" ht="27.75" customHeight="1">
      <c r="A109" s="1"/>
      <c r="B109" s="90"/>
      <c r="C109" s="90"/>
      <c r="D109" s="23"/>
      <c r="E109" s="24"/>
      <c r="F109" s="90" t="s">
        <v>56</v>
      </c>
      <c r="G109" s="25"/>
      <c r="H109" s="26" t="s">
        <v>57</v>
      </c>
      <c r="I109" s="27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9"/>
      <c r="U109" s="30"/>
      <c r="V109" s="8"/>
    </row>
    <row r="110" spans="1:22" ht="27.75" customHeight="1">
      <c r="A110" s="1"/>
      <c r="B110" s="90"/>
      <c r="C110" s="90"/>
      <c r="D110" s="23"/>
      <c r="E110" s="24"/>
      <c r="F110" s="90"/>
      <c r="G110" s="25"/>
      <c r="H110" s="26" t="s">
        <v>58</v>
      </c>
      <c r="I110" s="27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9"/>
      <c r="U110" s="30"/>
      <c r="V110" s="8"/>
    </row>
    <row r="111" spans="1:22" ht="27.75" customHeight="1">
      <c r="A111" s="1"/>
      <c r="B111" s="90"/>
      <c r="C111" s="90"/>
      <c r="D111" s="23"/>
      <c r="E111" s="24"/>
      <c r="F111" s="90"/>
      <c r="G111" s="25"/>
      <c r="H111" s="26" t="s">
        <v>67</v>
      </c>
      <c r="I111" s="27"/>
      <c r="J111" s="28"/>
      <c r="K111" s="28"/>
      <c r="L111" s="28"/>
      <c r="M111" s="28"/>
      <c r="N111" s="94">
        <f>SUM(J111:M111)</f>
        <v>0</v>
      </c>
      <c r="O111" s="28"/>
      <c r="P111" s="28"/>
      <c r="Q111" s="28"/>
      <c r="R111" s="28"/>
      <c r="S111" s="94">
        <f>+N111+R111</f>
        <v>0</v>
      </c>
      <c r="T111" s="29"/>
      <c r="U111" s="30"/>
      <c r="V111" s="8"/>
    </row>
    <row r="112" spans="1:22" ht="27.75" customHeight="1">
      <c r="A112" s="1"/>
      <c r="B112" s="90"/>
      <c r="C112" s="90"/>
      <c r="D112" s="23"/>
      <c r="E112" s="24"/>
      <c r="F112" s="90"/>
      <c r="G112" s="25"/>
      <c r="H112" s="26" t="s">
        <v>33</v>
      </c>
      <c r="I112" s="27"/>
      <c r="J112" s="28"/>
      <c r="K112" s="28"/>
      <c r="L112" s="28"/>
      <c r="M112" s="94">
        <v>130000</v>
      </c>
      <c r="N112" s="94">
        <f>SUM(J112:M112)</f>
        <v>130000</v>
      </c>
      <c r="O112" s="94"/>
      <c r="P112" s="94"/>
      <c r="Q112" s="94"/>
      <c r="R112" s="94"/>
      <c r="S112" s="94">
        <f>+N112+R112</f>
        <v>130000</v>
      </c>
      <c r="T112" s="29">
        <f>+S112/N112*100</f>
        <v>100</v>
      </c>
      <c r="U112" s="30"/>
      <c r="V112" s="8"/>
    </row>
    <row r="113" spans="1:22" ht="27.75" customHeight="1">
      <c r="A113" s="1"/>
      <c r="B113" s="90"/>
      <c r="C113" s="90"/>
      <c r="D113" s="23"/>
      <c r="E113" s="24"/>
      <c r="F113" s="90"/>
      <c r="G113" s="25"/>
      <c r="H113" s="26" t="s">
        <v>68</v>
      </c>
      <c r="I113" s="27"/>
      <c r="J113" s="28"/>
      <c r="K113" s="28"/>
      <c r="L113" s="28"/>
      <c r="M113" s="94">
        <v>123029</v>
      </c>
      <c r="N113" s="94">
        <f>SUM(J113:M113)</f>
        <v>123029</v>
      </c>
      <c r="O113" s="94"/>
      <c r="P113" s="94"/>
      <c r="Q113" s="94"/>
      <c r="R113" s="94"/>
      <c r="S113" s="94">
        <f>+N113+R113</f>
        <v>123029</v>
      </c>
      <c r="T113" s="29">
        <f>+S113/N113*100</f>
        <v>100</v>
      </c>
      <c r="U113" s="30"/>
      <c r="V113" s="8"/>
    </row>
    <row r="114" spans="1:22" ht="27.75" customHeight="1">
      <c r="A114" s="1"/>
      <c r="B114" s="90"/>
      <c r="C114" s="90"/>
      <c r="D114" s="23"/>
      <c r="E114" s="24"/>
      <c r="F114" s="90"/>
      <c r="G114" s="25"/>
      <c r="H114" s="26" t="s">
        <v>69</v>
      </c>
      <c r="I114" s="27"/>
      <c r="J114" s="28"/>
      <c r="K114" s="28"/>
      <c r="L114" s="28"/>
      <c r="M114" s="28">
        <v>0</v>
      </c>
      <c r="N114" s="28">
        <v>0</v>
      </c>
      <c r="O114" s="28"/>
      <c r="P114" s="28"/>
      <c r="Q114" s="28"/>
      <c r="R114" s="28"/>
      <c r="S114" s="91"/>
      <c r="T114" s="29"/>
      <c r="U114" s="30"/>
      <c r="V114" s="8"/>
    </row>
    <row r="115" spans="1:22" ht="27.75" customHeight="1">
      <c r="A115" s="1"/>
      <c r="B115" s="90"/>
      <c r="C115" s="90"/>
      <c r="D115" s="23"/>
      <c r="E115" s="24"/>
      <c r="F115" s="90"/>
      <c r="G115" s="25"/>
      <c r="H115" s="26" t="s">
        <v>70</v>
      </c>
      <c r="I115" s="27"/>
      <c r="J115" s="28"/>
      <c r="K115" s="28"/>
      <c r="L115" s="28"/>
      <c r="M115" s="91">
        <f>+M113/M112*100</f>
        <v>94.6376923076923</v>
      </c>
      <c r="N115" s="91">
        <f>+N113/N112*100</f>
        <v>94.6376923076923</v>
      </c>
      <c r="O115" s="28"/>
      <c r="P115" s="28"/>
      <c r="Q115" s="28"/>
      <c r="R115" s="28"/>
      <c r="S115" s="91">
        <f>+S113/S112*100</f>
        <v>94.6376923076923</v>
      </c>
      <c r="T115" s="29"/>
      <c r="U115" s="30"/>
      <c r="V115" s="8"/>
    </row>
    <row r="116" spans="1:22" ht="27.75" customHeight="1">
      <c r="A116" s="1"/>
      <c r="B116" s="90"/>
      <c r="C116" s="90"/>
      <c r="D116" s="23"/>
      <c r="E116" s="24"/>
      <c r="F116" s="90"/>
      <c r="G116" s="25"/>
      <c r="H116" s="31"/>
      <c r="I116" s="27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9"/>
      <c r="U116" s="30"/>
      <c r="V116" s="8"/>
    </row>
    <row r="117" spans="1:22" ht="27.75" customHeight="1">
      <c r="A117" s="1"/>
      <c r="B117" s="90"/>
      <c r="C117" s="90"/>
      <c r="D117" s="23"/>
      <c r="E117" s="24" t="s">
        <v>59</v>
      </c>
      <c r="F117" s="90"/>
      <c r="G117" s="25"/>
      <c r="H117" s="26" t="s">
        <v>60</v>
      </c>
      <c r="I117" s="27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9"/>
      <c r="U117" s="30"/>
      <c r="V117" s="8"/>
    </row>
    <row r="118" spans="1:22" ht="27.75" customHeight="1">
      <c r="A118" s="1"/>
      <c r="B118" s="90"/>
      <c r="C118" s="90"/>
      <c r="D118" s="23"/>
      <c r="E118" s="24"/>
      <c r="F118" s="90"/>
      <c r="G118" s="25"/>
      <c r="H118" s="26" t="s">
        <v>67</v>
      </c>
      <c r="I118" s="27"/>
      <c r="J118" s="94">
        <f aca="true" t="shared" si="10" ref="J118:K120">+J125+J132</f>
        <v>402675379</v>
      </c>
      <c r="K118" s="94">
        <f t="shared" si="10"/>
        <v>370974702</v>
      </c>
      <c r="L118" s="94"/>
      <c r="M118" s="94">
        <f aca="true" t="shared" si="11" ref="M118:N120">+M125+M132</f>
        <v>172699006</v>
      </c>
      <c r="N118" s="94">
        <f t="shared" si="11"/>
        <v>946349087</v>
      </c>
      <c r="O118" s="94"/>
      <c r="P118" s="94"/>
      <c r="Q118" s="94"/>
      <c r="R118" s="94"/>
      <c r="S118" s="94">
        <f>+S125+S132</f>
        <v>946349087</v>
      </c>
      <c r="T118" s="29">
        <f>+S118/N118*100</f>
        <v>100</v>
      </c>
      <c r="U118" s="30"/>
      <c r="V118" s="8"/>
    </row>
    <row r="119" spans="1:22" ht="27.75" customHeight="1">
      <c r="A119" s="1"/>
      <c r="B119" s="90"/>
      <c r="C119" s="90"/>
      <c r="D119" s="23"/>
      <c r="E119" s="24"/>
      <c r="F119" s="90"/>
      <c r="G119" s="25"/>
      <c r="H119" s="26" t="s">
        <v>33</v>
      </c>
      <c r="I119" s="27"/>
      <c r="J119" s="94">
        <f t="shared" si="10"/>
        <v>389969149</v>
      </c>
      <c r="K119" s="94">
        <f t="shared" si="10"/>
        <v>379003524</v>
      </c>
      <c r="L119" s="94"/>
      <c r="M119" s="94">
        <f t="shared" si="11"/>
        <v>472679936</v>
      </c>
      <c r="N119" s="94">
        <f t="shared" si="11"/>
        <v>1241652609</v>
      </c>
      <c r="O119" s="94"/>
      <c r="P119" s="94"/>
      <c r="Q119" s="94"/>
      <c r="R119" s="94"/>
      <c r="S119" s="94">
        <f>+S126+S133</f>
        <v>1241652609</v>
      </c>
      <c r="T119" s="29">
        <f>+S119/N119*100</f>
        <v>100</v>
      </c>
      <c r="U119" s="30"/>
      <c r="V119" s="8"/>
    </row>
    <row r="120" spans="1:22" ht="27.75" customHeight="1">
      <c r="A120" s="1"/>
      <c r="B120" s="90"/>
      <c r="C120" s="90"/>
      <c r="D120" s="23"/>
      <c r="E120" s="24"/>
      <c r="F120" s="90"/>
      <c r="G120" s="25"/>
      <c r="H120" s="26" t="s">
        <v>68</v>
      </c>
      <c r="I120" s="27"/>
      <c r="J120" s="94">
        <f t="shared" si="10"/>
        <v>374999890</v>
      </c>
      <c r="K120" s="94">
        <f t="shared" si="10"/>
        <v>280859388</v>
      </c>
      <c r="L120" s="94"/>
      <c r="M120" s="94">
        <f t="shared" si="11"/>
        <v>297046447</v>
      </c>
      <c r="N120" s="94">
        <f t="shared" si="11"/>
        <v>952905725</v>
      </c>
      <c r="O120" s="94"/>
      <c r="P120" s="94"/>
      <c r="Q120" s="94"/>
      <c r="R120" s="94"/>
      <c r="S120" s="94">
        <f>+S127+S134</f>
        <v>952905725</v>
      </c>
      <c r="T120" s="29">
        <f>+S120/N120*100</f>
        <v>100</v>
      </c>
      <c r="U120" s="30"/>
      <c r="V120" s="8"/>
    </row>
    <row r="121" spans="1:22" ht="27.75" customHeight="1">
      <c r="A121" s="1"/>
      <c r="B121" s="90"/>
      <c r="C121" s="90"/>
      <c r="D121" s="23"/>
      <c r="E121" s="24"/>
      <c r="F121" s="90"/>
      <c r="G121" s="25"/>
      <c r="H121" s="26" t="s">
        <v>69</v>
      </c>
      <c r="I121" s="27"/>
      <c r="J121" s="91">
        <f>+J120/J118*100</f>
        <v>93.127096802211</v>
      </c>
      <c r="K121" s="91">
        <f>+K120/K118*100</f>
        <v>75.70850154628603</v>
      </c>
      <c r="L121" s="91"/>
      <c r="M121" s="91">
        <f>+M120/M118*100</f>
        <v>172.0024068928341</v>
      </c>
      <c r="N121" s="91">
        <f>+N120/N118*100</f>
        <v>100.69283503202662</v>
      </c>
      <c r="O121" s="28"/>
      <c r="P121" s="28"/>
      <c r="Q121" s="28"/>
      <c r="R121" s="28"/>
      <c r="S121" s="91">
        <f>+S120/S118*100</f>
        <v>100.69283503202662</v>
      </c>
      <c r="T121" s="29"/>
      <c r="U121" s="30"/>
      <c r="V121" s="8"/>
    </row>
    <row r="122" spans="1:22" ht="27.75" customHeight="1">
      <c r="A122" s="1"/>
      <c r="B122" s="90"/>
      <c r="C122" s="90"/>
      <c r="D122" s="23"/>
      <c r="E122" s="24"/>
      <c r="F122" s="90"/>
      <c r="G122" s="25"/>
      <c r="H122" s="26" t="s">
        <v>70</v>
      </c>
      <c r="I122" s="27"/>
      <c r="J122" s="91">
        <f>+J120/J119*100</f>
        <v>96.16142481055597</v>
      </c>
      <c r="K122" s="91">
        <f>+K120/K119*100</f>
        <v>74.10469038277333</v>
      </c>
      <c r="L122" s="91"/>
      <c r="M122" s="91">
        <f>+M120/M119*100</f>
        <v>62.843041215948716</v>
      </c>
      <c r="N122" s="91">
        <f>+N120/N119*100</f>
        <v>76.7449541113959</v>
      </c>
      <c r="O122" s="28"/>
      <c r="P122" s="28"/>
      <c r="Q122" s="28"/>
      <c r="R122" s="28"/>
      <c r="S122" s="91">
        <f>+S120/S119*100</f>
        <v>76.7449541113959</v>
      </c>
      <c r="T122" s="29"/>
      <c r="U122" s="30"/>
      <c r="V122" s="8"/>
    </row>
    <row r="123" spans="1:22" ht="27.75" customHeight="1">
      <c r="A123" s="1"/>
      <c r="B123" s="90"/>
      <c r="C123" s="90"/>
      <c r="D123" s="23"/>
      <c r="E123" s="24"/>
      <c r="F123" s="90"/>
      <c r="G123" s="25"/>
      <c r="H123" s="26"/>
      <c r="I123" s="27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9"/>
      <c r="U123" s="30"/>
      <c r="V123" s="8"/>
    </row>
    <row r="124" spans="1:22" ht="27.75" customHeight="1">
      <c r="A124" s="1"/>
      <c r="B124" s="90"/>
      <c r="C124" s="90"/>
      <c r="D124" s="23"/>
      <c r="E124" s="24"/>
      <c r="F124" s="90" t="s">
        <v>61</v>
      </c>
      <c r="G124" s="25"/>
      <c r="H124" s="26" t="s">
        <v>62</v>
      </c>
      <c r="I124" s="27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9"/>
      <c r="U124" s="30"/>
      <c r="V124" s="8"/>
    </row>
    <row r="125" spans="1:22" ht="27.75" customHeight="1">
      <c r="A125" s="1"/>
      <c r="B125" s="90"/>
      <c r="C125" s="90"/>
      <c r="D125" s="23"/>
      <c r="E125" s="24"/>
      <c r="F125" s="90"/>
      <c r="G125" s="25"/>
      <c r="H125" s="26" t="s">
        <v>67</v>
      </c>
      <c r="I125" s="27"/>
      <c r="J125" s="94">
        <v>7650569</v>
      </c>
      <c r="K125" s="94">
        <v>7363572</v>
      </c>
      <c r="L125" s="94"/>
      <c r="M125" s="94"/>
      <c r="N125" s="94">
        <f>SUM(J125:M125)</f>
        <v>15014141</v>
      </c>
      <c r="O125" s="94"/>
      <c r="P125" s="94"/>
      <c r="Q125" s="94"/>
      <c r="R125" s="94">
        <v>0</v>
      </c>
      <c r="S125" s="94">
        <f>+N125+R125</f>
        <v>15014141</v>
      </c>
      <c r="T125" s="29">
        <f>+S125/N125*100</f>
        <v>100</v>
      </c>
      <c r="U125" s="30"/>
      <c r="V125" s="8"/>
    </row>
    <row r="126" spans="1:22" ht="27.75" customHeight="1">
      <c r="A126" s="1"/>
      <c r="B126" s="90"/>
      <c r="C126" s="90"/>
      <c r="D126" s="23"/>
      <c r="E126" s="24"/>
      <c r="F126" s="90"/>
      <c r="G126" s="25"/>
      <c r="H126" s="26" t="s">
        <v>33</v>
      </c>
      <c r="I126" s="27"/>
      <c r="J126" s="94">
        <v>6396768</v>
      </c>
      <c r="K126" s="94">
        <v>6956304</v>
      </c>
      <c r="L126" s="94"/>
      <c r="M126" s="94">
        <v>15245000</v>
      </c>
      <c r="N126" s="94">
        <f>SUM(J126:M126)</f>
        <v>28598072</v>
      </c>
      <c r="O126" s="94"/>
      <c r="P126" s="94"/>
      <c r="Q126" s="94"/>
      <c r="R126" s="94">
        <v>0</v>
      </c>
      <c r="S126" s="94">
        <f>+N126+R126</f>
        <v>28598072</v>
      </c>
      <c r="T126" s="29">
        <f>+S126/N126*100</f>
        <v>100</v>
      </c>
      <c r="U126" s="30"/>
      <c r="V126" s="8"/>
    </row>
    <row r="127" spans="1:22" ht="27.75" customHeight="1">
      <c r="A127" s="1"/>
      <c r="B127" s="90"/>
      <c r="C127" s="90"/>
      <c r="D127" s="23"/>
      <c r="E127" s="24"/>
      <c r="F127" s="90"/>
      <c r="G127" s="25"/>
      <c r="H127" s="26" t="s">
        <v>68</v>
      </c>
      <c r="I127" s="27"/>
      <c r="J127" s="94">
        <v>5728108</v>
      </c>
      <c r="K127" s="94">
        <v>2884323</v>
      </c>
      <c r="L127" s="94"/>
      <c r="M127" s="94">
        <v>278067</v>
      </c>
      <c r="N127" s="94">
        <f>SUM(J127:M127)</f>
        <v>8890498</v>
      </c>
      <c r="O127" s="94"/>
      <c r="P127" s="94"/>
      <c r="Q127" s="94"/>
      <c r="R127" s="94"/>
      <c r="S127" s="94">
        <f>+N127+R127</f>
        <v>8890498</v>
      </c>
      <c r="T127" s="29">
        <f>+S127/N127*100</f>
        <v>100</v>
      </c>
      <c r="U127" s="30"/>
      <c r="V127" s="8"/>
    </row>
    <row r="128" spans="1:22" ht="27.75" customHeight="1">
      <c r="A128" s="1"/>
      <c r="B128" s="90"/>
      <c r="C128" s="90"/>
      <c r="D128" s="23"/>
      <c r="E128" s="24"/>
      <c r="F128" s="90"/>
      <c r="G128" s="25"/>
      <c r="H128" s="26" t="s">
        <v>69</v>
      </c>
      <c r="I128" s="27"/>
      <c r="J128" s="91">
        <f>+J127/J125*100</f>
        <v>74.87165987261862</v>
      </c>
      <c r="K128" s="91">
        <f>+K127/K125*100</f>
        <v>39.17016089473967</v>
      </c>
      <c r="L128" s="91"/>
      <c r="M128" s="91"/>
      <c r="N128" s="91">
        <f>+N127/N125*100</f>
        <v>59.2141635009289</v>
      </c>
      <c r="O128" s="28"/>
      <c r="P128" s="28"/>
      <c r="Q128" s="28"/>
      <c r="R128" s="28"/>
      <c r="S128" s="91">
        <f>+S127/S125*100</f>
        <v>59.2141635009289</v>
      </c>
      <c r="T128" s="29"/>
      <c r="U128" s="30"/>
      <c r="V128" s="8"/>
    </row>
    <row r="129" spans="1:22" ht="27.75" customHeight="1">
      <c r="A129" s="1"/>
      <c r="B129" s="90"/>
      <c r="C129" s="90"/>
      <c r="D129" s="23"/>
      <c r="E129" s="24"/>
      <c r="F129" s="90"/>
      <c r="G129" s="25"/>
      <c r="H129" s="26" t="s">
        <v>70</v>
      </c>
      <c r="I129" s="27"/>
      <c r="J129" s="91">
        <f>+J127/J126*100</f>
        <v>89.54690868888788</v>
      </c>
      <c r="K129" s="91">
        <f>+K127/K126*100</f>
        <v>41.463440930701125</v>
      </c>
      <c r="L129" s="91"/>
      <c r="M129" s="91">
        <f>+M127/M126*100</f>
        <v>1.8239881928501147</v>
      </c>
      <c r="N129" s="91">
        <f>+N127/N126*100</f>
        <v>31.08775304852719</v>
      </c>
      <c r="O129" s="28"/>
      <c r="P129" s="28"/>
      <c r="Q129" s="28"/>
      <c r="R129" s="28"/>
      <c r="S129" s="91">
        <f>+S127/S126*100</f>
        <v>31.08775304852719</v>
      </c>
      <c r="T129" s="29"/>
      <c r="U129" s="30"/>
      <c r="V129" s="8"/>
    </row>
    <row r="130" spans="1:22" ht="27.75" customHeight="1">
      <c r="A130" s="1"/>
      <c r="B130" s="90"/>
      <c r="C130" s="90"/>
      <c r="D130" s="23"/>
      <c r="E130" s="24"/>
      <c r="F130" s="90"/>
      <c r="G130" s="25"/>
      <c r="H130" s="26"/>
      <c r="I130" s="27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9"/>
      <c r="U130" s="30"/>
      <c r="V130" s="8"/>
    </row>
    <row r="131" spans="1:22" ht="27.75" customHeight="1">
      <c r="A131" s="1"/>
      <c r="B131" s="90"/>
      <c r="C131" s="90"/>
      <c r="D131" s="23"/>
      <c r="E131" s="24"/>
      <c r="F131" s="90" t="s">
        <v>63</v>
      </c>
      <c r="G131" s="25"/>
      <c r="H131" s="26" t="s">
        <v>64</v>
      </c>
      <c r="I131" s="27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9"/>
      <c r="U131" s="30"/>
      <c r="V131" s="8"/>
    </row>
    <row r="132" spans="1:22" ht="27.75" customHeight="1">
      <c r="A132" s="1"/>
      <c r="B132" s="90"/>
      <c r="C132" s="90"/>
      <c r="D132" s="23"/>
      <c r="E132" s="24"/>
      <c r="F132" s="90"/>
      <c r="G132" s="25"/>
      <c r="H132" s="26" t="s">
        <v>67</v>
      </c>
      <c r="I132" s="27"/>
      <c r="J132" s="94">
        <v>395024810</v>
      </c>
      <c r="K132" s="94">
        <v>363611130</v>
      </c>
      <c r="L132" s="94"/>
      <c r="M132" s="94">
        <v>172699006</v>
      </c>
      <c r="N132" s="94">
        <f>SUM(J132:M132)</f>
        <v>931334946</v>
      </c>
      <c r="O132" s="94"/>
      <c r="P132" s="94"/>
      <c r="Q132" s="94"/>
      <c r="R132" s="94"/>
      <c r="S132" s="94">
        <f>+N132+R132</f>
        <v>931334946</v>
      </c>
      <c r="T132" s="29">
        <f>+S132/N132*100</f>
        <v>100</v>
      </c>
      <c r="U132" s="30"/>
      <c r="V132" s="8"/>
    </row>
    <row r="133" spans="1:22" ht="27.75" customHeight="1">
      <c r="A133" s="1"/>
      <c r="B133" s="90"/>
      <c r="C133" s="90"/>
      <c r="D133" s="23"/>
      <c r="E133" s="24"/>
      <c r="F133" s="90"/>
      <c r="G133" s="25"/>
      <c r="H133" s="26" t="s">
        <v>33</v>
      </c>
      <c r="I133" s="27"/>
      <c r="J133" s="94">
        <v>383572381</v>
      </c>
      <c r="K133" s="94">
        <v>372047220</v>
      </c>
      <c r="L133" s="94"/>
      <c r="M133" s="94">
        <v>457434936</v>
      </c>
      <c r="N133" s="94">
        <f>SUM(J133:M133)</f>
        <v>1213054537</v>
      </c>
      <c r="O133" s="94"/>
      <c r="P133" s="94"/>
      <c r="Q133" s="94"/>
      <c r="R133" s="94"/>
      <c r="S133" s="94">
        <f>+N133+R133</f>
        <v>1213054537</v>
      </c>
      <c r="T133" s="29">
        <f>+S133/N133*100</f>
        <v>100</v>
      </c>
      <c r="U133" s="30"/>
      <c r="V133" s="8"/>
    </row>
    <row r="134" spans="1:22" ht="27.75" customHeight="1">
      <c r="A134" s="1"/>
      <c r="B134" s="90"/>
      <c r="C134" s="90"/>
      <c r="D134" s="23"/>
      <c r="E134" s="24"/>
      <c r="F134" s="90"/>
      <c r="G134" s="25"/>
      <c r="H134" s="26" t="s">
        <v>68</v>
      </c>
      <c r="I134" s="27"/>
      <c r="J134" s="94">
        <v>369271782</v>
      </c>
      <c r="K134" s="94">
        <v>277975065</v>
      </c>
      <c r="L134" s="94"/>
      <c r="M134" s="94">
        <v>296768380</v>
      </c>
      <c r="N134" s="94">
        <f>SUM(J134:M134)</f>
        <v>944015227</v>
      </c>
      <c r="O134" s="94"/>
      <c r="P134" s="94"/>
      <c r="Q134" s="94"/>
      <c r="R134" s="94"/>
      <c r="S134" s="94">
        <f>+N134+R134</f>
        <v>944015227</v>
      </c>
      <c r="T134" s="29">
        <f>+S134/N134*100</f>
        <v>100</v>
      </c>
      <c r="U134" s="30"/>
      <c r="V134" s="8"/>
    </row>
    <row r="135" spans="1:22" ht="27.75" customHeight="1">
      <c r="A135" s="1"/>
      <c r="B135" s="90"/>
      <c r="C135" s="90"/>
      <c r="D135" s="23"/>
      <c r="E135" s="24"/>
      <c r="F135" s="90"/>
      <c r="G135" s="25"/>
      <c r="H135" s="26" t="s">
        <v>69</v>
      </c>
      <c r="I135" s="27"/>
      <c r="J135" s="91">
        <f>+J134/J132*100</f>
        <v>93.48065555679908</v>
      </c>
      <c r="K135" s="91">
        <f>+K134/K132*100</f>
        <v>76.44844782391561</v>
      </c>
      <c r="L135" s="91"/>
      <c r="M135" s="91">
        <f>+M134/M132*100</f>
        <v>171.84139438532725</v>
      </c>
      <c r="N135" s="91">
        <f>+N134/N132*100</f>
        <v>101.3615167190344</v>
      </c>
      <c r="O135" s="28"/>
      <c r="P135" s="28"/>
      <c r="Q135" s="28"/>
      <c r="R135" s="28"/>
      <c r="S135" s="91">
        <f>+S134/S132*100</f>
        <v>101.3615167190344</v>
      </c>
      <c r="T135" s="29"/>
      <c r="U135" s="30"/>
      <c r="V135" s="8"/>
    </row>
    <row r="136" spans="1:22" ht="27.75" customHeight="1">
      <c r="A136" s="1"/>
      <c r="B136" s="90"/>
      <c r="C136" s="90"/>
      <c r="D136" s="23"/>
      <c r="E136" s="24"/>
      <c r="F136" s="90"/>
      <c r="G136" s="25"/>
      <c r="H136" s="26" t="s">
        <v>70</v>
      </c>
      <c r="I136" s="27"/>
      <c r="J136" s="91">
        <f>+J134/J133*100</f>
        <v>96.27173391297951</v>
      </c>
      <c r="K136" s="91">
        <f>+K134/K133*100</f>
        <v>74.71499585455847</v>
      </c>
      <c r="L136" s="91"/>
      <c r="M136" s="91">
        <f>+M134/M133*100</f>
        <v>64.8766319851005</v>
      </c>
      <c r="N136" s="91">
        <f>+N134/N133*100</f>
        <v>77.8213343428598</v>
      </c>
      <c r="O136" s="28"/>
      <c r="P136" s="28"/>
      <c r="Q136" s="28"/>
      <c r="R136" s="28"/>
      <c r="S136" s="91">
        <f>+S134/S133*100</f>
        <v>77.8213343428598</v>
      </c>
      <c r="T136" s="29"/>
      <c r="U136" s="30"/>
      <c r="V136" s="8"/>
    </row>
    <row r="137" spans="1:22" ht="27.75" customHeight="1">
      <c r="A137" s="1"/>
      <c r="B137" s="32"/>
      <c r="C137" s="32"/>
      <c r="D137" s="32"/>
      <c r="E137" s="32"/>
      <c r="F137" s="32"/>
      <c r="G137" s="33"/>
      <c r="H137" s="34"/>
      <c r="I137" s="35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7"/>
      <c r="U137" s="37"/>
      <c r="V137" s="1"/>
    </row>
    <row r="138" spans="1:22" ht="23.25">
      <c r="A138" s="9" t="s">
        <v>20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 t="s">
        <v>20</v>
      </c>
    </row>
    <row r="139" spans="1:22" ht="23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  <c r="S139" s="10"/>
      <c r="T139" s="10"/>
      <c r="U139" s="10"/>
      <c r="V139" s="9"/>
    </row>
    <row r="140" spans="1:22" ht="23.25">
      <c r="A140" s="9"/>
      <c r="B140" s="11"/>
      <c r="C140" s="11"/>
      <c r="D140" s="11"/>
      <c r="E140" s="11"/>
      <c r="F140" s="11"/>
      <c r="G140" s="9"/>
      <c r="H140" s="9"/>
      <c r="I140" s="9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9"/>
    </row>
    <row r="141" spans="1:22" ht="23.25">
      <c r="A141" s="9"/>
      <c r="B141" s="11"/>
      <c r="C141" s="11"/>
      <c r="D141" s="11"/>
      <c r="E141" s="11"/>
      <c r="F141" s="11"/>
      <c r="G141" s="9"/>
      <c r="H141" s="12"/>
      <c r="I141" s="9"/>
      <c r="J141" s="13"/>
      <c r="K141" s="13"/>
      <c r="L141" s="13"/>
      <c r="M141" s="13"/>
      <c r="N141" s="13"/>
      <c r="O141" s="14"/>
      <c r="P141" s="14"/>
      <c r="Q141" s="14"/>
      <c r="R141" s="13"/>
      <c r="S141" s="15"/>
      <c r="T141" s="15"/>
      <c r="U141" s="15"/>
      <c r="V141" s="9"/>
    </row>
    <row r="142" spans="1:22" ht="23.25">
      <c r="A142" s="9"/>
      <c r="B142" s="16"/>
      <c r="C142" s="16"/>
      <c r="D142" s="16"/>
      <c r="E142" s="16"/>
      <c r="F142" s="16"/>
      <c r="G142" s="9"/>
      <c r="H142" s="11"/>
      <c r="I142" s="9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9"/>
    </row>
    <row r="143" spans="1:22" ht="23.25">
      <c r="A143" s="9"/>
      <c r="B143" s="16"/>
      <c r="C143" s="16"/>
      <c r="D143" s="16"/>
      <c r="E143" s="16"/>
      <c r="F143" s="16"/>
      <c r="G143" s="9"/>
      <c r="H143" s="16"/>
      <c r="I143" s="9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9"/>
    </row>
    <row r="144" spans="1:22" ht="23.25">
      <c r="A144" s="9"/>
      <c r="B144" s="17"/>
      <c r="C144" s="17"/>
      <c r="D144" s="17"/>
      <c r="E144" s="17"/>
      <c r="F144" s="17"/>
      <c r="G144" s="18"/>
      <c r="H144" s="18"/>
      <c r="I144" s="18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9"/>
    </row>
    <row r="145" spans="1:22" ht="23.25">
      <c r="A145" s="9"/>
      <c r="B145" s="17"/>
      <c r="C145" s="17"/>
      <c r="D145" s="17"/>
      <c r="E145" s="17"/>
      <c r="F145" s="17"/>
      <c r="G145" s="18"/>
      <c r="H145" s="18"/>
      <c r="I145" s="18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9"/>
    </row>
    <row r="146" spans="1:22" ht="23.25">
      <c r="A146" s="9"/>
      <c r="B146" s="17"/>
      <c r="C146" s="17"/>
      <c r="D146" s="17"/>
      <c r="E146" s="17"/>
      <c r="F146" s="17"/>
      <c r="G146" s="18"/>
      <c r="H146" s="19"/>
      <c r="I146" s="19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9"/>
    </row>
    <row r="147" spans="1:22" ht="23.25">
      <c r="A147" s="9"/>
      <c r="B147" s="17"/>
      <c r="C147" s="17"/>
      <c r="D147" s="17"/>
      <c r="E147" s="17"/>
      <c r="F147" s="17"/>
      <c r="G147" s="18"/>
      <c r="H147" s="19"/>
      <c r="I147" s="19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9"/>
    </row>
    <row r="148" spans="1:22" ht="23.25">
      <c r="A148" s="9"/>
      <c r="B148" s="17"/>
      <c r="C148" s="17"/>
      <c r="D148" s="17"/>
      <c r="E148" s="17"/>
      <c r="F148" s="17"/>
      <c r="G148" s="18"/>
      <c r="H148" s="18"/>
      <c r="I148" s="18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9"/>
    </row>
    <row r="149" spans="1:22" ht="23.25">
      <c r="A149" s="9"/>
      <c r="B149" s="17"/>
      <c r="C149" s="17"/>
      <c r="D149" s="17"/>
      <c r="E149" s="17"/>
      <c r="F149" s="17"/>
      <c r="G149" s="18"/>
      <c r="H149" s="18"/>
      <c r="I149" s="18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9"/>
    </row>
    <row r="150" spans="1:22" ht="23.25">
      <c r="A150" s="9"/>
      <c r="B150" s="17"/>
      <c r="C150" s="17"/>
      <c r="D150" s="17"/>
      <c r="E150" s="17"/>
      <c r="F150" s="17"/>
      <c r="G150" s="18"/>
      <c r="H150" s="18"/>
      <c r="I150" s="18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9"/>
    </row>
    <row r="151" spans="1:22" ht="23.25">
      <c r="A151" s="9"/>
      <c r="B151" s="17"/>
      <c r="C151" s="17"/>
      <c r="D151" s="17"/>
      <c r="E151" s="17"/>
      <c r="F151" s="17"/>
      <c r="G151" s="18"/>
      <c r="H151" s="18"/>
      <c r="I151" s="18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9"/>
    </row>
    <row r="152" spans="1:22" ht="23.25">
      <c r="A152" s="9"/>
      <c r="B152" s="17"/>
      <c r="C152" s="17"/>
      <c r="D152" s="17"/>
      <c r="E152" s="17"/>
      <c r="F152" s="17"/>
      <c r="G152" s="18"/>
      <c r="H152" s="18"/>
      <c r="I152" s="18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9"/>
    </row>
    <row r="153" spans="1:22" ht="23.25">
      <c r="A153" s="9"/>
      <c r="B153" s="17"/>
      <c r="C153" s="17"/>
      <c r="D153" s="17"/>
      <c r="E153" s="17"/>
      <c r="F153" s="17"/>
      <c r="G153" s="18"/>
      <c r="H153" s="18"/>
      <c r="I153" s="18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9"/>
    </row>
    <row r="154" spans="1:22" ht="23.25">
      <c r="A154" s="9"/>
      <c r="B154" s="17"/>
      <c r="C154" s="17"/>
      <c r="D154" s="17"/>
      <c r="E154" s="17"/>
      <c r="F154" s="17"/>
      <c r="G154" s="18"/>
      <c r="H154" s="18"/>
      <c r="I154" s="18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9"/>
    </row>
    <row r="155" spans="1:22" ht="23.25">
      <c r="A155" s="9"/>
      <c r="B155" s="17"/>
      <c r="C155" s="17"/>
      <c r="D155" s="17"/>
      <c r="E155" s="17"/>
      <c r="F155" s="17"/>
      <c r="G155" s="18"/>
      <c r="H155" s="18"/>
      <c r="I155" s="18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9"/>
    </row>
    <row r="156" spans="1:22" ht="23.25">
      <c r="A156" s="9"/>
      <c r="B156" s="17"/>
      <c r="C156" s="17"/>
      <c r="D156" s="17"/>
      <c r="E156" s="17"/>
      <c r="F156" s="17"/>
      <c r="G156" s="18"/>
      <c r="H156" s="18"/>
      <c r="I156" s="18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9"/>
    </row>
    <row r="157" spans="1:22" ht="23.25">
      <c r="A157" s="9"/>
      <c r="B157" s="17"/>
      <c r="C157" s="17"/>
      <c r="D157" s="17"/>
      <c r="E157" s="17"/>
      <c r="F157" s="17"/>
      <c r="G157" s="18"/>
      <c r="H157" s="18"/>
      <c r="I157" s="18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9"/>
    </row>
    <row r="158" spans="1:22" ht="23.25">
      <c r="A158" s="9"/>
      <c r="B158" s="17"/>
      <c r="C158" s="17"/>
      <c r="D158" s="17"/>
      <c r="E158" s="17"/>
      <c r="F158" s="17"/>
      <c r="G158" s="18"/>
      <c r="H158" s="18"/>
      <c r="I158" s="18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9"/>
    </row>
    <row r="159" spans="1:22" ht="23.25">
      <c r="A159" s="9"/>
      <c r="B159" s="17"/>
      <c r="C159" s="17"/>
      <c r="D159" s="17"/>
      <c r="E159" s="17"/>
      <c r="F159" s="17"/>
      <c r="G159" s="18"/>
      <c r="H159" s="18"/>
      <c r="I159" s="18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9"/>
    </row>
    <row r="160" spans="1:22" ht="23.25">
      <c r="A160" s="9"/>
      <c r="B160" s="17"/>
      <c r="C160" s="17"/>
      <c r="D160" s="17"/>
      <c r="E160" s="17"/>
      <c r="F160" s="17"/>
      <c r="G160" s="18"/>
      <c r="H160" s="18"/>
      <c r="I160" s="18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</row>
    <row r="161" spans="1:22" ht="23.25">
      <c r="A161" s="9"/>
      <c r="B161" s="17"/>
      <c r="C161" s="17"/>
      <c r="D161" s="17"/>
      <c r="E161" s="17"/>
      <c r="F161" s="17"/>
      <c r="G161" s="18"/>
      <c r="H161" s="18"/>
      <c r="I161" s="18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9"/>
    </row>
    <row r="162" spans="1:22" ht="23.25">
      <c r="A162" s="9"/>
      <c r="B162" s="17"/>
      <c r="C162" s="17"/>
      <c r="D162" s="17"/>
      <c r="E162" s="17"/>
      <c r="F162" s="17"/>
      <c r="G162" s="18"/>
      <c r="H162" s="18"/>
      <c r="I162" s="18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9"/>
    </row>
    <row r="163" spans="1:22" ht="23.25">
      <c r="A163" s="9"/>
      <c r="B163" s="17"/>
      <c r="C163" s="17"/>
      <c r="D163" s="17"/>
      <c r="E163" s="17"/>
      <c r="F163" s="17"/>
      <c r="G163" s="18"/>
      <c r="H163" s="18"/>
      <c r="I163" s="18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9"/>
    </row>
    <row r="164" spans="1:22" ht="23.25">
      <c r="A164" s="9"/>
      <c r="B164" s="17"/>
      <c r="C164" s="17"/>
      <c r="D164" s="17"/>
      <c r="E164" s="17"/>
      <c r="F164" s="17"/>
      <c r="G164" s="18"/>
      <c r="H164" s="18"/>
      <c r="I164" s="18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9"/>
    </row>
    <row r="165" spans="1:22" ht="23.25">
      <c r="A165" s="9"/>
      <c r="B165" s="17"/>
      <c r="C165" s="17"/>
      <c r="D165" s="17"/>
      <c r="E165" s="17"/>
      <c r="F165" s="17"/>
      <c r="G165" s="18"/>
      <c r="H165" s="18"/>
      <c r="I165" s="18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9"/>
    </row>
    <row r="166" spans="1:22" ht="23.25">
      <c r="A166" s="9"/>
      <c r="B166" s="17"/>
      <c r="C166" s="17"/>
      <c r="D166" s="17"/>
      <c r="E166" s="17"/>
      <c r="F166" s="17"/>
      <c r="G166" s="18"/>
      <c r="H166" s="18"/>
      <c r="I166" s="18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9"/>
    </row>
    <row r="167" spans="1:22" ht="23.25">
      <c r="A167" s="9"/>
      <c r="B167" s="17"/>
      <c r="C167" s="17"/>
      <c r="D167" s="17"/>
      <c r="E167" s="17"/>
      <c r="F167" s="17"/>
      <c r="G167" s="18"/>
      <c r="H167" s="18"/>
      <c r="I167" s="18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9"/>
    </row>
    <row r="168" spans="1:22" ht="23.25">
      <c r="A168" s="9"/>
      <c r="B168" s="17"/>
      <c r="C168" s="17"/>
      <c r="D168" s="17"/>
      <c r="E168" s="17"/>
      <c r="F168" s="17"/>
      <c r="G168" s="18"/>
      <c r="H168" s="18"/>
      <c r="I168" s="18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9"/>
    </row>
    <row r="169" spans="1:22" ht="23.25">
      <c r="A169" s="9"/>
      <c r="B169" s="17"/>
      <c r="C169" s="17"/>
      <c r="D169" s="17"/>
      <c r="E169" s="17"/>
      <c r="F169" s="17"/>
      <c r="G169" s="18"/>
      <c r="H169" s="18"/>
      <c r="I169" s="18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</row>
    <row r="170" spans="1:22" ht="23.25">
      <c r="A170" s="9"/>
      <c r="B170" s="17"/>
      <c r="C170" s="17"/>
      <c r="D170" s="17"/>
      <c r="E170" s="17"/>
      <c r="F170" s="17"/>
      <c r="G170" s="18"/>
      <c r="H170" s="18"/>
      <c r="I170" s="18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9"/>
    </row>
    <row r="171" spans="1:22" ht="23.25">
      <c r="A171" s="9"/>
      <c r="B171" s="17"/>
      <c r="C171" s="17"/>
      <c r="D171" s="17"/>
      <c r="E171" s="17"/>
      <c r="F171" s="17"/>
      <c r="G171" s="18"/>
      <c r="H171" s="18"/>
      <c r="I171" s="18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9"/>
    </row>
    <row r="172" spans="1:22" ht="23.25">
      <c r="A172" s="9"/>
      <c r="B172" s="17"/>
      <c r="C172" s="17"/>
      <c r="D172" s="17"/>
      <c r="E172" s="17"/>
      <c r="F172" s="17"/>
      <c r="G172" s="18"/>
      <c r="H172" s="18"/>
      <c r="I172" s="18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9"/>
    </row>
    <row r="173" spans="1:22" ht="23.25">
      <c r="A173" s="9"/>
      <c r="B173" s="17"/>
      <c r="C173" s="17"/>
      <c r="D173" s="17"/>
      <c r="E173" s="17"/>
      <c r="F173" s="17"/>
      <c r="G173" s="18"/>
      <c r="H173" s="18"/>
      <c r="I173" s="18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9"/>
    </row>
    <row r="174" spans="1:22" ht="23.25">
      <c r="A174" s="9"/>
      <c r="B174" s="17"/>
      <c r="C174" s="17"/>
      <c r="D174" s="17"/>
      <c r="E174" s="17"/>
      <c r="F174" s="17"/>
      <c r="G174" s="18"/>
      <c r="H174" s="18"/>
      <c r="I174" s="18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9"/>
    </row>
    <row r="175" spans="1:22" ht="23.25">
      <c r="A175" s="9"/>
      <c r="B175" s="17"/>
      <c r="C175" s="17"/>
      <c r="D175" s="17"/>
      <c r="E175" s="17"/>
      <c r="F175" s="17"/>
      <c r="G175" s="18"/>
      <c r="H175" s="18"/>
      <c r="I175" s="18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</row>
    <row r="176" spans="1:22" ht="23.25">
      <c r="A176" s="9"/>
      <c r="B176" s="17"/>
      <c r="C176" s="17"/>
      <c r="D176" s="17"/>
      <c r="E176" s="17"/>
      <c r="F176" s="17"/>
      <c r="G176" s="18"/>
      <c r="H176" s="18"/>
      <c r="I176" s="18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9"/>
    </row>
    <row r="177" spans="1:22" ht="23.25">
      <c r="A177" s="9"/>
      <c r="B177" s="17"/>
      <c r="C177" s="17"/>
      <c r="D177" s="17"/>
      <c r="E177" s="17"/>
      <c r="F177" s="17"/>
      <c r="G177" s="18"/>
      <c r="H177" s="18"/>
      <c r="I177" s="18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9"/>
    </row>
    <row r="178" spans="1:22" ht="23.25">
      <c r="A178" s="9"/>
      <c r="B178" s="17"/>
      <c r="C178" s="17"/>
      <c r="D178" s="17"/>
      <c r="E178" s="17"/>
      <c r="F178" s="17"/>
      <c r="G178" s="18"/>
      <c r="H178" s="18"/>
      <c r="I178" s="18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9"/>
    </row>
    <row r="179" spans="1:22" ht="23.25">
      <c r="A179" s="9"/>
      <c r="B179" s="17"/>
      <c r="C179" s="17"/>
      <c r="D179" s="17"/>
      <c r="E179" s="17"/>
      <c r="F179" s="17"/>
      <c r="G179" s="18"/>
      <c r="H179" s="18"/>
      <c r="I179" s="18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9"/>
    </row>
    <row r="180" spans="1:22" ht="23.25">
      <c r="A180" s="9"/>
      <c r="B180" s="17"/>
      <c r="C180" s="17"/>
      <c r="D180" s="17"/>
      <c r="E180" s="17"/>
      <c r="F180" s="17"/>
      <c r="G180" s="18"/>
      <c r="H180" s="18"/>
      <c r="I180" s="18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9"/>
    </row>
    <row r="181" spans="1:22" ht="23.25">
      <c r="A181" s="9"/>
      <c r="B181" s="17"/>
      <c r="C181" s="17"/>
      <c r="D181" s="17"/>
      <c r="E181" s="17"/>
      <c r="F181" s="17"/>
      <c r="G181" s="18"/>
      <c r="H181" s="18"/>
      <c r="I181" s="18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9"/>
    </row>
    <row r="182" spans="1:22" ht="23.25">
      <c r="A182" s="9"/>
      <c r="B182" s="17"/>
      <c r="C182" s="17"/>
      <c r="D182" s="17"/>
      <c r="E182" s="17"/>
      <c r="F182" s="17"/>
      <c r="G182" s="18"/>
      <c r="H182" s="18"/>
      <c r="I182" s="18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9"/>
    </row>
    <row r="183" spans="2:22" ht="23.25">
      <c r="B183" s="9"/>
      <c r="C183" s="9"/>
      <c r="D183" s="9"/>
      <c r="E183" s="9"/>
      <c r="F183" s="9"/>
      <c r="G183" s="9"/>
      <c r="H183" s="9"/>
      <c r="I183" s="9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9"/>
    </row>
  </sheetData>
  <sheetProtection/>
  <mergeCells count="3">
    <mergeCell ref="L1:N1"/>
    <mergeCell ref="S7:U7"/>
    <mergeCell ref="T8:U8"/>
  </mergeCells>
  <printOptions horizontalCentered="1"/>
  <pageMargins left="0.4724409448818898" right="0.4724409448818898" top="1.1811023622047245" bottom="0.984251968503937" header="0.5905511811023623" footer="0.3937007874015748"/>
  <pageSetup horizontalDpi="600" verticalDpi="600" orientation="landscape" scale="24" r:id="rId3"/>
  <headerFooter alignWithMargins="0">
    <oddFooter>&amp;CPágina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MAINBIT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angel_asuncion</dc:creator>
  <cp:keywords/>
  <dc:description/>
  <cp:lastModifiedBy>Carlos López Zavala</cp:lastModifiedBy>
  <cp:lastPrinted>2013-04-21T22:34:36Z</cp:lastPrinted>
  <dcterms:created xsi:type="dcterms:W3CDTF">2010-04-17T18:31:59Z</dcterms:created>
  <dcterms:modified xsi:type="dcterms:W3CDTF">2013-04-24T22:41:58Z</dcterms:modified>
  <cp:category/>
  <cp:version/>
  <cp:contentType/>
  <cp:contentStatus/>
</cp:coreProperties>
</file>